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mc:AlternateContent xmlns:mc="http://schemas.openxmlformats.org/markup-compatibility/2006">
    <mc:Choice Requires="x15">
      <x15ac:absPath xmlns:x15ac="http://schemas.microsoft.com/office/spreadsheetml/2010/11/ac" url="E:\NEW Dashboard\Doc_Kharazmi\"/>
    </mc:Choice>
  </mc:AlternateContent>
  <xr:revisionPtr revIDLastSave="0" documentId="8_{813A0E43-CC88-4E0B-81A4-8465F0A42298}" xr6:coauthVersionLast="47" xr6:coauthVersionMax="47" xr10:uidLastSave="{00000000-0000-0000-0000-000000000000}"/>
  <bookViews>
    <workbookView xWindow="-120" yWindow="-120" windowWidth="29040" windowHeight="15840" tabRatio="630" xr2:uid="{00000000-000D-0000-FFFF-FFFF00000000}"/>
  </bookViews>
  <sheets>
    <sheet name="بودجه 1404" sheetId="2" r:id="rId1"/>
    <sheet name="محصولات جدید" sheetId="6" r:id="rId2"/>
    <sheet name="حجم کل بازار دارو" sheetId="4" r:id="rId3"/>
    <sheet name="اشکال" sheetId="3" r:id="rId4"/>
    <sheet name="تقسیم پخشها" sheetId="7" r:id="rId5"/>
  </sheets>
  <externalReferences>
    <externalReference r:id="rId6"/>
  </externalReferences>
  <definedNames>
    <definedName name="_xlnm._FilterDatabase" localSheetId="0" hidden="1">'بودجه 1404'!$A$2:$AM$356</definedName>
    <definedName name="_xlnm._FilterDatabase" localSheetId="1" hidden="1">'محصولات جدید'!$B$2:$J$124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197" i="2" l="1"/>
  <c r="E18" i="7" l="1"/>
  <c r="O24" i="3"/>
  <c r="F24" i="3"/>
  <c r="D24" i="3" s="1"/>
  <c r="F23" i="3"/>
  <c r="D23" i="3" s="1"/>
  <c r="O22" i="3"/>
  <c r="O21" i="3"/>
  <c r="O20" i="3"/>
  <c r="C20" i="3"/>
  <c r="B20" i="3"/>
  <c r="F19" i="3"/>
  <c r="D19" i="3" s="1"/>
  <c r="O18" i="3"/>
  <c r="F17" i="3"/>
  <c r="D17" i="3" s="1"/>
  <c r="O16" i="3"/>
  <c r="F16" i="3"/>
  <c r="F20" i="3" s="1"/>
  <c r="D20" i="3" s="1"/>
  <c r="O15" i="3"/>
  <c r="O14" i="3"/>
  <c r="O13" i="3"/>
  <c r="O11" i="3"/>
  <c r="E11" i="3"/>
  <c r="G11" i="3" s="1"/>
  <c r="O10" i="3"/>
  <c r="E10" i="3"/>
  <c r="G10" i="3" s="1"/>
  <c r="O9" i="3"/>
  <c r="E9" i="3"/>
  <c r="G9" i="3" s="1"/>
  <c r="E8" i="3"/>
  <c r="G8" i="3" s="1"/>
  <c r="O7" i="3"/>
  <c r="E7" i="3"/>
  <c r="G7" i="3" s="1"/>
  <c r="O6" i="3"/>
  <c r="E6" i="3"/>
  <c r="G6" i="3" s="1"/>
  <c r="E5" i="3"/>
  <c r="G5" i="3" s="1"/>
  <c r="E4" i="3"/>
  <c r="G4" i="3" s="1"/>
  <c r="O3" i="3"/>
  <c r="O2" i="3"/>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I4" i="4"/>
  <c r="H4" i="4"/>
  <c r="I3" i="4"/>
  <c r="H3" i="4"/>
  <c r="F124" i="6"/>
  <c r="F123" i="6"/>
  <c r="G122" i="6"/>
  <c r="F122" i="6"/>
  <c r="G121" i="6"/>
  <c r="F121" i="6"/>
  <c r="G120" i="6"/>
  <c r="F120" i="6"/>
  <c r="F119" i="6"/>
  <c r="F118" i="6"/>
  <c r="F117" i="6"/>
  <c r="F116" i="6"/>
  <c r="F115" i="6"/>
  <c r="F114" i="6"/>
  <c r="F113" i="6"/>
  <c r="F112" i="6"/>
  <c r="F111" i="6"/>
  <c r="F110" i="6"/>
  <c r="F109" i="6"/>
  <c r="F108" i="6"/>
  <c r="F107" i="6"/>
  <c r="F106" i="6"/>
  <c r="F105" i="6"/>
  <c r="F104" i="6"/>
  <c r="F103" i="6"/>
  <c r="F102" i="6"/>
  <c r="F101" i="6"/>
  <c r="G100" i="6"/>
  <c r="F100" i="6"/>
  <c r="F99" i="6"/>
  <c r="F98" i="6"/>
  <c r="F97" i="6"/>
  <c r="F96" i="6"/>
  <c r="F95" i="6"/>
  <c r="F94" i="6"/>
  <c r="G91" i="6"/>
  <c r="F91" i="6"/>
  <c r="F90" i="6"/>
  <c r="F89" i="6"/>
  <c r="F88" i="6"/>
  <c r="F87" i="6"/>
  <c r="F86" i="6"/>
  <c r="F85" i="6"/>
  <c r="F84" i="6"/>
  <c r="F83" i="6"/>
  <c r="F82" i="6"/>
  <c r="F81" i="6"/>
  <c r="F79" i="6"/>
  <c r="F78" i="6"/>
  <c r="F77" i="6"/>
  <c r="F76" i="6"/>
  <c r="F75" i="6"/>
  <c r="F74" i="6"/>
  <c r="F73" i="6"/>
  <c r="F72" i="6"/>
  <c r="F71" i="6"/>
  <c r="F70" i="6"/>
  <c r="F69" i="6"/>
  <c r="F68" i="6"/>
  <c r="F67" i="6"/>
  <c r="F66" i="6"/>
  <c r="F65" i="6"/>
  <c r="F64" i="6"/>
  <c r="F63" i="6"/>
  <c r="F62" i="6"/>
  <c r="F61" i="6"/>
  <c r="F60" i="6"/>
  <c r="F59" i="6"/>
  <c r="F58" i="6"/>
  <c r="F56" i="6"/>
  <c r="F55" i="6"/>
  <c r="F54" i="6"/>
  <c r="F53" i="6"/>
  <c r="F52" i="6"/>
  <c r="F51" i="6"/>
  <c r="F50" i="6"/>
  <c r="F49" i="6"/>
  <c r="F48" i="6"/>
  <c r="F47" i="6"/>
  <c r="F46" i="6"/>
  <c r="F45" i="6"/>
  <c r="F44" i="6"/>
  <c r="F43" i="6"/>
  <c r="F42" i="6"/>
  <c r="F41" i="6"/>
  <c r="F40" i="6"/>
  <c r="F39" i="6"/>
  <c r="F38" i="6"/>
  <c r="F37" i="6"/>
  <c r="F36" i="6"/>
  <c r="F35" i="6"/>
  <c r="F34"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B335" i="2"/>
  <c r="B334" i="2"/>
  <c r="B333" i="2"/>
  <c r="B332" i="2"/>
  <c r="B331" i="2"/>
  <c r="E3" i="3" s="1"/>
  <c r="G3" i="3" s="1"/>
  <c r="CR330" i="2"/>
  <c r="CN330" i="2"/>
  <c r="CJ330" i="2"/>
  <c r="CB330" i="2"/>
  <c r="BX330" i="2"/>
  <c r="BT330" i="2"/>
  <c r="BL330" i="2"/>
  <c r="BH330" i="2"/>
  <c r="BD330" i="2"/>
  <c r="AV330" i="2"/>
  <c r="AR330" i="2"/>
  <c r="AN330" i="2"/>
  <c r="CR329" i="2"/>
  <c r="C32" i="7" s="1"/>
  <c r="CN329" i="2"/>
  <c r="C31" i="7" s="1"/>
  <c r="CJ329" i="2"/>
  <c r="C30" i="7" s="1"/>
  <c r="CB329" i="2"/>
  <c r="C29" i="7" s="1"/>
  <c r="BX329" i="2"/>
  <c r="C28" i="7" s="1"/>
  <c r="BT329" i="2"/>
  <c r="C27" i="7" s="1"/>
  <c r="BL329" i="2"/>
  <c r="C26" i="7" s="1"/>
  <c r="BH329" i="2"/>
  <c r="C25" i="7" s="1"/>
  <c r="BD329" i="2"/>
  <c r="C24" i="7" s="1"/>
  <c r="AV329" i="2"/>
  <c r="C23" i="7" s="1"/>
  <c r="AR329" i="2"/>
  <c r="C22" i="7" s="1"/>
  <c r="AN329" i="2"/>
  <c r="C21" i="7" s="1"/>
  <c r="Z329" i="2"/>
  <c r="CV328" i="2"/>
  <c r="CT328" i="2"/>
  <c r="CP328" i="2"/>
  <c r="CL328" i="2"/>
  <c r="CF328" i="2"/>
  <c r="CD328" i="2"/>
  <c r="BZ328" i="2"/>
  <c r="BV328" i="2"/>
  <c r="BP328" i="2"/>
  <c r="BN328" i="2"/>
  <c r="BJ328" i="2"/>
  <c r="BF328" i="2"/>
  <c r="AZ328" i="2"/>
  <c r="AX328" i="2"/>
  <c r="AT328" i="2"/>
  <c r="AP328" i="2"/>
  <c r="AK328" i="2"/>
  <c r="AL328" i="2" s="1"/>
  <c r="AI328" i="2"/>
  <c r="AE328" i="2"/>
  <c r="AD328" i="2" s="1"/>
  <c r="Y328" i="2"/>
  <c r="X328" i="2"/>
  <c r="H328" i="2"/>
  <c r="CV327" i="2"/>
  <c r="CT327" i="2"/>
  <c r="CP327" i="2"/>
  <c r="CL327" i="2"/>
  <c r="CF327" i="2"/>
  <c r="CD327" i="2"/>
  <c r="BZ327" i="2"/>
  <c r="BV327" i="2"/>
  <c r="BP327" i="2"/>
  <c r="BN327" i="2"/>
  <c r="BJ327" i="2"/>
  <c r="BF327" i="2"/>
  <c r="AZ327" i="2"/>
  <c r="AX327" i="2"/>
  <c r="AT327" i="2"/>
  <c r="AP327" i="2"/>
  <c r="AK327" i="2"/>
  <c r="AL327" i="2" s="1"/>
  <c r="AI327" i="2"/>
  <c r="AE327" i="2"/>
  <c r="AD327" i="2" s="1"/>
  <c r="Y327" i="2"/>
  <c r="X327" i="2"/>
  <c r="H327" i="2"/>
  <c r="BY327" i="2" s="1"/>
  <c r="CV326" i="2"/>
  <c r="CT326" i="2"/>
  <c r="CP326" i="2"/>
  <c r="CL326" i="2"/>
  <c r="CF326" i="2"/>
  <c r="CD326" i="2"/>
  <c r="BZ326" i="2"/>
  <c r="BV326" i="2"/>
  <c r="BP326" i="2"/>
  <c r="BN326" i="2"/>
  <c r="BJ326" i="2"/>
  <c r="BF326" i="2"/>
  <c r="AZ326" i="2"/>
  <c r="AX326" i="2"/>
  <c r="AT326" i="2"/>
  <c r="AP326" i="2"/>
  <c r="AK326" i="2"/>
  <c r="AL326" i="2" s="1"/>
  <c r="AI326" i="2"/>
  <c r="AE326" i="2"/>
  <c r="AD326" i="2" s="1"/>
  <c r="Y326" i="2"/>
  <c r="X326" i="2"/>
  <c r="H326" i="2"/>
  <c r="BU326" i="2" s="1"/>
  <c r="CV325" i="2"/>
  <c r="CT325" i="2"/>
  <c r="CP325" i="2"/>
  <c r="CL325" i="2"/>
  <c r="CF325" i="2"/>
  <c r="CD325" i="2"/>
  <c r="BZ325" i="2"/>
  <c r="BV325" i="2"/>
  <c r="BP325" i="2"/>
  <c r="BN325" i="2"/>
  <c r="BJ325" i="2"/>
  <c r="BF325" i="2"/>
  <c r="AZ325" i="2"/>
  <c r="AX325" i="2"/>
  <c r="AT325" i="2"/>
  <c r="AP325" i="2"/>
  <c r="AK325" i="2"/>
  <c r="AL325" i="2" s="1"/>
  <c r="AI325" i="2"/>
  <c r="AE325" i="2"/>
  <c r="AD325" i="2" s="1"/>
  <c r="Y325" i="2"/>
  <c r="X325" i="2"/>
  <c r="H325" i="2"/>
  <c r="CV324" i="2"/>
  <c r="CT324" i="2"/>
  <c r="CP324" i="2"/>
  <c r="CL324" i="2"/>
  <c r="CF324" i="2"/>
  <c r="CD324" i="2"/>
  <c r="BZ324" i="2"/>
  <c r="BV324" i="2"/>
  <c r="BP324" i="2"/>
  <c r="BN324" i="2"/>
  <c r="BJ324" i="2"/>
  <c r="BF324" i="2"/>
  <c r="AZ324" i="2"/>
  <c r="AX324" i="2"/>
  <c r="AT324" i="2"/>
  <c r="AP324" i="2"/>
  <c r="AK324" i="2"/>
  <c r="AL324" i="2" s="1"/>
  <c r="AI324" i="2"/>
  <c r="AE324" i="2"/>
  <c r="AD324" i="2" s="1"/>
  <c r="Y324" i="2"/>
  <c r="X324" i="2"/>
  <c r="H324" i="2"/>
  <c r="CV323" i="2"/>
  <c r="CT323" i="2"/>
  <c r="CP323" i="2"/>
  <c r="CL323" i="2"/>
  <c r="CF323" i="2"/>
  <c r="CD323" i="2"/>
  <c r="BZ323" i="2"/>
  <c r="BV323" i="2"/>
  <c r="BP323" i="2"/>
  <c r="BN323" i="2"/>
  <c r="BJ323" i="2"/>
  <c r="BF323" i="2"/>
  <c r="AZ323" i="2"/>
  <c r="AX323" i="2"/>
  <c r="AT323" i="2"/>
  <c r="AP323" i="2"/>
  <c r="AK323" i="2"/>
  <c r="AL323" i="2" s="1"/>
  <c r="AI323" i="2"/>
  <c r="AE323" i="2"/>
  <c r="AD323" i="2" s="1"/>
  <c r="Y323" i="2"/>
  <c r="X323" i="2"/>
  <c r="H323" i="2"/>
  <c r="CV322" i="2"/>
  <c r="CT322" i="2"/>
  <c r="CP322" i="2"/>
  <c r="CL322" i="2"/>
  <c r="CF322" i="2"/>
  <c r="CD322" i="2"/>
  <c r="BZ322" i="2"/>
  <c r="BV322" i="2"/>
  <c r="BP322" i="2"/>
  <c r="BN322" i="2"/>
  <c r="BJ322" i="2"/>
  <c r="BF322" i="2"/>
  <c r="AZ322" i="2"/>
  <c r="AX322" i="2"/>
  <c r="AT322" i="2"/>
  <c r="AP322" i="2"/>
  <c r="AK322" i="2"/>
  <c r="AL322" i="2" s="1"/>
  <c r="AI322" i="2"/>
  <c r="AE322" i="2"/>
  <c r="AD322" i="2" s="1"/>
  <c r="Y322" i="2"/>
  <c r="X322" i="2"/>
  <c r="H322" i="2"/>
  <c r="BI322" i="2" s="1"/>
  <c r="CV321" i="2"/>
  <c r="CT321" i="2"/>
  <c r="CP321" i="2"/>
  <c r="CL321" i="2"/>
  <c r="CF321" i="2"/>
  <c r="CD321" i="2"/>
  <c r="BZ321" i="2"/>
  <c r="BV321" i="2"/>
  <c r="BP321" i="2"/>
  <c r="BN321" i="2"/>
  <c r="BJ321" i="2"/>
  <c r="BF321" i="2"/>
  <c r="AZ321" i="2"/>
  <c r="AX321" i="2"/>
  <c r="AT321" i="2"/>
  <c r="AP321" i="2"/>
  <c r="AK321" i="2"/>
  <c r="AL321" i="2" s="1"/>
  <c r="AI321" i="2"/>
  <c r="AE321" i="2"/>
  <c r="AD321" i="2" s="1"/>
  <c r="Y321" i="2"/>
  <c r="X321" i="2"/>
  <c r="H321" i="2"/>
  <c r="BU321" i="2" s="1"/>
  <c r="CV320" i="2"/>
  <c r="CT320" i="2"/>
  <c r="CP320" i="2"/>
  <c r="CL320" i="2"/>
  <c r="CF320" i="2"/>
  <c r="CD320" i="2"/>
  <c r="BZ320" i="2"/>
  <c r="BV320" i="2"/>
  <c r="BP320" i="2"/>
  <c r="BN320" i="2"/>
  <c r="BJ320" i="2"/>
  <c r="BF320" i="2"/>
  <c r="AZ320" i="2"/>
  <c r="AX320" i="2"/>
  <c r="AT320" i="2"/>
  <c r="AP320" i="2"/>
  <c r="AK320" i="2"/>
  <c r="AL320" i="2" s="1"/>
  <c r="AI320" i="2"/>
  <c r="AE320" i="2"/>
  <c r="AD320" i="2" s="1"/>
  <c r="Y320" i="2"/>
  <c r="X320" i="2"/>
  <c r="H320" i="2"/>
  <c r="CV319" i="2"/>
  <c r="CT319" i="2"/>
  <c r="CP319" i="2"/>
  <c r="CL319" i="2"/>
  <c r="CF319" i="2"/>
  <c r="CD319" i="2"/>
  <c r="BZ319" i="2"/>
  <c r="BV319" i="2"/>
  <c r="BP319" i="2"/>
  <c r="BN319" i="2"/>
  <c r="BJ319" i="2"/>
  <c r="BF319" i="2"/>
  <c r="AZ319" i="2"/>
  <c r="AX319" i="2"/>
  <c r="AT319" i="2"/>
  <c r="AP319" i="2"/>
  <c r="AK319" i="2"/>
  <c r="AL319" i="2" s="1"/>
  <c r="AI319" i="2"/>
  <c r="AE319" i="2"/>
  <c r="AD319" i="2" s="1"/>
  <c r="Y319" i="2"/>
  <c r="X319" i="2"/>
  <c r="H319" i="2"/>
  <c r="CV318" i="2"/>
  <c r="CT318" i="2"/>
  <c r="CP318" i="2"/>
  <c r="CL318" i="2"/>
  <c r="CF318" i="2"/>
  <c r="CD318" i="2"/>
  <c r="BZ318" i="2"/>
  <c r="BV318" i="2"/>
  <c r="BP318" i="2"/>
  <c r="BN318" i="2"/>
  <c r="BJ318" i="2"/>
  <c r="BF318" i="2"/>
  <c r="AZ318" i="2"/>
  <c r="AX318" i="2"/>
  <c r="AT318" i="2"/>
  <c r="AP318" i="2"/>
  <c r="AK318" i="2"/>
  <c r="AL318" i="2" s="1"/>
  <c r="AI318" i="2"/>
  <c r="AE318" i="2"/>
  <c r="AD318" i="2" s="1"/>
  <c r="Y318" i="2"/>
  <c r="X318" i="2"/>
  <c r="H318" i="2"/>
  <c r="CV317" i="2"/>
  <c r="CT317" i="2"/>
  <c r="CP317" i="2"/>
  <c r="CL317" i="2"/>
  <c r="CF317" i="2"/>
  <c r="CD317" i="2"/>
  <c r="BZ317" i="2"/>
  <c r="BV317" i="2"/>
  <c r="BP317" i="2"/>
  <c r="BN317" i="2"/>
  <c r="BJ317" i="2"/>
  <c r="BF317" i="2"/>
  <c r="AZ317" i="2"/>
  <c r="AX317" i="2"/>
  <c r="AT317" i="2"/>
  <c r="AP317" i="2"/>
  <c r="AK317" i="2"/>
  <c r="AL317" i="2" s="1"/>
  <c r="AI317" i="2"/>
  <c r="AE317" i="2"/>
  <c r="AD317" i="2" s="1"/>
  <c r="Y317" i="2"/>
  <c r="X317" i="2"/>
  <c r="H317" i="2"/>
  <c r="CV316" i="2"/>
  <c r="CT316" i="2"/>
  <c r="CP316" i="2"/>
  <c r="CL316" i="2"/>
  <c r="CF316" i="2"/>
  <c r="CD316" i="2"/>
  <c r="BZ316" i="2"/>
  <c r="BV316" i="2"/>
  <c r="BP316" i="2"/>
  <c r="BN316" i="2"/>
  <c r="BJ316" i="2"/>
  <c r="BF316" i="2"/>
  <c r="AZ316" i="2"/>
  <c r="AX316" i="2"/>
  <c r="AT316" i="2"/>
  <c r="AP316" i="2"/>
  <c r="AK316" i="2"/>
  <c r="AL316" i="2" s="1"/>
  <c r="AI316" i="2"/>
  <c r="AE316" i="2"/>
  <c r="AD316" i="2" s="1"/>
  <c r="Y316" i="2"/>
  <c r="X316" i="2"/>
  <c r="H316" i="2"/>
  <c r="BI316" i="2" s="1"/>
  <c r="CV315" i="2"/>
  <c r="CT315" i="2"/>
  <c r="CP315" i="2"/>
  <c r="CL315" i="2"/>
  <c r="CF315" i="2"/>
  <c r="CD315" i="2"/>
  <c r="BZ315" i="2"/>
  <c r="BV315" i="2"/>
  <c r="BP315" i="2"/>
  <c r="BN315" i="2"/>
  <c r="BJ315" i="2"/>
  <c r="BF315" i="2"/>
  <c r="AZ315" i="2"/>
  <c r="AX315" i="2"/>
  <c r="AT315" i="2"/>
  <c r="AP315" i="2"/>
  <c r="AK315" i="2"/>
  <c r="AL315" i="2" s="1"/>
  <c r="AI315" i="2"/>
  <c r="AE315" i="2"/>
  <c r="AD315" i="2" s="1"/>
  <c r="Y315" i="2"/>
  <c r="X315" i="2"/>
  <c r="H315" i="2"/>
  <c r="AO315" i="2" s="1"/>
  <c r="CV314" i="2"/>
  <c r="CT314" i="2"/>
  <c r="CP314" i="2"/>
  <c r="CL314" i="2"/>
  <c r="CF314" i="2"/>
  <c r="CD314" i="2"/>
  <c r="BZ314" i="2"/>
  <c r="BV314" i="2"/>
  <c r="BP314" i="2"/>
  <c r="BN314" i="2"/>
  <c r="BJ314" i="2"/>
  <c r="BF314" i="2"/>
  <c r="AZ314" i="2"/>
  <c r="AX314" i="2"/>
  <c r="AT314" i="2"/>
  <c r="AP314" i="2"/>
  <c r="AK314" i="2"/>
  <c r="AL314" i="2" s="1"/>
  <c r="AI314" i="2"/>
  <c r="AE314" i="2"/>
  <c r="AD314" i="2" s="1"/>
  <c r="Y314" i="2"/>
  <c r="X314" i="2"/>
  <c r="H314" i="2"/>
  <c r="CK314" i="2" s="1"/>
  <c r="CV313" i="2"/>
  <c r="CT313" i="2"/>
  <c r="CP313" i="2"/>
  <c r="CL313" i="2"/>
  <c r="CF313" i="2"/>
  <c r="CD313" i="2"/>
  <c r="BZ313" i="2"/>
  <c r="BV313" i="2"/>
  <c r="BP313" i="2"/>
  <c r="BN313" i="2"/>
  <c r="BJ313" i="2"/>
  <c r="BF313" i="2"/>
  <c r="AZ313" i="2"/>
  <c r="AX313" i="2"/>
  <c r="AT313" i="2"/>
  <c r="AP313" i="2"/>
  <c r="AK313" i="2"/>
  <c r="AL313" i="2" s="1"/>
  <c r="AM313" i="2" s="1"/>
  <c r="AI313" i="2"/>
  <c r="AE313" i="2"/>
  <c r="AD313" i="2" s="1"/>
  <c r="Y313" i="2"/>
  <c r="X313" i="2"/>
  <c r="H313" i="2"/>
  <c r="CS313" i="2" s="1"/>
  <c r="CV312" i="2"/>
  <c r="CT312" i="2"/>
  <c r="CP312" i="2"/>
  <c r="CL312" i="2"/>
  <c r="CF312" i="2"/>
  <c r="CD312" i="2"/>
  <c r="BZ312" i="2"/>
  <c r="BV312" i="2"/>
  <c r="BP312" i="2"/>
  <c r="BN312" i="2"/>
  <c r="BJ312" i="2"/>
  <c r="BF312" i="2"/>
  <c r="AZ312" i="2"/>
  <c r="AX312" i="2"/>
  <c r="AT312" i="2"/>
  <c r="AP312" i="2"/>
  <c r="AK312" i="2"/>
  <c r="AL312" i="2" s="1"/>
  <c r="AI312" i="2"/>
  <c r="AE312" i="2"/>
  <c r="AD312" i="2" s="1"/>
  <c r="Y312" i="2"/>
  <c r="X312" i="2"/>
  <c r="H312" i="2"/>
  <c r="BU312" i="2" s="1"/>
  <c r="CV311" i="2"/>
  <c r="CT311" i="2"/>
  <c r="CP311" i="2"/>
  <c r="CL311" i="2"/>
  <c r="CF311" i="2"/>
  <c r="CD311" i="2"/>
  <c r="BZ311" i="2"/>
  <c r="BV311" i="2"/>
  <c r="BP311" i="2"/>
  <c r="BN311" i="2"/>
  <c r="BJ311" i="2"/>
  <c r="BF311" i="2"/>
  <c r="AZ311" i="2"/>
  <c r="AX311" i="2"/>
  <c r="AT311" i="2"/>
  <c r="AP311" i="2"/>
  <c r="AK311" i="2"/>
  <c r="AL311" i="2" s="1"/>
  <c r="AI311" i="2"/>
  <c r="AE311" i="2"/>
  <c r="AD311" i="2" s="1"/>
  <c r="Y311" i="2"/>
  <c r="X311" i="2"/>
  <c r="H311" i="2"/>
  <c r="CS311" i="2" s="1"/>
  <c r="CV310" i="2"/>
  <c r="CT310" i="2"/>
  <c r="CP310" i="2"/>
  <c r="CL310" i="2"/>
  <c r="CF310" i="2"/>
  <c r="CD310" i="2"/>
  <c r="BZ310" i="2"/>
  <c r="BV310" i="2"/>
  <c r="BP310" i="2"/>
  <c r="BN310" i="2"/>
  <c r="BJ310" i="2"/>
  <c r="BF310" i="2"/>
  <c r="AZ310" i="2"/>
  <c r="AX310" i="2"/>
  <c r="AT310" i="2"/>
  <c r="AP310" i="2"/>
  <c r="AK310" i="2"/>
  <c r="AL310" i="2" s="1"/>
  <c r="AI310" i="2"/>
  <c r="AE310" i="2"/>
  <c r="AD310" i="2" s="1"/>
  <c r="Y310" i="2"/>
  <c r="X310" i="2"/>
  <c r="H310" i="2"/>
  <c r="CV309" i="2"/>
  <c r="CT309" i="2"/>
  <c r="CP309" i="2"/>
  <c r="CL309" i="2"/>
  <c r="CF309" i="2"/>
  <c r="CD309" i="2"/>
  <c r="BZ309" i="2"/>
  <c r="BV309" i="2"/>
  <c r="BP309" i="2"/>
  <c r="BN309" i="2"/>
  <c r="BJ309" i="2"/>
  <c r="BF309" i="2"/>
  <c r="AZ309" i="2"/>
  <c r="AX309" i="2"/>
  <c r="AT309" i="2"/>
  <c r="AP309" i="2"/>
  <c r="AK309" i="2"/>
  <c r="AL309" i="2" s="1"/>
  <c r="AI309" i="2"/>
  <c r="AE309" i="2"/>
  <c r="AD309" i="2" s="1"/>
  <c r="Y309" i="2"/>
  <c r="X309" i="2"/>
  <c r="H309" i="2"/>
  <c r="CV308" i="2"/>
  <c r="CT308" i="2"/>
  <c r="CP308" i="2"/>
  <c r="CL308" i="2"/>
  <c r="CF308" i="2"/>
  <c r="CD308" i="2"/>
  <c r="BZ308" i="2"/>
  <c r="BV308" i="2"/>
  <c r="BP308" i="2"/>
  <c r="BN308" i="2"/>
  <c r="BJ308" i="2"/>
  <c r="BF308" i="2"/>
  <c r="AZ308" i="2"/>
  <c r="AX308" i="2"/>
  <c r="AT308" i="2"/>
  <c r="AP308" i="2"/>
  <c r="AK308" i="2"/>
  <c r="AL308" i="2" s="1"/>
  <c r="AI308" i="2"/>
  <c r="AE308" i="2"/>
  <c r="AD308" i="2" s="1"/>
  <c r="Y308" i="2"/>
  <c r="X308" i="2"/>
  <c r="H308" i="2"/>
  <c r="AO308" i="2" s="1"/>
  <c r="CV307" i="2"/>
  <c r="CT307" i="2"/>
  <c r="CP307" i="2"/>
  <c r="CL307" i="2"/>
  <c r="CF307" i="2"/>
  <c r="CD307" i="2"/>
  <c r="BZ307" i="2"/>
  <c r="BV307" i="2"/>
  <c r="BP307" i="2"/>
  <c r="BN307" i="2"/>
  <c r="BJ307" i="2"/>
  <c r="BF307" i="2"/>
  <c r="AZ307" i="2"/>
  <c r="AX307" i="2"/>
  <c r="AT307" i="2"/>
  <c r="AP307" i="2"/>
  <c r="AK307" i="2"/>
  <c r="AL307" i="2" s="1"/>
  <c r="AI307" i="2"/>
  <c r="AE307" i="2"/>
  <c r="AD307" i="2" s="1"/>
  <c r="Y307" i="2"/>
  <c r="X307" i="2"/>
  <c r="H307" i="2"/>
  <c r="BU307" i="2" s="1"/>
  <c r="CV306" i="2"/>
  <c r="CT306" i="2"/>
  <c r="CP306" i="2"/>
  <c r="CL306" i="2"/>
  <c r="CF306" i="2"/>
  <c r="CD306" i="2"/>
  <c r="BZ306" i="2"/>
  <c r="BV306" i="2"/>
  <c r="BP306" i="2"/>
  <c r="BN306" i="2"/>
  <c r="BJ306" i="2"/>
  <c r="BF306" i="2"/>
  <c r="AZ306" i="2"/>
  <c r="AX306" i="2"/>
  <c r="AT306" i="2"/>
  <c r="AP306" i="2"/>
  <c r="AK306" i="2"/>
  <c r="AL306" i="2" s="1"/>
  <c r="AI306" i="2"/>
  <c r="AE306" i="2"/>
  <c r="AD306" i="2" s="1"/>
  <c r="Y306" i="2"/>
  <c r="X306" i="2"/>
  <c r="H306" i="2"/>
  <c r="CV305" i="2"/>
  <c r="CT305" i="2"/>
  <c r="CP305" i="2"/>
  <c r="CL305" i="2"/>
  <c r="CF305" i="2"/>
  <c r="CD305" i="2"/>
  <c r="BZ305" i="2"/>
  <c r="BV305" i="2"/>
  <c r="BP305" i="2"/>
  <c r="BN305" i="2"/>
  <c r="BJ305" i="2"/>
  <c r="BF305" i="2"/>
  <c r="AZ305" i="2"/>
  <c r="AX305" i="2"/>
  <c r="AT305" i="2"/>
  <c r="AP305" i="2"/>
  <c r="AK305" i="2"/>
  <c r="AL305" i="2" s="1"/>
  <c r="AI305" i="2"/>
  <c r="AE305" i="2"/>
  <c r="AD305" i="2" s="1"/>
  <c r="Y305" i="2"/>
  <c r="X305" i="2"/>
  <c r="H305" i="2"/>
  <c r="AO305" i="2" s="1"/>
  <c r="CV304" i="2"/>
  <c r="CT304" i="2"/>
  <c r="CP304" i="2"/>
  <c r="CL304" i="2"/>
  <c r="CF304" i="2"/>
  <c r="CD304" i="2"/>
  <c r="BZ304" i="2"/>
  <c r="BV304" i="2"/>
  <c r="BP304" i="2"/>
  <c r="BN304" i="2"/>
  <c r="BJ304" i="2"/>
  <c r="BF304" i="2"/>
  <c r="AZ304" i="2"/>
  <c r="AX304" i="2"/>
  <c r="AT304" i="2"/>
  <c r="AP304" i="2"/>
  <c r="AK304" i="2"/>
  <c r="AL304" i="2" s="1"/>
  <c r="AM304" i="2" s="1"/>
  <c r="AI304" i="2"/>
  <c r="AE304" i="2"/>
  <c r="AD304" i="2" s="1"/>
  <c r="Y304" i="2"/>
  <c r="X304" i="2"/>
  <c r="H304" i="2"/>
  <c r="AA304" i="2" s="1"/>
  <c r="CV303" i="2"/>
  <c r="CT303" i="2"/>
  <c r="CP303" i="2"/>
  <c r="CL303" i="2"/>
  <c r="CF303" i="2"/>
  <c r="CD303" i="2"/>
  <c r="BZ303" i="2"/>
  <c r="BV303" i="2"/>
  <c r="BP303" i="2"/>
  <c r="BN303" i="2"/>
  <c r="BJ303" i="2"/>
  <c r="BF303" i="2"/>
  <c r="AZ303" i="2"/>
  <c r="AX303" i="2"/>
  <c r="AT303" i="2"/>
  <c r="AP303" i="2"/>
  <c r="AK303" i="2"/>
  <c r="AL303" i="2" s="1"/>
  <c r="AI303" i="2"/>
  <c r="AE303" i="2"/>
  <c r="AD303" i="2" s="1"/>
  <c r="Y303" i="2"/>
  <c r="X303" i="2"/>
  <c r="H303" i="2"/>
  <c r="CV302" i="2"/>
  <c r="CT302" i="2"/>
  <c r="CP302" i="2"/>
  <c r="CL302" i="2"/>
  <c r="CF302" i="2"/>
  <c r="CD302" i="2"/>
  <c r="BZ302" i="2"/>
  <c r="BV302" i="2"/>
  <c r="BP302" i="2"/>
  <c r="BN302" i="2"/>
  <c r="BJ302" i="2"/>
  <c r="BF302" i="2"/>
  <c r="AZ302" i="2"/>
  <c r="AX302" i="2"/>
  <c r="AT302" i="2"/>
  <c r="AP302" i="2"/>
  <c r="AK302" i="2"/>
  <c r="AL302" i="2" s="1"/>
  <c r="AI302" i="2"/>
  <c r="AE302" i="2"/>
  <c r="AD302" i="2" s="1"/>
  <c r="Y302" i="2"/>
  <c r="X302" i="2"/>
  <c r="H302" i="2"/>
  <c r="CV301" i="2"/>
  <c r="CT301" i="2"/>
  <c r="CP301" i="2"/>
  <c r="CL301" i="2"/>
  <c r="CF301" i="2"/>
  <c r="CD301" i="2"/>
  <c r="BZ301" i="2"/>
  <c r="BV301" i="2"/>
  <c r="BP301" i="2"/>
  <c r="BN301" i="2"/>
  <c r="BJ301" i="2"/>
  <c r="BF301" i="2"/>
  <c r="AZ301" i="2"/>
  <c r="AX301" i="2"/>
  <c r="AT301" i="2"/>
  <c r="AP301" i="2"/>
  <c r="AK301" i="2"/>
  <c r="AL301" i="2" s="1"/>
  <c r="AI301" i="2"/>
  <c r="AE301" i="2"/>
  <c r="AD301" i="2" s="1"/>
  <c r="Y301" i="2"/>
  <c r="X301" i="2"/>
  <c r="H301" i="2"/>
  <c r="CV300" i="2"/>
  <c r="CT300" i="2"/>
  <c r="CP300" i="2"/>
  <c r="CL300" i="2"/>
  <c r="CF300" i="2"/>
  <c r="CD300" i="2"/>
  <c r="BZ300" i="2"/>
  <c r="BV300" i="2"/>
  <c r="BP300" i="2"/>
  <c r="BN300" i="2"/>
  <c r="BJ300" i="2"/>
  <c r="BF300" i="2"/>
  <c r="AZ300" i="2"/>
  <c r="AX300" i="2"/>
  <c r="AT300" i="2"/>
  <c r="AP300" i="2"/>
  <c r="AK300" i="2"/>
  <c r="AL300" i="2" s="1"/>
  <c r="AI300" i="2"/>
  <c r="AE300" i="2"/>
  <c r="AD300" i="2" s="1"/>
  <c r="Y300" i="2"/>
  <c r="X300" i="2"/>
  <c r="H300" i="2"/>
  <c r="CV299" i="2"/>
  <c r="CT299" i="2"/>
  <c r="CP299" i="2"/>
  <c r="CL299" i="2"/>
  <c r="CF299" i="2"/>
  <c r="CD299" i="2"/>
  <c r="BZ299" i="2"/>
  <c r="BV299" i="2"/>
  <c r="BP299" i="2"/>
  <c r="BN299" i="2"/>
  <c r="BJ299" i="2"/>
  <c r="BF299" i="2"/>
  <c r="AZ299" i="2"/>
  <c r="AX299" i="2"/>
  <c r="AT299" i="2"/>
  <c r="AP299" i="2"/>
  <c r="AK299" i="2"/>
  <c r="AL299" i="2" s="1"/>
  <c r="AI299" i="2"/>
  <c r="AE299" i="2"/>
  <c r="AD299" i="2" s="1"/>
  <c r="Y299" i="2"/>
  <c r="X299" i="2"/>
  <c r="H299" i="2"/>
  <c r="CO299" i="2" s="1"/>
  <c r="CV298" i="2"/>
  <c r="CT298" i="2"/>
  <c r="CP298" i="2"/>
  <c r="CL298" i="2"/>
  <c r="CF298" i="2"/>
  <c r="CD298" i="2"/>
  <c r="BZ298" i="2"/>
  <c r="BV298" i="2"/>
  <c r="BP298" i="2"/>
  <c r="BN298" i="2"/>
  <c r="BJ298" i="2"/>
  <c r="BF298" i="2"/>
  <c r="AZ298" i="2"/>
  <c r="AX298" i="2"/>
  <c r="AT298" i="2"/>
  <c r="AP298" i="2"/>
  <c r="AK298" i="2"/>
  <c r="AL298" i="2" s="1"/>
  <c r="AI298" i="2"/>
  <c r="AE298" i="2"/>
  <c r="AD298" i="2" s="1"/>
  <c r="Y298" i="2"/>
  <c r="X298" i="2"/>
  <c r="H298" i="2"/>
  <c r="CV297" i="2"/>
  <c r="CT297" i="2"/>
  <c r="CP297" i="2"/>
  <c r="CL297" i="2"/>
  <c r="CF297" i="2"/>
  <c r="CD297" i="2"/>
  <c r="BZ297" i="2"/>
  <c r="BV297" i="2"/>
  <c r="BP297" i="2"/>
  <c r="BN297" i="2"/>
  <c r="BJ297" i="2"/>
  <c r="BF297" i="2"/>
  <c r="AZ297" i="2"/>
  <c r="AX297" i="2"/>
  <c r="AT297" i="2"/>
  <c r="AP297" i="2"/>
  <c r="AK297" i="2"/>
  <c r="AL297" i="2" s="1"/>
  <c r="AI297" i="2"/>
  <c r="AE297" i="2"/>
  <c r="AD297" i="2" s="1"/>
  <c r="Y297" i="2"/>
  <c r="X297" i="2"/>
  <c r="H297" i="2"/>
  <c r="CV296" i="2"/>
  <c r="CT296" i="2"/>
  <c r="CP296" i="2"/>
  <c r="CL296" i="2"/>
  <c r="CF296" i="2"/>
  <c r="CD296" i="2"/>
  <c r="BZ296" i="2"/>
  <c r="BV296" i="2"/>
  <c r="BP296" i="2"/>
  <c r="BN296" i="2"/>
  <c r="BJ296" i="2"/>
  <c r="BF296" i="2"/>
  <c r="AZ296" i="2"/>
  <c r="AX296" i="2"/>
  <c r="AT296" i="2"/>
  <c r="AP296" i="2"/>
  <c r="AK296" i="2"/>
  <c r="AL296" i="2" s="1"/>
  <c r="AI296" i="2"/>
  <c r="AE296" i="2"/>
  <c r="AD296" i="2" s="1"/>
  <c r="Y296" i="2"/>
  <c r="X296" i="2"/>
  <c r="H296" i="2"/>
  <c r="AA296" i="2" s="1"/>
  <c r="CV295" i="2"/>
  <c r="CT295" i="2"/>
  <c r="CP295" i="2"/>
  <c r="CL295" i="2"/>
  <c r="CF295" i="2"/>
  <c r="CD295" i="2"/>
  <c r="BZ295" i="2"/>
  <c r="BV295" i="2"/>
  <c r="BP295" i="2"/>
  <c r="BN295" i="2"/>
  <c r="BJ295" i="2"/>
  <c r="BF295" i="2"/>
  <c r="AZ295" i="2"/>
  <c r="AX295" i="2"/>
  <c r="AT295" i="2"/>
  <c r="AP295" i="2"/>
  <c r="AK295" i="2"/>
  <c r="AL295" i="2" s="1"/>
  <c r="AI295" i="2"/>
  <c r="AE295" i="2"/>
  <c r="AD295" i="2" s="1"/>
  <c r="Y295" i="2"/>
  <c r="X295" i="2"/>
  <c r="H295" i="2"/>
  <c r="CV294" i="2"/>
  <c r="CT294" i="2"/>
  <c r="CP294" i="2"/>
  <c r="CL294" i="2"/>
  <c r="CF294" i="2"/>
  <c r="CD294" i="2"/>
  <c r="BZ294" i="2"/>
  <c r="BV294" i="2"/>
  <c r="BP294" i="2"/>
  <c r="BN294" i="2"/>
  <c r="BJ294" i="2"/>
  <c r="BF294" i="2"/>
  <c r="AZ294" i="2"/>
  <c r="AX294" i="2"/>
  <c r="AT294" i="2"/>
  <c r="AP294" i="2"/>
  <c r="AK294" i="2"/>
  <c r="AL294" i="2" s="1"/>
  <c r="AI294" i="2"/>
  <c r="AE294" i="2"/>
  <c r="AD294" i="2" s="1"/>
  <c r="Y294" i="2"/>
  <c r="X294" i="2"/>
  <c r="H294" i="2"/>
  <c r="CS294" i="2" s="1"/>
  <c r="CV293" i="2"/>
  <c r="CT293" i="2"/>
  <c r="CP293" i="2"/>
  <c r="CL293" i="2"/>
  <c r="CF293" i="2"/>
  <c r="CD293" i="2"/>
  <c r="BZ293" i="2"/>
  <c r="BV293" i="2"/>
  <c r="BP293" i="2"/>
  <c r="BN293" i="2"/>
  <c r="BJ293" i="2"/>
  <c r="BF293" i="2"/>
  <c r="AZ293" i="2"/>
  <c r="AX293" i="2"/>
  <c r="AT293" i="2"/>
  <c r="AP293" i="2"/>
  <c r="AK293" i="2"/>
  <c r="AL293" i="2" s="1"/>
  <c r="AI293" i="2"/>
  <c r="AE293" i="2"/>
  <c r="AD293" i="2" s="1"/>
  <c r="Y293" i="2"/>
  <c r="X293" i="2"/>
  <c r="H293" i="2"/>
  <c r="AO293" i="2" s="1"/>
  <c r="CV292" i="2"/>
  <c r="CT292" i="2"/>
  <c r="CP292" i="2"/>
  <c r="CL292" i="2"/>
  <c r="CF292" i="2"/>
  <c r="CD292" i="2"/>
  <c r="BZ292" i="2"/>
  <c r="BV292" i="2"/>
  <c r="BP292" i="2"/>
  <c r="BN292" i="2"/>
  <c r="BJ292" i="2"/>
  <c r="BF292" i="2"/>
  <c r="AZ292" i="2"/>
  <c r="AX292" i="2"/>
  <c r="AT292" i="2"/>
  <c r="AP292" i="2"/>
  <c r="AK292" i="2"/>
  <c r="AL292" i="2" s="1"/>
  <c r="AM292" i="2" s="1"/>
  <c r="AI292" i="2"/>
  <c r="AE292" i="2"/>
  <c r="AD292" i="2" s="1"/>
  <c r="Y292" i="2"/>
  <c r="X292" i="2"/>
  <c r="H292" i="2"/>
  <c r="AS292" i="2" s="1"/>
  <c r="CV291" i="2"/>
  <c r="CT291" i="2"/>
  <c r="CP291" i="2"/>
  <c r="CL291" i="2"/>
  <c r="CF291" i="2"/>
  <c r="CD291" i="2"/>
  <c r="BZ291" i="2"/>
  <c r="BV291" i="2"/>
  <c r="BP291" i="2"/>
  <c r="BN291" i="2"/>
  <c r="BJ291" i="2"/>
  <c r="BF291" i="2"/>
  <c r="AZ291" i="2"/>
  <c r="AX291" i="2"/>
  <c r="AT291" i="2"/>
  <c r="AP291" i="2"/>
  <c r="AK291" i="2"/>
  <c r="AL291" i="2" s="1"/>
  <c r="AI291" i="2"/>
  <c r="AE291" i="2"/>
  <c r="AD291" i="2" s="1"/>
  <c r="Y291" i="2"/>
  <c r="X291" i="2"/>
  <c r="H291" i="2"/>
  <c r="AW291" i="2" s="1"/>
  <c r="CV290" i="2"/>
  <c r="CT290" i="2"/>
  <c r="CP290" i="2"/>
  <c r="CL290" i="2"/>
  <c r="CF290" i="2"/>
  <c r="CD290" i="2"/>
  <c r="BZ290" i="2"/>
  <c r="BV290" i="2"/>
  <c r="BP290" i="2"/>
  <c r="BN290" i="2"/>
  <c r="BJ290" i="2"/>
  <c r="BF290" i="2"/>
  <c r="AZ290" i="2"/>
  <c r="AX290" i="2"/>
  <c r="AT290" i="2"/>
  <c r="AP290" i="2"/>
  <c r="AK290" i="2"/>
  <c r="AL290" i="2" s="1"/>
  <c r="AI290" i="2"/>
  <c r="AE290" i="2"/>
  <c r="AD290" i="2" s="1"/>
  <c r="Y290" i="2"/>
  <c r="X290" i="2"/>
  <c r="H290" i="2"/>
  <c r="CV289" i="2"/>
  <c r="CT289" i="2"/>
  <c r="CP289" i="2"/>
  <c r="CL289" i="2"/>
  <c r="CF289" i="2"/>
  <c r="CD289" i="2"/>
  <c r="BZ289" i="2"/>
  <c r="BV289" i="2"/>
  <c r="BP289" i="2"/>
  <c r="BN289" i="2"/>
  <c r="BJ289" i="2"/>
  <c r="BF289" i="2"/>
  <c r="AZ289" i="2"/>
  <c r="AX289" i="2"/>
  <c r="AT289" i="2"/>
  <c r="AP289" i="2"/>
  <c r="AK289" i="2"/>
  <c r="AL289" i="2" s="1"/>
  <c r="AI289" i="2"/>
  <c r="AE289" i="2"/>
  <c r="AD289" i="2" s="1"/>
  <c r="Y289" i="2"/>
  <c r="X289" i="2"/>
  <c r="H289" i="2"/>
  <c r="AA289" i="2" s="1"/>
  <c r="CV288" i="2"/>
  <c r="CT288" i="2"/>
  <c r="CP288" i="2"/>
  <c r="CL288" i="2"/>
  <c r="CF288" i="2"/>
  <c r="CD288" i="2"/>
  <c r="BZ288" i="2"/>
  <c r="BV288" i="2"/>
  <c r="BP288" i="2"/>
  <c r="BN288" i="2"/>
  <c r="BJ288" i="2"/>
  <c r="BF288" i="2"/>
  <c r="AZ288" i="2"/>
  <c r="AX288" i="2"/>
  <c r="AT288" i="2"/>
  <c r="AP288" i="2"/>
  <c r="AK288" i="2"/>
  <c r="AL288" i="2" s="1"/>
  <c r="AI288" i="2"/>
  <c r="AE288" i="2"/>
  <c r="AD288" i="2" s="1"/>
  <c r="Y288" i="2"/>
  <c r="X288" i="2"/>
  <c r="H288" i="2"/>
  <c r="CV287" i="2"/>
  <c r="CT287" i="2"/>
  <c r="CP287" i="2"/>
  <c r="CL287" i="2"/>
  <c r="CF287" i="2"/>
  <c r="CD287" i="2"/>
  <c r="BZ287" i="2"/>
  <c r="BV287" i="2"/>
  <c r="BP287" i="2"/>
  <c r="BN287" i="2"/>
  <c r="BJ287" i="2"/>
  <c r="BF287" i="2"/>
  <c r="AZ287" i="2"/>
  <c r="AX287" i="2"/>
  <c r="AT287" i="2"/>
  <c r="AP287" i="2"/>
  <c r="AK287" i="2"/>
  <c r="AL287" i="2" s="1"/>
  <c r="AI287" i="2"/>
  <c r="AE287" i="2"/>
  <c r="AD287" i="2" s="1"/>
  <c r="Y287" i="2"/>
  <c r="X287" i="2"/>
  <c r="H287" i="2"/>
  <c r="AW287" i="2" s="1"/>
  <c r="CV286" i="2"/>
  <c r="CT286" i="2"/>
  <c r="CP286" i="2"/>
  <c r="CL286" i="2"/>
  <c r="CF286" i="2"/>
  <c r="CD286" i="2"/>
  <c r="BZ286" i="2"/>
  <c r="BV286" i="2"/>
  <c r="BP286" i="2"/>
  <c r="BN286" i="2"/>
  <c r="BJ286" i="2"/>
  <c r="BF286" i="2"/>
  <c r="AZ286" i="2"/>
  <c r="AX286" i="2"/>
  <c r="AT286" i="2"/>
  <c r="AP286" i="2"/>
  <c r="AK286" i="2"/>
  <c r="AL286" i="2" s="1"/>
  <c r="AI286" i="2"/>
  <c r="AE286" i="2"/>
  <c r="AD286" i="2" s="1"/>
  <c r="Y286" i="2"/>
  <c r="X286" i="2"/>
  <c r="H286" i="2"/>
  <c r="CV285" i="2"/>
  <c r="CT285" i="2"/>
  <c r="CP285" i="2"/>
  <c r="CL285" i="2"/>
  <c r="CF285" i="2"/>
  <c r="CD285" i="2"/>
  <c r="BZ285" i="2"/>
  <c r="BV285" i="2"/>
  <c r="BP285" i="2"/>
  <c r="BN285" i="2"/>
  <c r="BJ285" i="2"/>
  <c r="BF285" i="2"/>
  <c r="AZ285" i="2"/>
  <c r="AX285" i="2"/>
  <c r="AT285" i="2"/>
  <c r="AP285" i="2"/>
  <c r="AK285" i="2"/>
  <c r="AL285" i="2" s="1"/>
  <c r="AI285" i="2"/>
  <c r="AE285" i="2"/>
  <c r="AD285" i="2" s="1"/>
  <c r="Y285" i="2"/>
  <c r="X285" i="2"/>
  <c r="H285" i="2"/>
  <c r="CV284" i="2"/>
  <c r="CT284" i="2"/>
  <c r="CP284" i="2"/>
  <c r="CL284" i="2"/>
  <c r="CF284" i="2"/>
  <c r="CD284" i="2"/>
  <c r="BZ284" i="2"/>
  <c r="BV284" i="2"/>
  <c r="BP284" i="2"/>
  <c r="BN284" i="2"/>
  <c r="BJ284" i="2"/>
  <c r="BF284" i="2"/>
  <c r="AZ284" i="2"/>
  <c r="AX284" i="2"/>
  <c r="AT284" i="2"/>
  <c r="AP284" i="2"/>
  <c r="AK284" i="2"/>
  <c r="AL284" i="2" s="1"/>
  <c r="AI284" i="2"/>
  <c r="AE284" i="2"/>
  <c r="AD284" i="2" s="1"/>
  <c r="Y284" i="2"/>
  <c r="X284" i="2"/>
  <c r="H284" i="2"/>
  <c r="CV283" i="2"/>
  <c r="CT283" i="2"/>
  <c r="CP283" i="2"/>
  <c r="CL283" i="2"/>
  <c r="CF283" i="2"/>
  <c r="CD283" i="2"/>
  <c r="BZ283" i="2"/>
  <c r="BV283" i="2"/>
  <c r="BP283" i="2"/>
  <c r="BN283" i="2"/>
  <c r="BJ283" i="2"/>
  <c r="BF283" i="2"/>
  <c r="AZ283" i="2"/>
  <c r="AX283" i="2"/>
  <c r="AT283" i="2"/>
  <c r="AP283" i="2"/>
  <c r="AK283" i="2"/>
  <c r="AL283" i="2" s="1"/>
  <c r="AI283" i="2"/>
  <c r="AE283" i="2"/>
  <c r="AD283" i="2" s="1"/>
  <c r="Y283" i="2"/>
  <c r="X283" i="2"/>
  <c r="H283" i="2"/>
  <c r="CV282" i="2"/>
  <c r="CT282" i="2"/>
  <c r="CP282" i="2"/>
  <c r="CL282" i="2"/>
  <c r="CF282" i="2"/>
  <c r="CD282" i="2"/>
  <c r="BZ282" i="2"/>
  <c r="BV282" i="2"/>
  <c r="BP282" i="2"/>
  <c r="BN282" i="2"/>
  <c r="BJ282" i="2"/>
  <c r="BF282" i="2"/>
  <c r="AZ282" i="2"/>
  <c r="AX282" i="2"/>
  <c r="AT282" i="2"/>
  <c r="AP282" i="2"/>
  <c r="AK282" i="2"/>
  <c r="AL282" i="2" s="1"/>
  <c r="AI282" i="2"/>
  <c r="AE282" i="2"/>
  <c r="AD282" i="2" s="1"/>
  <c r="Y282" i="2"/>
  <c r="X282" i="2"/>
  <c r="H282" i="2"/>
  <c r="CV281" i="2"/>
  <c r="CT281" i="2"/>
  <c r="CP281" i="2"/>
  <c r="CL281" i="2"/>
  <c r="CF281" i="2"/>
  <c r="CD281" i="2"/>
  <c r="BZ281" i="2"/>
  <c r="BV281" i="2"/>
  <c r="BP281" i="2"/>
  <c r="BN281" i="2"/>
  <c r="BJ281" i="2"/>
  <c r="BF281" i="2"/>
  <c r="AZ281" i="2"/>
  <c r="AX281" i="2"/>
  <c r="AT281" i="2"/>
  <c r="AP281" i="2"/>
  <c r="AK281" i="2"/>
  <c r="AL281" i="2" s="1"/>
  <c r="AI281" i="2"/>
  <c r="AE281" i="2"/>
  <c r="AD281" i="2" s="1"/>
  <c r="Y281" i="2"/>
  <c r="X281" i="2"/>
  <c r="H281" i="2"/>
  <c r="AS281" i="2" s="1"/>
  <c r="CV280" i="2"/>
  <c r="CT280" i="2"/>
  <c r="CP280" i="2"/>
  <c r="CL280" i="2"/>
  <c r="CF280" i="2"/>
  <c r="CD280" i="2"/>
  <c r="BZ280" i="2"/>
  <c r="BV280" i="2"/>
  <c r="BP280" i="2"/>
  <c r="BN280" i="2"/>
  <c r="BJ280" i="2"/>
  <c r="BF280" i="2"/>
  <c r="AZ280" i="2"/>
  <c r="AX280" i="2"/>
  <c r="AT280" i="2"/>
  <c r="AP280" i="2"/>
  <c r="AL280" i="2"/>
  <c r="AK280" i="2"/>
  <c r="AI280" i="2"/>
  <c r="AE280" i="2"/>
  <c r="AD280" i="2" s="1"/>
  <c r="Y280" i="2"/>
  <c r="X280" i="2"/>
  <c r="H280" i="2"/>
  <c r="CK280" i="2" s="1"/>
  <c r="CV279" i="2"/>
  <c r="CT279" i="2"/>
  <c r="CP279" i="2"/>
  <c r="CL279" i="2"/>
  <c r="CF279" i="2"/>
  <c r="CD279" i="2"/>
  <c r="BZ279" i="2"/>
  <c r="BV279" i="2"/>
  <c r="BP279" i="2"/>
  <c r="BN279" i="2"/>
  <c r="BJ279" i="2"/>
  <c r="BF279" i="2"/>
  <c r="AZ279" i="2"/>
  <c r="AX279" i="2"/>
  <c r="AT279" i="2"/>
  <c r="AP279" i="2"/>
  <c r="AK279" i="2"/>
  <c r="AL279" i="2" s="1"/>
  <c r="AI279" i="2"/>
  <c r="AE279" i="2"/>
  <c r="AD279" i="2" s="1"/>
  <c r="Y279" i="2"/>
  <c r="X279" i="2"/>
  <c r="H279" i="2"/>
  <c r="CV278" i="2"/>
  <c r="CT278" i="2"/>
  <c r="CP278" i="2"/>
  <c r="CL278" i="2"/>
  <c r="CF278" i="2"/>
  <c r="CD278" i="2"/>
  <c r="BZ278" i="2"/>
  <c r="BV278" i="2"/>
  <c r="BP278" i="2"/>
  <c r="BN278" i="2"/>
  <c r="BJ278" i="2"/>
  <c r="BF278" i="2"/>
  <c r="AZ278" i="2"/>
  <c r="AX278" i="2"/>
  <c r="AT278" i="2"/>
  <c r="AP278" i="2"/>
  <c r="AK278" i="2"/>
  <c r="AL278" i="2" s="1"/>
  <c r="AI278" i="2"/>
  <c r="AE278" i="2"/>
  <c r="AD278" i="2" s="1"/>
  <c r="Y278" i="2"/>
  <c r="X278" i="2"/>
  <c r="H278" i="2"/>
  <c r="CV277" i="2"/>
  <c r="CT277" i="2"/>
  <c r="CP277" i="2"/>
  <c r="CL277" i="2"/>
  <c r="CF277" i="2"/>
  <c r="CD277" i="2"/>
  <c r="BZ277" i="2"/>
  <c r="BV277" i="2"/>
  <c r="BP277" i="2"/>
  <c r="BN277" i="2"/>
  <c r="BJ277" i="2"/>
  <c r="BF277" i="2"/>
  <c r="AZ277" i="2"/>
  <c r="AX277" i="2"/>
  <c r="AT277" i="2"/>
  <c r="AP277" i="2"/>
  <c r="AK277" i="2"/>
  <c r="AL277" i="2" s="1"/>
  <c r="AI277" i="2"/>
  <c r="AE277" i="2"/>
  <c r="AD277" i="2" s="1"/>
  <c r="Y277" i="2"/>
  <c r="X277" i="2"/>
  <c r="H277" i="2"/>
  <c r="CO277" i="2" s="1"/>
  <c r="CV276" i="2"/>
  <c r="CT276" i="2"/>
  <c r="CP276" i="2"/>
  <c r="CL276" i="2"/>
  <c r="CF276" i="2"/>
  <c r="CD276" i="2"/>
  <c r="BZ276" i="2"/>
  <c r="BV276" i="2"/>
  <c r="BP276" i="2"/>
  <c r="BN276" i="2"/>
  <c r="BJ276" i="2"/>
  <c r="BF276" i="2"/>
  <c r="AZ276" i="2"/>
  <c r="AX276" i="2"/>
  <c r="AT276" i="2"/>
  <c r="AP276" i="2"/>
  <c r="AK276" i="2"/>
  <c r="AL276" i="2" s="1"/>
  <c r="AI276" i="2"/>
  <c r="AE276" i="2"/>
  <c r="AD276" i="2" s="1"/>
  <c r="Y276" i="2"/>
  <c r="X276" i="2"/>
  <c r="H276" i="2"/>
  <c r="AW276" i="2" s="1"/>
  <c r="CV275" i="2"/>
  <c r="CT275" i="2"/>
  <c r="CP275" i="2"/>
  <c r="CL275" i="2"/>
  <c r="CF275" i="2"/>
  <c r="CD275" i="2"/>
  <c r="BZ275" i="2"/>
  <c r="BV275" i="2"/>
  <c r="BP275" i="2"/>
  <c r="BN275" i="2"/>
  <c r="BJ275" i="2"/>
  <c r="BF275" i="2"/>
  <c r="AZ275" i="2"/>
  <c r="AX275" i="2"/>
  <c r="AT275" i="2"/>
  <c r="AP275" i="2"/>
  <c r="AK275" i="2"/>
  <c r="AL275" i="2" s="1"/>
  <c r="AI275" i="2"/>
  <c r="AE275" i="2"/>
  <c r="AD275" i="2" s="1"/>
  <c r="Y275" i="2"/>
  <c r="X275" i="2"/>
  <c r="H275" i="2"/>
  <c r="BU275" i="2" s="1"/>
  <c r="CV274" i="2"/>
  <c r="CT274" i="2"/>
  <c r="CP274" i="2"/>
  <c r="CL274" i="2"/>
  <c r="CF274" i="2"/>
  <c r="CD274" i="2"/>
  <c r="BZ274" i="2"/>
  <c r="BV274" i="2"/>
  <c r="BP274" i="2"/>
  <c r="BN274" i="2"/>
  <c r="BJ274" i="2"/>
  <c r="BF274" i="2"/>
  <c r="AZ274" i="2"/>
  <c r="AX274" i="2"/>
  <c r="AT274" i="2"/>
  <c r="AP274" i="2"/>
  <c r="AK274" i="2"/>
  <c r="AL274" i="2" s="1"/>
  <c r="AI274" i="2"/>
  <c r="AE274" i="2"/>
  <c r="AD274" i="2" s="1"/>
  <c r="H274" i="2"/>
  <c r="BY274" i="2" s="1"/>
  <c r="CV273" i="2"/>
  <c r="CT273" i="2"/>
  <c r="CP273" i="2"/>
  <c r="CL273" i="2"/>
  <c r="CF273" i="2"/>
  <c r="CD273" i="2"/>
  <c r="BZ273" i="2"/>
  <c r="BV273" i="2"/>
  <c r="BP273" i="2"/>
  <c r="BN273" i="2"/>
  <c r="BJ273" i="2"/>
  <c r="BF273" i="2"/>
  <c r="AZ273" i="2"/>
  <c r="AX273" i="2"/>
  <c r="AT273" i="2"/>
  <c r="AP273" i="2"/>
  <c r="AK273" i="2"/>
  <c r="AL273" i="2" s="1"/>
  <c r="AI273" i="2"/>
  <c r="AE273" i="2"/>
  <c r="AD273" i="2" s="1"/>
  <c r="Y273" i="2"/>
  <c r="X273" i="2"/>
  <c r="H273" i="2"/>
  <c r="CV272" i="2"/>
  <c r="CT272" i="2"/>
  <c r="CP272" i="2"/>
  <c r="CL272" i="2"/>
  <c r="CF272" i="2"/>
  <c r="CD272" i="2"/>
  <c r="BZ272" i="2"/>
  <c r="BV272" i="2"/>
  <c r="BP272" i="2"/>
  <c r="BN272" i="2"/>
  <c r="BJ272" i="2"/>
  <c r="BF272" i="2"/>
  <c r="AZ272" i="2"/>
  <c r="AX272" i="2"/>
  <c r="AT272" i="2"/>
  <c r="AP272" i="2"/>
  <c r="AK272" i="2"/>
  <c r="AL272" i="2" s="1"/>
  <c r="AI272" i="2"/>
  <c r="AE272" i="2"/>
  <c r="AD272" i="2" s="1"/>
  <c r="Y272" i="2"/>
  <c r="X272" i="2"/>
  <c r="H272" i="2"/>
  <c r="CV271" i="2"/>
  <c r="CT271" i="2"/>
  <c r="CP271" i="2"/>
  <c r="CL271" i="2"/>
  <c r="CF271" i="2"/>
  <c r="CD271" i="2"/>
  <c r="BZ271" i="2"/>
  <c r="BV271" i="2"/>
  <c r="BP271" i="2"/>
  <c r="BN271" i="2"/>
  <c r="BJ271" i="2"/>
  <c r="BF271" i="2"/>
  <c r="AZ271" i="2"/>
  <c r="AX271" i="2"/>
  <c r="AT271" i="2"/>
  <c r="AP271" i="2"/>
  <c r="AK271" i="2"/>
  <c r="AL271" i="2" s="1"/>
  <c r="AI271" i="2"/>
  <c r="AE271" i="2"/>
  <c r="AD271" i="2" s="1"/>
  <c r="Y271" i="2"/>
  <c r="X271" i="2"/>
  <c r="H271" i="2"/>
  <c r="BU271" i="2" s="1"/>
  <c r="CV270" i="2"/>
  <c r="CT270" i="2"/>
  <c r="CP270" i="2"/>
  <c r="CL270" i="2"/>
  <c r="CF270" i="2"/>
  <c r="CD270" i="2"/>
  <c r="BZ270" i="2"/>
  <c r="BV270" i="2"/>
  <c r="BP270" i="2"/>
  <c r="BN270" i="2"/>
  <c r="BJ270" i="2"/>
  <c r="BF270" i="2"/>
  <c r="AZ270" i="2"/>
  <c r="AX270" i="2"/>
  <c r="AT270" i="2"/>
  <c r="AP270" i="2"/>
  <c r="AK270" i="2"/>
  <c r="AL270" i="2" s="1"/>
  <c r="AI270" i="2"/>
  <c r="AE270" i="2"/>
  <c r="AD270" i="2" s="1"/>
  <c r="Y270" i="2"/>
  <c r="X270" i="2"/>
  <c r="H270" i="2"/>
  <c r="CV269" i="2"/>
  <c r="CT269" i="2"/>
  <c r="CP269" i="2"/>
  <c r="CL269" i="2"/>
  <c r="CF269" i="2"/>
  <c r="CD269" i="2"/>
  <c r="BZ269" i="2"/>
  <c r="BV269" i="2"/>
  <c r="BP269" i="2"/>
  <c r="BN269" i="2"/>
  <c r="BJ269" i="2"/>
  <c r="BF269" i="2"/>
  <c r="AZ269" i="2"/>
  <c r="AX269" i="2"/>
  <c r="AT269" i="2"/>
  <c r="AP269" i="2"/>
  <c r="AK269" i="2"/>
  <c r="AL269" i="2" s="1"/>
  <c r="AI269" i="2"/>
  <c r="AE269" i="2"/>
  <c r="AD269" i="2" s="1"/>
  <c r="Y269" i="2"/>
  <c r="X269" i="2"/>
  <c r="H269" i="2"/>
  <c r="BY269" i="2" s="1"/>
  <c r="CV268" i="2"/>
  <c r="CT268" i="2"/>
  <c r="CP268" i="2"/>
  <c r="CL268" i="2"/>
  <c r="CF268" i="2"/>
  <c r="CD268" i="2"/>
  <c r="BZ268" i="2"/>
  <c r="BV268" i="2"/>
  <c r="BP268" i="2"/>
  <c r="BN268" i="2"/>
  <c r="BJ268" i="2"/>
  <c r="BF268" i="2"/>
  <c r="AZ268" i="2"/>
  <c r="AX268" i="2"/>
  <c r="AT268" i="2"/>
  <c r="AP268" i="2"/>
  <c r="AK268" i="2"/>
  <c r="AL268" i="2" s="1"/>
  <c r="AI268" i="2"/>
  <c r="AE268" i="2"/>
  <c r="AD268" i="2" s="1"/>
  <c r="Y268" i="2"/>
  <c r="X268" i="2"/>
  <c r="H268" i="2"/>
  <c r="CC268" i="2" s="1"/>
  <c r="CV267" i="2"/>
  <c r="CT267" i="2"/>
  <c r="CP267" i="2"/>
  <c r="CL267" i="2"/>
  <c r="CF267" i="2"/>
  <c r="CD267" i="2"/>
  <c r="BZ267" i="2"/>
  <c r="BV267" i="2"/>
  <c r="BP267" i="2"/>
  <c r="BN267" i="2"/>
  <c r="BJ267" i="2"/>
  <c r="BF267" i="2"/>
  <c r="AZ267" i="2"/>
  <c r="AX267" i="2"/>
  <c r="AT267" i="2"/>
  <c r="AP267" i="2"/>
  <c r="AK267" i="2"/>
  <c r="AL267" i="2" s="1"/>
  <c r="AE267" i="2"/>
  <c r="AD267" i="2" s="1"/>
  <c r="H267" i="2"/>
  <c r="CV266" i="2"/>
  <c r="CT266" i="2"/>
  <c r="CP266" i="2"/>
  <c r="CL266" i="2"/>
  <c r="CF266" i="2"/>
  <c r="CD266" i="2"/>
  <c r="BZ266" i="2"/>
  <c r="BV266" i="2"/>
  <c r="BP266" i="2"/>
  <c r="BN266" i="2"/>
  <c r="BJ266" i="2"/>
  <c r="BF266" i="2"/>
  <c r="AZ266" i="2"/>
  <c r="AX266" i="2"/>
  <c r="AT266" i="2"/>
  <c r="AP266" i="2"/>
  <c r="AK266" i="2"/>
  <c r="AL266" i="2" s="1"/>
  <c r="AI266" i="2"/>
  <c r="AE266" i="2"/>
  <c r="AD266" i="2" s="1"/>
  <c r="Y266" i="2"/>
  <c r="X266" i="2"/>
  <c r="H266" i="2"/>
  <c r="BY266" i="2" s="1"/>
  <c r="CV265" i="2"/>
  <c r="CT265" i="2"/>
  <c r="CP265" i="2"/>
  <c r="CL265" i="2"/>
  <c r="CF265" i="2"/>
  <c r="CD265" i="2"/>
  <c r="BZ265" i="2"/>
  <c r="BV265" i="2"/>
  <c r="BP265" i="2"/>
  <c r="BN265" i="2"/>
  <c r="BJ265" i="2"/>
  <c r="BF265" i="2"/>
  <c r="AZ265" i="2"/>
  <c r="AX265" i="2"/>
  <c r="AT265" i="2"/>
  <c r="AP265" i="2"/>
  <c r="AK265" i="2"/>
  <c r="AL265" i="2" s="1"/>
  <c r="AI265" i="2"/>
  <c r="AE265" i="2"/>
  <c r="AD265" i="2" s="1"/>
  <c r="Y265" i="2"/>
  <c r="X265" i="2"/>
  <c r="H265" i="2"/>
  <c r="AO265" i="2" s="1"/>
  <c r="CV264" i="2"/>
  <c r="CT264" i="2"/>
  <c r="CP264" i="2"/>
  <c r="CL264" i="2"/>
  <c r="CF264" i="2"/>
  <c r="CD264" i="2"/>
  <c r="BZ264" i="2"/>
  <c r="BV264" i="2"/>
  <c r="BP264" i="2"/>
  <c r="BN264" i="2"/>
  <c r="BJ264" i="2"/>
  <c r="BF264" i="2"/>
  <c r="AZ264" i="2"/>
  <c r="AX264" i="2"/>
  <c r="AT264" i="2"/>
  <c r="AP264" i="2"/>
  <c r="AK264" i="2"/>
  <c r="AL264" i="2" s="1"/>
  <c r="AI264" i="2"/>
  <c r="AE264" i="2"/>
  <c r="AD264" i="2" s="1"/>
  <c r="Y264" i="2"/>
  <c r="H264" i="2"/>
  <c r="CK264" i="2" s="1"/>
  <c r="CV263" i="2"/>
  <c r="CT263" i="2"/>
  <c r="CP263" i="2"/>
  <c r="CL263" i="2"/>
  <c r="CF263" i="2"/>
  <c r="CD263" i="2"/>
  <c r="BZ263" i="2"/>
  <c r="BV263" i="2"/>
  <c r="BP263" i="2"/>
  <c r="BN263" i="2"/>
  <c r="BJ263" i="2"/>
  <c r="BF263" i="2"/>
  <c r="AZ263" i="2"/>
  <c r="AX263" i="2"/>
  <c r="AT263" i="2"/>
  <c r="AP263" i="2"/>
  <c r="AK263" i="2"/>
  <c r="AL263" i="2" s="1"/>
  <c r="AI263" i="2"/>
  <c r="AE263" i="2"/>
  <c r="AD263" i="2" s="1"/>
  <c r="Y263" i="2"/>
  <c r="H263" i="2"/>
  <c r="CV262" i="2"/>
  <c r="CT262" i="2"/>
  <c r="CP262" i="2"/>
  <c r="CL262" i="2"/>
  <c r="CF262" i="2"/>
  <c r="CD262" i="2"/>
  <c r="BZ262" i="2"/>
  <c r="BV262" i="2"/>
  <c r="BP262" i="2"/>
  <c r="BN262" i="2"/>
  <c r="BJ262" i="2"/>
  <c r="BF262" i="2"/>
  <c r="AZ262" i="2"/>
  <c r="AX262" i="2"/>
  <c r="AT262" i="2"/>
  <c r="AP262" i="2"/>
  <c r="AK262" i="2"/>
  <c r="AL262" i="2" s="1"/>
  <c r="AI262" i="2"/>
  <c r="AE262" i="2"/>
  <c r="AD262" i="2" s="1"/>
  <c r="Y262" i="2"/>
  <c r="H262" i="2"/>
  <c r="CV261" i="2"/>
  <c r="CT261" i="2"/>
  <c r="CP261" i="2"/>
  <c r="CL261" i="2"/>
  <c r="CF261" i="2"/>
  <c r="CD261" i="2"/>
  <c r="BZ261" i="2"/>
  <c r="BV261" i="2"/>
  <c r="BP261" i="2"/>
  <c r="BN261" i="2"/>
  <c r="BJ261" i="2"/>
  <c r="BF261" i="2"/>
  <c r="AZ261" i="2"/>
  <c r="AX261" i="2"/>
  <c r="AT261" i="2"/>
  <c r="AP261" i="2"/>
  <c r="AK261" i="2"/>
  <c r="AL261" i="2" s="1"/>
  <c r="AI261" i="2"/>
  <c r="AE261" i="2"/>
  <c r="AD261" i="2" s="1"/>
  <c r="AA261" i="2"/>
  <c r="Y261" i="2"/>
  <c r="X261" i="2"/>
  <c r="H261" i="2"/>
  <c r="CC261" i="2" s="1"/>
  <c r="CV260" i="2"/>
  <c r="CT260" i="2"/>
  <c r="CP260" i="2"/>
  <c r="CL260" i="2"/>
  <c r="CK260" i="2"/>
  <c r="CF260" i="2"/>
  <c r="CD260" i="2"/>
  <c r="BZ260" i="2"/>
  <c r="BV260" i="2"/>
  <c r="BP260" i="2"/>
  <c r="BN260" i="2"/>
  <c r="BJ260" i="2"/>
  <c r="BF260" i="2"/>
  <c r="AZ260" i="2"/>
  <c r="AX260" i="2"/>
  <c r="AT260" i="2"/>
  <c r="AP260" i="2"/>
  <c r="AQ260" i="2" s="1"/>
  <c r="AK260" i="2"/>
  <c r="AL260" i="2" s="1"/>
  <c r="AI260" i="2"/>
  <c r="AE260" i="2"/>
  <c r="AD260" i="2" s="1"/>
  <c r="AA260" i="2"/>
  <c r="Y260" i="2"/>
  <c r="X260" i="2"/>
  <c r="H260" i="2"/>
  <c r="CV259" i="2"/>
  <c r="CT259" i="2"/>
  <c r="CP259" i="2"/>
  <c r="CL259" i="2"/>
  <c r="CF259" i="2"/>
  <c r="CD259" i="2"/>
  <c r="BZ259" i="2"/>
  <c r="BV259" i="2"/>
  <c r="BP259" i="2"/>
  <c r="BN259" i="2"/>
  <c r="BJ259" i="2"/>
  <c r="BF259" i="2"/>
  <c r="AZ259" i="2"/>
  <c r="AX259" i="2"/>
  <c r="AT259" i="2"/>
  <c r="AP259" i="2"/>
  <c r="AK259" i="2"/>
  <c r="AL259" i="2" s="1"/>
  <c r="AI259" i="2"/>
  <c r="AE259" i="2"/>
  <c r="AD259" i="2" s="1"/>
  <c r="Y259" i="2"/>
  <c r="X259" i="2"/>
  <c r="H259" i="2"/>
  <c r="AW259" i="2" s="1"/>
  <c r="CV258" i="2"/>
  <c r="CT258" i="2"/>
  <c r="CP258" i="2"/>
  <c r="CL258" i="2"/>
  <c r="CF258" i="2"/>
  <c r="CD258" i="2"/>
  <c r="BZ258" i="2"/>
  <c r="BV258" i="2"/>
  <c r="BP258" i="2"/>
  <c r="BN258" i="2"/>
  <c r="BJ258" i="2"/>
  <c r="BF258" i="2"/>
  <c r="AZ258" i="2"/>
  <c r="AX258" i="2"/>
  <c r="AT258" i="2"/>
  <c r="AP258" i="2"/>
  <c r="AK258" i="2"/>
  <c r="AL258" i="2" s="1"/>
  <c r="AI258" i="2"/>
  <c r="AE258" i="2"/>
  <c r="AD258" i="2" s="1"/>
  <c r="Y258" i="2"/>
  <c r="X258" i="2"/>
  <c r="H258" i="2"/>
  <c r="CV257" i="2"/>
  <c r="CT257" i="2"/>
  <c r="CP257" i="2"/>
  <c r="CL257" i="2"/>
  <c r="CF257" i="2"/>
  <c r="CD257" i="2"/>
  <c r="BZ257" i="2"/>
  <c r="BV257" i="2"/>
  <c r="BP257" i="2"/>
  <c r="BN257" i="2"/>
  <c r="BJ257" i="2"/>
  <c r="BF257" i="2"/>
  <c r="AZ257" i="2"/>
  <c r="AX257" i="2"/>
  <c r="AT257" i="2"/>
  <c r="AP257" i="2"/>
  <c r="AK257" i="2"/>
  <c r="AL257" i="2" s="1"/>
  <c r="AI257" i="2"/>
  <c r="AE257" i="2"/>
  <c r="AD257" i="2" s="1"/>
  <c r="Y257" i="2"/>
  <c r="X257" i="2"/>
  <c r="H257" i="2"/>
  <c r="CK257" i="2" s="1"/>
  <c r="CV256" i="2"/>
  <c r="CT256" i="2"/>
  <c r="CP256" i="2"/>
  <c r="CL256" i="2"/>
  <c r="CF256" i="2"/>
  <c r="CD256" i="2"/>
  <c r="BZ256" i="2"/>
  <c r="BV256" i="2"/>
  <c r="BP256" i="2"/>
  <c r="BN256" i="2"/>
  <c r="BJ256" i="2"/>
  <c r="BF256" i="2"/>
  <c r="AZ256" i="2"/>
  <c r="AX256" i="2"/>
  <c r="AT256" i="2"/>
  <c r="AP256" i="2"/>
  <c r="AK256" i="2"/>
  <c r="AL256" i="2" s="1"/>
  <c r="AI256" i="2"/>
  <c r="AE256" i="2"/>
  <c r="AD256" i="2" s="1"/>
  <c r="Y256" i="2"/>
  <c r="X256" i="2"/>
  <c r="H256" i="2"/>
  <c r="CK256" i="2" s="1"/>
  <c r="CV255" i="2"/>
  <c r="CT255" i="2"/>
  <c r="CP255" i="2"/>
  <c r="CL255" i="2"/>
  <c r="CF255" i="2"/>
  <c r="CD255" i="2"/>
  <c r="BZ255" i="2"/>
  <c r="BV255" i="2"/>
  <c r="BP255" i="2"/>
  <c r="BN255" i="2"/>
  <c r="BJ255" i="2"/>
  <c r="BF255" i="2"/>
  <c r="AZ255" i="2"/>
  <c r="AX255" i="2"/>
  <c r="AT255" i="2"/>
  <c r="AP255" i="2"/>
  <c r="AK255" i="2"/>
  <c r="AL255" i="2" s="1"/>
  <c r="AI255" i="2"/>
  <c r="AE255" i="2"/>
  <c r="AD255" i="2" s="1"/>
  <c r="Y255" i="2"/>
  <c r="X255" i="2"/>
  <c r="H255" i="2"/>
  <c r="CO255" i="2" s="1"/>
  <c r="CV254" i="2"/>
  <c r="CT254" i="2"/>
  <c r="CP254" i="2"/>
  <c r="CL254" i="2"/>
  <c r="CF254" i="2"/>
  <c r="CD254" i="2"/>
  <c r="BZ254" i="2"/>
  <c r="BV254" i="2"/>
  <c r="BP254" i="2"/>
  <c r="BN254" i="2"/>
  <c r="BJ254" i="2"/>
  <c r="BF254" i="2"/>
  <c r="AZ254" i="2"/>
  <c r="AX254" i="2"/>
  <c r="AT254" i="2"/>
  <c r="AP254" i="2"/>
  <c r="AK254" i="2"/>
  <c r="AL254" i="2" s="1"/>
  <c r="AI254" i="2"/>
  <c r="AE254" i="2"/>
  <c r="AD254" i="2" s="1"/>
  <c r="Y254" i="2"/>
  <c r="X254" i="2"/>
  <c r="H254" i="2"/>
  <c r="CV253" i="2"/>
  <c r="CT253" i="2"/>
  <c r="CP253" i="2"/>
  <c r="CL253" i="2"/>
  <c r="CF253" i="2"/>
  <c r="CD253" i="2"/>
  <c r="BZ253" i="2"/>
  <c r="BV253" i="2"/>
  <c r="BP253" i="2"/>
  <c r="BN253" i="2"/>
  <c r="BJ253" i="2"/>
  <c r="BF253" i="2"/>
  <c r="AZ253" i="2"/>
  <c r="AX253" i="2"/>
  <c r="AT253" i="2"/>
  <c r="AP253" i="2"/>
  <c r="AK253" i="2"/>
  <c r="AL253" i="2" s="1"/>
  <c r="AI253" i="2"/>
  <c r="AE253" i="2"/>
  <c r="AD253" i="2" s="1"/>
  <c r="Y253" i="2"/>
  <c r="X253" i="2"/>
  <c r="H253" i="2"/>
  <c r="BW253" i="2" s="1"/>
  <c r="CV252" i="2"/>
  <c r="CT252" i="2"/>
  <c r="CP252" i="2"/>
  <c r="CL252" i="2"/>
  <c r="CF252" i="2"/>
  <c r="CD252" i="2"/>
  <c r="BZ252" i="2"/>
  <c r="BV252" i="2"/>
  <c r="BP252" i="2"/>
  <c r="BN252" i="2"/>
  <c r="BJ252" i="2"/>
  <c r="BF252" i="2"/>
  <c r="AZ252" i="2"/>
  <c r="AX252" i="2"/>
  <c r="AT252" i="2"/>
  <c r="AP252" i="2"/>
  <c r="AK252" i="2"/>
  <c r="AL252" i="2" s="1"/>
  <c r="AI252" i="2"/>
  <c r="AE252" i="2"/>
  <c r="AD252" i="2" s="1"/>
  <c r="Y252" i="2"/>
  <c r="X252" i="2"/>
  <c r="H252" i="2"/>
  <c r="BI252" i="2" s="1"/>
  <c r="CV251" i="2"/>
  <c r="CT251" i="2"/>
  <c r="CP251" i="2"/>
  <c r="CL251" i="2"/>
  <c r="CF251" i="2"/>
  <c r="CD251" i="2"/>
  <c r="BZ251" i="2"/>
  <c r="BV251" i="2"/>
  <c r="BP251" i="2"/>
  <c r="BN251" i="2"/>
  <c r="BJ251" i="2"/>
  <c r="BF251" i="2"/>
  <c r="AZ251" i="2"/>
  <c r="AX251" i="2"/>
  <c r="AT251" i="2"/>
  <c r="AP251" i="2"/>
  <c r="AK251" i="2"/>
  <c r="AL251" i="2" s="1"/>
  <c r="AM251" i="2" s="1"/>
  <c r="AI251" i="2"/>
  <c r="AE251" i="2"/>
  <c r="AD251" i="2" s="1"/>
  <c r="Y251" i="2"/>
  <c r="X251" i="2"/>
  <c r="H251" i="2"/>
  <c r="CS251" i="2" s="1"/>
  <c r="CV250" i="2"/>
  <c r="CT250" i="2"/>
  <c r="CP250" i="2"/>
  <c r="CL250" i="2"/>
  <c r="CF250" i="2"/>
  <c r="CD250" i="2"/>
  <c r="BZ250" i="2"/>
  <c r="BV250" i="2"/>
  <c r="BP250" i="2"/>
  <c r="BN250" i="2"/>
  <c r="BJ250" i="2"/>
  <c r="BF250" i="2"/>
  <c r="AZ250" i="2"/>
  <c r="AX250" i="2"/>
  <c r="AT250" i="2"/>
  <c r="AP250" i="2"/>
  <c r="AK250" i="2"/>
  <c r="AL250" i="2" s="1"/>
  <c r="AI250" i="2"/>
  <c r="AE250" i="2"/>
  <c r="AD250" i="2" s="1"/>
  <c r="Y250" i="2"/>
  <c r="X250" i="2"/>
  <c r="H250" i="2"/>
  <c r="AO250" i="2" s="1"/>
  <c r="CV249" i="2"/>
  <c r="CT249" i="2"/>
  <c r="CP249" i="2"/>
  <c r="CL249" i="2"/>
  <c r="CF249" i="2"/>
  <c r="CD249" i="2"/>
  <c r="BZ249" i="2"/>
  <c r="BV249" i="2"/>
  <c r="BP249" i="2"/>
  <c r="BN249" i="2"/>
  <c r="BJ249" i="2"/>
  <c r="BF249" i="2"/>
  <c r="AZ249" i="2"/>
  <c r="AX249" i="2"/>
  <c r="AT249" i="2"/>
  <c r="AP249" i="2"/>
  <c r="AE249" i="2"/>
  <c r="AD249" i="2" s="1"/>
  <c r="H249" i="2"/>
  <c r="CC249" i="2" s="1"/>
  <c r="CV248" i="2"/>
  <c r="CT248" i="2"/>
  <c r="CP248" i="2"/>
  <c r="CL248" i="2"/>
  <c r="CF248" i="2"/>
  <c r="CD248" i="2"/>
  <c r="BZ248" i="2"/>
  <c r="BV248" i="2"/>
  <c r="BP248" i="2"/>
  <c r="BN248" i="2"/>
  <c r="BJ248" i="2"/>
  <c r="BF248" i="2"/>
  <c r="AZ248" i="2"/>
  <c r="AX248" i="2"/>
  <c r="AT248" i="2"/>
  <c r="AP248" i="2"/>
  <c r="AK248" i="2"/>
  <c r="AL248" i="2" s="1"/>
  <c r="AI248" i="2"/>
  <c r="AE248" i="2"/>
  <c r="AD248" i="2" s="1"/>
  <c r="Y248" i="2"/>
  <c r="X248" i="2"/>
  <c r="H248" i="2"/>
  <c r="BU248" i="2" s="1"/>
  <c r="CV247" i="2"/>
  <c r="CT247" i="2"/>
  <c r="CP247" i="2"/>
  <c r="CL247" i="2"/>
  <c r="CF247" i="2"/>
  <c r="CD247" i="2"/>
  <c r="BZ247" i="2"/>
  <c r="BV247" i="2"/>
  <c r="BP247" i="2"/>
  <c r="BN247" i="2"/>
  <c r="BJ247" i="2"/>
  <c r="BF247" i="2"/>
  <c r="AZ247" i="2"/>
  <c r="AX247" i="2"/>
  <c r="AT247" i="2"/>
  <c r="AP247" i="2"/>
  <c r="AK247" i="2"/>
  <c r="AL247" i="2" s="1"/>
  <c r="AI247" i="2"/>
  <c r="AE247" i="2"/>
  <c r="AD247" i="2" s="1"/>
  <c r="Y247" i="2"/>
  <c r="X247" i="2"/>
  <c r="H247" i="2"/>
  <c r="CO247" i="2" s="1"/>
  <c r="CV246" i="2"/>
  <c r="CT246" i="2"/>
  <c r="CP246" i="2"/>
  <c r="CL246" i="2"/>
  <c r="CF246" i="2"/>
  <c r="CD246" i="2"/>
  <c r="BZ246" i="2"/>
  <c r="BV246" i="2"/>
  <c r="BP246" i="2"/>
  <c r="BN246" i="2"/>
  <c r="BJ246" i="2"/>
  <c r="BF246" i="2"/>
  <c r="AZ246" i="2"/>
  <c r="AX246" i="2"/>
  <c r="AT246" i="2"/>
  <c r="AP246" i="2"/>
  <c r="AK246" i="2"/>
  <c r="AL246" i="2" s="1"/>
  <c r="AI246" i="2"/>
  <c r="AE246" i="2"/>
  <c r="AD246" i="2" s="1"/>
  <c r="Y246" i="2"/>
  <c r="X246" i="2"/>
  <c r="H246" i="2"/>
  <c r="BY246" i="2" s="1"/>
  <c r="CV245" i="2"/>
  <c r="CT245" i="2"/>
  <c r="CP245" i="2"/>
  <c r="CL245" i="2"/>
  <c r="CF245" i="2"/>
  <c r="CD245" i="2"/>
  <c r="BZ245" i="2"/>
  <c r="BV245" i="2"/>
  <c r="BP245" i="2"/>
  <c r="BN245" i="2"/>
  <c r="BJ245" i="2"/>
  <c r="BF245" i="2"/>
  <c r="AZ245" i="2"/>
  <c r="AX245" i="2"/>
  <c r="AT245" i="2"/>
  <c r="AP245" i="2"/>
  <c r="AK245" i="2"/>
  <c r="AL245" i="2" s="1"/>
  <c r="AI245" i="2"/>
  <c r="AE245" i="2"/>
  <c r="AD245" i="2" s="1"/>
  <c r="Y245" i="2"/>
  <c r="X245" i="2"/>
  <c r="H245" i="2"/>
  <c r="CC245" i="2" s="1"/>
  <c r="CV244" i="2"/>
  <c r="CT244" i="2"/>
  <c r="CZ244" i="2" s="1"/>
  <c r="CP244" i="2"/>
  <c r="CL244" i="2"/>
  <c r="CF244" i="2"/>
  <c r="CD244" i="2"/>
  <c r="BZ244" i="2"/>
  <c r="BV244" i="2"/>
  <c r="BP244" i="2"/>
  <c r="BN244" i="2"/>
  <c r="BJ244" i="2"/>
  <c r="BF244" i="2"/>
  <c r="AZ244" i="2"/>
  <c r="AX244" i="2"/>
  <c r="AT244" i="2"/>
  <c r="AP244" i="2"/>
  <c r="AK244" i="2"/>
  <c r="AL244" i="2" s="1"/>
  <c r="AI244" i="2"/>
  <c r="AE244" i="2"/>
  <c r="AD244" i="2" s="1"/>
  <c r="Y244" i="2"/>
  <c r="X244" i="2"/>
  <c r="H244" i="2"/>
  <c r="CO244" i="2" s="1"/>
  <c r="CV243" i="2"/>
  <c r="CT243" i="2"/>
  <c r="CP243" i="2"/>
  <c r="CL243" i="2"/>
  <c r="CF243" i="2"/>
  <c r="CD243" i="2"/>
  <c r="BZ243" i="2"/>
  <c r="BV243" i="2"/>
  <c r="BP243" i="2"/>
  <c r="BN243" i="2"/>
  <c r="BJ243" i="2"/>
  <c r="BF243" i="2"/>
  <c r="AZ243" i="2"/>
  <c r="AX243" i="2"/>
  <c r="AT243" i="2"/>
  <c r="AP243" i="2"/>
  <c r="AK243" i="2"/>
  <c r="AL243" i="2" s="1"/>
  <c r="AE243" i="2"/>
  <c r="AD243" i="2" s="1"/>
  <c r="H243" i="2"/>
  <c r="AW243" i="2" s="1"/>
  <c r="CV242" i="2"/>
  <c r="CT242" i="2"/>
  <c r="CP242" i="2"/>
  <c r="CL242" i="2"/>
  <c r="CF242" i="2"/>
  <c r="CD242" i="2"/>
  <c r="BZ242" i="2"/>
  <c r="BV242" i="2"/>
  <c r="BP242" i="2"/>
  <c r="BN242" i="2"/>
  <c r="BJ242" i="2"/>
  <c r="BF242" i="2"/>
  <c r="AZ242" i="2"/>
  <c r="AX242" i="2"/>
  <c r="AT242" i="2"/>
  <c r="AP242" i="2"/>
  <c r="AK242" i="2"/>
  <c r="AL242" i="2" s="1"/>
  <c r="AE242" i="2"/>
  <c r="AD242" i="2" s="1"/>
  <c r="H242" i="2"/>
  <c r="CV241" i="2"/>
  <c r="CT241" i="2"/>
  <c r="CP241" i="2"/>
  <c r="CL241" i="2"/>
  <c r="CF241" i="2"/>
  <c r="CD241" i="2"/>
  <c r="BZ241" i="2"/>
  <c r="BV241" i="2"/>
  <c r="BP241" i="2"/>
  <c r="BN241" i="2"/>
  <c r="BJ241" i="2"/>
  <c r="BF241" i="2"/>
  <c r="AZ241" i="2"/>
  <c r="AX241" i="2"/>
  <c r="AT241" i="2"/>
  <c r="AP241" i="2"/>
  <c r="AK241" i="2"/>
  <c r="AL241" i="2" s="1"/>
  <c r="AE241" i="2"/>
  <c r="AD241" i="2" s="1"/>
  <c r="H241" i="2"/>
  <c r="BM241" i="2" s="1"/>
  <c r="CV240" i="2"/>
  <c r="CT240" i="2"/>
  <c r="CS240" i="2"/>
  <c r="CP240" i="2"/>
  <c r="CQ240" i="2" s="1"/>
  <c r="CO240" i="2"/>
  <c r="CL240" i="2"/>
  <c r="CM240" i="2" s="1"/>
  <c r="CK240" i="2"/>
  <c r="CF240" i="2"/>
  <c r="CD240" i="2"/>
  <c r="CE240" i="2" s="1"/>
  <c r="CC240" i="2"/>
  <c r="BZ240" i="2"/>
  <c r="CA240" i="2" s="1"/>
  <c r="BY240" i="2"/>
  <c r="BV240" i="2"/>
  <c r="BW240" i="2" s="1"/>
  <c r="BU240" i="2"/>
  <c r="BP240" i="2"/>
  <c r="BN240" i="2"/>
  <c r="BO240" i="2" s="1"/>
  <c r="BM240" i="2"/>
  <c r="BJ240" i="2"/>
  <c r="BK240" i="2" s="1"/>
  <c r="BI240" i="2"/>
  <c r="BF240" i="2"/>
  <c r="BG240" i="2" s="1"/>
  <c r="BE240" i="2"/>
  <c r="AZ240" i="2"/>
  <c r="AX240" i="2"/>
  <c r="AY240" i="2" s="1"/>
  <c r="AW240" i="2"/>
  <c r="AT240" i="2"/>
  <c r="AU240" i="2" s="1"/>
  <c r="AS240" i="2"/>
  <c r="AP240" i="2"/>
  <c r="AQ240" i="2" s="1"/>
  <c r="AO240" i="2"/>
  <c r="AK240" i="2"/>
  <c r="AL240" i="2" s="1"/>
  <c r="AM240" i="2" s="1"/>
  <c r="AG240" i="2"/>
  <c r="AE240" i="2"/>
  <c r="AD240" i="2" s="1"/>
  <c r="CV239" i="2"/>
  <c r="CT239" i="2"/>
  <c r="CS239" i="2"/>
  <c r="CP239" i="2"/>
  <c r="CQ239" i="2" s="1"/>
  <c r="CO239" i="2"/>
  <c r="CL239" i="2"/>
  <c r="CM239" i="2" s="1"/>
  <c r="CK239" i="2"/>
  <c r="CF239" i="2"/>
  <c r="CD239" i="2"/>
  <c r="CC239" i="2"/>
  <c r="BZ239" i="2"/>
  <c r="CA239" i="2" s="1"/>
  <c r="BY239" i="2"/>
  <c r="BV239" i="2"/>
  <c r="BW239" i="2" s="1"/>
  <c r="BU239" i="2"/>
  <c r="BP239" i="2"/>
  <c r="BN239" i="2"/>
  <c r="BO239" i="2" s="1"/>
  <c r="BM239" i="2"/>
  <c r="BJ239" i="2"/>
  <c r="BI239" i="2"/>
  <c r="BF239" i="2"/>
  <c r="BG239" i="2" s="1"/>
  <c r="BE239" i="2"/>
  <c r="AZ239" i="2"/>
  <c r="AX239" i="2"/>
  <c r="AY239" i="2" s="1"/>
  <c r="AW239" i="2"/>
  <c r="AT239" i="2"/>
  <c r="AU239" i="2" s="1"/>
  <c r="AS239" i="2"/>
  <c r="AP239" i="2"/>
  <c r="AQ239" i="2" s="1"/>
  <c r="AO239" i="2"/>
  <c r="AK239" i="2"/>
  <c r="AL239" i="2" s="1"/>
  <c r="AM239" i="2" s="1"/>
  <c r="AG239" i="2"/>
  <c r="AE239" i="2"/>
  <c r="AD239" i="2" s="1"/>
  <c r="CV238" i="2"/>
  <c r="CT238" i="2"/>
  <c r="CS238" i="2"/>
  <c r="CP238" i="2"/>
  <c r="CO238" i="2"/>
  <c r="CL238" i="2"/>
  <c r="CM238" i="2" s="1"/>
  <c r="CK238" i="2"/>
  <c r="CF238" i="2"/>
  <c r="CD238" i="2"/>
  <c r="CE238" i="2" s="1"/>
  <c r="CC238" i="2"/>
  <c r="BZ238" i="2"/>
  <c r="CA238" i="2" s="1"/>
  <c r="BY238" i="2"/>
  <c r="BV238" i="2"/>
  <c r="BW238" i="2" s="1"/>
  <c r="BU238" i="2"/>
  <c r="BP238" i="2"/>
  <c r="BN238" i="2"/>
  <c r="BO238" i="2" s="1"/>
  <c r="BM238" i="2"/>
  <c r="BJ238" i="2"/>
  <c r="BK238" i="2" s="1"/>
  <c r="BI238" i="2"/>
  <c r="BF238" i="2"/>
  <c r="BG238" i="2" s="1"/>
  <c r="BE238" i="2"/>
  <c r="AZ238" i="2"/>
  <c r="AX238" i="2"/>
  <c r="AW238" i="2"/>
  <c r="AT238" i="2"/>
  <c r="AU238" i="2" s="1"/>
  <c r="AS238" i="2"/>
  <c r="AP238" i="2"/>
  <c r="AQ238" i="2" s="1"/>
  <c r="AO238" i="2"/>
  <c r="AK238" i="2"/>
  <c r="AL238" i="2" s="1"/>
  <c r="AM238" i="2" s="1"/>
  <c r="AG238" i="2"/>
  <c r="AE238" i="2"/>
  <c r="AD238" i="2" s="1"/>
  <c r="CV237" i="2"/>
  <c r="CT237" i="2"/>
  <c r="CP237" i="2"/>
  <c r="CL237" i="2"/>
  <c r="CF237" i="2"/>
  <c r="CD237" i="2"/>
  <c r="BZ237" i="2"/>
  <c r="BV237" i="2"/>
  <c r="BP237" i="2"/>
  <c r="BN237" i="2"/>
  <c r="BJ237" i="2"/>
  <c r="BF237" i="2"/>
  <c r="AZ237" i="2"/>
  <c r="AX237" i="2"/>
  <c r="AT237" i="2"/>
  <c r="AP237" i="2"/>
  <c r="AK237" i="2"/>
  <c r="AL237" i="2" s="1"/>
  <c r="AE237" i="2"/>
  <c r="AD237" i="2" s="1"/>
  <c r="H237" i="2"/>
  <c r="CV236" i="2"/>
  <c r="CT236" i="2"/>
  <c r="CP236" i="2"/>
  <c r="CL236" i="2"/>
  <c r="CF236" i="2"/>
  <c r="CD236" i="2"/>
  <c r="BZ236" i="2"/>
  <c r="CA236" i="2" s="1"/>
  <c r="BV236" i="2"/>
  <c r="BP236" i="2"/>
  <c r="BN236" i="2"/>
  <c r="BJ236" i="2"/>
  <c r="BF236" i="2"/>
  <c r="AZ236" i="2"/>
  <c r="AX236" i="2"/>
  <c r="AT236" i="2"/>
  <c r="AP236" i="2"/>
  <c r="AK236" i="2"/>
  <c r="AL236" i="2" s="1"/>
  <c r="AG236" i="2"/>
  <c r="AE236" i="2"/>
  <c r="AD236" i="2" s="1"/>
  <c r="H236" i="2"/>
  <c r="CO236" i="2" s="1"/>
  <c r="CV235" i="2"/>
  <c r="CT235" i="2"/>
  <c r="CP235" i="2"/>
  <c r="CL235" i="2"/>
  <c r="CF235" i="2"/>
  <c r="CD235" i="2"/>
  <c r="BZ235" i="2"/>
  <c r="BV235" i="2"/>
  <c r="BP235" i="2"/>
  <c r="BN235" i="2"/>
  <c r="BJ235" i="2"/>
  <c r="BF235" i="2"/>
  <c r="AZ235" i="2"/>
  <c r="AX235" i="2"/>
  <c r="AT235" i="2"/>
  <c r="AP235" i="2"/>
  <c r="AO235" i="2"/>
  <c r="AK235" i="2"/>
  <c r="AL235" i="2" s="1"/>
  <c r="AE235" i="2"/>
  <c r="AD235" i="2" s="1"/>
  <c r="H235" i="2"/>
  <c r="CV234" i="2"/>
  <c r="CT234" i="2"/>
  <c r="CP234" i="2"/>
  <c r="CL234" i="2"/>
  <c r="CF234" i="2"/>
  <c r="CD234" i="2"/>
  <c r="BZ234" i="2"/>
  <c r="BV234" i="2"/>
  <c r="BP234" i="2"/>
  <c r="BN234" i="2"/>
  <c r="BJ234" i="2"/>
  <c r="BF234" i="2"/>
  <c r="AZ234" i="2"/>
  <c r="AX234" i="2"/>
  <c r="AT234" i="2"/>
  <c r="AP234" i="2"/>
  <c r="AK234" i="2"/>
  <c r="AL234" i="2" s="1"/>
  <c r="AE234" i="2"/>
  <c r="AD234" i="2" s="1"/>
  <c r="H234" i="2"/>
  <c r="CV233" i="2"/>
  <c r="CT233" i="2"/>
  <c r="CP233" i="2"/>
  <c r="CL233" i="2"/>
  <c r="CF233" i="2"/>
  <c r="CD233" i="2"/>
  <c r="BZ233" i="2"/>
  <c r="BV233" i="2"/>
  <c r="BP233" i="2"/>
  <c r="BN233" i="2"/>
  <c r="BJ233" i="2"/>
  <c r="BF233" i="2"/>
  <c r="AZ233" i="2"/>
  <c r="AX233" i="2"/>
  <c r="AT233" i="2"/>
  <c r="AP233" i="2"/>
  <c r="AK233" i="2"/>
  <c r="AL233" i="2" s="1"/>
  <c r="AE233" i="2"/>
  <c r="AD233" i="2" s="1"/>
  <c r="H233" i="2"/>
  <c r="CV232" i="2"/>
  <c r="CT232" i="2"/>
  <c r="CP232" i="2"/>
  <c r="CL232" i="2"/>
  <c r="CF232" i="2"/>
  <c r="CD232" i="2"/>
  <c r="BZ232" i="2"/>
  <c r="BV232" i="2"/>
  <c r="BP232" i="2"/>
  <c r="BN232" i="2"/>
  <c r="BJ232" i="2"/>
  <c r="BF232" i="2"/>
  <c r="AZ232" i="2"/>
  <c r="AX232" i="2"/>
  <c r="AT232" i="2"/>
  <c r="AP232" i="2"/>
  <c r="AK232" i="2"/>
  <c r="AL232" i="2" s="1"/>
  <c r="AE232" i="2"/>
  <c r="AD232" i="2" s="1"/>
  <c r="H232" i="2"/>
  <c r="CC232" i="2" s="1"/>
  <c r="CV231" i="2"/>
  <c r="CT231" i="2"/>
  <c r="CP231" i="2"/>
  <c r="CL231" i="2"/>
  <c r="CF231" i="2"/>
  <c r="CD231" i="2"/>
  <c r="BZ231" i="2"/>
  <c r="BV231" i="2"/>
  <c r="BP231" i="2"/>
  <c r="BN231" i="2"/>
  <c r="BJ231" i="2"/>
  <c r="BF231" i="2"/>
  <c r="AZ231" i="2"/>
  <c r="AX231" i="2"/>
  <c r="AT231" i="2"/>
  <c r="AP231" i="2"/>
  <c r="AK231" i="2"/>
  <c r="AL231" i="2" s="1"/>
  <c r="AE231" i="2"/>
  <c r="AD231" i="2" s="1"/>
  <c r="H231" i="2"/>
  <c r="CV230" i="2"/>
  <c r="CT230" i="2"/>
  <c r="CP230" i="2"/>
  <c r="CL230" i="2"/>
  <c r="CF230" i="2"/>
  <c r="CD230" i="2"/>
  <c r="BZ230" i="2"/>
  <c r="BV230" i="2"/>
  <c r="BP230" i="2"/>
  <c r="BN230" i="2"/>
  <c r="BJ230" i="2"/>
  <c r="BF230" i="2"/>
  <c r="AZ230" i="2"/>
  <c r="AX230" i="2"/>
  <c r="AT230" i="2"/>
  <c r="AP230" i="2"/>
  <c r="AK230" i="2"/>
  <c r="AL230" i="2" s="1"/>
  <c r="AE230" i="2"/>
  <c r="AD230" i="2" s="1"/>
  <c r="H230" i="2"/>
  <c r="BU230" i="2" s="1"/>
  <c r="CV229" i="2"/>
  <c r="CT229" i="2"/>
  <c r="CP229" i="2"/>
  <c r="CL229" i="2"/>
  <c r="CF229" i="2"/>
  <c r="CD229" i="2"/>
  <c r="BZ229" i="2"/>
  <c r="BV229" i="2"/>
  <c r="BP229" i="2"/>
  <c r="BN229" i="2"/>
  <c r="BJ229" i="2"/>
  <c r="BF229" i="2"/>
  <c r="AZ229" i="2"/>
  <c r="AX229" i="2"/>
  <c r="AT229" i="2"/>
  <c r="AP229" i="2"/>
  <c r="AK229" i="2"/>
  <c r="AL229" i="2" s="1"/>
  <c r="AE229" i="2"/>
  <c r="AD229" i="2" s="1"/>
  <c r="H229" i="2"/>
  <c r="BY229" i="2" s="1"/>
  <c r="CV228" i="2"/>
  <c r="CT228" i="2"/>
  <c r="CP228" i="2"/>
  <c r="CL228" i="2"/>
  <c r="CF228" i="2"/>
  <c r="CD228" i="2"/>
  <c r="BZ228" i="2"/>
  <c r="BV228" i="2"/>
  <c r="BP228" i="2"/>
  <c r="BN228" i="2"/>
  <c r="BJ228" i="2"/>
  <c r="BF228" i="2"/>
  <c r="AZ228" i="2"/>
  <c r="AX228" i="2"/>
  <c r="AT228" i="2"/>
  <c r="AP228" i="2"/>
  <c r="AK228" i="2"/>
  <c r="AL228" i="2" s="1"/>
  <c r="AI228" i="2"/>
  <c r="AE228" i="2"/>
  <c r="AD228" i="2" s="1"/>
  <c r="Y228" i="2"/>
  <c r="X228" i="2"/>
  <c r="H228" i="2"/>
  <c r="CO228" i="2" s="1"/>
  <c r="CV227" i="2"/>
  <c r="CT227" i="2"/>
  <c r="CP227" i="2"/>
  <c r="CL227" i="2"/>
  <c r="CF227" i="2"/>
  <c r="CD227" i="2"/>
  <c r="BZ227" i="2"/>
  <c r="BV227" i="2"/>
  <c r="BP227" i="2"/>
  <c r="BN227" i="2"/>
  <c r="BJ227" i="2"/>
  <c r="BF227" i="2"/>
  <c r="AZ227" i="2"/>
  <c r="AX227" i="2"/>
  <c r="AT227" i="2"/>
  <c r="AP227" i="2"/>
  <c r="AK227" i="2"/>
  <c r="AL227" i="2" s="1"/>
  <c r="AI227" i="2"/>
  <c r="AE227" i="2"/>
  <c r="AD227" i="2" s="1"/>
  <c r="Y227" i="2"/>
  <c r="X227" i="2"/>
  <c r="H227" i="2"/>
  <c r="AS227" i="2" s="1"/>
  <c r="CV226" i="2"/>
  <c r="CT226" i="2"/>
  <c r="CP226" i="2"/>
  <c r="CL226" i="2"/>
  <c r="CF226" i="2"/>
  <c r="CD226" i="2"/>
  <c r="BZ226" i="2"/>
  <c r="BV226" i="2"/>
  <c r="BP226" i="2"/>
  <c r="BN226" i="2"/>
  <c r="BJ226" i="2"/>
  <c r="BF226" i="2"/>
  <c r="AZ226" i="2"/>
  <c r="AX226" i="2"/>
  <c r="AT226" i="2"/>
  <c r="AP226" i="2"/>
  <c r="AK226" i="2"/>
  <c r="AL226" i="2" s="1"/>
  <c r="AE226" i="2"/>
  <c r="AD226" i="2" s="1"/>
  <c r="H226" i="2"/>
  <c r="BU226" i="2" s="1"/>
  <c r="CV225" i="2"/>
  <c r="CT225" i="2"/>
  <c r="CP225" i="2"/>
  <c r="CL225" i="2"/>
  <c r="CF225" i="2"/>
  <c r="CD225" i="2"/>
  <c r="BZ225" i="2"/>
  <c r="BV225" i="2"/>
  <c r="BP225" i="2"/>
  <c r="BN225" i="2"/>
  <c r="BJ225" i="2"/>
  <c r="BF225" i="2"/>
  <c r="AZ225" i="2"/>
  <c r="AX225" i="2"/>
  <c r="AT225" i="2"/>
  <c r="AP225" i="2"/>
  <c r="AK225" i="2"/>
  <c r="AL225" i="2" s="1"/>
  <c r="AI225" i="2"/>
  <c r="AE225" i="2"/>
  <c r="AD225" i="2" s="1"/>
  <c r="Y225" i="2"/>
  <c r="X225" i="2"/>
  <c r="H225" i="2"/>
  <c r="CV224" i="2"/>
  <c r="CT224" i="2"/>
  <c r="CP224" i="2"/>
  <c r="CL224" i="2"/>
  <c r="CF224" i="2"/>
  <c r="CD224" i="2"/>
  <c r="BZ224" i="2"/>
  <c r="BV224" i="2"/>
  <c r="BP224" i="2"/>
  <c r="BN224" i="2"/>
  <c r="BJ224" i="2"/>
  <c r="BF224" i="2"/>
  <c r="AZ224" i="2"/>
  <c r="AX224" i="2"/>
  <c r="AT224" i="2"/>
  <c r="AP224" i="2"/>
  <c r="AK224" i="2"/>
  <c r="AL224" i="2" s="1"/>
  <c r="AI224" i="2"/>
  <c r="AE224" i="2"/>
  <c r="AD224" i="2" s="1"/>
  <c r="Y224" i="2"/>
  <c r="X224" i="2"/>
  <c r="H224" i="2"/>
  <c r="BM224" i="2" s="1"/>
  <c r="CV223" i="2"/>
  <c r="CT223" i="2"/>
  <c r="CP223" i="2"/>
  <c r="CL223" i="2"/>
  <c r="CF223" i="2"/>
  <c r="CD223" i="2"/>
  <c r="BZ223" i="2"/>
  <c r="BV223" i="2"/>
  <c r="BP223" i="2"/>
  <c r="BN223" i="2"/>
  <c r="BJ223" i="2"/>
  <c r="BF223" i="2"/>
  <c r="AZ223" i="2"/>
  <c r="AX223" i="2"/>
  <c r="AT223" i="2"/>
  <c r="AP223" i="2"/>
  <c r="AK223" i="2"/>
  <c r="AL223" i="2" s="1"/>
  <c r="AI223" i="2"/>
  <c r="AE223" i="2"/>
  <c r="AD223" i="2" s="1"/>
  <c r="Y223" i="2"/>
  <c r="X223" i="2"/>
  <c r="H223" i="2"/>
  <c r="CV222" i="2"/>
  <c r="CT222" i="2"/>
  <c r="CP222" i="2"/>
  <c r="CL222" i="2"/>
  <c r="CF222" i="2"/>
  <c r="CD222" i="2"/>
  <c r="BZ222" i="2"/>
  <c r="BV222" i="2"/>
  <c r="BP222" i="2"/>
  <c r="BN222" i="2"/>
  <c r="BJ222" i="2"/>
  <c r="BF222" i="2"/>
  <c r="AZ222" i="2"/>
  <c r="AX222" i="2"/>
  <c r="AT222" i="2"/>
  <c r="AP222" i="2"/>
  <c r="AK222" i="2"/>
  <c r="AL222" i="2" s="1"/>
  <c r="AI222" i="2"/>
  <c r="AE222" i="2"/>
  <c r="AD222" i="2" s="1"/>
  <c r="Y222" i="2"/>
  <c r="X222" i="2"/>
  <c r="H222" i="2"/>
  <c r="CV221" i="2"/>
  <c r="CT221" i="2"/>
  <c r="CP221" i="2"/>
  <c r="CL221" i="2"/>
  <c r="CF221" i="2"/>
  <c r="CD221" i="2"/>
  <c r="BZ221" i="2"/>
  <c r="BV221" i="2"/>
  <c r="BP221" i="2"/>
  <c r="BN221" i="2"/>
  <c r="BJ221" i="2"/>
  <c r="BF221" i="2"/>
  <c r="AZ221" i="2"/>
  <c r="AX221" i="2"/>
  <c r="AT221" i="2"/>
  <c r="AP221" i="2"/>
  <c r="AK221" i="2"/>
  <c r="AL221" i="2" s="1"/>
  <c r="AI221" i="2"/>
  <c r="AE221" i="2"/>
  <c r="AD221" i="2" s="1"/>
  <c r="Y221" i="2"/>
  <c r="X221" i="2"/>
  <c r="H221" i="2"/>
  <c r="CV220" i="2"/>
  <c r="CT220" i="2"/>
  <c r="CP220" i="2"/>
  <c r="CL220" i="2"/>
  <c r="CF220" i="2"/>
  <c r="CD220" i="2"/>
  <c r="BZ220" i="2"/>
  <c r="BV220" i="2"/>
  <c r="BP220" i="2"/>
  <c r="BN220" i="2"/>
  <c r="BJ220" i="2"/>
  <c r="BF220" i="2"/>
  <c r="AZ220" i="2"/>
  <c r="AX220" i="2"/>
  <c r="AT220" i="2"/>
  <c r="AP220" i="2"/>
  <c r="AK220" i="2"/>
  <c r="AL220" i="2" s="1"/>
  <c r="AI220" i="2"/>
  <c r="AE220" i="2"/>
  <c r="AD220" i="2" s="1"/>
  <c r="Y220" i="2"/>
  <c r="X220" i="2"/>
  <c r="H220" i="2"/>
  <c r="AA220" i="2" s="1"/>
  <c r="CV219" i="2"/>
  <c r="CT219" i="2"/>
  <c r="CP219" i="2"/>
  <c r="CL219" i="2"/>
  <c r="CF219" i="2"/>
  <c r="CD219" i="2"/>
  <c r="BZ219" i="2"/>
  <c r="BV219" i="2"/>
  <c r="BP219" i="2"/>
  <c r="BN219" i="2"/>
  <c r="BJ219" i="2"/>
  <c r="BF219" i="2"/>
  <c r="AZ219" i="2"/>
  <c r="AX219" i="2"/>
  <c r="AT219" i="2"/>
  <c r="AP219" i="2"/>
  <c r="AK219" i="2"/>
  <c r="AL219" i="2" s="1"/>
  <c r="AI219" i="2"/>
  <c r="AE219" i="2"/>
  <c r="AD219" i="2" s="1"/>
  <c r="Y219" i="2"/>
  <c r="X219" i="2"/>
  <c r="H219" i="2"/>
  <c r="CV218" i="2"/>
  <c r="CT218" i="2"/>
  <c r="CP218" i="2"/>
  <c r="CL218" i="2"/>
  <c r="CF218" i="2"/>
  <c r="CD218" i="2"/>
  <c r="BZ218" i="2"/>
  <c r="BV218" i="2"/>
  <c r="BP218" i="2"/>
  <c r="BN218" i="2"/>
  <c r="BJ218" i="2"/>
  <c r="BF218" i="2"/>
  <c r="AZ218" i="2"/>
  <c r="AX218" i="2"/>
  <c r="AT218" i="2"/>
  <c r="AP218" i="2"/>
  <c r="AK218" i="2"/>
  <c r="AL218" i="2" s="1"/>
  <c r="AI218" i="2"/>
  <c r="AE218" i="2"/>
  <c r="AD218" i="2" s="1"/>
  <c r="Y218" i="2"/>
  <c r="X218" i="2"/>
  <c r="H218" i="2"/>
  <c r="CO218" i="2" s="1"/>
  <c r="CV217" i="2"/>
  <c r="CT217" i="2"/>
  <c r="CP217" i="2"/>
  <c r="CL217" i="2"/>
  <c r="CF217" i="2"/>
  <c r="CD217" i="2"/>
  <c r="BZ217" i="2"/>
  <c r="BV217" i="2"/>
  <c r="BP217" i="2"/>
  <c r="BN217" i="2"/>
  <c r="BJ217" i="2"/>
  <c r="BF217" i="2"/>
  <c r="AZ217" i="2"/>
  <c r="AX217" i="2"/>
  <c r="AT217" i="2"/>
  <c r="AP217" i="2"/>
  <c r="AK217" i="2"/>
  <c r="AL217" i="2" s="1"/>
  <c r="AI217" i="2"/>
  <c r="AE217" i="2"/>
  <c r="AD217" i="2" s="1"/>
  <c r="Y217" i="2"/>
  <c r="X217" i="2"/>
  <c r="H217" i="2"/>
  <c r="BY217" i="2" s="1"/>
  <c r="CV216" i="2"/>
  <c r="CT216" i="2"/>
  <c r="CP216" i="2"/>
  <c r="CL216" i="2"/>
  <c r="CF216" i="2"/>
  <c r="CD216" i="2"/>
  <c r="BZ216" i="2"/>
  <c r="BV216" i="2"/>
  <c r="BP216" i="2"/>
  <c r="BN216" i="2"/>
  <c r="BJ216" i="2"/>
  <c r="BF216" i="2"/>
  <c r="AZ216" i="2"/>
  <c r="AX216" i="2"/>
  <c r="AT216" i="2"/>
  <c r="AP216" i="2"/>
  <c r="AK216" i="2"/>
  <c r="AL216" i="2" s="1"/>
  <c r="AI216" i="2"/>
  <c r="AE216" i="2"/>
  <c r="AD216" i="2" s="1"/>
  <c r="Y216" i="2"/>
  <c r="X216" i="2"/>
  <c r="H216" i="2"/>
  <c r="CV215" i="2"/>
  <c r="CT215" i="2"/>
  <c r="CP215" i="2"/>
  <c r="CL215" i="2"/>
  <c r="CF215" i="2"/>
  <c r="CD215" i="2"/>
  <c r="BZ215" i="2"/>
  <c r="BV215" i="2"/>
  <c r="BP215" i="2"/>
  <c r="BN215" i="2"/>
  <c r="BJ215" i="2"/>
  <c r="BF215" i="2"/>
  <c r="AZ215" i="2"/>
  <c r="AX215" i="2"/>
  <c r="AT215" i="2"/>
  <c r="AP215" i="2"/>
  <c r="AK215" i="2"/>
  <c r="AL215" i="2" s="1"/>
  <c r="AI215" i="2"/>
  <c r="AE215" i="2"/>
  <c r="AD215" i="2" s="1"/>
  <c r="Y215" i="2"/>
  <c r="X215" i="2"/>
  <c r="H215" i="2"/>
  <c r="CE215" i="2" s="1"/>
  <c r="CV214" i="2"/>
  <c r="CT214" i="2"/>
  <c r="CP214" i="2"/>
  <c r="CL214" i="2"/>
  <c r="CF214" i="2"/>
  <c r="CD214" i="2"/>
  <c r="BZ214" i="2"/>
  <c r="BV214" i="2"/>
  <c r="BP214" i="2"/>
  <c r="BN214" i="2"/>
  <c r="BJ214" i="2"/>
  <c r="BF214" i="2"/>
  <c r="AZ214" i="2"/>
  <c r="AX214" i="2"/>
  <c r="AT214" i="2"/>
  <c r="AP214" i="2"/>
  <c r="AK214" i="2"/>
  <c r="AL214" i="2" s="1"/>
  <c r="AI214" i="2"/>
  <c r="AE214" i="2"/>
  <c r="AD214" i="2" s="1"/>
  <c r="Y214" i="2"/>
  <c r="X214" i="2"/>
  <c r="H214" i="2"/>
  <c r="CV213" i="2"/>
  <c r="CT213" i="2"/>
  <c r="CP213" i="2"/>
  <c r="CL213" i="2"/>
  <c r="CF213" i="2"/>
  <c r="CD213" i="2"/>
  <c r="BZ213" i="2"/>
  <c r="BV213" i="2"/>
  <c r="BP213" i="2"/>
  <c r="BN213" i="2"/>
  <c r="BJ213" i="2"/>
  <c r="BF213" i="2"/>
  <c r="AZ213" i="2"/>
  <c r="AX213" i="2"/>
  <c r="AT213" i="2"/>
  <c r="AP213" i="2"/>
  <c r="AK213" i="2"/>
  <c r="AL213" i="2" s="1"/>
  <c r="AI213" i="2"/>
  <c r="AE213" i="2"/>
  <c r="AD213" i="2" s="1"/>
  <c r="Y213" i="2"/>
  <c r="X213" i="2"/>
  <c r="H213" i="2"/>
  <c r="CV212" i="2"/>
  <c r="CT212" i="2"/>
  <c r="CP212" i="2"/>
  <c r="CL212" i="2"/>
  <c r="CF212" i="2"/>
  <c r="CD212" i="2"/>
  <c r="BZ212" i="2"/>
  <c r="BV212" i="2"/>
  <c r="BP212" i="2"/>
  <c r="BN212" i="2"/>
  <c r="BJ212" i="2"/>
  <c r="BF212" i="2"/>
  <c r="AZ212" i="2"/>
  <c r="AX212" i="2"/>
  <c r="AT212" i="2"/>
  <c r="AP212" i="2"/>
  <c r="AK212" i="2"/>
  <c r="AL212" i="2" s="1"/>
  <c r="AI212" i="2"/>
  <c r="AE212" i="2"/>
  <c r="AD212" i="2"/>
  <c r="Y212" i="2"/>
  <c r="X212" i="2"/>
  <c r="H212" i="2"/>
  <c r="CV211" i="2"/>
  <c r="CT211" i="2"/>
  <c r="CP211" i="2"/>
  <c r="CL211" i="2"/>
  <c r="CF211" i="2"/>
  <c r="CD211" i="2"/>
  <c r="BZ211" i="2"/>
  <c r="BV211" i="2"/>
  <c r="BP211" i="2"/>
  <c r="BN211" i="2"/>
  <c r="BJ211" i="2"/>
  <c r="BF211" i="2"/>
  <c r="AZ211" i="2"/>
  <c r="AX211" i="2"/>
  <c r="AT211" i="2"/>
  <c r="AP211" i="2"/>
  <c r="AK211" i="2"/>
  <c r="AL211" i="2" s="1"/>
  <c r="AI211" i="2"/>
  <c r="AE211" i="2"/>
  <c r="AD211" i="2" s="1"/>
  <c r="Y211" i="2"/>
  <c r="X211" i="2"/>
  <c r="H211" i="2"/>
  <c r="BI211" i="2" s="1"/>
  <c r="CV210" i="2"/>
  <c r="CT210" i="2"/>
  <c r="CP210" i="2"/>
  <c r="CL210" i="2"/>
  <c r="CF210" i="2"/>
  <c r="CD210" i="2"/>
  <c r="BZ210" i="2"/>
  <c r="BV210" i="2"/>
  <c r="BP210" i="2"/>
  <c r="BN210" i="2"/>
  <c r="BJ210" i="2"/>
  <c r="BF210" i="2"/>
  <c r="AZ210" i="2"/>
  <c r="AX210" i="2"/>
  <c r="AT210" i="2"/>
  <c r="AP210" i="2"/>
  <c r="AK210" i="2"/>
  <c r="AL210" i="2" s="1"/>
  <c r="AI210" i="2"/>
  <c r="AE210" i="2"/>
  <c r="AD210" i="2" s="1"/>
  <c r="Y210" i="2"/>
  <c r="X210" i="2"/>
  <c r="H210" i="2"/>
  <c r="CV209" i="2"/>
  <c r="CT209" i="2"/>
  <c r="CP209" i="2"/>
  <c r="CL209" i="2"/>
  <c r="CF209" i="2"/>
  <c r="CD209" i="2"/>
  <c r="BZ209" i="2"/>
  <c r="BV209" i="2"/>
  <c r="BP209" i="2"/>
  <c r="BN209" i="2"/>
  <c r="BJ209" i="2"/>
  <c r="BF209" i="2"/>
  <c r="AZ209" i="2"/>
  <c r="AX209" i="2"/>
  <c r="AT209" i="2"/>
  <c r="AP209" i="2"/>
  <c r="AK209" i="2"/>
  <c r="AL209" i="2" s="1"/>
  <c r="AI209" i="2"/>
  <c r="AE209" i="2"/>
  <c r="AD209" i="2" s="1"/>
  <c r="Y209" i="2"/>
  <c r="X209" i="2"/>
  <c r="H209" i="2"/>
  <c r="AS209" i="2" s="1"/>
  <c r="CV208" i="2"/>
  <c r="CT208" i="2"/>
  <c r="CP208" i="2"/>
  <c r="CL208" i="2"/>
  <c r="CF208" i="2"/>
  <c r="CD208" i="2"/>
  <c r="BZ208" i="2"/>
  <c r="BV208" i="2"/>
  <c r="BP208" i="2"/>
  <c r="BN208" i="2"/>
  <c r="BJ208" i="2"/>
  <c r="BF208" i="2"/>
  <c r="AZ208" i="2"/>
  <c r="AX208" i="2"/>
  <c r="AT208" i="2"/>
  <c r="AP208" i="2"/>
  <c r="AK208" i="2"/>
  <c r="AL208" i="2" s="1"/>
  <c r="AI208" i="2"/>
  <c r="AE208" i="2"/>
  <c r="AD208" i="2" s="1"/>
  <c r="Y208" i="2"/>
  <c r="X208" i="2"/>
  <c r="H208" i="2"/>
  <c r="AG208" i="2" s="1"/>
  <c r="G46" i="6" s="1"/>
  <c r="CV207" i="2"/>
  <c r="CT207" i="2"/>
  <c r="CP207" i="2"/>
  <c r="CL207" i="2"/>
  <c r="CF207" i="2"/>
  <c r="CD207" i="2"/>
  <c r="BZ207" i="2"/>
  <c r="BV207" i="2"/>
  <c r="BP207" i="2"/>
  <c r="BN207" i="2"/>
  <c r="BJ207" i="2"/>
  <c r="BF207" i="2"/>
  <c r="AZ207" i="2"/>
  <c r="AX207" i="2"/>
  <c r="AT207" i="2"/>
  <c r="AP207" i="2"/>
  <c r="AK207" i="2"/>
  <c r="AL207" i="2" s="1"/>
  <c r="AI207" i="2"/>
  <c r="AE207" i="2"/>
  <c r="AD207" i="2" s="1"/>
  <c r="Y207" i="2"/>
  <c r="X207" i="2"/>
  <c r="H207" i="2"/>
  <c r="CS207" i="2" s="1"/>
  <c r="CV206" i="2"/>
  <c r="CT206" i="2"/>
  <c r="CP206" i="2"/>
  <c r="CL206" i="2"/>
  <c r="CF206" i="2"/>
  <c r="CD206" i="2"/>
  <c r="BZ206" i="2"/>
  <c r="BV206" i="2"/>
  <c r="BP206" i="2"/>
  <c r="BN206" i="2"/>
  <c r="BJ206" i="2"/>
  <c r="BF206" i="2"/>
  <c r="AZ206" i="2"/>
  <c r="AX206" i="2"/>
  <c r="AT206" i="2"/>
  <c r="AP206" i="2"/>
  <c r="AK206" i="2"/>
  <c r="AL206" i="2" s="1"/>
  <c r="AI206" i="2"/>
  <c r="AE206" i="2"/>
  <c r="AD206" i="2" s="1"/>
  <c r="Y206" i="2"/>
  <c r="X206" i="2"/>
  <c r="H206" i="2"/>
  <c r="CV205" i="2"/>
  <c r="CT205" i="2"/>
  <c r="CP205" i="2"/>
  <c r="CL205" i="2"/>
  <c r="CF205" i="2"/>
  <c r="CD205" i="2"/>
  <c r="BZ205" i="2"/>
  <c r="BV205" i="2"/>
  <c r="BP205" i="2"/>
  <c r="BN205" i="2"/>
  <c r="BJ205" i="2"/>
  <c r="BF205" i="2"/>
  <c r="AZ205" i="2"/>
  <c r="AX205" i="2"/>
  <c r="AT205" i="2"/>
  <c r="AP205" i="2"/>
  <c r="AK205" i="2"/>
  <c r="AL205" i="2" s="1"/>
  <c r="AI205" i="2"/>
  <c r="AE205" i="2"/>
  <c r="AD205" i="2" s="1"/>
  <c r="Y205" i="2"/>
  <c r="X205" i="2"/>
  <c r="H205" i="2"/>
  <c r="CK205" i="2" s="1"/>
  <c r="CV204" i="2"/>
  <c r="CT204" i="2"/>
  <c r="CP204" i="2"/>
  <c r="CL204" i="2"/>
  <c r="CF204" i="2"/>
  <c r="CD204" i="2"/>
  <c r="BZ204" i="2"/>
  <c r="BV204" i="2"/>
  <c r="BP204" i="2"/>
  <c r="BN204" i="2"/>
  <c r="BJ204" i="2"/>
  <c r="BF204" i="2"/>
  <c r="AZ204" i="2"/>
  <c r="AX204" i="2"/>
  <c r="AT204" i="2"/>
  <c r="AP204" i="2"/>
  <c r="AK204" i="2"/>
  <c r="AL204" i="2" s="1"/>
  <c r="AI204" i="2"/>
  <c r="AE204" i="2"/>
  <c r="AD204" i="2" s="1"/>
  <c r="Y204" i="2"/>
  <c r="X204" i="2"/>
  <c r="H204" i="2"/>
  <c r="CV203" i="2"/>
  <c r="CT203" i="2"/>
  <c r="CP203" i="2"/>
  <c r="CL203" i="2"/>
  <c r="CF203" i="2"/>
  <c r="CD203" i="2"/>
  <c r="BZ203" i="2"/>
  <c r="BV203" i="2"/>
  <c r="BP203" i="2"/>
  <c r="BN203" i="2"/>
  <c r="BJ203" i="2"/>
  <c r="BF203" i="2"/>
  <c r="AZ203" i="2"/>
  <c r="AX203" i="2"/>
  <c r="AT203" i="2"/>
  <c r="AP203" i="2"/>
  <c r="AK203" i="2"/>
  <c r="AL203" i="2" s="1"/>
  <c r="AI203" i="2"/>
  <c r="AE203" i="2"/>
  <c r="AD203" i="2" s="1"/>
  <c r="Y203" i="2"/>
  <c r="X203" i="2"/>
  <c r="H203" i="2"/>
  <c r="AO203" i="2" s="1"/>
  <c r="CV202" i="2"/>
  <c r="CT202" i="2"/>
  <c r="CP202" i="2"/>
  <c r="CL202" i="2"/>
  <c r="CF202" i="2"/>
  <c r="CD202" i="2"/>
  <c r="BZ202" i="2"/>
  <c r="BV202" i="2"/>
  <c r="BP202" i="2"/>
  <c r="BN202" i="2"/>
  <c r="BJ202" i="2"/>
  <c r="BF202" i="2"/>
  <c r="AZ202" i="2"/>
  <c r="AX202" i="2"/>
  <c r="AT202" i="2"/>
  <c r="AP202" i="2"/>
  <c r="AK202" i="2"/>
  <c r="AL202" i="2" s="1"/>
  <c r="AI202" i="2"/>
  <c r="AE202" i="2"/>
  <c r="AD202" i="2" s="1"/>
  <c r="Y202" i="2"/>
  <c r="X202" i="2"/>
  <c r="H202" i="2"/>
  <c r="CS202" i="2" s="1"/>
  <c r="CV201" i="2"/>
  <c r="CT201" i="2"/>
  <c r="CP201" i="2"/>
  <c r="CL201" i="2"/>
  <c r="CF201" i="2"/>
  <c r="CD201" i="2"/>
  <c r="BZ201" i="2"/>
  <c r="BV201" i="2"/>
  <c r="BU201" i="2"/>
  <c r="BP201" i="2"/>
  <c r="BN201" i="2"/>
  <c r="BJ201" i="2"/>
  <c r="BF201" i="2"/>
  <c r="AZ201" i="2"/>
  <c r="AX201" i="2"/>
  <c r="AT201" i="2"/>
  <c r="AP201" i="2"/>
  <c r="AQ201" i="2" s="1"/>
  <c r="AK201" i="2"/>
  <c r="AL201" i="2" s="1"/>
  <c r="AI201" i="2"/>
  <c r="AE201" i="2"/>
  <c r="AD201" i="2" s="1"/>
  <c r="Y201" i="2"/>
  <c r="X201" i="2"/>
  <c r="H201" i="2"/>
  <c r="CV200" i="2"/>
  <c r="CT200" i="2"/>
  <c r="CP200" i="2"/>
  <c r="CL200" i="2"/>
  <c r="CF200" i="2"/>
  <c r="CD200" i="2"/>
  <c r="BZ200" i="2"/>
  <c r="BV200" i="2"/>
  <c r="BP200" i="2"/>
  <c r="BN200" i="2"/>
  <c r="BJ200" i="2"/>
  <c r="BF200" i="2"/>
  <c r="AZ200" i="2"/>
  <c r="AX200" i="2"/>
  <c r="AT200" i="2"/>
  <c r="AP200" i="2"/>
  <c r="AK200" i="2"/>
  <c r="AL200" i="2" s="1"/>
  <c r="AI200" i="2"/>
  <c r="AE200" i="2"/>
  <c r="AD200" i="2" s="1"/>
  <c r="Y200" i="2"/>
  <c r="X200" i="2"/>
  <c r="H200" i="2"/>
  <c r="CV199" i="2"/>
  <c r="CT199" i="2"/>
  <c r="CP199" i="2"/>
  <c r="CL199" i="2"/>
  <c r="CF199" i="2"/>
  <c r="CD199" i="2"/>
  <c r="BZ199" i="2"/>
  <c r="BV199" i="2"/>
  <c r="BP199" i="2"/>
  <c r="BN199" i="2"/>
  <c r="BJ199" i="2"/>
  <c r="BF199" i="2"/>
  <c r="AZ199" i="2"/>
  <c r="AX199" i="2"/>
  <c r="AT199" i="2"/>
  <c r="AU199" i="2" s="1"/>
  <c r="AP199" i="2"/>
  <c r="AK199" i="2"/>
  <c r="AL199" i="2" s="1"/>
  <c r="AI199" i="2"/>
  <c r="AE199" i="2"/>
  <c r="AD199" i="2" s="1"/>
  <c r="Y199" i="2"/>
  <c r="X199" i="2"/>
  <c r="H199" i="2"/>
  <c r="CO199" i="2" s="1"/>
  <c r="CV198" i="2"/>
  <c r="CT198" i="2"/>
  <c r="CP198" i="2"/>
  <c r="CL198" i="2"/>
  <c r="CF198" i="2"/>
  <c r="CD198" i="2"/>
  <c r="BZ198" i="2"/>
  <c r="BV198" i="2"/>
  <c r="BP198" i="2"/>
  <c r="BN198" i="2"/>
  <c r="BJ198" i="2"/>
  <c r="BF198" i="2"/>
  <c r="AZ198" i="2"/>
  <c r="AX198" i="2"/>
  <c r="AT198" i="2"/>
  <c r="AP198" i="2"/>
  <c r="AK198" i="2"/>
  <c r="AL198" i="2" s="1"/>
  <c r="AI198" i="2"/>
  <c r="AE198" i="2"/>
  <c r="AD198" i="2" s="1"/>
  <c r="Y198" i="2"/>
  <c r="X198" i="2"/>
  <c r="H198" i="2"/>
  <c r="CV197" i="2"/>
  <c r="CT197" i="2"/>
  <c r="CP197" i="2"/>
  <c r="CQ197" i="2" s="1"/>
  <c r="CL197" i="2"/>
  <c r="CF197" i="2"/>
  <c r="CD197" i="2"/>
  <c r="CE197" i="2" s="1"/>
  <c r="BZ197" i="2"/>
  <c r="CA197" i="2" s="1"/>
  <c r="BV197" i="2"/>
  <c r="BP197" i="2"/>
  <c r="BN197" i="2"/>
  <c r="BO197" i="2" s="1"/>
  <c r="BJ197" i="2"/>
  <c r="BF197" i="2"/>
  <c r="AZ197" i="2"/>
  <c r="AX197" i="2"/>
  <c r="AT197" i="2"/>
  <c r="AK197" i="2"/>
  <c r="AL197" i="2" s="1"/>
  <c r="AI197" i="2"/>
  <c r="AE197" i="2"/>
  <c r="AD197" i="2" s="1"/>
  <c r="Y197" i="2"/>
  <c r="X197" i="2"/>
  <c r="H197" i="2"/>
  <c r="AO197" i="2" s="1"/>
  <c r="CV196" i="2"/>
  <c r="CT196" i="2"/>
  <c r="CP196" i="2"/>
  <c r="CL196" i="2"/>
  <c r="CF196" i="2"/>
  <c r="CD196" i="2"/>
  <c r="BZ196" i="2"/>
  <c r="BV196" i="2"/>
  <c r="BP196" i="2"/>
  <c r="BN196" i="2"/>
  <c r="BJ196" i="2"/>
  <c r="BF196" i="2"/>
  <c r="AZ196" i="2"/>
  <c r="AX196" i="2"/>
  <c r="AT196" i="2"/>
  <c r="AP196" i="2"/>
  <c r="AK196" i="2"/>
  <c r="AL196" i="2" s="1"/>
  <c r="AI196" i="2"/>
  <c r="AE196" i="2"/>
  <c r="AD196" i="2" s="1"/>
  <c r="Y196" i="2"/>
  <c r="X196" i="2"/>
  <c r="H196" i="2"/>
  <c r="CV195" i="2"/>
  <c r="CT195" i="2"/>
  <c r="CP195" i="2"/>
  <c r="CL195" i="2"/>
  <c r="CF195" i="2"/>
  <c r="CD195" i="2"/>
  <c r="BZ195" i="2"/>
  <c r="BV195" i="2"/>
  <c r="BP195" i="2"/>
  <c r="BN195" i="2"/>
  <c r="BJ195" i="2"/>
  <c r="BF195" i="2"/>
  <c r="AZ195" i="2"/>
  <c r="AX195" i="2"/>
  <c r="AT195" i="2"/>
  <c r="AP195" i="2"/>
  <c r="AK195" i="2"/>
  <c r="AL195" i="2" s="1"/>
  <c r="AI195" i="2"/>
  <c r="AE195" i="2"/>
  <c r="AD195" i="2" s="1"/>
  <c r="Y195" i="2"/>
  <c r="X195" i="2"/>
  <c r="H195" i="2"/>
  <c r="CV194" i="2"/>
  <c r="CT194" i="2"/>
  <c r="CP194" i="2"/>
  <c r="CL194" i="2"/>
  <c r="CF194" i="2"/>
  <c r="CD194" i="2"/>
  <c r="BZ194" i="2"/>
  <c r="BV194" i="2"/>
  <c r="BP194" i="2"/>
  <c r="BN194" i="2"/>
  <c r="BJ194" i="2"/>
  <c r="BF194" i="2"/>
  <c r="AZ194" i="2"/>
  <c r="AX194" i="2"/>
  <c r="AT194" i="2"/>
  <c r="AP194" i="2"/>
  <c r="AK194" i="2"/>
  <c r="AL194" i="2" s="1"/>
  <c r="AI194" i="2"/>
  <c r="AE194" i="2"/>
  <c r="AD194" i="2" s="1"/>
  <c r="Y194" i="2"/>
  <c r="X194" i="2"/>
  <c r="H194" i="2"/>
  <c r="AA194" i="2" s="1"/>
  <c r="CV193" i="2"/>
  <c r="CT193" i="2"/>
  <c r="CP193" i="2"/>
  <c r="CL193" i="2"/>
  <c r="CF193" i="2"/>
  <c r="CD193" i="2"/>
  <c r="BZ193" i="2"/>
  <c r="BV193" i="2"/>
  <c r="BP193" i="2"/>
  <c r="BN193" i="2"/>
  <c r="BJ193" i="2"/>
  <c r="BF193" i="2"/>
  <c r="AZ193" i="2"/>
  <c r="AX193" i="2"/>
  <c r="AT193" i="2"/>
  <c r="AP193" i="2"/>
  <c r="AK193" i="2"/>
  <c r="AL193" i="2" s="1"/>
  <c r="AI193" i="2"/>
  <c r="AE193" i="2"/>
  <c r="AD193" i="2" s="1"/>
  <c r="Y193" i="2"/>
  <c r="X193" i="2"/>
  <c r="H193" i="2"/>
  <c r="CV192" i="2"/>
  <c r="CT192" i="2"/>
  <c r="CP192" i="2"/>
  <c r="CL192" i="2"/>
  <c r="CF192" i="2"/>
  <c r="CD192" i="2"/>
  <c r="BZ192" i="2"/>
  <c r="BV192" i="2"/>
  <c r="BP192" i="2"/>
  <c r="BN192" i="2"/>
  <c r="BJ192" i="2"/>
  <c r="BF192" i="2"/>
  <c r="AZ192" i="2"/>
  <c r="AX192" i="2"/>
  <c r="AT192" i="2"/>
  <c r="AP192" i="2"/>
  <c r="AK192" i="2"/>
  <c r="AL192" i="2" s="1"/>
  <c r="AI192" i="2"/>
  <c r="AE192" i="2"/>
  <c r="AD192" i="2" s="1"/>
  <c r="Y192" i="2"/>
  <c r="X192" i="2"/>
  <c r="H192" i="2"/>
  <c r="BO192" i="2" s="1"/>
  <c r="CV191" i="2"/>
  <c r="CT191" i="2"/>
  <c r="CP191" i="2"/>
  <c r="CL191" i="2"/>
  <c r="CF191" i="2"/>
  <c r="CD191" i="2"/>
  <c r="BZ191" i="2"/>
  <c r="BV191" i="2"/>
  <c r="BP191" i="2"/>
  <c r="BN191" i="2"/>
  <c r="BJ191" i="2"/>
  <c r="BF191" i="2"/>
  <c r="AZ191" i="2"/>
  <c r="AX191" i="2"/>
  <c r="AT191" i="2"/>
  <c r="AP191" i="2"/>
  <c r="AK191" i="2"/>
  <c r="AL191" i="2" s="1"/>
  <c r="AI191" i="2"/>
  <c r="AE191" i="2"/>
  <c r="AD191" i="2" s="1"/>
  <c r="Y191" i="2"/>
  <c r="X191" i="2"/>
  <c r="H191" i="2"/>
  <c r="CK191" i="2" s="1"/>
  <c r="CV190" i="2"/>
  <c r="CT190" i="2"/>
  <c r="CZ190" i="2" s="1"/>
  <c r="DB190" i="2" s="1"/>
  <c r="CP190" i="2"/>
  <c r="CL190" i="2"/>
  <c r="CF190" i="2"/>
  <c r="CD190" i="2"/>
  <c r="BZ190" i="2"/>
  <c r="BV190" i="2"/>
  <c r="BP190" i="2"/>
  <c r="BN190" i="2"/>
  <c r="BJ190" i="2"/>
  <c r="BF190" i="2"/>
  <c r="AZ190" i="2"/>
  <c r="AX190" i="2"/>
  <c r="AT190" i="2"/>
  <c r="AP190" i="2"/>
  <c r="AK190" i="2"/>
  <c r="AL190" i="2" s="1"/>
  <c r="AI190" i="2"/>
  <c r="AE190" i="2"/>
  <c r="AD190" i="2" s="1"/>
  <c r="Y190" i="2"/>
  <c r="X190" i="2"/>
  <c r="H190" i="2"/>
  <c r="CV189" i="2"/>
  <c r="CT189" i="2"/>
  <c r="CP189" i="2"/>
  <c r="CL189" i="2"/>
  <c r="CF189" i="2"/>
  <c r="CD189" i="2"/>
  <c r="BZ189" i="2"/>
  <c r="BV189" i="2"/>
  <c r="BP189" i="2"/>
  <c r="BN189" i="2"/>
  <c r="BJ189" i="2"/>
  <c r="BF189" i="2"/>
  <c r="AZ189" i="2"/>
  <c r="AX189" i="2"/>
  <c r="AT189" i="2"/>
  <c r="AP189" i="2"/>
  <c r="AK189" i="2"/>
  <c r="AL189" i="2" s="1"/>
  <c r="AI189" i="2"/>
  <c r="AE189" i="2"/>
  <c r="AD189" i="2" s="1"/>
  <c r="Y189" i="2"/>
  <c r="X189" i="2"/>
  <c r="H189" i="2"/>
  <c r="CV188" i="2"/>
  <c r="CT188" i="2"/>
  <c r="CP188" i="2"/>
  <c r="CL188" i="2"/>
  <c r="CF188" i="2"/>
  <c r="CD188" i="2"/>
  <c r="BZ188" i="2"/>
  <c r="BV188" i="2"/>
  <c r="BP188" i="2"/>
  <c r="BN188" i="2"/>
  <c r="BJ188" i="2"/>
  <c r="BF188" i="2"/>
  <c r="AZ188" i="2"/>
  <c r="AX188" i="2"/>
  <c r="AT188" i="2"/>
  <c r="AP188" i="2"/>
  <c r="AK188" i="2"/>
  <c r="AL188" i="2" s="1"/>
  <c r="AI188" i="2"/>
  <c r="AE188" i="2"/>
  <c r="AD188" i="2" s="1"/>
  <c r="Y188" i="2"/>
  <c r="X188" i="2"/>
  <c r="H188" i="2"/>
  <c r="CV187" i="2"/>
  <c r="CT187" i="2"/>
  <c r="CP187" i="2"/>
  <c r="CL187" i="2"/>
  <c r="CF187" i="2"/>
  <c r="CD187" i="2"/>
  <c r="BZ187" i="2"/>
  <c r="BV187" i="2"/>
  <c r="BP187" i="2"/>
  <c r="BN187" i="2"/>
  <c r="BJ187" i="2"/>
  <c r="BF187" i="2"/>
  <c r="AZ187" i="2"/>
  <c r="AX187" i="2"/>
  <c r="AT187" i="2"/>
  <c r="AP187" i="2"/>
  <c r="AK187" i="2"/>
  <c r="AL187" i="2" s="1"/>
  <c r="AI187" i="2"/>
  <c r="AE187" i="2"/>
  <c r="AD187" i="2" s="1"/>
  <c r="Y187" i="2"/>
  <c r="X187" i="2"/>
  <c r="H187" i="2"/>
  <c r="CK187" i="2" s="1"/>
  <c r="CV186" i="2"/>
  <c r="CT186" i="2"/>
  <c r="CP186" i="2"/>
  <c r="CL186" i="2"/>
  <c r="CF186" i="2"/>
  <c r="CD186" i="2"/>
  <c r="BZ186" i="2"/>
  <c r="BV186" i="2"/>
  <c r="BP186" i="2"/>
  <c r="BN186" i="2"/>
  <c r="BJ186" i="2"/>
  <c r="BF186" i="2"/>
  <c r="AZ186" i="2"/>
  <c r="AX186" i="2"/>
  <c r="AT186" i="2"/>
  <c r="AP186" i="2"/>
  <c r="AK186" i="2"/>
  <c r="AL186" i="2" s="1"/>
  <c r="AI186" i="2"/>
  <c r="AE186" i="2"/>
  <c r="AD186" i="2" s="1"/>
  <c r="Y186" i="2"/>
  <c r="X186" i="2"/>
  <c r="H186" i="2"/>
  <c r="AS186" i="2" s="1"/>
  <c r="CV185" i="2"/>
  <c r="CT185" i="2"/>
  <c r="CP185" i="2"/>
  <c r="CL185" i="2"/>
  <c r="CF185" i="2"/>
  <c r="CD185" i="2"/>
  <c r="BZ185" i="2"/>
  <c r="BV185" i="2"/>
  <c r="BP185" i="2"/>
  <c r="BN185" i="2"/>
  <c r="BJ185" i="2"/>
  <c r="BF185" i="2"/>
  <c r="AZ185" i="2"/>
  <c r="AX185" i="2"/>
  <c r="AT185" i="2"/>
  <c r="AP185" i="2"/>
  <c r="AK185" i="2"/>
  <c r="AL185" i="2" s="1"/>
  <c r="AI185" i="2"/>
  <c r="AE185" i="2"/>
  <c r="AD185" i="2" s="1"/>
  <c r="Y185" i="2"/>
  <c r="X185" i="2"/>
  <c r="H185" i="2"/>
  <c r="CV184" i="2"/>
  <c r="CT184" i="2"/>
  <c r="CP184" i="2"/>
  <c r="CL184" i="2"/>
  <c r="CF184" i="2"/>
  <c r="CD184" i="2"/>
  <c r="BZ184" i="2"/>
  <c r="BV184" i="2"/>
  <c r="BP184" i="2"/>
  <c r="BN184" i="2"/>
  <c r="BJ184" i="2"/>
  <c r="BF184" i="2"/>
  <c r="AZ184" i="2"/>
  <c r="AX184" i="2"/>
  <c r="AT184" i="2"/>
  <c r="AP184" i="2"/>
  <c r="AK184" i="2"/>
  <c r="AL184" i="2" s="1"/>
  <c r="AI184" i="2"/>
  <c r="AE184" i="2"/>
  <c r="AD184" i="2" s="1"/>
  <c r="Y184" i="2"/>
  <c r="X184" i="2"/>
  <c r="H184" i="2"/>
  <c r="CV183" i="2"/>
  <c r="CT183" i="2"/>
  <c r="CP183" i="2"/>
  <c r="CL183" i="2"/>
  <c r="CF183" i="2"/>
  <c r="CD183" i="2"/>
  <c r="BZ183" i="2"/>
  <c r="BV183" i="2"/>
  <c r="BP183" i="2"/>
  <c r="BN183" i="2"/>
  <c r="BJ183" i="2"/>
  <c r="BF183" i="2"/>
  <c r="AZ183" i="2"/>
  <c r="AX183" i="2"/>
  <c r="AT183" i="2"/>
  <c r="AP183" i="2"/>
  <c r="AK183" i="2"/>
  <c r="AL183" i="2" s="1"/>
  <c r="AI183" i="2"/>
  <c r="AE183" i="2"/>
  <c r="AD183" i="2" s="1"/>
  <c r="Y183" i="2"/>
  <c r="X183" i="2"/>
  <c r="H183" i="2"/>
  <c r="AO183" i="2" s="1"/>
  <c r="CV182" i="2"/>
  <c r="CT182" i="2"/>
  <c r="CP182" i="2"/>
  <c r="CL182" i="2"/>
  <c r="CF182" i="2"/>
  <c r="CD182" i="2"/>
  <c r="BZ182" i="2"/>
  <c r="BV182" i="2"/>
  <c r="BP182" i="2"/>
  <c r="BN182" i="2"/>
  <c r="BJ182" i="2"/>
  <c r="BF182" i="2"/>
  <c r="AZ182" i="2"/>
  <c r="AX182" i="2"/>
  <c r="AT182" i="2"/>
  <c r="AP182" i="2"/>
  <c r="AK182" i="2"/>
  <c r="AL182" i="2" s="1"/>
  <c r="AI182" i="2"/>
  <c r="AE182" i="2"/>
  <c r="AD182" i="2" s="1"/>
  <c r="Y182" i="2"/>
  <c r="X182" i="2"/>
  <c r="H182" i="2"/>
  <c r="CV181" i="2"/>
  <c r="CT181" i="2"/>
  <c r="CP181" i="2"/>
  <c r="CL181" i="2"/>
  <c r="CF181" i="2"/>
  <c r="CD181" i="2"/>
  <c r="BZ181" i="2"/>
  <c r="BV181" i="2"/>
  <c r="BP181" i="2"/>
  <c r="BN181" i="2"/>
  <c r="BJ181" i="2"/>
  <c r="BF181" i="2"/>
  <c r="AZ181" i="2"/>
  <c r="AX181" i="2"/>
  <c r="AT181" i="2"/>
  <c r="AP181" i="2"/>
  <c r="AK181" i="2"/>
  <c r="AL181" i="2" s="1"/>
  <c r="AI181" i="2"/>
  <c r="AE181" i="2"/>
  <c r="AD181" i="2" s="1"/>
  <c r="Y181" i="2"/>
  <c r="X181" i="2"/>
  <c r="H181" i="2"/>
  <c r="CS181" i="2" s="1"/>
  <c r="CV180" i="2"/>
  <c r="CT180" i="2"/>
  <c r="CP180" i="2"/>
  <c r="CL180" i="2"/>
  <c r="CF180" i="2"/>
  <c r="CD180" i="2"/>
  <c r="BZ180" i="2"/>
  <c r="BV180" i="2"/>
  <c r="BP180" i="2"/>
  <c r="BN180" i="2"/>
  <c r="BJ180" i="2"/>
  <c r="BF180" i="2"/>
  <c r="AZ180" i="2"/>
  <c r="AX180" i="2"/>
  <c r="AT180" i="2"/>
  <c r="AP180" i="2"/>
  <c r="AK180" i="2"/>
  <c r="AL180" i="2" s="1"/>
  <c r="AI180" i="2"/>
  <c r="AE180" i="2"/>
  <c r="AD180" i="2" s="1"/>
  <c r="Y180" i="2"/>
  <c r="X180" i="2"/>
  <c r="H180" i="2"/>
  <c r="CO180" i="2" s="1"/>
  <c r="CV179" i="2"/>
  <c r="CT179" i="2"/>
  <c r="CP179" i="2"/>
  <c r="CL179" i="2"/>
  <c r="CF179" i="2"/>
  <c r="CD179" i="2"/>
  <c r="BZ179" i="2"/>
  <c r="BV179" i="2"/>
  <c r="BP179" i="2"/>
  <c r="BN179" i="2"/>
  <c r="BJ179" i="2"/>
  <c r="BF179" i="2"/>
  <c r="AZ179" i="2"/>
  <c r="AX179" i="2"/>
  <c r="AT179" i="2"/>
  <c r="AP179" i="2"/>
  <c r="AK179" i="2"/>
  <c r="AL179" i="2" s="1"/>
  <c r="AI179" i="2"/>
  <c r="AE179" i="2"/>
  <c r="AD179" i="2" s="1"/>
  <c r="Y179" i="2"/>
  <c r="X179" i="2"/>
  <c r="H179" i="2"/>
  <c r="BE179" i="2" s="1"/>
  <c r="CV178" i="2"/>
  <c r="CT178" i="2"/>
  <c r="CP178" i="2"/>
  <c r="CL178" i="2"/>
  <c r="CF178" i="2"/>
  <c r="CD178" i="2"/>
  <c r="BZ178" i="2"/>
  <c r="BV178" i="2"/>
  <c r="BP178" i="2"/>
  <c r="BN178" i="2"/>
  <c r="BJ178" i="2"/>
  <c r="BF178" i="2"/>
  <c r="AZ178" i="2"/>
  <c r="AX178" i="2"/>
  <c r="AT178" i="2"/>
  <c r="AP178" i="2"/>
  <c r="AK178" i="2"/>
  <c r="AL178" i="2" s="1"/>
  <c r="AI178" i="2"/>
  <c r="AE178" i="2"/>
  <c r="AD178" i="2" s="1"/>
  <c r="Y178" i="2"/>
  <c r="X178" i="2"/>
  <c r="H178" i="2"/>
  <c r="CV177" i="2"/>
  <c r="CT177" i="2"/>
  <c r="CP177" i="2"/>
  <c r="CL177" i="2"/>
  <c r="CF177" i="2"/>
  <c r="CD177" i="2"/>
  <c r="BZ177" i="2"/>
  <c r="BV177" i="2"/>
  <c r="BP177" i="2"/>
  <c r="BN177" i="2"/>
  <c r="BJ177" i="2"/>
  <c r="BF177" i="2"/>
  <c r="AZ177" i="2"/>
  <c r="AX177" i="2"/>
  <c r="AT177" i="2"/>
  <c r="AP177" i="2"/>
  <c r="AO177" i="2"/>
  <c r="AK177" i="2"/>
  <c r="AL177" i="2" s="1"/>
  <c r="AE177" i="2"/>
  <c r="AD177" i="2" s="1"/>
  <c r="H177" i="2"/>
  <c r="CV176" i="2"/>
  <c r="CT176" i="2"/>
  <c r="CP176" i="2"/>
  <c r="CL176" i="2"/>
  <c r="CF176" i="2"/>
  <c r="CD176" i="2"/>
  <c r="BZ176" i="2"/>
  <c r="BV176" i="2"/>
  <c r="BP176" i="2"/>
  <c r="BN176" i="2"/>
  <c r="BJ176" i="2"/>
  <c r="BF176" i="2"/>
  <c r="AZ176" i="2"/>
  <c r="AX176" i="2"/>
  <c r="AT176" i="2"/>
  <c r="AP176" i="2"/>
  <c r="AK176" i="2"/>
  <c r="AL176" i="2" s="1"/>
  <c r="AI176" i="2"/>
  <c r="AE176" i="2"/>
  <c r="AD176" i="2" s="1"/>
  <c r="H176" i="2"/>
  <c r="AW176" i="2" s="1"/>
  <c r="CV175" i="2"/>
  <c r="CT175" i="2"/>
  <c r="CP175" i="2"/>
  <c r="CL175" i="2"/>
  <c r="CF175" i="2"/>
  <c r="CD175" i="2"/>
  <c r="BZ175" i="2"/>
  <c r="BV175" i="2"/>
  <c r="BP175" i="2"/>
  <c r="BN175" i="2"/>
  <c r="BJ175" i="2"/>
  <c r="BF175" i="2"/>
  <c r="AZ175" i="2"/>
  <c r="AX175" i="2"/>
  <c r="AT175" i="2"/>
  <c r="AP175" i="2"/>
  <c r="AK175" i="2"/>
  <c r="AL175" i="2" s="1"/>
  <c r="AI175" i="2"/>
  <c r="AE175" i="2"/>
  <c r="AD175" i="2" s="1"/>
  <c r="Y175" i="2"/>
  <c r="X175" i="2"/>
  <c r="H175" i="2"/>
  <c r="CO175" i="2" s="1"/>
  <c r="CV174" i="2"/>
  <c r="CT174" i="2"/>
  <c r="CP174" i="2"/>
  <c r="CL174" i="2"/>
  <c r="CF174" i="2"/>
  <c r="CD174" i="2"/>
  <c r="BZ174" i="2"/>
  <c r="BV174" i="2"/>
  <c r="BP174" i="2"/>
  <c r="BN174" i="2"/>
  <c r="BJ174" i="2"/>
  <c r="BF174" i="2"/>
  <c r="AZ174" i="2"/>
  <c r="AX174" i="2"/>
  <c r="AT174" i="2"/>
  <c r="AP174" i="2"/>
  <c r="AK174" i="2"/>
  <c r="AL174" i="2" s="1"/>
  <c r="AI174" i="2"/>
  <c r="AE174" i="2"/>
  <c r="AD174" i="2" s="1"/>
  <c r="Y174" i="2"/>
  <c r="X174" i="2"/>
  <c r="H174" i="2"/>
  <c r="AO174" i="2" s="1"/>
  <c r="CV173" i="2"/>
  <c r="CT173" i="2"/>
  <c r="CP173" i="2"/>
  <c r="CL173" i="2"/>
  <c r="CF173" i="2"/>
  <c r="CD173" i="2"/>
  <c r="BZ173" i="2"/>
  <c r="BV173" i="2"/>
  <c r="BP173" i="2"/>
  <c r="BN173" i="2"/>
  <c r="BJ173" i="2"/>
  <c r="BF173" i="2"/>
  <c r="AZ173" i="2"/>
  <c r="AX173" i="2"/>
  <c r="AT173" i="2"/>
  <c r="AP173" i="2"/>
  <c r="AK173" i="2"/>
  <c r="AL173" i="2" s="1"/>
  <c r="AI173" i="2"/>
  <c r="AE173" i="2"/>
  <c r="AD173" i="2" s="1"/>
  <c r="Y173" i="2"/>
  <c r="X173" i="2"/>
  <c r="H173" i="2"/>
  <c r="CO173" i="2" s="1"/>
  <c r="CV172" i="2"/>
  <c r="CT172" i="2"/>
  <c r="CP172" i="2"/>
  <c r="CL172" i="2"/>
  <c r="CF172" i="2"/>
  <c r="CD172" i="2"/>
  <c r="BZ172" i="2"/>
  <c r="BV172" i="2"/>
  <c r="BP172" i="2"/>
  <c r="BN172" i="2"/>
  <c r="BJ172" i="2"/>
  <c r="BF172" i="2"/>
  <c r="AZ172" i="2"/>
  <c r="AX172" i="2"/>
  <c r="AT172" i="2"/>
  <c r="AP172" i="2"/>
  <c r="AK172" i="2"/>
  <c r="AL172" i="2" s="1"/>
  <c r="AI172" i="2"/>
  <c r="AE172" i="2"/>
  <c r="AD172" i="2" s="1"/>
  <c r="Y172" i="2"/>
  <c r="X172" i="2"/>
  <c r="H172" i="2"/>
  <c r="CV171" i="2"/>
  <c r="CT171" i="2"/>
  <c r="CP171" i="2"/>
  <c r="CL171" i="2"/>
  <c r="CF171" i="2"/>
  <c r="CD171" i="2"/>
  <c r="BZ171" i="2"/>
  <c r="BV171" i="2"/>
  <c r="BP171" i="2"/>
  <c r="BN171" i="2"/>
  <c r="BJ171" i="2"/>
  <c r="BF171" i="2"/>
  <c r="AZ171" i="2"/>
  <c r="AX171" i="2"/>
  <c r="AT171" i="2"/>
  <c r="AP171" i="2"/>
  <c r="AK171" i="2"/>
  <c r="AL171" i="2" s="1"/>
  <c r="AI171" i="2"/>
  <c r="AE171" i="2"/>
  <c r="AD171" i="2" s="1"/>
  <c r="Y171" i="2"/>
  <c r="X171" i="2"/>
  <c r="H171" i="2"/>
  <c r="CV170" i="2"/>
  <c r="CT170" i="2"/>
  <c r="CP170" i="2"/>
  <c r="CL170" i="2"/>
  <c r="CF170" i="2"/>
  <c r="CD170" i="2"/>
  <c r="BZ170" i="2"/>
  <c r="BV170" i="2"/>
  <c r="BP170" i="2"/>
  <c r="BN170" i="2"/>
  <c r="BJ170" i="2"/>
  <c r="BF170" i="2"/>
  <c r="AZ170" i="2"/>
  <c r="AX170" i="2"/>
  <c r="AT170" i="2"/>
  <c r="AP170" i="2"/>
  <c r="AK170" i="2"/>
  <c r="AL170" i="2" s="1"/>
  <c r="AI170" i="2"/>
  <c r="AE170" i="2"/>
  <c r="AD170" i="2" s="1"/>
  <c r="Y170" i="2"/>
  <c r="X170" i="2"/>
  <c r="H170" i="2"/>
  <c r="CV169" i="2"/>
  <c r="CT169" i="2"/>
  <c r="CP169" i="2"/>
  <c r="CL169" i="2"/>
  <c r="CF169" i="2"/>
  <c r="CD169" i="2"/>
  <c r="BZ169" i="2"/>
  <c r="BV169" i="2"/>
  <c r="BP169" i="2"/>
  <c r="BN169" i="2"/>
  <c r="BJ169" i="2"/>
  <c r="BF169" i="2"/>
  <c r="AZ169" i="2"/>
  <c r="AX169" i="2"/>
  <c r="AT169" i="2"/>
  <c r="AP169" i="2"/>
  <c r="AK169" i="2"/>
  <c r="AL169" i="2" s="1"/>
  <c r="AI169" i="2"/>
  <c r="AE169" i="2"/>
  <c r="AD169" i="2" s="1"/>
  <c r="Y169" i="2"/>
  <c r="X169" i="2"/>
  <c r="H169" i="2"/>
  <c r="CQ169" i="2" s="1"/>
  <c r="CV168" i="2"/>
  <c r="CT168" i="2"/>
  <c r="CZ168" i="2" s="1"/>
  <c r="DB168" i="2" s="1"/>
  <c r="CP168" i="2"/>
  <c r="CL168" i="2"/>
  <c r="CF168" i="2"/>
  <c r="CD168" i="2"/>
  <c r="BZ168" i="2"/>
  <c r="BV168" i="2"/>
  <c r="BP168" i="2"/>
  <c r="BN168" i="2"/>
  <c r="BJ168" i="2"/>
  <c r="BF168" i="2"/>
  <c r="AZ168" i="2"/>
  <c r="AX168" i="2"/>
  <c r="AT168" i="2"/>
  <c r="AP168" i="2"/>
  <c r="AK168" i="2"/>
  <c r="AL168" i="2" s="1"/>
  <c r="AI168" i="2"/>
  <c r="AE168" i="2"/>
  <c r="AD168" i="2" s="1"/>
  <c r="Y168" i="2"/>
  <c r="X168" i="2"/>
  <c r="H168" i="2"/>
  <c r="CC168" i="2" s="1"/>
  <c r="CV167" i="2"/>
  <c r="CT167" i="2"/>
  <c r="CP167" i="2"/>
  <c r="CL167" i="2"/>
  <c r="CF167" i="2"/>
  <c r="CD167" i="2"/>
  <c r="BZ167" i="2"/>
  <c r="BV167" i="2"/>
  <c r="BP167" i="2"/>
  <c r="BN167" i="2"/>
  <c r="BJ167" i="2"/>
  <c r="BF167" i="2"/>
  <c r="AZ167" i="2"/>
  <c r="AX167" i="2"/>
  <c r="AT167" i="2"/>
  <c r="AP167" i="2"/>
  <c r="AK167" i="2"/>
  <c r="AL167" i="2" s="1"/>
  <c r="AI167" i="2"/>
  <c r="AE167" i="2"/>
  <c r="AD167" i="2" s="1"/>
  <c r="Y167" i="2"/>
  <c r="X167" i="2"/>
  <c r="H167" i="2"/>
  <c r="BE167" i="2" s="1"/>
  <c r="CV166" i="2"/>
  <c r="CT166" i="2"/>
  <c r="CP166" i="2"/>
  <c r="CL166" i="2"/>
  <c r="CF166" i="2"/>
  <c r="CD166" i="2"/>
  <c r="BZ166" i="2"/>
  <c r="BV166" i="2"/>
  <c r="BP166" i="2"/>
  <c r="BN166" i="2"/>
  <c r="BJ166" i="2"/>
  <c r="BF166" i="2"/>
  <c r="AZ166" i="2"/>
  <c r="AX166" i="2"/>
  <c r="AT166" i="2"/>
  <c r="AP166" i="2"/>
  <c r="AK166" i="2"/>
  <c r="AL166" i="2" s="1"/>
  <c r="AI166" i="2"/>
  <c r="AE166" i="2"/>
  <c r="AD166" i="2" s="1"/>
  <c r="Y166" i="2"/>
  <c r="X166" i="2"/>
  <c r="H166" i="2"/>
  <c r="CV165" i="2"/>
  <c r="CT165" i="2"/>
  <c r="CP165" i="2"/>
  <c r="CL165" i="2"/>
  <c r="CF165" i="2"/>
  <c r="CD165" i="2"/>
  <c r="BZ165" i="2"/>
  <c r="BV165" i="2"/>
  <c r="BP165" i="2"/>
  <c r="BN165" i="2"/>
  <c r="BJ165" i="2"/>
  <c r="BF165" i="2"/>
  <c r="AZ165" i="2"/>
  <c r="AX165" i="2"/>
  <c r="AT165" i="2"/>
  <c r="AP165" i="2"/>
  <c r="AK165" i="2"/>
  <c r="AL165" i="2" s="1"/>
  <c r="AI165" i="2"/>
  <c r="AE165" i="2"/>
  <c r="AD165" i="2" s="1"/>
  <c r="Y165" i="2"/>
  <c r="X165" i="2"/>
  <c r="H165" i="2"/>
  <c r="CV164" i="2"/>
  <c r="CT164" i="2"/>
  <c r="CP164" i="2"/>
  <c r="CL164" i="2"/>
  <c r="CF164" i="2"/>
  <c r="CD164" i="2"/>
  <c r="BZ164" i="2"/>
  <c r="BV164" i="2"/>
  <c r="BP164" i="2"/>
  <c r="BN164" i="2"/>
  <c r="BJ164" i="2"/>
  <c r="BF164" i="2"/>
  <c r="AZ164" i="2"/>
  <c r="AX164" i="2"/>
  <c r="AT164" i="2"/>
  <c r="AP164" i="2"/>
  <c r="AK164" i="2"/>
  <c r="AL164" i="2" s="1"/>
  <c r="AI164" i="2"/>
  <c r="AE164" i="2"/>
  <c r="AD164" i="2" s="1"/>
  <c r="Y164" i="2"/>
  <c r="X164" i="2"/>
  <c r="H164" i="2"/>
  <c r="CV163" i="2"/>
  <c r="CT163" i="2"/>
  <c r="CP163" i="2"/>
  <c r="CL163" i="2"/>
  <c r="CF163" i="2"/>
  <c r="CD163" i="2"/>
  <c r="BZ163" i="2"/>
  <c r="BV163" i="2"/>
  <c r="BP163" i="2"/>
  <c r="BN163" i="2"/>
  <c r="BJ163" i="2"/>
  <c r="BF163" i="2"/>
  <c r="AZ163" i="2"/>
  <c r="AX163" i="2"/>
  <c r="AT163" i="2"/>
  <c r="AP163" i="2"/>
  <c r="AK163" i="2"/>
  <c r="AL163" i="2" s="1"/>
  <c r="AI163" i="2"/>
  <c r="AE163" i="2"/>
  <c r="AD163" i="2" s="1"/>
  <c r="Y163" i="2"/>
  <c r="X163" i="2"/>
  <c r="H163" i="2"/>
  <c r="CV162" i="2"/>
  <c r="CT162" i="2"/>
  <c r="CP162" i="2"/>
  <c r="CL162" i="2"/>
  <c r="CF162" i="2"/>
  <c r="CD162" i="2"/>
  <c r="BZ162" i="2"/>
  <c r="BV162" i="2"/>
  <c r="BP162" i="2"/>
  <c r="BN162" i="2"/>
  <c r="BJ162" i="2"/>
  <c r="BF162" i="2"/>
  <c r="AZ162" i="2"/>
  <c r="AX162" i="2"/>
  <c r="AT162" i="2"/>
  <c r="AP162" i="2"/>
  <c r="AK162" i="2"/>
  <c r="AL162" i="2" s="1"/>
  <c r="AI162" i="2"/>
  <c r="AE162" i="2"/>
  <c r="AD162" i="2" s="1"/>
  <c r="Y162" i="2"/>
  <c r="X162" i="2"/>
  <c r="H162" i="2"/>
  <c r="CC162" i="2" s="1"/>
  <c r="CV161" i="2"/>
  <c r="CT161" i="2"/>
  <c r="CP161" i="2"/>
  <c r="CL161" i="2"/>
  <c r="CF161" i="2"/>
  <c r="CD161" i="2"/>
  <c r="BZ161" i="2"/>
  <c r="BV161" i="2"/>
  <c r="BP161" i="2"/>
  <c r="BN161" i="2"/>
  <c r="BJ161" i="2"/>
  <c r="AZ161" i="2"/>
  <c r="AX161" i="2"/>
  <c r="AT161" i="2"/>
  <c r="AP161" i="2"/>
  <c r="AK161" i="2"/>
  <c r="AL161" i="2" s="1"/>
  <c r="AI161" i="2"/>
  <c r="AE161" i="2"/>
  <c r="AD161" i="2" s="1"/>
  <c r="Y161" i="2"/>
  <c r="X161" i="2"/>
  <c r="H161" i="2"/>
  <c r="CV160" i="2"/>
  <c r="CT160" i="2"/>
  <c r="CP160" i="2"/>
  <c r="CL160" i="2"/>
  <c r="CF160" i="2"/>
  <c r="CD160" i="2"/>
  <c r="BZ160" i="2"/>
  <c r="BV160" i="2"/>
  <c r="BP160" i="2"/>
  <c r="BN160" i="2"/>
  <c r="BJ160" i="2"/>
  <c r="BF160" i="2"/>
  <c r="AZ160" i="2"/>
  <c r="AX160" i="2"/>
  <c r="AT160" i="2"/>
  <c r="AP160" i="2"/>
  <c r="AK160" i="2"/>
  <c r="AL160" i="2" s="1"/>
  <c r="AI160" i="2"/>
  <c r="AE160" i="2"/>
  <c r="AD160" i="2" s="1"/>
  <c r="Y160" i="2"/>
  <c r="X160" i="2"/>
  <c r="H160" i="2"/>
  <c r="CV159" i="2"/>
  <c r="CT159" i="2"/>
  <c r="CP159" i="2"/>
  <c r="CL159" i="2"/>
  <c r="CF159" i="2"/>
  <c r="CD159" i="2"/>
  <c r="BZ159" i="2"/>
  <c r="BV159" i="2"/>
  <c r="BP159" i="2"/>
  <c r="BN159" i="2"/>
  <c r="BJ159" i="2"/>
  <c r="BF159" i="2"/>
  <c r="AZ159" i="2"/>
  <c r="AX159" i="2"/>
  <c r="AT159" i="2"/>
  <c r="AP159" i="2"/>
  <c r="AK159" i="2"/>
  <c r="AL159" i="2" s="1"/>
  <c r="AI159" i="2"/>
  <c r="AE159" i="2"/>
  <c r="AD159" i="2" s="1"/>
  <c r="Y159" i="2"/>
  <c r="X159" i="2"/>
  <c r="H159" i="2"/>
  <c r="AO159" i="2" s="1"/>
  <c r="CV158" i="2"/>
  <c r="CT158" i="2"/>
  <c r="CP158" i="2"/>
  <c r="CL158" i="2"/>
  <c r="CF158" i="2"/>
  <c r="CD158" i="2"/>
  <c r="BZ158" i="2"/>
  <c r="BV158" i="2"/>
  <c r="BP158" i="2"/>
  <c r="BN158" i="2"/>
  <c r="BJ158" i="2"/>
  <c r="BF158" i="2"/>
  <c r="AZ158" i="2"/>
  <c r="AX158" i="2"/>
  <c r="AT158" i="2"/>
  <c r="AP158" i="2"/>
  <c r="AK158" i="2"/>
  <c r="AL158" i="2" s="1"/>
  <c r="AI158" i="2"/>
  <c r="AE158" i="2"/>
  <c r="AD158" i="2" s="1"/>
  <c r="Y158" i="2"/>
  <c r="X158" i="2"/>
  <c r="H158" i="2"/>
  <c r="CO158" i="2" s="1"/>
  <c r="CV157" i="2"/>
  <c r="CT157" i="2"/>
  <c r="CP157" i="2"/>
  <c r="CL157" i="2"/>
  <c r="CF157" i="2"/>
  <c r="CD157" i="2"/>
  <c r="BZ157" i="2"/>
  <c r="BV157" i="2"/>
  <c r="BP157" i="2"/>
  <c r="BN157" i="2"/>
  <c r="BJ157" i="2"/>
  <c r="BF157" i="2"/>
  <c r="AZ157" i="2"/>
  <c r="AX157" i="2"/>
  <c r="AT157" i="2"/>
  <c r="AP157" i="2"/>
  <c r="AK157" i="2"/>
  <c r="AL157" i="2" s="1"/>
  <c r="AE157" i="2"/>
  <c r="AD157" i="2" s="1"/>
  <c r="H157" i="2"/>
  <c r="CV156" i="2"/>
  <c r="CT156" i="2"/>
  <c r="CP156" i="2"/>
  <c r="CL156" i="2"/>
  <c r="CF156" i="2"/>
  <c r="CD156" i="2"/>
  <c r="BZ156" i="2"/>
  <c r="BV156" i="2"/>
  <c r="BP156" i="2"/>
  <c r="BN156" i="2"/>
  <c r="BJ156" i="2"/>
  <c r="BF156" i="2"/>
  <c r="AZ156" i="2"/>
  <c r="AX156" i="2"/>
  <c r="AT156" i="2"/>
  <c r="AP156" i="2"/>
  <c r="AK156" i="2"/>
  <c r="AL156" i="2" s="1"/>
  <c r="AE156" i="2"/>
  <c r="AD156" i="2" s="1"/>
  <c r="H156" i="2"/>
  <c r="CV155" i="2"/>
  <c r="CT155" i="2"/>
  <c r="CZ155" i="2" s="1"/>
  <c r="DB155" i="2" s="1"/>
  <c r="CP155" i="2"/>
  <c r="CL155" i="2"/>
  <c r="CF155" i="2"/>
  <c r="CD155" i="2"/>
  <c r="BZ155" i="2"/>
  <c r="BV155" i="2"/>
  <c r="BP155" i="2"/>
  <c r="BN155" i="2"/>
  <c r="BJ155" i="2"/>
  <c r="BF155" i="2"/>
  <c r="AZ155" i="2"/>
  <c r="AX155" i="2"/>
  <c r="AT155" i="2"/>
  <c r="AP155" i="2"/>
  <c r="AK155" i="2"/>
  <c r="AL155" i="2" s="1"/>
  <c r="AI155" i="2"/>
  <c r="AE155" i="2"/>
  <c r="AD155" i="2" s="1"/>
  <c r="Y155" i="2"/>
  <c r="X155" i="2"/>
  <c r="H155" i="2"/>
  <c r="CV154" i="2"/>
  <c r="CT154" i="2"/>
  <c r="CP154" i="2"/>
  <c r="CL154" i="2"/>
  <c r="CF154" i="2"/>
  <c r="CD154" i="2"/>
  <c r="BZ154" i="2"/>
  <c r="BV154" i="2"/>
  <c r="BP154" i="2"/>
  <c r="BN154" i="2"/>
  <c r="BJ154" i="2"/>
  <c r="BF154" i="2"/>
  <c r="AZ154" i="2"/>
  <c r="AX154" i="2"/>
  <c r="AT154" i="2"/>
  <c r="AP154" i="2"/>
  <c r="AK154" i="2"/>
  <c r="AL154" i="2" s="1"/>
  <c r="AI154" i="2"/>
  <c r="AE154" i="2"/>
  <c r="AD154" i="2" s="1"/>
  <c r="Y154" i="2"/>
  <c r="X154" i="2"/>
  <c r="H154" i="2"/>
  <c r="AA154" i="2" s="1"/>
  <c r="CV153" i="2"/>
  <c r="CT153" i="2"/>
  <c r="CP153" i="2"/>
  <c r="CL153" i="2"/>
  <c r="CF153" i="2"/>
  <c r="CD153" i="2"/>
  <c r="BZ153" i="2"/>
  <c r="BV153" i="2"/>
  <c r="BP153" i="2"/>
  <c r="BN153" i="2"/>
  <c r="BJ153" i="2"/>
  <c r="BF153" i="2"/>
  <c r="AZ153" i="2"/>
  <c r="AX153" i="2"/>
  <c r="AT153" i="2"/>
  <c r="AP153" i="2"/>
  <c r="AK153" i="2"/>
  <c r="AL153" i="2" s="1"/>
  <c r="AI153" i="2"/>
  <c r="AE153" i="2"/>
  <c r="AD153" i="2" s="1"/>
  <c r="Y153" i="2"/>
  <c r="X153" i="2"/>
  <c r="H153" i="2"/>
  <c r="CO153" i="2" s="1"/>
  <c r="CV152" i="2"/>
  <c r="CT152" i="2"/>
  <c r="CP152" i="2"/>
  <c r="CL152" i="2"/>
  <c r="CF152" i="2"/>
  <c r="CD152" i="2"/>
  <c r="BZ152" i="2"/>
  <c r="BV152" i="2"/>
  <c r="BP152" i="2"/>
  <c r="BN152" i="2"/>
  <c r="BJ152" i="2"/>
  <c r="BF152" i="2"/>
  <c r="AZ152" i="2"/>
  <c r="AX152" i="2"/>
  <c r="AT152" i="2"/>
  <c r="AP152" i="2"/>
  <c r="AK152" i="2"/>
  <c r="AL152" i="2" s="1"/>
  <c r="AI152" i="2"/>
  <c r="AE152" i="2"/>
  <c r="AD152" i="2" s="1"/>
  <c r="Y152" i="2"/>
  <c r="X152" i="2"/>
  <c r="H152" i="2"/>
  <c r="CO152" i="2" s="1"/>
  <c r="CV151" i="2"/>
  <c r="CT151" i="2"/>
  <c r="CP151" i="2"/>
  <c r="CL151" i="2"/>
  <c r="CF151" i="2"/>
  <c r="CD151" i="2"/>
  <c r="BZ151" i="2"/>
  <c r="BV151" i="2"/>
  <c r="BP151" i="2"/>
  <c r="BN151" i="2"/>
  <c r="BJ151" i="2"/>
  <c r="BF151" i="2"/>
  <c r="AZ151" i="2"/>
  <c r="AX151" i="2"/>
  <c r="AT151" i="2"/>
  <c r="AP151" i="2"/>
  <c r="AK151" i="2"/>
  <c r="AL151" i="2" s="1"/>
  <c r="AI151" i="2"/>
  <c r="AE151" i="2"/>
  <c r="AD151" i="2" s="1"/>
  <c r="Y151" i="2"/>
  <c r="X151" i="2"/>
  <c r="H151" i="2"/>
  <c r="BY151" i="2" s="1"/>
  <c r="CV150" i="2"/>
  <c r="CT150" i="2"/>
  <c r="CP150" i="2"/>
  <c r="CL150" i="2"/>
  <c r="CF150" i="2"/>
  <c r="CD150" i="2"/>
  <c r="BZ150" i="2"/>
  <c r="BV150" i="2"/>
  <c r="BP150" i="2"/>
  <c r="BN150" i="2"/>
  <c r="BJ150" i="2"/>
  <c r="BF150" i="2"/>
  <c r="AZ150" i="2"/>
  <c r="AX150" i="2"/>
  <c r="AT150" i="2"/>
  <c r="AP150" i="2"/>
  <c r="AK150" i="2"/>
  <c r="AL150" i="2" s="1"/>
  <c r="AI150" i="2"/>
  <c r="AE150" i="2"/>
  <c r="AD150" i="2" s="1"/>
  <c r="Y150" i="2"/>
  <c r="X150" i="2"/>
  <c r="H150" i="2"/>
  <c r="AS150" i="2" s="1"/>
  <c r="CV149" i="2"/>
  <c r="CT149" i="2"/>
  <c r="CP149" i="2"/>
  <c r="CL149" i="2"/>
  <c r="CF149" i="2"/>
  <c r="CD149" i="2"/>
  <c r="BZ149" i="2"/>
  <c r="BV149" i="2"/>
  <c r="BP149" i="2"/>
  <c r="BN149" i="2"/>
  <c r="BJ149" i="2"/>
  <c r="BF149" i="2"/>
  <c r="AZ149" i="2"/>
  <c r="AX149" i="2"/>
  <c r="AT149" i="2"/>
  <c r="AP149" i="2"/>
  <c r="AK149" i="2"/>
  <c r="AL149" i="2" s="1"/>
  <c r="AI149" i="2"/>
  <c r="AE149" i="2"/>
  <c r="AD149" i="2" s="1"/>
  <c r="Y149" i="2"/>
  <c r="X149" i="2"/>
  <c r="H149" i="2"/>
  <c r="BM149" i="2" s="1"/>
  <c r="CV148" i="2"/>
  <c r="CT148" i="2"/>
  <c r="CP148" i="2"/>
  <c r="CL148" i="2"/>
  <c r="CF148" i="2"/>
  <c r="CD148" i="2"/>
  <c r="BZ148" i="2"/>
  <c r="BV148" i="2"/>
  <c r="BP148" i="2"/>
  <c r="BN148" i="2"/>
  <c r="BJ148" i="2"/>
  <c r="BF148" i="2"/>
  <c r="AZ148" i="2"/>
  <c r="AX148" i="2"/>
  <c r="AT148" i="2"/>
  <c r="AP148" i="2"/>
  <c r="AK148" i="2"/>
  <c r="AL148" i="2" s="1"/>
  <c r="AI148" i="2"/>
  <c r="AE148" i="2"/>
  <c r="AD148" i="2" s="1"/>
  <c r="Y148" i="2"/>
  <c r="X148" i="2"/>
  <c r="H148" i="2"/>
  <c r="AW148" i="2" s="1"/>
  <c r="CV147" i="2"/>
  <c r="CT147" i="2"/>
  <c r="CP147" i="2"/>
  <c r="CL147" i="2"/>
  <c r="CF147" i="2"/>
  <c r="CD147" i="2"/>
  <c r="BZ147" i="2"/>
  <c r="BV147" i="2"/>
  <c r="BP147" i="2"/>
  <c r="BN147" i="2"/>
  <c r="BJ147" i="2"/>
  <c r="BF147" i="2"/>
  <c r="AZ147" i="2"/>
  <c r="AX147" i="2"/>
  <c r="AT147" i="2"/>
  <c r="AP147" i="2"/>
  <c r="AK147" i="2"/>
  <c r="AL147" i="2" s="1"/>
  <c r="AI147" i="2"/>
  <c r="AE147" i="2"/>
  <c r="AD147" i="2" s="1"/>
  <c r="Y147" i="2"/>
  <c r="X147" i="2"/>
  <c r="H147" i="2"/>
  <c r="BI147" i="2" s="1"/>
  <c r="CV146" i="2"/>
  <c r="CT146" i="2"/>
  <c r="CP146" i="2"/>
  <c r="CL146" i="2"/>
  <c r="CF146" i="2"/>
  <c r="CD146" i="2"/>
  <c r="BZ146" i="2"/>
  <c r="BV146" i="2"/>
  <c r="BP146" i="2"/>
  <c r="BN146" i="2"/>
  <c r="BJ146" i="2"/>
  <c r="BF146" i="2"/>
  <c r="AZ146" i="2"/>
  <c r="AX146" i="2"/>
  <c r="AT146" i="2"/>
  <c r="AP146" i="2"/>
  <c r="AK146" i="2"/>
  <c r="AL146" i="2" s="1"/>
  <c r="AI146" i="2"/>
  <c r="AE146" i="2"/>
  <c r="AD146" i="2" s="1"/>
  <c r="Y146" i="2"/>
  <c r="X146" i="2"/>
  <c r="H146" i="2"/>
  <c r="CC146" i="2" s="1"/>
  <c r="CV145" i="2"/>
  <c r="CT145" i="2"/>
  <c r="CP145" i="2"/>
  <c r="CL145" i="2"/>
  <c r="CF145" i="2"/>
  <c r="CD145" i="2"/>
  <c r="BZ145" i="2"/>
  <c r="BV145" i="2"/>
  <c r="BP145" i="2"/>
  <c r="BN145" i="2"/>
  <c r="BJ145" i="2"/>
  <c r="BF145" i="2"/>
  <c r="AZ145" i="2"/>
  <c r="AX145" i="2"/>
  <c r="AT145" i="2"/>
  <c r="AP145" i="2"/>
  <c r="AK145" i="2"/>
  <c r="AL145" i="2" s="1"/>
  <c r="AE145" i="2"/>
  <c r="AD145" i="2" s="1"/>
  <c r="Y145" i="2"/>
  <c r="X145" i="2"/>
  <c r="H145" i="2"/>
  <c r="CK145" i="2" s="1"/>
  <c r="CV144" i="2"/>
  <c r="CT144" i="2"/>
  <c r="CP144" i="2"/>
  <c r="CL144" i="2"/>
  <c r="CF144" i="2"/>
  <c r="CD144" i="2"/>
  <c r="BZ144" i="2"/>
  <c r="BV144" i="2"/>
  <c r="BP144" i="2"/>
  <c r="BN144" i="2"/>
  <c r="BJ144" i="2"/>
  <c r="BF144" i="2"/>
  <c r="AZ144" i="2"/>
  <c r="AX144" i="2"/>
  <c r="AT144" i="2"/>
  <c r="AP144" i="2"/>
  <c r="AK144" i="2"/>
  <c r="AL144" i="2" s="1"/>
  <c r="AI144" i="2"/>
  <c r="AE144" i="2"/>
  <c r="AD144" i="2" s="1"/>
  <c r="Y144" i="2"/>
  <c r="X144" i="2"/>
  <c r="H144" i="2"/>
  <c r="CV143" i="2"/>
  <c r="CT143" i="2"/>
  <c r="CP143" i="2"/>
  <c r="CL143" i="2"/>
  <c r="CF143" i="2"/>
  <c r="CD143" i="2"/>
  <c r="BZ143" i="2"/>
  <c r="BV143" i="2"/>
  <c r="BP143" i="2"/>
  <c r="BN143" i="2"/>
  <c r="BJ143" i="2"/>
  <c r="BF143" i="2"/>
  <c r="AZ143" i="2"/>
  <c r="AX143" i="2"/>
  <c r="AT143" i="2"/>
  <c r="AP143" i="2"/>
  <c r="AK143" i="2"/>
  <c r="AL143" i="2" s="1"/>
  <c r="AI143" i="2"/>
  <c r="AE143" i="2"/>
  <c r="AD143" i="2" s="1"/>
  <c r="Y143" i="2"/>
  <c r="X143" i="2"/>
  <c r="H143" i="2"/>
  <c r="AA143" i="2" s="1"/>
  <c r="CV142" i="2"/>
  <c r="CT142" i="2"/>
  <c r="CP142" i="2"/>
  <c r="CL142" i="2"/>
  <c r="CF142" i="2"/>
  <c r="CD142" i="2"/>
  <c r="BZ142" i="2"/>
  <c r="BV142" i="2"/>
  <c r="BP142" i="2"/>
  <c r="BN142" i="2"/>
  <c r="BJ142" i="2"/>
  <c r="BF142" i="2"/>
  <c r="AZ142" i="2"/>
  <c r="AX142" i="2"/>
  <c r="AT142" i="2"/>
  <c r="AP142" i="2"/>
  <c r="AK142" i="2"/>
  <c r="AL142" i="2" s="1"/>
  <c r="AI142" i="2"/>
  <c r="AE142" i="2"/>
  <c r="AD142" i="2" s="1"/>
  <c r="Y142" i="2"/>
  <c r="X142" i="2"/>
  <c r="H142" i="2"/>
  <c r="CS142" i="2" s="1"/>
  <c r="CV141" i="2"/>
  <c r="CT141" i="2"/>
  <c r="CP141" i="2"/>
  <c r="CL141" i="2"/>
  <c r="CF141" i="2"/>
  <c r="CD141" i="2"/>
  <c r="BZ141" i="2"/>
  <c r="BV141" i="2"/>
  <c r="BP141" i="2"/>
  <c r="BN141" i="2"/>
  <c r="BJ141" i="2"/>
  <c r="BF141" i="2"/>
  <c r="AZ141" i="2"/>
  <c r="AX141" i="2"/>
  <c r="AT141" i="2"/>
  <c r="AP141" i="2"/>
  <c r="AK141" i="2"/>
  <c r="AL141" i="2" s="1"/>
  <c r="AI141" i="2"/>
  <c r="AE141" i="2"/>
  <c r="AD141" i="2" s="1"/>
  <c r="Y141" i="2"/>
  <c r="X141" i="2"/>
  <c r="H141" i="2"/>
  <c r="CK141" i="2" s="1"/>
  <c r="CV140" i="2"/>
  <c r="CT140" i="2"/>
  <c r="CP140" i="2"/>
  <c r="CL140" i="2"/>
  <c r="CF140" i="2"/>
  <c r="CD140" i="2"/>
  <c r="BZ140" i="2"/>
  <c r="BV140" i="2"/>
  <c r="BP140" i="2"/>
  <c r="BN140" i="2"/>
  <c r="BJ140" i="2"/>
  <c r="BF140" i="2"/>
  <c r="AZ140" i="2"/>
  <c r="AX140" i="2"/>
  <c r="AT140" i="2"/>
  <c r="AP140" i="2"/>
  <c r="AK140" i="2"/>
  <c r="AL140" i="2" s="1"/>
  <c r="AI140" i="2"/>
  <c r="AE140" i="2"/>
  <c r="AD140" i="2" s="1"/>
  <c r="Y140" i="2"/>
  <c r="X140" i="2"/>
  <c r="H140" i="2"/>
  <c r="CV139" i="2"/>
  <c r="CT139" i="2"/>
  <c r="CP139" i="2"/>
  <c r="CL139" i="2"/>
  <c r="CF139" i="2"/>
  <c r="CD139" i="2"/>
  <c r="BZ139" i="2"/>
  <c r="BV139" i="2"/>
  <c r="BP139" i="2"/>
  <c r="BN139" i="2"/>
  <c r="BJ139" i="2"/>
  <c r="BF139" i="2"/>
  <c r="AZ139" i="2"/>
  <c r="AX139" i="2"/>
  <c r="AT139" i="2"/>
  <c r="AP139" i="2"/>
  <c r="AK139" i="2"/>
  <c r="AL139" i="2" s="1"/>
  <c r="AI139" i="2"/>
  <c r="AE139" i="2"/>
  <c r="AD139" i="2" s="1"/>
  <c r="Y139" i="2"/>
  <c r="X139" i="2"/>
  <c r="H139" i="2"/>
  <c r="CV138" i="2"/>
  <c r="CT138" i="2"/>
  <c r="CP138" i="2"/>
  <c r="CL138" i="2"/>
  <c r="CF138" i="2"/>
  <c r="CD138" i="2"/>
  <c r="BZ138" i="2"/>
  <c r="BV138" i="2"/>
  <c r="BP138" i="2"/>
  <c r="BN138" i="2"/>
  <c r="BJ138" i="2"/>
  <c r="BF138" i="2"/>
  <c r="AZ138" i="2"/>
  <c r="AX138" i="2"/>
  <c r="AT138" i="2"/>
  <c r="AP138" i="2"/>
  <c r="AK138" i="2"/>
  <c r="AL138" i="2" s="1"/>
  <c r="AI138" i="2"/>
  <c r="AE138" i="2"/>
  <c r="AD138" i="2" s="1"/>
  <c r="Y138" i="2"/>
  <c r="X138" i="2"/>
  <c r="H138" i="2"/>
  <c r="AA138" i="2" s="1"/>
  <c r="CV137" i="2"/>
  <c r="CT137" i="2"/>
  <c r="CP137" i="2"/>
  <c r="CL137" i="2"/>
  <c r="CF137" i="2"/>
  <c r="CD137" i="2"/>
  <c r="BZ137" i="2"/>
  <c r="BV137" i="2"/>
  <c r="BP137" i="2"/>
  <c r="BN137" i="2"/>
  <c r="BJ137" i="2"/>
  <c r="BF137" i="2"/>
  <c r="AZ137" i="2"/>
  <c r="AX137" i="2"/>
  <c r="AT137" i="2"/>
  <c r="AP137" i="2"/>
  <c r="AK137" i="2"/>
  <c r="AL137" i="2" s="1"/>
  <c r="AI137" i="2"/>
  <c r="AE137" i="2"/>
  <c r="AD137" i="2" s="1"/>
  <c r="Y137" i="2"/>
  <c r="X137" i="2"/>
  <c r="H137" i="2"/>
  <c r="CO137" i="2" s="1"/>
  <c r="CV136" i="2"/>
  <c r="CT136" i="2"/>
  <c r="CP136" i="2"/>
  <c r="CL136" i="2"/>
  <c r="CF136" i="2"/>
  <c r="CD136" i="2"/>
  <c r="BZ136" i="2"/>
  <c r="BV136" i="2"/>
  <c r="BP136" i="2"/>
  <c r="BN136" i="2"/>
  <c r="BJ136" i="2"/>
  <c r="BF136" i="2"/>
  <c r="AZ136" i="2"/>
  <c r="AX136" i="2"/>
  <c r="AT136" i="2"/>
  <c r="AP136" i="2"/>
  <c r="AK136" i="2"/>
  <c r="AL136" i="2" s="1"/>
  <c r="AI136" i="2"/>
  <c r="AE136" i="2"/>
  <c r="AD136" i="2" s="1"/>
  <c r="Y136" i="2"/>
  <c r="X136" i="2"/>
  <c r="H136" i="2"/>
  <c r="CV135" i="2"/>
  <c r="CT135" i="2"/>
  <c r="CP135" i="2"/>
  <c r="CL135" i="2"/>
  <c r="CF135" i="2"/>
  <c r="CD135" i="2"/>
  <c r="BZ135" i="2"/>
  <c r="BV135" i="2"/>
  <c r="BP135" i="2"/>
  <c r="BN135" i="2"/>
  <c r="BJ135" i="2"/>
  <c r="BF135" i="2"/>
  <c r="AZ135" i="2"/>
  <c r="AX135" i="2"/>
  <c r="AT135" i="2"/>
  <c r="AP135" i="2"/>
  <c r="AK135" i="2"/>
  <c r="AL135" i="2" s="1"/>
  <c r="AI135" i="2"/>
  <c r="AE135" i="2"/>
  <c r="AD135" i="2" s="1"/>
  <c r="Y135" i="2"/>
  <c r="X135" i="2"/>
  <c r="H135" i="2"/>
  <c r="CV134" i="2"/>
  <c r="CT134" i="2"/>
  <c r="CP134" i="2"/>
  <c r="CL134" i="2"/>
  <c r="CF134" i="2"/>
  <c r="CD134" i="2"/>
  <c r="BZ134" i="2"/>
  <c r="BV134" i="2"/>
  <c r="BP134" i="2"/>
  <c r="BN134" i="2"/>
  <c r="BJ134" i="2"/>
  <c r="BF134" i="2"/>
  <c r="AZ134" i="2"/>
  <c r="AX134" i="2"/>
  <c r="AT134" i="2"/>
  <c r="AP134" i="2"/>
  <c r="AK134" i="2"/>
  <c r="AL134" i="2" s="1"/>
  <c r="AI134" i="2"/>
  <c r="AE134" i="2"/>
  <c r="AD134" i="2" s="1"/>
  <c r="Y134" i="2"/>
  <c r="X134" i="2"/>
  <c r="H134" i="2"/>
  <c r="CV133" i="2"/>
  <c r="CT133" i="2"/>
  <c r="CP133" i="2"/>
  <c r="CL133" i="2"/>
  <c r="CF133" i="2"/>
  <c r="CD133" i="2"/>
  <c r="BZ133" i="2"/>
  <c r="BV133" i="2"/>
  <c r="BP133" i="2"/>
  <c r="BN133" i="2"/>
  <c r="BJ133" i="2"/>
  <c r="BF133" i="2"/>
  <c r="AZ133" i="2"/>
  <c r="AX133" i="2"/>
  <c r="AT133" i="2"/>
  <c r="AP133" i="2"/>
  <c r="AK133" i="2"/>
  <c r="AL133" i="2" s="1"/>
  <c r="AI133" i="2"/>
  <c r="AE133" i="2"/>
  <c r="AD133" i="2" s="1"/>
  <c r="Y133" i="2"/>
  <c r="X133" i="2"/>
  <c r="H133" i="2"/>
  <c r="CV132" i="2"/>
  <c r="CT132" i="2"/>
  <c r="CP132" i="2"/>
  <c r="CL132" i="2"/>
  <c r="CF132" i="2"/>
  <c r="CD132" i="2"/>
  <c r="BZ132" i="2"/>
  <c r="BV132" i="2"/>
  <c r="BP132" i="2"/>
  <c r="BN132" i="2"/>
  <c r="BJ132" i="2"/>
  <c r="BF132" i="2"/>
  <c r="AZ132" i="2"/>
  <c r="AX132" i="2"/>
  <c r="AT132" i="2"/>
  <c r="AP132" i="2"/>
  <c r="AK132" i="2"/>
  <c r="AL132" i="2" s="1"/>
  <c r="AI132" i="2"/>
  <c r="AE132" i="2"/>
  <c r="AD132" i="2" s="1"/>
  <c r="Y132" i="2"/>
  <c r="X132" i="2"/>
  <c r="H132" i="2"/>
  <c r="CV131" i="2"/>
  <c r="CT131" i="2"/>
  <c r="CP131" i="2"/>
  <c r="CL131" i="2"/>
  <c r="CF131" i="2"/>
  <c r="CD131" i="2"/>
  <c r="BZ131" i="2"/>
  <c r="BV131" i="2"/>
  <c r="BP131" i="2"/>
  <c r="BN131" i="2"/>
  <c r="BJ131" i="2"/>
  <c r="BF131" i="2"/>
  <c r="AZ131" i="2"/>
  <c r="AX131" i="2"/>
  <c r="AT131" i="2"/>
  <c r="AP131" i="2"/>
  <c r="AK131" i="2"/>
  <c r="AL131" i="2" s="1"/>
  <c r="AI131" i="2"/>
  <c r="AE131" i="2"/>
  <c r="AD131" i="2" s="1"/>
  <c r="Y131" i="2"/>
  <c r="X131" i="2"/>
  <c r="H131" i="2"/>
  <c r="CV130" i="2"/>
  <c r="CT130" i="2"/>
  <c r="CP130" i="2"/>
  <c r="CL130" i="2"/>
  <c r="CF130" i="2"/>
  <c r="CD130" i="2"/>
  <c r="BZ130" i="2"/>
  <c r="BV130" i="2"/>
  <c r="BP130" i="2"/>
  <c r="BN130" i="2"/>
  <c r="BJ130" i="2"/>
  <c r="BF130" i="2"/>
  <c r="AZ130" i="2"/>
  <c r="AX130" i="2"/>
  <c r="AT130" i="2"/>
  <c r="AP130" i="2"/>
  <c r="AK130" i="2"/>
  <c r="AL130" i="2" s="1"/>
  <c r="AI130" i="2"/>
  <c r="AE130" i="2"/>
  <c r="AD130" i="2" s="1"/>
  <c r="Y130" i="2"/>
  <c r="X130" i="2"/>
  <c r="H130" i="2"/>
  <c r="CV129" i="2"/>
  <c r="CT129" i="2"/>
  <c r="CP129" i="2"/>
  <c r="CL129" i="2"/>
  <c r="CF129" i="2"/>
  <c r="CD129" i="2"/>
  <c r="BZ129" i="2"/>
  <c r="BV129" i="2"/>
  <c r="BP129" i="2"/>
  <c r="BN129" i="2"/>
  <c r="BJ129" i="2"/>
  <c r="BF129" i="2"/>
  <c r="AZ129" i="2"/>
  <c r="AX129" i="2"/>
  <c r="AT129" i="2"/>
  <c r="AP129" i="2"/>
  <c r="AK129" i="2"/>
  <c r="AL129" i="2" s="1"/>
  <c r="AI129" i="2"/>
  <c r="AE129" i="2"/>
  <c r="AD129" i="2" s="1"/>
  <c r="Y129" i="2"/>
  <c r="X129" i="2"/>
  <c r="H129" i="2"/>
  <c r="CV128" i="2"/>
  <c r="CT128" i="2"/>
  <c r="CP128" i="2"/>
  <c r="CL128" i="2"/>
  <c r="CF128" i="2"/>
  <c r="CD128" i="2"/>
  <c r="BZ128" i="2"/>
  <c r="BV128" i="2"/>
  <c r="BP128" i="2"/>
  <c r="BN128" i="2"/>
  <c r="BJ128" i="2"/>
  <c r="BF128" i="2"/>
  <c r="AZ128" i="2"/>
  <c r="AX128" i="2"/>
  <c r="AT128" i="2"/>
  <c r="AP128" i="2"/>
  <c r="AK128" i="2"/>
  <c r="AL128" i="2" s="1"/>
  <c r="AI128" i="2"/>
  <c r="AE128" i="2"/>
  <c r="AD128" i="2"/>
  <c r="Y128" i="2"/>
  <c r="X128" i="2"/>
  <c r="H128" i="2"/>
  <c r="BU128" i="2" s="1"/>
  <c r="CV127" i="2"/>
  <c r="CT127" i="2"/>
  <c r="CP127" i="2"/>
  <c r="CL127" i="2"/>
  <c r="CF127" i="2"/>
  <c r="CD127" i="2"/>
  <c r="BZ127" i="2"/>
  <c r="BV127" i="2"/>
  <c r="BP127" i="2"/>
  <c r="BN127" i="2"/>
  <c r="BJ127" i="2"/>
  <c r="BF127" i="2"/>
  <c r="AZ127" i="2"/>
  <c r="AX127" i="2"/>
  <c r="AT127" i="2"/>
  <c r="AP127" i="2"/>
  <c r="AK127" i="2"/>
  <c r="AL127" i="2" s="1"/>
  <c r="AI127" i="2"/>
  <c r="AE127" i="2"/>
  <c r="AD127" i="2" s="1"/>
  <c r="Y127" i="2"/>
  <c r="X127" i="2"/>
  <c r="H127" i="2"/>
  <c r="CV126" i="2"/>
  <c r="CT126" i="2"/>
  <c r="CP126" i="2"/>
  <c r="CL126" i="2"/>
  <c r="CF126" i="2"/>
  <c r="CD126" i="2"/>
  <c r="BZ126" i="2"/>
  <c r="BV126" i="2"/>
  <c r="BP126" i="2"/>
  <c r="BN126" i="2"/>
  <c r="BJ126" i="2"/>
  <c r="BF126" i="2"/>
  <c r="AZ126" i="2"/>
  <c r="AX126" i="2"/>
  <c r="AT126" i="2"/>
  <c r="AP126" i="2"/>
  <c r="AK126" i="2"/>
  <c r="AL126" i="2" s="1"/>
  <c r="AI126" i="2"/>
  <c r="AE126" i="2"/>
  <c r="AD126" i="2" s="1"/>
  <c r="Y126" i="2"/>
  <c r="X126" i="2"/>
  <c r="H126" i="2"/>
  <c r="CV125" i="2"/>
  <c r="CT125" i="2"/>
  <c r="CP125" i="2"/>
  <c r="CL125" i="2"/>
  <c r="CF125" i="2"/>
  <c r="CD125" i="2"/>
  <c r="BZ125" i="2"/>
  <c r="BV125" i="2"/>
  <c r="BP125" i="2"/>
  <c r="BN125" i="2"/>
  <c r="BJ125" i="2"/>
  <c r="BF125" i="2"/>
  <c r="AZ125" i="2"/>
  <c r="AX125" i="2"/>
  <c r="AT125" i="2"/>
  <c r="AP125" i="2"/>
  <c r="AK125" i="2"/>
  <c r="AL125" i="2" s="1"/>
  <c r="AI125" i="2"/>
  <c r="AE125" i="2"/>
  <c r="AD125" i="2" s="1"/>
  <c r="Y125" i="2"/>
  <c r="X125" i="2"/>
  <c r="H125" i="2"/>
  <c r="CM125" i="2" s="1"/>
  <c r="CV124" i="2"/>
  <c r="CT124" i="2"/>
  <c r="CP124" i="2"/>
  <c r="CL124" i="2"/>
  <c r="CF124" i="2"/>
  <c r="CD124" i="2"/>
  <c r="BZ124" i="2"/>
  <c r="BV124" i="2"/>
  <c r="BP124" i="2"/>
  <c r="BN124" i="2"/>
  <c r="BJ124" i="2"/>
  <c r="BF124" i="2"/>
  <c r="AZ124" i="2"/>
  <c r="AX124" i="2"/>
  <c r="AT124" i="2"/>
  <c r="AP124" i="2"/>
  <c r="AK124" i="2"/>
  <c r="AL124" i="2" s="1"/>
  <c r="AI124" i="2"/>
  <c r="AE124" i="2"/>
  <c r="AD124" i="2" s="1"/>
  <c r="Y124" i="2"/>
  <c r="X124" i="2"/>
  <c r="H124" i="2"/>
  <c r="CV123" i="2"/>
  <c r="CT123" i="2"/>
  <c r="CP123" i="2"/>
  <c r="CL123" i="2"/>
  <c r="CF123" i="2"/>
  <c r="CD123" i="2"/>
  <c r="BZ123" i="2"/>
  <c r="BV123" i="2"/>
  <c r="BP123" i="2"/>
  <c r="BN123" i="2"/>
  <c r="BJ123" i="2"/>
  <c r="BF123" i="2"/>
  <c r="AZ123" i="2"/>
  <c r="AX123" i="2"/>
  <c r="AT123" i="2"/>
  <c r="AP123" i="2"/>
  <c r="AK123" i="2"/>
  <c r="AL123" i="2" s="1"/>
  <c r="AI123" i="2"/>
  <c r="AE123" i="2"/>
  <c r="AD123" i="2" s="1"/>
  <c r="Y123" i="2"/>
  <c r="X123" i="2"/>
  <c r="H123" i="2"/>
  <c r="AO123" i="2" s="1"/>
  <c r="CV122" i="2"/>
  <c r="CT122" i="2"/>
  <c r="CP122" i="2"/>
  <c r="CL122" i="2"/>
  <c r="CF122" i="2"/>
  <c r="CD122" i="2"/>
  <c r="BZ122" i="2"/>
  <c r="BV122" i="2"/>
  <c r="BP122" i="2"/>
  <c r="BN122" i="2"/>
  <c r="BJ122" i="2"/>
  <c r="BF122" i="2"/>
  <c r="AZ122" i="2"/>
  <c r="AX122" i="2"/>
  <c r="AT122" i="2"/>
  <c r="AP122" i="2"/>
  <c r="AK122" i="2"/>
  <c r="AL122" i="2" s="1"/>
  <c r="AI122" i="2"/>
  <c r="AE122" i="2"/>
  <c r="AD122" i="2" s="1"/>
  <c r="Y122" i="2"/>
  <c r="X122" i="2"/>
  <c r="H122" i="2"/>
  <c r="CK122" i="2" s="1"/>
  <c r="CV121" i="2"/>
  <c r="CT121" i="2"/>
  <c r="CP121" i="2"/>
  <c r="CL121" i="2"/>
  <c r="CF121" i="2"/>
  <c r="CD121" i="2"/>
  <c r="BZ121" i="2"/>
  <c r="BV121" i="2"/>
  <c r="BP121" i="2"/>
  <c r="BN121" i="2"/>
  <c r="BJ121" i="2"/>
  <c r="BF121" i="2"/>
  <c r="AZ121" i="2"/>
  <c r="AX121" i="2"/>
  <c r="AT121" i="2"/>
  <c r="AP121" i="2"/>
  <c r="AK121" i="2"/>
  <c r="AL121" i="2" s="1"/>
  <c r="AI121" i="2"/>
  <c r="AE121" i="2"/>
  <c r="AD121" i="2" s="1"/>
  <c r="Y121" i="2"/>
  <c r="X121" i="2"/>
  <c r="H121" i="2"/>
  <c r="CC121" i="2" s="1"/>
  <c r="CV120" i="2"/>
  <c r="CT120" i="2"/>
  <c r="CP120" i="2"/>
  <c r="CL120" i="2"/>
  <c r="CF120" i="2"/>
  <c r="CD120" i="2"/>
  <c r="BZ120" i="2"/>
  <c r="BV120" i="2"/>
  <c r="BP120" i="2"/>
  <c r="BN120" i="2"/>
  <c r="BJ120" i="2"/>
  <c r="BF120" i="2"/>
  <c r="AZ120" i="2"/>
  <c r="AX120" i="2"/>
  <c r="AT120" i="2"/>
  <c r="AP120" i="2"/>
  <c r="AK120" i="2"/>
  <c r="AL120" i="2" s="1"/>
  <c r="AI120" i="2"/>
  <c r="AE120" i="2"/>
  <c r="AD120" i="2" s="1"/>
  <c r="Y120" i="2"/>
  <c r="X120" i="2"/>
  <c r="H120" i="2"/>
  <c r="CK120" i="2" s="1"/>
  <c r="CV119" i="2"/>
  <c r="CT119" i="2"/>
  <c r="CP119" i="2"/>
  <c r="CL119" i="2"/>
  <c r="CF119" i="2"/>
  <c r="CD119" i="2"/>
  <c r="BZ119" i="2"/>
  <c r="BV119" i="2"/>
  <c r="BP119" i="2"/>
  <c r="BN119" i="2"/>
  <c r="BJ119" i="2"/>
  <c r="BF119" i="2"/>
  <c r="AZ119" i="2"/>
  <c r="AX119" i="2"/>
  <c r="AT119" i="2"/>
  <c r="AP119" i="2"/>
  <c r="AK119" i="2"/>
  <c r="AL119" i="2" s="1"/>
  <c r="AI119" i="2"/>
  <c r="AE119" i="2"/>
  <c r="AD119" i="2" s="1"/>
  <c r="Y119" i="2"/>
  <c r="X119" i="2"/>
  <c r="H119" i="2"/>
  <c r="BY119" i="2" s="1"/>
  <c r="CV118" i="2"/>
  <c r="CT118" i="2"/>
  <c r="CP118" i="2"/>
  <c r="CL118" i="2"/>
  <c r="CF118" i="2"/>
  <c r="CD118" i="2"/>
  <c r="BZ118" i="2"/>
  <c r="BV118" i="2"/>
  <c r="BP118" i="2"/>
  <c r="BN118" i="2"/>
  <c r="BJ118" i="2"/>
  <c r="BF118" i="2"/>
  <c r="AZ118" i="2"/>
  <c r="AX118" i="2"/>
  <c r="AT118" i="2"/>
  <c r="AP118" i="2"/>
  <c r="AK118" i="2"/>
  <c r="AL118" i="2" s="1"/>
  <c r="AI118" i="2"/>
  <c r="AE118" i="2"/>
  <c r="AD118" i="2" s="1"/>
  <c r="Y118" i="2"/>
  <c r="X118" i="2"/>
  <c r="H118" i="2"/>
  <c r="AO118" i="2" s="1"/>
  <c r="CV117" i="2"/>
  <c r="CT117" i="2"/>
  <c r="CP117" i="2"/>
  <c r="CL117" i="2"/>
  <c r="CF117" i="2"/>
  <c r="CD117" i="2"/>
  <c r="BZ117" i="2"/>
  <c r="BV117" i="2"/>
  <c r="BP117" i="2"/>
  <c r="BN117" i="2"/>
  <c r="BJ117" i="2"/>
  <c r="BF117" i="2"/>
  <c r="AZ117" i="2"/>
  <c r="AX117" i="2"/>
  <c r="AT117" i="2"/>
  <c r="AP117" i="2"/>
  <c r="AK117" i="2"/>
  <c r="AL117" i="2" s="1"/>
  <c r="AI117" i="2"/>
  <c r="AE117" i="2"/>
  <c r="AD117" i="2" s="1"/>
  <c r="Y117" i="2"/>
  <c r="X117" i="2"/>
  <c r="H117" i="2"/>
  <c r="AO117" i="2" s="1"/>
  <c r="CV116" i="2"/>
  <c r="CT116" i="2"/>
  <c r="CZ116" i="2" s="1"/>
  <c r="DB116" i="2" s="1"/>
  <c r="CP116" i="2"/>
  <c r="CL116" i="2"/>
  <c r="CF116" i="2"/>
  <c r="CD116" i="2"/>
  <c r="BZ116" i="2"/>
  <c r="BV116" i="2"/>
  <c r="BP116" i="2"/>
  <c r="BN116" i="2"/>
  <c r="BJ116" i="2"/>
  <c r="BF116" i="2"/>
  <c r="AZ116" i="2"/>
  <c r="AX116" i="2"/>
  <c r="AT116" i="2"/>
  <c r="AP116" i="2"/>
  <c r="AK116" i="2"/>
  <c r="AL116" i="2" s="1"/>
  <c r="AI116" i="2"/>
  <c r="AE116" i="2"/>
  <c r="AD116" i="2" s="1"/>
  <c r="Y116" i="2"/>
  <c r="X116" i="2"/>
  <c r="H116" i="2"/>
  <c r="CK116" i="2" s="1"/>
  <c r="CV115" i="2"/>
  <c r="CT115" i="2"/>
  <c r="CP115" i="2"/>
  <c r="CL115" i="2"/>
  <c r="CF115" i="2"/>
  <c r="CD115" i="2"/>
  <c r="BZ115" i="2"/>
  <c r="BV115" i="2"/>
  <c r="BP115" i="2"/>
  <c r="BN115" i="2"/>
  <c r="BJ115" i="2"/>
  <c r="BF115" i="2"/>
  <c r="AZ115" i="2"/>
  <c r="AX115" i="2"/>
  <c r="AT115" i="2"/>
  <c r="AP115" i="2"/>
  <c r="AK115" i="2"/>
  <c r="AL115" i="2" s="1"/>
  <c r="AI115" i="2"/>
  <c r="AE115" i="2"/>
  <c r="AD115" i="2" s="1"/>
  <c r="Y115" i="2"/>
  <c r="X115" i="2"/>
  <c r="H115" i="2"/>
  <c r="CV114" i="2"/>
  <c r="CT114" i="2"/>
  <c r="CP114" i="2"/>
  <c r="CL114" i="2"/>
  <c r="CF114" i="2"/>
  <c r="CD114" i="2"/>
  <c r="BZ114" i="2"/>
  <c r="BV114" i="2"/>
  <c r="BP114" i="2"/>
  <c r="BN114" i="2"/>
  <c r="BJ114" i="2"/>
  <c r="BF114" i="2"/>
  <c r="AZ114" i="2"/>
  <c r="AX114" i="2"/>
  <c r="AT114" i="2"/>
  <c r="AP114" i="2"/>
  <c r="AK114" i="2"/>
  <c r="AL114" i="2" s="1"/>
  <c r="AI114" i="2"/>
  <c r="AE114" i="2"/>
  <c r="AD114" i="2" s="1"/>
  <c r="Y114" i="2"/>
  <c r="X114" i="2"/>
  <c r="H114" i="2"/>
  <c r="CV113" i="2"/>
  <c r="CT113" i="2"/>
  <c r="CP113" i="2"/>
  <c r="CL113" i="2"/>
  <c r="CF113" i="2"/>
  <c r="CD113" i="2"/>
  <c r="BZ113" i="2"/>
  <c r="BV113" i="2"/>
  <c r="BP113" i="2"/>
  <c r="BN113" i="2"/>
  <c r="BJ113" i="2"/>
  <c r="BF113" i="2"/>
  <c r="AZ113" i="2"/>
  <c r="AX113" i="2"/>
  <c r="AT113" i="2"/>
  <c r="AP113" i="2"/>
  <c r="AK113" i="2"/>
  <c r="AL113" i="2" s="1"/>
  <c r="AI113" i="2"/>
  <c r="AE113" i="2"/>
  <c r="AD113" i="2" s="1"/>
  <c r="Y113" i="2"/>
  <c r="X113" i="2"/>
  <c r="H113" i="2"/>
  <c r="CC113" i="2" s="1"/>
  <c r="CV112" i="2"/>
  <c r="CT112" i="2"/>
  <c r="CP112" i="2"/>
  <c r="CL112" i="2"/>
  <c r="CF112" i="2"/>
  <c r="CD112" i="2"/>
  <c r="BZ112" i="2"/>
  <c r="BV112" i="2"/>
  <c r="BP112" i="2"/>
  <c r="BN112" i="2"/>
  <c r="BJ112" i="2"/>
  <c r="BF112" i="2"/>
  <c r="AZ112" i="2"/>
  <c r="AX112" i="2"/>
  <c r="AT112" i="2"/>
  <c r="AP112" i="2"/>
  <c r="AK112" i="2"/>
  <c r="AL112" i="2" s="1"/>
  <c r="AI112" i="2"/>
  <c r="AE112" i="2"/>
  <c r="AD112" i="2" s="1"/>
  <c r="Y112" i="2"/>
  <c r="X112" i="2"/>
  <c r="H112" i="2"/>
  <c r="CV111" i="2"/>
  <c r="CT111" i="2"/>
  <c r="CP111" i="2"/>
  <c r="CL111" i="2"/>
  <c r="CF111" i="2"/>
  <c r="CD111" i="2"/>
  <c r="BZ111" i="2"/>
  <c r="BV111" i="2"/>
  <c r="BP111" i="2"/>
  <c r="BN111" i="2"/>
  <c r="BJ111" i="2"/>
  <c r="BF111" i="2"/>
  <c r="AZ111" i="2"/>
  <c r="AX111" i="2"/>
  <c r="AT111" i="2"/>
  <c r="AP111" i="2"/>
  <c r="AK111" i="2"/>
  <c r="AL111" i="2" s="1"/>
  <c r="AI111" i="2"/>
  <c r="AE111" i="2"/>
  <c r="AD111" i="2" s="1"/>
  <c r="Y111" i="2"/>
  <c r="X111" i="2"/>
  <c r="H111" i="2"/>
  <c r="CV110" i="2"/>
  <c r="CT110" i="2"/>
  <c r="CZ110" i="2" s="1"/>
  <c r="DB110" i="2" s="1"/>
  <c r="CP110" i="2"/>
  <c r="CL110" i="2"/>
  <c r="CF110" i="2"/>
  <c r="CD110" i="2"/>
  <c r="BZ110" i="2"/>
  <c r="BV110" i="2"/>
  <c r="BP110" i="2"/>
  <c r="BN110" i="2"/>
  <c r="BJ110" i="2"/>
  <c r="BF110" i="2"/>
  <c r="AZ110" i="2"/>
  <c r="AX110" i="2"/>
  <c r="AT110" i="2"/>
  <c r="AP110" i="2"/>
  <c r="AK110" i="2"/>
  <c r="AL110" i="2" s="1"/>
  <c r="AI110" i="2"/>
  <c r="AE110" i="2"/>
  <c r="AD110" i="2" s="1"/>
  <c r="Y110" i="2"/>
  <c r="X110" i="2"/>
  <c r="H110" i="2"/>
  <c r="AO110" i="2" s="1"/>
  <c r="CV109" i="2"/>
  <c r="CT109" i="2"/>
  <c r="CP109" i="2"/>
  <c r="CL109" i="2"/>
  <c r="CF109" i="2"/>
  <c r="CD109" i="2"/>
  <c r="BZ109" i="2"/>
  <c r="BV109" i="2"/>
  <c r="BP109" i="2"/>
  <c r="BN109" i="2"/>
  <c r="BJ109" i="2"/>
  <c r="BF109" i="2"/>
  <c r="AZ109" i="2"/>
  <c r="AX109" i="2"/>
  <c r="AT109" i="2"/>
  <c r="AP109" i="2"/>
  <c r="AK109" i="2"/>
  <c r="AL109" i="2" s="1"/>
  <c r="AI109" i="2"/>
  <c r="AE109" i="2"/>
  <c r="AD109" i="2" s="1"/>
  <c r="Y109" i="2"/>
  <c r="X109" i="2"/>
  <c r="H109" i="2"/>
  <c r="CV108" i="2"/>
  <c r="CT108" i="2"/>
  <c r="CZ108" i="2" s="1"/>
  <c r="DB108" i="2" s="1"/>
  <c r="CP108" i="2"/>
  <c r="CL108" i="2"/>
  <c r="CF108" i="2"/>
  <c r="CD108" i="2"/>
  <c r="BZ108" i="2"/>
  <c r="BV108" i="2"/>
  <c r="BP108" i="2"/>
  <c r="BN108" i="2"/>
  <c r="BJ108" i="2"/>
  <c r="BF108" i="2"/>
  <c r="AZ108" i="2"/>
  <c r="AX108" i="2"/>
  <c r="AT108" i="2"/>
  <c r="AP108" i="2"/>
  <c r="AK108" i="2"/>
  <c r="AL108" i="2" s="1"/>
  <c r="AI108" i="2"/>
  <c r="AE108" i="2"/>
  <c r="AD108" i="2" s="1"/>
  <c r="Y108" i="2"/>
  <c r="X108" i="2"/>
  <c r="H108" i="2"/>
  <c r="BM108" i="2" s="1"/>
  <c r="CV107" i="2"/>
  <c r="CT107" i="2"/>
  <c r="CP107" i="2"/>
  <c r="CL107" i="2"/>
  <c r="CF107" i="2"/>
  <c r="CD107" i="2"/>
  <c r="BZ107" i="2"/>
  <c r="BV107" i="2"/>
  <c r="BP107" i="2"/>
  <c r="BN107" i="2"/>
  <c r="BJ107" i="2"/>
  <c r="BF107" i="2"/>
  <c r="AZ107" i="2"/>
  <c r="AX107" i="2"/>
  <c r="AT107" i="2"/>
  <c r="AP107" i="2"/>
  <c r="AK107" i="2"/>
  <c r="AL107" i="2" s="1"/>
  <c r="AI107" i="2"/>
  <c r="AE107" i="2"/>
  <c r="AD107" i="2" s="1"/>
  <c r="Y107" i="2"/>
  <c r="X107" i="2"/>
  <c r="H107" i="2"/>
  <c r="CO107" i="2" s="1"/>
  <c r="CV106" i="2"/>
  <c r="CT106" i="2"/>
  <c r="CP106" i="2"/>
  <c r="CL106" i="2"/>
  <c r="CF106" i="2"/>
  <c r="CD106" i="2"/>
  <c r="BZ106" i="2"/>
  <c r="BV106" i="2"/>
  <c r="BP106" i="2"/>
  <c r="BN106" i="2"/>
  <c r="BJ106" i="2"/>
  <c r="BF106" i="2"/>
  <c r="AZ106" i="2"/>
  <c r="AX106" i="2"/>
  <c r="AT106" i="2"/>
  <c r="AP106" i="2"/>
  <c r="AK106" i="2"/>
  <c r="AL106" i="2" s="1"/>
  <c r="AI106" i="2"/>
  <c r="AE106" i="2"/>
  <c r="AD106" i="2" s="1"/>
  <c r="Y106" i="2"/>
  <c r="X106" i="2"/>
  <c r="H106" i="2"/>
  <c r="BY106" i="2" s="1"/>
  <c r="CV105" i="2"/>
  <c r="CT105" i="2"/>
  <c r="CP105" i="2"/>
  <c r="CL105" i="2"/>
  <c r="CF105" i="2"/>
  <c r="CD105" i="2"/>
  <c r="BZ105" i="2"/>
  <c r="BV105" i="2"/>
  <c r="BP105" i="2"/>
  <c r="BN105" i="2"/>
  <c r="BJ105" i="2"/>
  <c r="BF105" i="2"/>
  <c r="AZ105" i="2"/>
  <c r="AX105" i="2"/>
  <c r="AT105" i="2"/>
  <c r="AP105" i="2"/>
  <c r="AK105" i="2"/>
  <c r="AL105" i="2" s="1"/>
  <c r="AI105" i="2"/>
  <c r="AE105" i="2"/>
  <c r="AD105" i="2" s="1"/>
  <c r="Y105" i="2"/>
  <c r="X105" i="2"/>
  <c r="H105" i="2"/>
  <c r="BM105" i="2" s="1"/>
  <c r="CV104" i="2"/>
  <c r="CT104" i="2"/>
  <c r="CP104" i="2"/>
  <c r="CL104" i="2"/>
  <c r="CF104" i="2"/>
  <c r="CD104" i="2"/>
  <c r="BZ104" i="2"/>
  <c r="BV104" i="2"/>
  <c r="BP104" i="2"/>
  <c r="BN104" i="2"/>
  <c r="BJ104" i="2"/>
  <c r="BF104" i="2"/>
  <c r="AZ104" i="2"/>
  <c r="AX104" i="2"/>
  <c r="AT104" i="2"/>
  <c r="AP104" i="2"/>
  <c r="AK104" i="2"/>
  <c r="AL104" i="2" s="1"/>
  <c r="AI104" i="2"/>
  <c r="AE104" i="2"/>
  <c r="AD104" i="2" s="1"/>
  <c r="Y104" i="2"/>
  <c r="X104" i="2"/>
  <c r="H104" i="2"/>
  <c r="CS104" i="2" s="1"/>
  <c r="CV103" i="2"/>
  <c r="CT103" i="2"/>
  <c r="CP103" i="2"/>
  <c r="CL103" i="2"/>
  <c r="CF103" i="2"/>
  <c r="CD103" i="2"/>
  <c r="BZ103" i="2"/>
  <c r="BV103" i="2"/>
  <c r="BP103" i="2"/>
  <c r="BN103" i="2"/>
  <c r="BJ103" i="2"/>
  <c r="BF103" i="2"/>
  <c r="AZ103" i="2"/>
  <c r="AX103" i="2"/>
  <c r="AT103" i="2"/>
  <c r="AP103" i="2"/>
  <c r="AK103" i="2"/>
  <c r="AL103" i="2" s="1"/>
  <c r="AI103" i="2"/>
  <c r="AE103" i="2"/>
  <c r="AD103" i="2" s="1"/>
  <c r="Y103" i="2"/>
  <c r="X103" i="2"/>
  <c r="H103" i="2"/>
  <c r="CV102" i="2"/>
  <c r="CT102" i="2"/>
  <c r="CZ102" i="2" s="1"/>
  <c r="DB102" i="2" s="1"/>
  <c r="CP102" i="2"/>
  <c r="CL102" i="2"/>
  <c r="CF102" i="2"/>
  <c r="CD102" i="2"/>
  <c r="BZ102" i="2"/>
  <c r="BV102" i="2"/>
  <c r="BP102" i="2"/>
  <c r="BN102" i="2"/>
  <c r="BJ102" i="2"/>
  <c r="BF102" i="2"/>
  <c r="AZ102" i="2"/>
  <c r="AX102" i="2"/>
  <c r="AT102" i="2"/>
  <c r="AP102" i="2"/>
  <c r="AK102" i="2"/>
  <c r="AL102" i="2" s="1"/>
  <c r="AI102" i="2"/>
  <c r="AE102" i="2"/>
  <c r="AD102" i="2" s="1"/>
  <c r="Y102" i="2"/>
  <c r="X102" i="2"/>
  <c r="H102" i="2"/>
  <c r="CS102" i="2" s="1"/>
  <c r="CV101" i="2"/>
  <c r="CT101" i="2"/>
  <c r="CP101" i="2"/>
  <c r="CL101" i="2"/>
  <c r="CF101" i="2"/>
  <c r="CD101" i="2"/>
  <c r="BZ101" i="2"/>
  <c r="BV101" i="2"/>
  <c r="BP101" i="2"/>
  <c r="BN101" i="2"/>
  <c r="BJ101" i="2"/>
  <c r="BF101" i="2"/>
  <c r="AZ101" i="2"/>
  <c r="AX101" i="2"/>
  <c r="AT101" i="2"/>
  <c r="AP101" i="2"/>
  <c r="AK101" i="2"/>
  <c r="AL101" i="2" s="1"/>
  <c r="AI101" i="2"/>
  <c r="AE101" i="2"/>
  <c r="AD101" i="2" s="1"/>
  <c r="Y101" i="2"/>
  <c r="X101" i="2"/>
  <c r="H101" i="2"/>
  <c r="CO101" i="2" s="1"/>
  <c r="CV100" i="2"/>
  <c r="CT100" i="2"/>
  <c r="CP100" i="2"/>
  <c r="CL100" i="2"/>
  <c r="CF100" i="2"/>
  <c r="CD100" i="2"/>
  <c r="BZ100" i="2"/>
  <c r="BV100" i="2"/>
  <c r="BP100" i="2"/>
  <c r="BN100" i="2"/>
  <c r="BJ100" i="2"/>
  <c r="BF100" i="2"/>
  <c r="AZ100" i="2"/>
  <c r="AX100" i="2"/>
  <c r="AT100" i="2"/>
  <c r="AP100" i="2"/>
  <c r="AK100" i="2"/>
  <c r="AL100" i="2" s="1"/>
  <c r="AI100" i="2"/>
  <c r="AE100" i="2"/>
  <c r="AD100" i="2" s="1"/>
  <c r="Y100" i="2"/>
  <c r="X100" i="2"/>
  <c r="H100" i="2"/>
  <c r="CS100" i="2" s="1"/>
  <c r="CV99" i="2"/>
  <c r="CT99" i="2"/>
  <c r="CP99" i="2"/>
  <c r="CL99" i="2"/>
  <c r="CF99" i="2"/>
  <c r="CD99" i="2"/>
  <c r="BZ99" i="2"/>
  <c r="BV99" i="2"/>
  <c r="BP99" i="2"/>
  <c r="BN99" i="2"/>
  <c r="BJ99" i="2"/>
  <c r="BF99" i="2"/>
  <c r="AZ99" i="2"/>
  <c r="AX99" i="2"/>
  <c r="AT99" i="2"/>
  <c r="AP99" i="2"/>
  <c r="AK99" i="2"/>
  <c r="AL99" i="2" s="1"/>
  <c r="AI99" i="2"/>
  <c r="AE99" i="2"/>
  <c r="AD99" i="2" s="1"/>
  <c r="Y99" i="2"/>
  <c r="X99" i="2"/>
  <c r="H99" i="2"/>
  <c r="CO99" i="2" s="1"/>
  <c r="CV98" i="2"/>
  <c r="CT98" i="2"/>
  <c r="CP98" i="2"/>
  <c r="CL98" i="2"/>
  <c r="CF98" i="2"/>
  <c r="CD98" i="2"/>
  <c r="BZ98" i="2"/>
  <c r="BV98" i="2"/>
  <c r="BP98" i="2"/>
  <c r="BN98" i="2"/>
  <c r="BJ98" i="2"/>
  <c r="BF98" i="2"/>
  <c r="AZ98" i="2"/>
  <c r="AX98" i="2"/>
  <c r="AT98" i="2"/>
  <c r="AP98" i="2"/>
  <c r="AK98" i="2"/>
  <c r="AL98" i="2" s="1"/>
  <c r="AI98" i="2"/>
  <c r="AE98" i="2"/>
  <c r="AD98" i="2" s="1"/>
  <c r="Y98" i="2"/>
  <c r="X98" i="2"/>
  <c r="H98" i="2"/>
  <c r="BY98" i="2" s="1"/>
  <c r="CV97" i="2"/>
  <c r="CT97" i="2"/>
  <c r="CP97" i="2"/>
  <c r="CL97" i="2"/>
  <c r="CF97" i="2"/>
  <c r="CD97" i="2"/>
  <c r="BZ97" i="2"/>
  <c r="BV97" i="2"/>
  <c r="BP97" i="2"/>
  <c r="BN97" i="2"/>
  <c r="BJ97" i="2"/>
  <c r="BF97" i="2"/>
  <c r="AZ97" i="2"/>
  <c r="AX97" i="2"/>
  <c r="AT97" i="2"/>
  <c r="AP97" i="2"/>
  <c r="AK97" i="2"/>
  <c r="AL97" i="2" s="1"/>
  <c r="AI97" i="2"/>
  <c r="AE97" i="2"/>
  <c r="AD97" i="2" s="1"/>
  <c r="Y97" i="2"/>
  <c r="X97" i="2"/>
  <c r="H97" i="2"/>
  <c r="CO97" i="2" s="1"/>
  <c r="CV96" i="2"/>
  <c r="CT96" i="2"/>
  <c r="CP96" i="2"/>
  <c r="CL96" i="2"/>
  <c r="CF96" i="2"/>
  <c r="CD96" i="2"/>
  <c r="BZ96" i="2"/>
  <c r="BV96" i="2"/>
  <c r="BP96" i="2"/>
  <c r="BN96" i="2"/>
  <c r="BJ96" i="2"/>
  <c r="BF96" i="2"/>
  <c r="AZ96" i="2"/>
  <c r="AX96" i="2"/>
  <c r="AT96" i="2"/>
  <c r="AP96" i="2"/>
  <c r="AK96" i="2"/>
  <c r="AL96" i="2" s="1"/>
  <c r="AI96" i="2"/>
  <c r="AE96" i="2"/>
  <c r="AD96" i="2" s="1"/>
  <c r="Y96" i="2"/>
  <c r="X96" i="2"/>
  <c r="H96" i="2"/>
  <c r="CK96" i="2" s="1"/>
  <c r="CV95" i="2"/>
  <c r="CT95" i="2"/>
  <c r="CP95" i="2"/>
  <c r="CL95" i="2"/>
  <c r="CF95" i="2"/>
  <c r="CD95" i="2"/>
  <c r="BZ95" i="2"/>
  <c r="BV95" i="2"/>
  <c r="BP95" i="2"/>
  <c r="BN95" i="2"/>
  <c r="BJ95" i="2"/>
  <c r="BF95" i="2"/>
  <c r="AZ95" i="2"/>
  <c r="AX95" i="2"/>
  <c r="AT95" i="2"/>
  <c r="AP95" i="2"/>
  <c r="AK95" i="2"/>
  <c r="AL95" i="2" s="1"/>
  <c r="AI95" i="2"/>
  <c r="AE95" i="2"/>
  <c r="AD95" i="2" s="1"/>
  <c r="Y95" i="2"/>
  <c r="X95" i="2"/>
  <c r="H95" i="2"/>
  <c r="BY95" i="2" s="1"/>
  <c r="CV94" i="2"/>
  <c r="CT94" i="2"/>
  <c r="CP94" i="2"/>
  <c r="CL94" i="2"/>
  <c r="CF94" i="2"/>
  <c r="CD94" i="2"/>
  <c r="BZ94" i="2"/>
  <c r="BV94" i="2"/>
  <c r="BP94" i="2"/>
  <c r="BN94" i="2"/>
  <c r="BJ94" i="2"/>
  <c r="BF94" i="2"/>
  <c r="AZ94" i="2"/>
  <c r="AX94" i="2"/>
  <c r="AT94" i="2"/>
  <c r="AP94" i="2"/>
  <c r="AK94" i="2"/>
  <c r="AL94" i="2" s="1"/>
  <c r="AI94" i="2"/>
  <c r="AE94" i="2"/>
  <c r="AD94" i="2" s="1"/>
  <c r="Y94" i="2"/>
  <c r="X94" i="2"/>
  <c r="H94" i="2"/>
  <c r="AO94" i="2" s="1"/>
  <c r="CV93" i="2"/>
  <c r="CT93" i="2"/>
  <c r="CP93" i="2"/>
  <c r="CL93" i="2"/>
  <c r="CF93" i="2"/>
  <c r="CD93" i="2"/>
  <c r="BZ93" i="2"/>
  <c r="BV93" i="2"/>
  <c r="BP93" i="2"/>
  <c r="BN93" i="2"/>
  <c r="BJ93" i="2"/>
  <c r="BF93" i="2"/>
  <c r="AZ93" i="2"/>
  <c r="AX93" i="2"/>
  <c r="AT93" i="2"/>
  <c r="AP93" i="2"/>
  <c r="AK93" i="2"/>
  <c r="AL93" i="2" s="1"/>
  <c r="AI93" i="2"/>
  <c r="AE93" i="2"/>
  <c r="AD93" i="2" s="1"/>
  <c r="Y93" i="2"/>
  <c r="X93" i="2"/>
  <c r="H93" i="2"/>
  <c r="CO93" i="2" s="1"/>
  <c r="CV92" i="2"/>
  <c r="CT92" i="2"/>
  <c r="CP92" i="2"/>
  <c r="CL92" i="2"/>
  <c r="CF92" i="2"/>
  <c r="CD92" i="2"/>
  <c r="BZ92" i="2"/>
  <c r="BV92" i="2"/>
  <c r="BP92" i="2"/>
  <c r="BN92" i="2"/>
  <c r="BJ92" i="2"/>
  <c r="BF92" i="2"/>
  <c r="AZ92" i="2"/>
  <c r="AX92" i="2"/>
  <c r="AT92" i="2"/>
  <c r="AP92" i="2"/>
  <c r="AK92" i="2"/>
  <c r="AL92" i="2" s="1"/>
  <c r="AI92" i="2"/>
  <c r="AE92" i="2"/>
  <c r="AD92" i="2" s="1"/>
  <c r="Y92" i="2"/>
  <c r="X92" i="2"/>
  <c r="H92" i="2"/>
  <c r="CC92" i="2" s="1"/>
  <c r="CV91" i="2"/>
  <c r="CT91" i="2"/>
  <c r="CP91" i="2"/>
  <c r="CL91" i="2"/>
  <c r="CF91" i="2"/>
  <c r="CD91" i="2"/>
  <c r="BZ91" i="2"/>
  <c r="BV91" i="2"/>
  <c r="BP91" i="2"/>
  <c r="BN91" i="2"/>
  <c r="BJ91" i="2"/>
  <c r="BF91" i="2"/>
  <c r="AZ91" i="2"/>
  <c r="AX91" i="2"/>
  <c r="AT91" i="2"/>
  <c r="AP91" i="2"/>
  <c r="AK91" i="2"/>
  <c r="AL91" i="2" s="1"/>
  <c r="AI91" i="2"/>
  <c r="AE91" i="2"/>
  <c r="AD91" i="2" s="1"/>
  <c r="Y91" i="2"/>
  <c r="X91" i="2"/>
  <c r="H91" i="2"/>
  <c r="CV90" i="2"/>
  <c r="CT90" i="2"/>
  <c r="CP90" i="2"/>
  <c r="CL90" i="2"/>
  <c r="CF90" i="2"/>
  <c r="CD90" i="2"/>
  <c r="BZ90" i="2"/>
  <c r="BV90" i="2"/>
  <c r="BP90" i="2"/>
  <c r="BN90" i="2"/>
  <c r="BJ90" i="2"/>
  <c r="BF90" i="2"/>
  <c r="AZ90" i="2"/>
  <c r="AX90" i="2"/>
  <c r="AT90" i="2"/>
  <c r="AP90" i="2"/>
  <c r="AK90" i="2"/>
  <c r="AL90" i="2" s="1"/>
  <c r="AI90" i="2"/>
  <c r="AE90" i="2"/>
  <c r="AD90" i="2" s="1"/>
  <c r="Y90" i="2"/>
  <c r="X90" i="2"/>
  <c r="H90" i="2"/>
  <c r="CV89" i="2"/>
  <c r="CT89" i="2"/>
  <c r="CP89" i="2"/>
  <c r="CL89" i="2"/>
  <c r="CF89" i="2"/>
  <c r="CD89" i="2"/>
  <c r="BZ89" i="2"/>
  <c r="BV89" i="2"/>
  <c r="BP89" i="2"/>
  <c r="BN89" i="2"/>
  <c r="BJ89" i="2"/>
  <c r="BF89" i="2"/>
  <c r="AZ89" i="2"/>
  <c r="AX89" i="2"/>
  <c r="AT89" i="2"/>
  <c r="AP89" i="2"/>
  <c r="AK89" i="2"/>
  <c r="AL89" i="2" s="1"/>
  <c r="AI89" i="2"/>
  <c r="AE89" i="2"/>
  <c r="AD89" i="2" s="1"/>
  <c r="Y89" i="2"/>
  <c r="X89" i="2"/>
  <c r="H89" i="2"/>
  <c r="CO89" i="2" s="1"/>
  <c r="CV88" i="2"/>
  <c r="CT88" i="2"/>
  <c r="CP88" i="2"/>
  <c r="CL88" i="2"/>
  <c r="CF88" i="2"/>
  <c r="CD88" i="2"/>
  <c r="BZ88" i="2"/>
  <c r="BV88" i="2"/>
  <c r="BP88" i="2"/>
  <c r="BN88" i="2"/>
  <c r="BJ88" i="2"/>
  <c r="BF88" i="2"/>
  <c r="AZ88" i="2"/>
  <c r="AX88" i="2"/>
  <c r="AT88" i="2"/>
  <c r="AP88" i="2"/>
  <c r="AK88" i="2"/>
  <c r="AL88" i="2" s="1"/>
  <c r="AI88" i="2"/>
  <c r="AE88" i="2"/>
  <c r="AD88" i="2" s="1"/>
  <c r="Y88" i="2"/>
  <c r="X88" i="2"/>
  <c r="H88" i="2"/>
  <c r="BI88" i="2" s="1"/>
  <c r="CV87" i="2"/>
  <c r="CT87" i="2"/>
  <c r="CP87" i="2"/>
  <c r="CL87" i="2"/>
  <c r="CF87" i="2"/>
  <c r="CD87" i="2"/>
  <c r="BZ87" i="2"/>
  <c r="BV87" i="2"/>
  <c r="BP87" i="2"/>
  <c r="BN87" i="2"/>
  <c r="BJ87" i="2"/>
  <c r="BF87" i="2"/>
  <c r="AZ87" i="2"/>
  <c r="AX87" i="2"/>
  <c r="AT87" i="2"/>
  <c r="AP87" i="2"/>
  <c r="AK87" i="2"/>
  <c r="AL87" i="2" s="1"/>
  <c r="AI87" i="2"/>
  <c r="AE87" i="2"/>
  <c r="AD87" i="2" s="1"/>
  <c r="Y87" i="2"/>
  <c r="X87" i="2"/>
  <c r="H87" i="2"/>
  <c r="CV86" i="2"/>
  <c r="CT86" i="2"/>
  <c r="CP86" i="2"/>
  <c r="CL86" i="2"/>
  <c r="CF86" i="2"/>
  <c r="CD86" i="2"/>
  <c r="BZ86" i="2"/>
  <c r="BV86" i="2"/>
  <c r="BP86" i="2"/>
  <c r="BN86" i="2"/>
  <c r="BJ86" i="2"/>
  <c r="BF86" i="2"/>
  <c r="AZ86" i="2"/>
  <c r="AX86" i="2"/>
  <c r="AT86" i="2"/>
  <c r="AP86" i="2"/>
  <c r="AK86" i="2"/>
  <c r="AL86" i="2" s="1"/>
  <c r="AI86" i="2"/>
  <c r="AE86" i="2"/>
  <c r="AD86" i="2" s="1"/>
  <c r="Y86" i="2"/>
  <c r="X86" i="2"/>
  <c r="H86" i="2"/>
  <c r="CS86" i="2" s="1"/>
  <c r="CV85" i="2"/>
  <c r="CT85" i="2"/>
  <c r="CP85" i="2"/>
  <c r="CL85" i="2"/>
  <c r="CF85" i="2"/>
  <c r="CD85" i="2"/>
  <c r="BZ85" i="2"/>
  <c r="BV85" i="2"/>
  <c r="BP85" i="2"/>
  <c r="BN85" i="2"/>
  <c r="BJ85" i="2"/>
  <c r="BF85" i="2"/>
  <c r="AZ85" i="2"/>
  <c r="AX85" i="2"/>
  <c r="AT85" i="2"/>
  <c r="AP85" i="2"/>
  <c r="AK85" i="2"/>
  <c r="AL85" i="2" s="1"/>
  <c r="AI85" i="2"/>
  <c r="AE85" i="2"/>
  <c r="AD85" i="2" s="1"/>
  <c r="Y85" i="2"/>
  <c r="X85" i="2"/>
  <c r="H85" i="2"/>
  <c r="CO85" i="2" s="1"/>
  <c r="CV84" i="2"/>
  <c r="CT84" i="2"/>
  <c r="CP84" i="2"/>
  <c r="CL84" i="2"/>
  <c r="CF84" i="2"/>
  <c r="CD84" i="2"/>
  <c r="BZ84" i="2"/>
  <c r="BV84" i="2"/>
  <c r="BP84" i="2"/>
  <c r="BN84" i="2"/>
  <c r="BJ84" i="2"/>
  <c r="BF84" i="2"/>
  <c r="AZ84" i="2"/>
  <c r="AX84" i="2"/>
  <c r="AT84" i="2"/>
  <c r="AP84" i="2"/>
  <c r="AK84" i="2"/>
  <c r="AL84" i="2" s="1"/>
  <c r="AI84" i="2"/>
  <c r="AE84" i="2"/>
  <c r="AD84" i="2" s="1"/>
  <c r="Y84" i="2"/>
  <c r="X84" i="2"/>
  <c r="H84" i="2"/>
  <c r="CS84" i="2" s="1"/>
  <c r="CV83" i="2"/>
  <c r="CT83" i="2"/>
  <c r="CP83" i="2"/>
  <c r="CL83" i="2"/>
  <c r="CF83" i="2"/>
  <c r="CD83" i="2"/>
  <c r="BZ83" i="2"/>
  <c r="BV83" i="2"/>
  <c r="BP83" i="2"/>
  <c r="BN83" i="2"/>
  <c r="BJ83" i="2"/>
  <c r="BF83" i="2"/>
  <c r="AZ83" i="2"/>
  <c r="AX83" i="2"/>
  <c r="AT83" i="2"/>
  <c r="AP83" i="2"/>
  <c r="AK83" i="2"/>
  <c r="AL83" i="2" s="1"/>
  <c r="AI83" i="2"/>
  <c r="AE83" i="2"/>
  <c r="AD83" i="2" s="1"/>
  <c r="Y83" i="2"/>
  <c r="X83" i="2"/>
  <c r="H83" i="2"/>
  <c r="CV82" i="2"/>
  <c r="CT82" i="2"/>
  <c r="CP82" i="2"/>
  <c r="CL82" i="2"/>
  <c r="CF82" i="2"/>
  <c r="CD82" i="2"/>
  <c r="BZ82" i="2"/>
  <c r="BV82" i="2"/>
  <c r="BP82" i="2"/>
  <c r="BN82" i="2"/>
  <c r="BJ82" i="2"/>
  <c r="BF82" i="2"/>
  <c r="AZ82" i="2"/>
  <c r="AX82" i="2"/>
  <c r="AT82" i="2"/>
  <c r="AP82" i="2"/>
  <c r="AK82" i="2"/>
  <c r="AL82" i="2" s="1"/>
  <c r="AI82" i="2"/>
  <c r="AE82" i="2"/>
  <c r="AD82" i="2" s="1"/>
  <c r="Y82" i="2"/>
  <c r="X82" i="2"/>
  <c r="H82" i="2"/>
  <c r="CV81" i="2"/>
  <c r="CT81" i="2"/>
  <c r="CZ81" i="2" s="1"/>
  <c r="DB81" i="2" s="1"/>
  <c r="CP81" i="2"/>
  <c r="CL81" i="2"/>
  <c r="CF81" i="2"/>
  <c r="CD81" i="2"/>
  <c r="BZ81" i="2"/>
  <c r="BV81" i="2"/>
  <c r="BP81" i="2"/>
  <c r="BN81" i="2"/>
  <c r="BJ81" i="2"/>
  <c r="BF81" i="2"/>
  <c r="AZ81" i="2"/>
  <c r="AX81" i="2"/>
  <c r="AT81" i="2"/>
  <c r="AP81" i="2"/>
  <c r="AK81" i="2"/>
  <c r="AL81" i="2" s="1"/>
  <c r="AI81" i="2"/>
  <c r="AE81" i="2"/>
  <c r="AD81" i="2" s="1"/>
  <c r="Y81" i="2"/>
  <c r="X81" i="2"/>
  <c r="H81" i="2"/>
  <c r="CO81" i="2" s="1"/>
  <c r="CV80" i="2"/>
  <c r="CT80" i="2"/>
  <c r="CP80" i="2"/>
  <c r="CL80" i="2"/>
  <c r="CF80" i="2"/>
  <c r="CD80" i="2"/>
  <c r="BZ80" i="2"/>
  <c r="BV80" i="2"/>
  <c r="BP80" i="2"/>
  <c r="BN80" i="2"/>
  <c r="BJ80" i="2"/>
  <c r="BF80" i="2"/>
  <c r="AZ80" i="2"/>
  <c r="AX80" i="2"/>
  <c r="AT80" i="2"/>
  <c r="AP80" i="2"/>
  <c r="AK80" i="2"/>
  <c r="AL80" i="2" s="1"/>
  <c r="AI80" i="2"/>
  <c r="AE80" i="2"/>
  <c r="AD80" i="2" s="1"/>
  <c r="Y80" i="2"/>
  <c r="X80" i="2"/>
  <c r="H80" i="2"/>
  <c r="CK80" i="2" s="1"/>
  <c r="CV79" i="2"/>
  <c r="CT79" i="2"/>
  <c r="CP79" i="2"/>
  <c r="CL79" i="2"/>
  <c r="CF79" i="2"/>
  <c r="CD79" i="2"/>
  <c r="BZ79" i="2"/>
  <c r="BV79" i="2"/>
  <c r="BP79" i="2"/>
  <c r="BN79" i="2"/>
  <c r="BJ79" i="2"/>
  <c r="BF79" i="2"/>
  <c r="AZ79" i="2"/>
  <c r="AX79" i="2"/>
  <c r="AT79" i="2"/>
  <c r="AP79" i="2"/>
  <c r="AK79" i="2"/>
  <c r="AL79" i="2" s="1"/>
  <c r="AI79" i="2"/>
  <c r="AE79" i="2"/>
  <c r="AD79" i="2" s="1"/>
  <c r="Y79" i="2"/>
  <c r="X79" i="2"/>
  <c r="H79" i="2"/>
  <c r="BY79" i="2" s="1"/>
  <c r="CV78" i="2"/>
  <c r="CT78" i="2"/>
  <c r="CP78" i="2"/>
  <c r="CL78" i="2"/>
  <c r="CF78" i="2"/>
  <c r="CD78" i="2"/>
  <c r="BZ78" i="2"/>
  <c r="BV78" i="2"/>
  <c r="BP78" i="2"/>
  <c r="BN78" i="2"/>
  <c r="BJ78" i="2"/>
  <c r="BF78" i="2"/>
  <c r="AZ78" i="2"/>
  <c r="AX78" i="2"/>
  <c r="AT78" i="2"/>
  <c r="AP78" i="2"/>
  <c r="AK78" i="2"/>
  <c r="AL78" i="2" s="1"/>
  <c r="AI78" i="2"/>
  <c r="AE78" i="2"/>
  <c r="AD78" i="2" s="1"/>
  <c r="Y78" i="2"/>
  <c r="X78" i="2"/>
  <c r="H78" i="2"/>
  <c r="BE78" i="2" s="1"/>
  <c r="CV77" i="2"/>
  <c r="CT77" i="2"/>
  <c r="CP77" i="2"/>
  <c r="CL77" i="2"/>
  <c r="CF77" i="2"/>
  <c r="CD77" i="2"/>
  <c r="BZ77" i="2"/>
  <c r="BV77" i="2"/>
  <c r="BP77" i="2"/>
  <c r="BN77" i="2"/>
  <c r="BJ77" i="2"/>
  <c r="BF77" i="2"/>
  <c r="AZ77" i="2"/>
  <c r="AX77" i="2"/>
  <c r="AT77" i="2"/>
  <c r="AP77" i="2"/>
  <c r="AK77" i="2"/>
  <c r="AL77" i="2" s="1"/>
  <c r="AI77" i="2"/>
  <c r="AE77" i="2"/>
  <c r="AD77" i="2" s="1"/>
  <c r="Y77" i="2"/>
  <c r="X77" i="2"/>
  <c r="H77" i="2"/>
  <c r="CO77" i="2" s="1"/>
  <c r="CV76" i="2"/>
  <c r="CT76" i="2"/>
  <c r="CP76" i="2"/>
  <c r="CL76" i="2"/>
  <c r="CF76" i="2"/>
  <c r="CD76" i="2"/>
  <c r="BZ76" i="2"/>
  <c r="BV76" i="2"/>
  <c r="BP76" i="2"/>
  <c r="BN76" i="2"/>
  <c r="BJ76" i="2"/>
  <c r="BF76" i="2"/>
  <c r="AZ76" i="2"/>
  <c r="AX76" i="2"/>
  <c r="AT76" i="2"/>
  <c r="AP76" i="2"/>
  <c r="AK76" i="2"/>
  <c r="AL76" i="2" s="1"/>
  <c r="AI76" i="2"/>
  <c r="AE76" i="2"/>
  <c r="AD76" i="2" s="1"/>
  <c r="Y76" i="2"/>
  <c r="X76" i="2"/>
  <c r="H76" i="2"/>
  <c r="CC76" i="2" s="1"/>
  <c r="CV75" i="2"/>
  <c r="CT75" i="2"/>
  <c r="CP75" i="2"/>
  <c r="CL75" i="2"/>
  <c r="CF75" i="2"/>
  <c r="CD75" i="2"/>
  <c r="BZ75" i="2"/>
  <c r="BV75" i="2"/>
  <c r="BP75" i="2"/>
  <c r="BN75" i="2"/>
  <c r="BJ75" i="2"/>
  <c r="BF75" i="2"/>
  <c r="AZ75" i="2"/>
  <c r="AX75" i="2"/>
  <c r="AT75" i="2"/>
  <c r="AP75" i="2"/>
  <c r="AK75" i="2"/>
  <c r="AL75" i="2" s="1"/>
  <c r="AI75" i="2"/>
  <c r="AE75" i="2"/>
  <c r="AD75" i="2" s="1"/>
  <c r="Y75" i="2"/>
  <c r="X75" i="2"/>
  <c r="H75" i="2"/>
  <c r="CV74" i="2"/>
  <c r="CT74" i="2"/>
  <c r="CP74" i="2"/>
  <c r="CL74" i="2"/>
  <c r="CF74" i="2"/>
  <c r="CD74" i="2"/>
  <c r="BZ74" i="2"/>
  <c r="BV74" i="2"/>
  <c r="BP74" i="2"/>
  <c r="BN74" i="2"/>
  <c r="BJ74" i="2"/>
  <c r="BF74" i="2"/>
  <c r="AZ74" i="2"/>
  <c r="AX74" i="2"/>
  <c r="AT74" i="2"/>
  <c r="AP74" i="2"/>
  <c r="AK74" i="2"/>
  <c r="AL74" i="2" s="1"/>
  <c r="AI74" i="2"/>
  <c r="AE74" i="2"/>
  <c r="AD74" i="2" s="1"/>
  <c r="Y74" i="2"/>
  <c r="X74" i="2"/>
  <c r="H74" i="2"/>
  <c r="CV73" i="2"/>
  <c r="CT73" i="2"/>
  <c r="CP73" i="2"/>
  <c r="CL73" i="2"/>
  <c r="CF73" i="2"/>
  <c r="CD73" i="2"/>
  <c r="BZ73" i="2"/>
  <c r="BV73" i="2"/>
  <c r="BP73" i="2"/>
  <c r="BN73" i="2"/>
  <c r="BJ73" i="2"/>
  <c r="BF73" i="2"/>
  <c r="AZ73" i="2"/>
  <c r="AX73" i="2"/>
  <c r="AT73" i="2"/>
  <c r="AP73" i="2"/>
  <c r="AK73" i="2"/>
  <c r="AL73" i="2" s="1"/>
  <c r="AI73" i="2"/>
  <c r="AE73" i="2"/>
  <c r="AD73" i="2" s="1"/>
  <c r="Y73" i="2"/>
  <c r="X73" i="2"/>
  <c r="H73" i="2"/>
  <c r="CO73" i="2" s="1"/>
  <c r="CV72" i="2"/>
  <c r="CT72" i="2"/>
  <c r="CP72" i="2"/>
  <c r="CL72" i="2"/>
  <c r="CF72" i="2"/>
  <c r="CD72" i="2"/>
  <c r="BZ72" i="2"/>
  <c r="BV72" i="2"/>
  <c r="BP72" i="2"/>
  <c r="BN72" i="2"/>
  <c r="BJ72" i="2"/>
  <c r="BF72" i="2"/>
  <c r="AZ72" i="2"/>
  <c r="AX72" i="2"/>
  <c r="AT72" i="2"/>
  <c r="AP72" i="2"/>
  <c r="AK72" i="2"/>
  <c r="AL72" i="2" s="1"/>
  <c r="AI72" i="2"/>
  <c r="AE72" i="2"/>
  <c r="AD72" i="2" s="1"/>
  <c r="Y72" i="2"/>
  <c r="X72" i="2"/>
  <c r="H72" i="2"/>
  <c r="CV71" i="2"/>
  <c r="CT71" i="2"/>
  <c r="CP71" i="2"/>
  <c r="CL71" i="2"/>
  <c r="CF71" i="2"/>
  <c r="CD71" i="2"/>
  <c r="BZ71" i="2"/>
  <c r="BV71" i="2"/>
  <c r="BP71" i="2"/>
  <c r="BN71" i="2"/>
  <c r="BJ71" i="2"/>
  <c r="BF71" i="2"/>
  <c r="AZ71" i="2"/>
  <c r="AX71" i="2"/>
  <c r="AT71" i="2"/>
  <c r="AP71" i="2"/>
  <c r="AK71" i="2"/>
  <c r="AL71" i="2" s="1"/>
  <c r="AI71" i="2"/>
  <c r="AE71" i="2"/>
  <c r="AD71" i="2" s="1"/>
  <c r="Y71" i="2"/>
  <c r="X71" i="2"/>
  <c r="H71" i="2"/>
  <c r="CV70" i="2"/>
  <c r="CT70" i="2"/>
  <c r="CP70" i="2"/>
  <c r="CL70" i="2"/>
  <c r="CF70" i="2"/>
  <c r="CD70" i="2"/>
  <c r="BZ70" i="2"/>
  <c r="BV70" i="2"/>
  <c r="BP70" i="2"/>
  <c r="BN70" i="2"/>
  <c r="BJ70" i="2"/>
  <c r="BF70" i="2"/>
  <c r="AZ70" i="2"/>
  <c r="AX70" i="2"/>
  <c r="AT70" i="2"/>
  <c r="AP70" i="2"/>
  <c r="AK70" i="2"/>
  <c r="AL70" i="2" s="1"/>
  <c r="AI70" i="2"/>
  <c r="AE70" i="2"/>
  <c r="AD70" i="2" s="1"/>
  <c r="Y70" i="2"/>
  <c r="X70" i="2"/>
  <c r="H70" i="2"/>
  <c r="CV69" i="2"/>
  <c r="CT69" i="2"/>
  <c r="CP69" i="2"/>
  <c r="CL69" i="2"/>
  <c r="CF69" i="2"/>
  <c r="CD69" i="2"/>
  <c r="BZ69" i="2"/>
  <c r="BV69" i="2"/>
  <c r="BP69" i="2"/>
  <c r="BN69" i="2"/>
  <c r="BJ69" i="2"/>
  <c r="BF69" i="2"/>
  <c r="AZ69" i="2"/>
  <c r="AX69" i="2"/>
  <c r="AT69" i="2"/>
  <c r="AP69" i="2"/>
  <c r="AK69" i="2"/>
  <c r="AL69" i="2" s="1"/>
  <c r="AI69" i="2"/>
  <c r="AE69" i="2"/>
  <c r="AD69" i="2" s="1"/>
  <c r="Y69" i="2"/>
  <c r="X69" i="2"/>
  <c r="H69" i="2"/>
  <c r="CO69" i="2" s="1"/>
  <c r="CV68" i="2"/>
  <c r="CT68" i="2"/>
  <c r="CP68" i="2"/>
  <c r="CL68" i="2"/>
  <c r="CF68" i="2"/>
  <c r="CD68" i="2"/>
  <c r="BZ68" i="2"/>
  <c r="BV68" i="2"/>
  <c r="BP68" i="2"/>
  <c r="BN68" i="2"/>
  <c r="BJ68" i="2"/>
  <c r="BF68" i="2"/>
  <c r="AZ68" i="2"/>
  <c r="AX68" i="2"/>
  <c r="AT68" i="2"/>
  <c r="AP68" i="2"/>
  <c r="AK68" i="2"/>
  <c r="AL68" i="2" s="1"/>
  <c r="AI68" i="2"/>
  <c r="AE68" i="2"/>
  <c r="AD68" i="2" s="1"/>
  <c r="Y68" i="2"/>
  <c r="X68" i="2"/>
  <c r="H68" i="2"/>
  <c r="CS68" i="2" s="1"/>
  <c r="CV67" i="2"/>
  <c r="CT67" i="2"/>
  <c r="CP67" i="2"/>
  <c r="CL67" i="2"/>
  <c r="CF67" i="2"/>
  <c r="CD67" i="2"/>
  <c r="BZ67" i="2"/>
  <c r="BV67" i="2"/>
  <c r="BP67" i="2"/>
  <c r="BN67" i="2"/>
  <c r="BJ67" i="2"/>
  <c r="BF67" i="2"/>
  <c r="AZ67" i="2"/>
  <c r="AX67" i="2"/>
  <c r="AT67" i="2"/>
  <c r="AP67" i="2"/>
  <c r="AK67" i="2"/>
  <c r="AL67" i="2" s="1"/>
  <c r="AI67" i="2"/>
  <c r="AE67" i="2"/>
  <c r="AD67" i="2" s="1"/>
  <c r="Y67" i="2"/>
  <c r="X67" i="2"/>
  <c r="H67" i="2"/>
  <c r="CV66" i="2"/>
  <c r="CT66" i="2"/>
  <c r="CP66" i="2"/>
  <c r="CL66" i="2"/>
  <c r="CF66" i="2"/>
  <c r="CD66" i="2"/>
  <c r="BZ66" i="2"/>
  <c r="BV66" i="2"/>
  <c r="BP66" i="2"/>
  <c r="BN66" i="2"/>
  <c r="BJ66" i="2"/>
  <c r="BF66" i="2"/>
  <c r="AZ66" i="2"/>
  <c r="AX66" i="2"/>
  <c r="AT66" i="2"/>
  <c r="AP66" i="2"/>
  <c r="AK66" i="2"/>
  <c r="AL66" i="2" s="1"/>
  <c r="AI66" i="2"/>
  <c r="AE66" i="2"/>
  <c r="AD66" i="2" s="1"/>
  <c r="Y66" i="2"/>
  <c r="X66" i="2"/>
  <c r="H66" i="2"/>
  <c r="CV65" i="2"/>
  <c r="CT65" i="2"/>
  <c r="CP65" i="2"/>
  <c r="CL65" i="2"/>
  <c r="CF65" i="2"/>
  <c r="CD65" i="2"/>
  <c r="BZ65" i="2"/>
  <c r="BV65" i="2"/>
  <c r="BP65" i="2"/>
  <c r="BN65" i="2"/>
  <c r="BJ65" i="2"/>
  <c r="BF65" i="2"/>
  <c r="AZ65" i="2"/>
  <c r="AX65" i="2"/>
  <c r="AT65" i="2"/>
  <c r="AP65" i="2"/>
  <c r="AK65" i="2"/>
  <c r="AL65" i="2" s="1"/>
  <c r="AI65" i="2"/>
  <c r="AE65" i="2"/>
  <c r="AD65" i="2" s="1"/>
  <c r="Y65" i="2"/>
  <c r="X65" i="2"/>
  <c r="H65" i="2"/>
  <c r="CO65" i="2" s="1"/>
  <c r="CV64" i="2"/>
  <c r="CT64" i="2"/>
  <c r="CP64" i="2"/>
  <c r="CL64" i="2"/>
  <c r="CF64" i="2"/>
  <c r="CD64" i="2"/>
  <c r="BZ64" i="2"/>
  <c r="BV64" i="2"/>
  <c r="BP64" i="2"/>
  <c r="BN64" i="2"/>
  <c r="BJ64" i="2"/>
  <c r="BF64" i="2"/>
  <c r="AZ64" i="2"/>
  <c r="AX64" i="2"/>
  <c r="AT64" i="2"/>
  <c r="AP64" i="2"/>
  <c r="AK64" i="2"/>
  <c r="AL64" i="2" s="1"/>
  <c r="AI64" i="2"/>
  <c r="AE64" i="2"/>
  <c r="AD64" i="2" s="1"/>
  <c r="Y64" i="2"/>
  <c r="X64" i="2"/>
  <c r="H64" i="2"/>
  <c r="CV63" i="2"/>
  <c r="CT63" i="2"/>
  <c r="CP63" i="2"/>
  <c r="CL63" i="2"/>
  <c r="CF63" i="2"/>
  <c r="CD63" i="2"/>
  <c r="BZ63" i="2"/>
  <c r="BV63" i="2"/>
  <c r="BP63" i="2"/>
  <c r="BN63" i="2"/>
  <c r="BJ63" i="2"/>
  <c r="BF63" i="2"/>
  <c r="AZ63" i="2"/>
  <c r="AX63" i="2"/>
  <c r="AT63" i="2"/>
  <c r="AP63" i="2"/>
  <c r="AK63" i="2"/>
  <c r="AL63" i="2" s="1"/>
  <c r="AI63" i="2"/>
  <c r="AE63" i="2"/>
  <c r="AD63" i="2" s="1"/>
  <c r="Y63" i="2"/>
  <c r="X63" i="2"/>
  <c r="H63" i="2"/>
  <c r="CV62" i="2"/>
  <c r="CT62" i="2"/>
  <c r="CZ62" i="2" s="1"/>
  <c r="DB62" i="2" s="1"/>
  <c r="CP62" i="2"/>
  <c r="CL62" i="2"/>
  <c r="CF62" i="2"/>
  <c r="CD62" i="2"/>
  <c r="BZ62" i="2"/>
  <c r="BV62" i="2"/>
  <c r="BP62" i="2"/>
  <c r="BN62" i="2"/>
  <c r="BJ62" i="2"/>
  <c r="BF62" i="2"/>
  <c r="AZ62" i="2"/>
  <c r="AX62" i="2"/>
  <c r="AT62" i="2"/>
  <c r="AP62" i="2"/>
  <c r="AK62" i="2"/>
  <c r="AL62" i="2" s="1"/>
  <c r="AI62" i="2"/>
  <c r="AE62" i="2"/>
  <c r="AD62" i="2" s="1"/>
  <c r="Y62" i="2"/>
  <c r="X62" i="2"/>
  <c r="H62" i="2"/>
  <c r="BE62" i="2" s="1"/>
  <c r="CV61" i="2"/>
  <c r="CT61" i="2"/>
  <c r="CP61" i="2"/>
  <c r="CL61" i="2"/>
  <c r="CF61" i="2"/>
  <c r="CD61" i="2"/>
  <c r="BZ61" i="2"/>
  <c r="BV61" i="2"/>
  <c r="BP61" i="2"/>
  <c r="BN61" i="2"/>
  <c r="BJ61" i="2"/>
  <c r="BF61" i="2"/>
  <c r="AZ61" i="2"/>
  <c r="AX61" i="2"/>
  <c r="AT61" i="2"/>
  <c r="AP61" i="2"/>
  <c r="AK61" i="2"/>
  <c r="AL61" i="2" s="1"/>
  <c r="AI61" i="2"/>
  <c r="AE61" i="2"/>
  <c r="AD61" i="2" s="1"/>
  <c r="Y61" i="2"/>
  <c r="X61" i="2"/>
  <c r="H61" i="2"/>
  <c r="CO61" i="2" s="1"/>
  <c r="CV60" i="2"/>
  <c r="CT60" i="2"/>
  <c r="CP60" i="2"/>
  <c r="CL60" i="2"/>
  <c r="CF60" i="2"/>
  <c r="CD60" i="2"/>
  <c r="BZ60" i="2"/>
  <c r="BV60" i="2"/>
  <c r="BP60" i="2"/>
  <c r="BN60" i="2"/>
  <c r="BJ60" i="2"/>
  <c r="BF60" i="2"/>
  <c r="AZ60" i="2"/>
  <c r="AX60" i="2"/>
  <c r="AT60" i="2"/>
  <c r="AP60" i="2"/>
  <c r="AK60" i="2"/>
  <c r="AL60" i="2" s="1"/>
  <c r="AI60" i="2"/>
  <c r="AE60" i="2"/>
  <c r="AD60" i="2" s="1"/>
  <c r="Y60" i="2"/>
  <c r="X60" i="2"/>
  <c r="H60" i="2"/>
  <c r="CV59" i="2"/>
  <c r="CT59" i="2"/>
  <c r="CP59" i="2"/>
  <c r="CL59" i="2"/>
  <c r="CF59" i="2"/>
  <c r="CD59" i="2"/>
  <c r="BZ59" i="2"/>
  <c r="BV59" i="2"/>
  <c r="BP59" i="2"/>
  <c r="BN59" i="2"/>
  <c r="BJ59" i="2"/>
  <c r="BF59" i="2"/>
  <c r="AZ59" i="2"/>
  <c r="AX59" i="2"/>
  <c r="AT59" i="2"/>
  <c r="AP59" i="2"/>
  <c r="AK59" i="2"/>
  <c r="AL59" i="2" s="1"/>
  <c r="AI59" i="2"/>
  <c r="AE59" i="2"/>
  <c r="AD59" i="2" s="1"/>
  <c r="Y59" i="2"/>
  <c r="X59" i="2"/>
  <c r="H59" i="2"/>
  <c r="CS59" i="2" s="1"/>
  <c r="CV58" i="2"/>
  <c r="CT58" i="2"/>
  <c r="CP58" i="2"/>
  <c r="CL58" i="2"/>
  <c r="CF58" i="2"/>
  <c r="CD58" i="2"/>
  <c r="BZ58" i="2"/>
  <c r="BV58" i="2"/>
  <c r="BP58" i="2"/>
  <c r="BN58" i="2"/>
  <c r="BJ58" i="2"/>
  <c r="BF58" i="2"/>
  <c r="AZ58" i="2"/>
  <c r="AX58" i="2"/>
  <c r="AT58" i="2"/>
  <c r="AP58" i="2"/>
  <c r="AK58" i="2"/>
  <c r="AL58" i="2" s="1"/>
  <c r="AI58" i="2"/>
  <c r="AE58" i="2"/>
  <c r="AD58" i="2" s="1"/>
  <c r="Y58" i="2"/>
  <c r="X58" i="2"/>
  <c r="H58" i="2"/>
  <c r="CC58" i="2" s="1"/>
  <c r="CV57" i="2"/>
  <c r="CT57" i="2"/>
  <c r="CP57" i="2"/>
  <c r="CL57" i="2"/>
  <c r="CF57" i="2"/>
  <c r="CD57" i="2"/>
  <c r="BZ57" i="2"/>
  <c r="BV57" i="2"/>
  <c r="BP57" i="2"/>
  <c r="BN57" i="2"/>
  <c r="BJ57" i="2"/>
  <c r="BF57" i="2"/>
  <c r="AZ57" i="2"/>
  <c r="AX57" i="2"/>
  <c r="AT57" i="2"/>
  <c r="AP57" i="2"/>
  <c r="AK57" i="2"/>
  <c r="AL57" i="2" s="1"/>
  <c r="AI57" i="2"/>
  <c r="AE57" i="2"/>
  <c r="AD57" i="2" s="1"/>
  <c r="Y57" i="2"/>
  <c r="X57" i="2"/>
  <c r="H57" i="2"/>
  <c r="CV56" i="2"/>
  <c r="CT56" i="2"/>
  <c r="CP56" i="2"/>
  <c r="CL56" i="2"/>
  <c r="CF56" i="2"/>
  <c r="CD56" i="2"/>
  <c r="BZ56" i="2"/>
  <c r="BV56" i="2"/>
  <c r="BP56" i="2"/>
  <c r="BN56" i="2"/>
  <c r="BJ56" i="2"/>
  <c r="BF56" i="2"/>
  <c r="AZ56" i="2"/>
  <c r="AX56" i="2"/>
  <c r="AT56" i="2"/>
  <c r="AP56" i="2"/>
  <c r="AK56" i="2"/>
  <c r="AL56" i="2" s="1"/>
  <c r="AI56" i="2"/>
  <c r="AE56" i="2"/>
  <c r="AD56" i="2" s="1"/>
  <c r="Y56" i="2"/>
  <c r="X56" i="2"/>
  <c r="H56" i="2"/>
  <c r="CS56" i="2" s="1"/>
  <c r="CV55" i="2"/>
  <c r="CT55" i="2"/>
  <c r="CP55" i="2"/>
  <c r="CL55" i="2"/>
  <c r="CF55" i="2"/>
  <c r="CD55" i="2"/>
  <c r="BZ55" i="2"/>
  <c r="BV55" i="2"/>
  <c r="BP55" i="2"/>
  <c r="BN55" i="2"/>
  <c r="BJ55" i="2"/>
  <c r="BF55" i="2"/>
  <c r="AZ55" i="2"/>
  <c r="AX55" i="2"/>
  <c r="AT55" i="2"/>
  <c r="AP55" i="2"/>
  <c r="AK55" i="2"/>
  <c r="AL55" i="2" s="1"/>
  <c r="AI55" i="2"/>
  <c r="AE55" i="2"/>
  <c r="AD55" i="2" s="1"/>
  <c r="Y55" i="2"/>
  <c r="X55" i="2"/>
  <c r="H55" i="2"/>
  <c r="BU55" i="2" s="1"/>
  <c r="CV54" i="2"/>
  <c r="CT54" i="2"/>
  <c r="CP54" i="2"/>
  <c r="CL54" i="2"/>
  <c r="CF54" i="2"/>
  <c r="CD54" i="2"/>
  <c r="BZ54" i="2"/>
  <c r="BV54" i="2"/>
  <c r="BP54" i="2"/>
  <c r="BN54" i="2"/>
  <c r="BJ54" i="2"/>
  <c r="BF54" i="2"/>
  <c r="AZ54" i="2"/>
  <c r="AX54" i="2"/>
  <c r="AT54" i="2"/>
  <c r="AP54" i="2"/>
  <c r="AK54" i="2"/>
  <c r="AL54" i="2" s="1"/>
  <c r="AI54" i="2"/>
  <c r="AE54" i="2"/>
  <c r="AD54" i="2" s="1"/>
  <c r="Y54" i="2"/>
  <c r="X54" i="2"/>
  <c r="H54" i="2"/>
  <c r="CV53" i="2"/>
  <c r="CT53" i="2"/>
  <c r="CP53" i="2"/>
  <c r="CL53" i="2"/>
  <c r="CF53" i="2"/>
  <c r="CD53" i="2"/>
  <c r="BZ53" i="2"/>
  <c r="BV53" i="2"/>
  <c r="BP53" i="2"/>
  <c r="BN53" i="2"/>
  <c r="BJ53" i="2"/>
  <c r="BF53" i="2"/>
  <c r="AZ53" i="2"/>
  <c r="AX53" i="2"/>
  <c r="AT53" i="2"/>
  <c r="AP53" i="2"/>
  <c r="AK53" i="2"/>
  <c r="AL53" i="2" s="1"/>
  <c r="AI53" i="2"/>
  <c r="AE53" i="2"/>
  <c r="AD53" i="2" s="1"/>
  <c r="Y53" i="2"/>
  <c r="X53" i="2"/>
  <c r="H53" i="2"/>
  <c r="CV52" i="2"/>
  <c r="CT52" i="2"/>
  <c r="CP52" i="2"/>
  <c r="CL52" i="2"/>
  <c r="CF52" i="2"/>
  <c r="CD52" i="2"/>
  <c r="BZ52" i="2"/>
  <c r="BV52" i="2"/>
  <c r="BP52" i="2"/>
  <c r="BN52" i="2"/>
  <c r="BJ52" i="2"/>
  <c r="BF52" i="2"/>
  <c r="AZ52" i="2"/>
  <c r="AX52" i="2"/>
  <c r="AT52" i="2"/>
  <c r="AP52" i="2"/>
  <c r="AK52" i="2"/>
  <c r="AL52" i="2" s="1"/>
  <c r="AI52" i="2"/>
  <c r="AE52" i="2"/>
  <c r="AD52" i="2" s="1"/>
  <c r="Y52" i="2"/>
  <c r="X52" i="2"/>
  <c r="H52" i="2"/>
  <c r="BM52" i="2" s="1"/>
  <c r="CV51" i="2"/>
  <c r="CT51" i="2"/>
  <c r="CP51" i="2"/>
  <c r="CL51" i="2"/>
  <c r="CF51" i="2"/>
  <c r="CD51" i="2"/>
  <c r="BZ51" i="2"/>
  <c r="BV51" i="2"/>
  <c r="BP51" i="2"/>
  <c r="BN51" i="2"/>
  <c r="BJ51" i="2"/>
  <c r="BF51" i="2"/>
  <c r="AZ51" i="2"/>
  <c r="AX51" i="2"/>
  <c r="AT51" i="2"/>
  <c r="AP51" i="2"/>
  <c r="AK51" i="2"/>
  <c r="AL51" i="2" s="1"/>
  <c r="AI51" i="2"/>
  <c r="AE51" i="2"/>
  <c r="AD51" i="2" s="1"/>
  <c r="Y51" i="2"/>
  <c r="X51" i="2"/>
  <c r="H51" i="2"/>
  <c r="CV50" i="2"/>
  <c r="CT50" i="2"/>
  <c r="CP50" i="2"/>
  <c r="CL50" i="2"/>
  <c r="CF50" i="2"/>
  <c r="CD50" i="2"/>
  <c r="BZ50" i="2"/>
  <c r="BV50" i="2"/>
  <c r="BP50" i="2"/>
  <c r="BN50" i="2"/>
  <c r="BJ50" i="2"/>
  <c r="BF50" i="2"/>
  <c r="AZ50" i="2"/>
  <c r="AX50" i="2"/>
  <c r="AT50" i="2"/>
  <c r="AP50" i="2"/>
  <c r="AK50" i="2"/>
  <c r="AL50" i="2" s="1"/>
  <c r="AI50" i="2"/>
  <c r="AE50" i="2"/>
  <c r="AD50" i="2" s="1"/>
  <c r="Y50" i="2"/>
  <c r="X50" i="2"/>
  <c r="H50" i="2"/>
  <c r="CC50" i="2" s="1"/>
  <c r="CV49" i="2"/>
  <c r="CT49" i="2"/>
  <c r="CP49" i="2"/>
  <c r="CL49" i="2"/>
  <c r="CF49" i="2"/>
  <c r="CD49" i="2"/>
  <c r="BZ49" i="2"/>
  <c r="BV49" i="2"/>
  <c r="BP49" i="2"/>
  <c r="BN49" i="2"/>
  <c r="BJ49" i="2"/>
  <c r="BF49" i="2"/>
  <c r="AZ49" i="2"/>
  <c r="AX49" i="2"/>
  <c r="AT49" i="2"/>
  <c r="AP49" i="2"/>
  <c r="AK49" i="2"/>
  <c r="AL49" i="2" s="1"/>
  <c r="AI49" i="2"/>
  <c r="AE49" i="2"/>
  <c r="AD49" i="2" s="1"/>
  <c r="Y49" i="2"/>
  <c r="X49" i="2"/>
  <c r="H49" i="2"/>
  <c r="CV48" i="2"/>
  <c r="CT48" i="2"/>
  <c r="CP48" i="2"/>
  <c r="CL48" i="2"/>
  <c r="CF48" i="2"/>
  <c r="CD48" i="2"/>
  <c r="BZ48" i="2"/>
  <c r="BV48" i="2"/>
  <c r="BP48" i="2"/>
  <c r="BN48" i="2"/>
  <c r="BJ48" i="2"/>
  <c r="BF48" i="2"/>
  <c r="AZ48" i="2"/>
  <c r="AX48" i="2"/>
  <c r="AT48" i="2"/>
  <c r="AP48" i="2"/>
  <c r="AK48" i="2"/>
  <c r="AL48" i="2" s="1"/>
  <c r="AI48" i="2"/>
  <c r="AE48" i="2"/>
  <c r="AD48" i="2" s="1"/>
  <c r="Y48" i="2"/>
  <c r="X48" i="2"/>
  <c r="H48" i="2"/>
  <c r="AS48" i="2" s="1"/>
  <c r="CV47" i="2"/>
  <c r="CT47" i="2"/>
  <c r="CP47" i="2"/>
  <c r="CL47" i="2"/>
  <c r="CF47" i="2"/>
  <c r="CD47" i="2"/>
  <c r="BZ47" i="2"/>
  <c r="BV47" i="2"/>
  <c r="BP47" i="2"/>
  <c r="BN47" i="2"/>
  <c r="BJ47" i="2"/>
  <c r="BF47" i="2"/>
  <c r="AZ47" i="2"/>
  <c r="AX47" i="2"/>
  <c r="AT47" i="2"/>
  <c r="AP47" i="2"/>
  <c r="AK47" i="2"/>
  <c r="AL47" i="2" s="1"/>
  <c r="AI47" i="2"/>
  <c r="AE47" i="2"/>
  <c r="AD47" i="2" s="1"/>
  <c r="Y47" i="2"/>
  <c r="X47" i="2"/>
  <c r="H47" i="2"/>
  <c r="CV46" i="2"/>
  <c r="CT46" i="2"/>
  <c r="CP46" i="2"/>
  <c r="CL46" i="2"/>
  <c r="CF46" i="2"/>
  <c r="CD46" i="2"/>
  <c r="BZ46" i="2"/>
  <c r="BV46" i="2"/>
  <c r="BP46" i="2"/>
  <c r="BN46" i="2"/>
  <c r="BJ46" i="2"/>
  <c r="BF46" i="2"/>
  <c r="AZ46" i="2"/>
  <c r="AX46" i="2"/>
  <c r="AT46" i="2"/>
  <c r="AP46" i="2"/>
  <c r="AK46" i="2"/>
  <c r="AL46" i="2" s="1"/>
  <c r="AI46" i="2"/>
  <c r="AE46" i="2"/>
  <c r="AD46" i="2" s="1"/>
  <c r="Y46" i="2"/>
  <c r="X46" i="2"/>
  <c r="H46" i="2"/>
  <c r="CC46" i="2" s="1"/>
  <c r="CV45" i="2"/>
  <c r="CT45" i="2"/>
  <c r="CP45" i="2"/>
  <c r="CL45" i="2"/>
  <c r="CF45" i="2"/>
  <c r="CD45" i="2"/>
  <c r="BZ45" i="2"/>
  <c r="BV45" i="2"/>
  <c r="BP45" i="2"/>
  <c r="BN45" i="2"/>
  <c r="BJ45" i="2"/>
  <c r="BF45" i="2"/>
  <c r="AZ45" i="2"/>
  <c r="AX45" i="2"/>
  <c r="AT45" i="2"/>
  <c r="AP45" i="2"/>
  <c r="AK45" i="2"/>
  <c r="AL45" i="2" s="1"/>
  <c r="AI45" i="2"/>
  <c r="AE45" i="2"/>
  <c r="AD45" i="2" s="1"/>
  <c r="Y45" i="2"/>
  <c r="X45" i="2"/>
  <c r="H45" i="2"/>
  <c r="AA45" i="2" s="1"/>
  <c r="CV44" i="2"/>
  <c r="CT44" i="2"/>
  <c r="CP44" i="2"/>
  <c r="CL44" i="2"/>
  <c r="CF44" i="2"/>
  <c r="CD44" i="2"/>
  <c r="BZ44" i="2"/>
  <c r="BV44" i="2"/>
  <c r="BP44" i="2"/>
  <c r="BN44" i="2"/>
  <c r="BJ44" i="2"/>
  <c r="BF44" i="2"/>
  <c r="AZ44" i="2"/>
  <c r="AX44" i="2"/>
  <c r="AT44" i="2"/>
  <c r="AP44" i="2"/>
  <c r="AK44" i="2"/>
  <c r="AL44" i="2" s="1"/>
  <c r="AI44" i="2"/>
  <c r="AE44" i="2"/>
  <c r="AD44" i="2" s="1"/>
  <c r="Y44" i="2"/>
  <c r="X44" i="2"/>
  <c r="H44" i="2"/>
  <c r="CS44" i="2" s="1"/>
  <c r="CV43" i="2"/>
  <c r="CT43" i="2"/>
  <c r="CP43" i="2"/>
  <c r="CL43" i="2"/>
  <c r="CF43" i="2"/>
  <c r="CD43" i="2"/>
  <c r="BZ43" i="2"/>
  <c r="BV43" i="2"/>
  <c r="BP43" i="2"/>
  <c r="BN43" i="2"/>
  <c r="BJ43" i="2"/>
  <c r="BF43" i="2"/>
  <c r="AZ43" i="2"/>
  <c r="AX43" i="2"/>
  <c r="AT43" i="2"/>
  <c r="AP43" i="2"/>
  <c r="AK43" i="2"/>
  <c r="AL43" i="2" s="1"/>
  <c r="AI43" i="2"/>
  <c r="AE43" i="2"/>
  <c r="AD43" i="2" s="1"/>
  <c r="Y43" i="2"/>
  <c r="X43" i="2"/>
  <c r="H43" i="2"/>
  <c r="BU43" i="2" s="1"/>
  <c r="CV42" i="2"/>
  <c r="CT42" i="2"/>
  <c r="CP42" i="2"/>
  <c r="CL42" i="2"/>
  <c r="CF42" i="2"/>
  <c r="CD42" i="2"/>
  <c r="BZ42" i="2"/>
  <c r="BV42" i="2"/>
  <c r="BP42" i="2"/>
  <c r="BN42" i="2"/>
  <c r="BJ42" i="2"/>
  <c r="BF42" i="2"/>
  <c r="AZ42" i="2"/>
  <c r="AX42" i="2"/>
  <c r="AT42" i="2"/>
  <c r="AP42" i="2"/>
  <c r="AK42" i="2"/>
  <c r="AL42" i="2" s="1"/>
  <c r="AI42" i="2"/>
  <c r="AE42" i="2"/>
  <c r="AD42" i="2" s="1"/>
  <c r="X42" i="2"/>
  <c r="H42" i="2"/>
  <c r="BU42" i="2" s="1"/>
  <c r="CV41" i="2"/>
  <c r="CT41" i="2"/>
  <c r="CP41" i="2"/>
  <c r="CL41" i="2"/>
  <c r="CF41" i="2"/>
  <c r="CD41" i="2"/>
  <c r="BZ41" i="2"/>
  <c r="BV41" i="2"/>
  <c r="BP41" i="2"/>
  <c r="BN41" i="2"/>
  <c r="BJ41" i="2"/>
  <c r="BF41" i="2"/>
  <c r="AZ41" i="2"/>
  <c r="AX41" i="2"/>
  <c r="AT41" i="2"/>
  <c r="AP41" i="2"/>
  <c r="AK41" i="2"/>
  <c r="AL41" i="2" s="1"/>
  <c r="AI41" i="2"/>
  <c r="AE41" i="2"/>
  <c r="AD41" i="2" s="1"/>
  <c r="Y41" i="2"/>
  <c r="X41" i="2"/>
  <c r="H41" i="2"/>
  <c r="CV40" i="2"/>
  <c r="CT40" i="2"/>
  <c r="CP40" i="2"/>
  <c r="CL40" i="2"/>
  <c r="CF40" i="2"/>
  <c r="CD40" i="2"/>
  <c r="BZ40" i="2"/>
  <c r="BV40" i="2"/>
  <c r="BP40" i="2"/>
  <c r="BN40" i="2"/>
  <c r="BJ40" i="2"/>
  <c r="BF40" i="2"/>
  <c r="AZ40" i="2"/>
  <c r="AX40" i="2"/>
  <c r="AT40" i="2"/>
  <c r="AP40" i="2"/>
  <c r="AK40" i="2"/>
  <c r="AL40" i="2" s="1"/>
  <c r="AI40" i="2"/>
  <c r="AE40" i="2"/>
  <c r="AD40" i="2" s="1"/>
  <c r="X40" i="2"/>
  <c r="H40" i="2"/>
  <c r="CV39" i="2"/>
  <c r="CT39" i="2"/>
  <c r="CP39" i="2"/>
  <c r="CL39" i="2"/>
  <c r="CF39" i="2"/>
  <c r="CD39" i="2"/>
  <c r="BZ39" i="2"/>
  <c r="BV39" i="2"/>
  <c r="BP39" i="2"/>
  <c r="BN39" i="2"/>
  <c r="BJ39" i="2"/>
  <c r="BF39" i="2"/>
  <c r="AZ39" i="2"/>
  <c r="AX39" i="2"/>
  <c r="AT39" i="2"/>
  <c r="AP39" i="2"/>
  <c r="AK39" i="2"/>
  <c r="AL39" i="2" s="1"/>
  <c r="AI39" i="2"/>
  <c r="AE39" i="2"/>
  <c r="AD39" i="2" s="1"/>
  <c r="Y39" i="2"/>
  <c r="X39" i="2"/>
  <c r="H39" i="2"/>
  <c r="CS39" i="2" s="1"/>
  <c r="CV38" i="2"/>
  <c r="CT38" i="2"/>
  <c r="CZ38" i="2" s="1"/>
  <c r="DB38" i="2" s="1"/>
  <c r="CP38" i="2"/>
  <c r="CL38" i="2"/>
  <c r="CF38" i="2"/>
  <c r="CD38" i="2"/>
  <c r="BZ38" i="2"/>
  <c r="BV38" i="2"/>
  <c r="BP38" i="2"/>
  <c r="BN38" i="2"/>
  <c r="BJ38" i="2"/>
  <c r="BF38" i="2"/>
  <c r="AZ38" i="2"/>
  <c r="AX38" i="2"/>
  <c r="AT38" i="2"/>
  <c r="AP38" i="2"/>
  <c r="AK38" i="2"/>
  <c r="AL38" i="2" s="1"/>
  <c r="AI38" i="2"/>
  <c r="AE38" i="2"/>
  <c r="AD38" i="2" s="1"/>
  <c r="Y38" i="2"/>
  <c r="X38" i="2"/>
  <c r="H38" i="2"/>
  <c r="CV37" i="2"/>
  <c r="CT37" i="2"/>
  <c r="CP37" i="2"/>
  <c r="CL37" i="2"/>
  <c r="CF37" i="2"/>
  <c r="CD37" i="2"/>
  <c r="BZ37" i="2"/>
  <c r="BV37" i="2"/>
  <c r="BP37" i="2"/>
  <c r="BN37" i="2"/>
  <c r="BJ37" i="2"/>
  <c r="BF37" i="2"/>
  <c r="AZ37" i="2"/>
  <c r="AX37" i="2"/>
  <c r="AT37" i="2"/>
  <c r="AP37" i="2"/>
  <c r="AK37" i="2"/>
  <c r="AL37" i="2" s="1"/>
  <c r="AI37" i="2"/>
  <c r="AE37" i="2"/>
  <c r="AD37" i="2" s="1"/>
  <c r="Y37" i="2"/>
  <c r="X37" i="2"/>
  <c r="H37" i="2"/>
  <c r="CV36" i="2"/>
  <c r="CT36" i="2"/>
  <c r="CP36" i="2"/>
  <c r="CL36" i="2"/>
  <c r="CF36" i="2"/>
  <c r="CD36" i="2"/>
  <c r="BZ36" i="2"/>
  <c r="BV36" i="2"/>
  <c r="BP36" i="2"/>
  <c r="BN36" i="2"/>
  <c r="BJ36" i="2"/>
  <c r="BF36" i="2"/>
  <c r="AZ36" i="2"/>
  <c r="AX36" i="2"/>
  <c r="AT36" i="2"/>
  <c r="AP36" i="2"/>
  <c r="AK36" i="2"/>
  <c r="AL36" i="2" s="1"/>
  <c r="AI36" i="2"/>
  <c r="AE36" i="2"/>
  <c r="AD36" i="2" s="1"/>
  <c r="Y36" i="2"/>
  <c r="X36" i="2"/>
  <c r="H36" i="2"/>
  <c r="CV35" i="2"/>
  <c r="CT35" i="2"/>
  <c r="CP35" i="2"/>
  <c r="CL35" i="2"/>
  <c r="CF35" i="2"/>
  <c r="CD35" i="2"/>
  <c r="BZ35" i="2"/>
  <c r="BV35" i="2"/>
  <c r="BP35" i="2"/>
  <c r="BN35" i="2"/>
  <c r="BJ35" i="2"/>
  <c r="BF35" i="2"/>
  <c r="AZ35" i="2"/>
  <c r="AX35" i="2"/>
  <c r="AT35" i="2"/>
  <c r="AP35" i="2"/>
  <c r="AK35" i="2"/>
  <c r="AL35" i="2" s="1"/>
  <c r="AI35" i="2"/>
  <c r="AE35" i="2"/>
  <c r="AD35" i="2"/>
  <c r="Y35" i="2"/>
  <c r="X35" i="2"/>
  <c r="H35" i="2"/>
  <c r="CV34" i="2"/>
  <c r="CT34" i="2"/>
  <c r="CP34" i="2"/>
  <c r="CL34" i="2"/>
  <c r="CF34" i="2"/>
  <c r="CD34" i="2"/>
  <c r="BZ34" i="2"/>
  <c r="BV34" i="2"/>
  <c r="BP34" i="2"/>
  <c r="BN34" i="2"/>
  <c r="BJ34" i="2"/>
  <c r="BF34" i="2"/>
  <c r="AZ34" i="2"/>
  <c r="AX34" i="2"/>
  <c r="AT34" i="2"/>
  <c r="AP34" i="2"/>
  <c r="AK34" i="2"/>
  <c r="AL34" i="2" s="1"/>
  <c r="AI34" i="2"/>
  <c r="AE34" i="2"/>
  <c r="AD34" i="2" s="1"/>
  <c r="Y34" i="2"/>
  <c r="X34" i="2"/>
  <c r="H34" i="2"/>
  <c r="CS34" i="2" s="1"/>
  <c r="CV33" i="2"/>
  <c r="CT33" i="2"/>
  <c r="CP33" i="2"/>
  <c r="CL33" i="2"/>
  <c r="CF33" i="2"/>
  <c r="CD33" i="2"/>
  <c r="BZ33" i="2"/>
  <c r="BV33" i="2"/>
  <c r="BP33" i="2"/>
  <c r="BN33" i="2"/>
  <c r="BJ33" i="2"/>
  <c r="BF33" i="2"/>
  <c r="AZ33" i="2"/>
  <c r="AX33" i="2"/>
  <c r="AT33" i="2"/>
  <c r="AP33" i="2"/>
  <c r="AK33" i="2"/>
  <c r="AL33" i="2" s="1"/>
  <c r="AI33" i="2"/>
  <c r="AE33" i="2"/>
  <c r="AD33" i="2" s="1"/>
  <c r="Y33" i="2"/>
  <c r="X33" i="2"/>
  <c r="H33" i="2"/>
  <c r="CV32" i="2"/>
  <c r="CT32" i="2"/>
  <c r="CP32" i="2"/>
  <c r="CL32" i="2"/>
  <c r="CF32" i="2"/>
  <c r="CD32" i="2"/>
  <c r="BZ32" i="2"/>
  <c r="BV32" i="2"/>
  <c r="BP32" i="2"/>
  <c r="BN32" i="2"/>
  <c r="BJ32" i="2"/>
  <c r="BF32" i="2"/>
  <c r="AZ32" i="2"/>
  <c r="AX32" i="2"/>
  <c r="AT32" i="2"/>
  <c r="AP32" i="2"/>
  <c r="AK32" i="2"/>
  <c r="AL32" i="2" s="1"/>
  <c r="AI32" i="2"/>
  <c r="AE32" i="2"/>
  <c r="AD32" i="2" s="1"/>
  <c r="Y32" i="2"/>
  <c r="X32" i="2"/>
  <c r="H32" i="2"/>
  <c r="CV31" i="2"/>
  <c r="CT31" i="2"/>
  <c r="CP31" i="2"/>
  <c r="CL31" i="2"/>
  <c r="CF31" i="2"/>
  <c r="CD31" i="2"/>
  <c r="BZ31" i="2"/>
  <c r="BV31" i="2"/>
  <c r="BP31" i="2"/>
  <c r="BN31" i="2"/>
  <c r="BJ31" i="2"/>
  <c r="BF31" i="2"/>
  <c r="AZ31" i="2"/>
  <c r="AX31" i="2"/>
  <c r="AT31" i="2"/>
  <c r="AP31" i="2"/>
  <c r="AK31" i="2"/>
  <c r="AL31" i="2" s="1"/>
  <c r="AI31" i="2"/>
  <c r="AE31" i="2"/>
  <c r="AD31" i="2" s="1"/>
  <c r="Y31" i="2"/>
  <c r="X31" i="2"/>
  <c r="H31" i="2"/>
  <c r="CV30" i="2"/>
  <c r="CT30" i="2"/>
  <c r="CP30" i="2"/>
  <c r="CL30" i="2"/>
  <c r="CF30" i="2"/>
  <c r="CD30" i="2"/>
  <c r="BZ30" i="2"/>
  <c r="BV30" i="2"/>
  <c r="BP30" i="2"/>
  <c r="BN30" i="2"/>
  <c r="BJ30" i="2"/>
  <c r="BF30" i="2"/>
  <c r="AZ30" i="2"/>
  <c r="AX30" i="2"/>
  <c r="AT30" i="2"/>
  <c r="AP30" i="2"/>
  <c r="AK30" i="2"/>
  <c r="AL30" i="2" s="1"/>
  <c r="AI30" i="2"/>
  <c r="AE30" i="2"/>
  <c r="AD30" i="2" s="1"/>
  <c r="Y30" i="2"/>
  <c r="X30" i="2"/>
  <c r="H30" i="2"/>
  <c r="CV29" i="2"/>
  <c r="CT29" i="2"/>
  <c r="CP29" i="2"/>
  <c r="CL29" i="2"/>
  <c r="CF29" i="2"/>
  <c r="CD29" i="2"/>
  <c r="BZ29" i="2"/>
  <c r="BV29" i="2"/>
  <c r="BW29" i="2" s="1"/>
  <c r="BP29" i="2"/>
  <c r="BN29" i="2"/>
  <c r="BJ29" i="2"/>
  <c r="BF29" i="2"/>
  <c r="AZ29" i="2"/>
  <c r="AX29" i="2"/>
  <c r="AT29" i="2"/>
  <c r="AP29" i="2"/>
  <c r="AK29" i="2"/>
  <c r="AL29" i="2" s="1"/>
  <c r="AI29" i="2"/>
  <c r="AE29" i="2"/>
  <c r="AD29" i="2" s="1"/>
  <c r="Y29" i="2"/>
  <c r="X29" i="2"/>
  <c r="H29" i="2"/>
  <c r="CS29" i="2" s="1"/>
  <c r="CV28" i="2"/>
  <c r="CT28" i="2"/>
  <c r="CP28" i="2"/>
  <c r="CL28" i="2"/>
  <c r="CF28" i="2"/>
  <c r="CD28" i="2"/>
  <c r="BZ28" i="2"/>
  <c r="BV28" i="2"/>
  <c r="BP28" i="2"/>
  <c r="BN28" i="2"/>
  <c r="BJ28" i="2"/>
  <c r="BF28" i="2"/>
  <c r="AZ28" i="2"/>
  <c r="AX28" i="2"/>
  <c r="AT28" i="2"/>
  <c r="AP28" i="2"/>
  <c r="AK28" i="2"/>
  <c r="AL28" i="2" s="1"/>
  <c r="AI28" i="2"/>
  <c r="AE28" i="2"/>
  <c r="AD28" i="2" s="1"/>
  <c r="Y28" i="2"/>
  <c r="X28" i="2"/>
  <c r="H28" i="2"/>
  <c r="CS28" i="2" s="1"/>
  <c r="CV27" i="2"/>
  <c r="CT27" i="2"/>
  <c r="CP27" i="2"/>
  <c r="CL27" i="2"/>
  <c r="CF27" i="2"/>
  <c r="CD27" i="2"/>
  <c r="BZ27" i="2"/>
  <c r="BV27" i="2"/>
  <c r="BP27" i="2"/>
  <c r="BN27" i="2"/>
  <c r="BJ27" i="2"/>
  <c r="BF27" i="2"/>
  <c r="AZ27" i="2"/>
  <c r="AX27" i="2"/>
  <c r="AT27" i="2"/>
  <c r="AP27" i="2"/>
  <c r="AK27" i="2"/>
  <c r="AL27" i="2" s="1"/>
  <c r="AI27" i="2"/>
  <c r="AE27" i="2"/>
  <c r="AD27" i="2" s="1"/>
  <c r="Y27" i="2"/>
  <c r="X27" i="2"/>
  <c r="H27" i="2"/>
  <c r="CK27" i="2" s="1"/>
  <c r="CV26" i="2"/>
  <c r="CT26" i="2"/>
  <c r="CP26" i="2"/>
  <c r="CL26" i="2"/>
  <c r="CF26" i="2"/>
  <c r="CD26" i="2"/>
  <c r="BZ26" i="2"/>
  <c r="BV26" i="2"/>
  <c r="BP26" i="2"/>
  <c r="BN26" i="2"/>
  <c r="BJ26" i="2"/>
  <c r="BF26" i="2"/>
  <c r="AZ26" i="2"/>
  <c r="AX26" i="2"/>
  <c r="AT26" i="2"/>
  <c r="AP26" i="2"/>
  <c r="AK26" i="2"/>
  <c r="AL26" i="2" s="1"/>
  <c r="AI26" i="2"/>
  <c r="AE26" i="2"/>
  <c r="AD26" i="2" s="1"/>
  <c r="Y26" i="2"/>
  <c r="X26" i="2"/>
  <c r="J26" i="2"/>
  <c r="H26" i="2"/>
  <c r="CV25" i="2"/>
  <c r="CT25" i="2"/>
  <c r="CZ25" i="2" s="1"/>
  <c r="DB25" i="2" s="1"/>
  <c r="CP25" i="2"/>
  <c r="CL25" i="2"/>
  <c r="CF25" i="2"/>
  <c r="CD25" i="2"/>
  <c r="BZ25" i="2"/>
  <c r="BV25" i="2"/>
  <c r="BP25" i="2"/>
  <c r="BN25" i="2"/>
  <c r="BJ25" i="2"/>
  <c r="BF25" i="2"/>
  <c r="AZ25" i="2"/>
  <c r="AX25" i="2"/>
  <c r="AT25" i="2"/>
  <c r="AP25" i="2"/>
  <c r="AK25" i="2"/>
  <c r="AL25" i="2" s="1"/>
  <c r="AI25" i="2"/>
  <c r="AE25" i="2"/>
  <c r="AD25" i="2" s="1"/>
  <c r="Y25" i="2"/>
  <c r="X25" i="2"/>
  <c r="H25" i="2"/>
  <c r="CV24" i="2"/>
  <c r="CT24" i="2"/>
  <c r="CP24" i="2"/>
  <c r="CL24" i="2"/>
  <c r="CF24" i="2"/>
  <c r="CD24" i="2"/>
  <c r="BZ24" i="2"/>
  <c r="BV24" i="2"/>
  <c r="BP24" i="2"/>
  <c r="BN24" i="2"/>
  <c r="BJ24" i="2"/>
  <c r="BF24" i="2"/>
  <c r="AZ24" i="2"/>
  <c r="AX24" i="2"/>
  <c r="AT24" i="2"/>
  <c r="AP24" i="2"/>
  <c r="AK24" i="2"/>
  <c r="AL24" i="2" s="1"/>
  <c r="AI24" i="2"/>
  <c r="AE24" i="2"/>
  <c r="AD24" i="2" s="1"/>
  <c r="Y24" i="2"/>
  <c r="X24" i="2"/>
  <c r="H24" i="2"/>
  <c r="CS24" i="2" s="1"/>
  <c r="CV23" i="2"/>
  <c r="CT23" i="2"/>
  <c r="CP23" i="2"/>
  <c r="CL23" i="2"/>
  <c r="CF23" i="2"/>
  <c r="CD23" i="2"/>
  <c r="BZ23" i="2"/>
  <c r="BV23" i="2"/>
  <c r="BP23" i="2"/>
  <c r="BN23" i="2"/>
  <c r="BJ23" i="2"/>
  <c r="BF23" i="2"/>
  <c r="AZ23" i="2"/>
  <c r="AX23" i="2"/>
  <c r="AT23" i="2"/>
  <c r="AP23" i="2"/>
  <c r="AK23" i="2"/>
  <c r="AL23" i="2" s="1"/>
  <c r="AI23" i="2"/>
  <c r="AE23" i="2"/>
  <c r="AD23" i="2" s="1"/>
  <c r="Y23" i="2"/>
  <c r="X23" i="2"/>
  <c r="H23" i="2"/>
  <c r="CS23" i="2" s="1"/>
  <c r="CV22" i="2"/>
  <c r="CT22" i="2"/>
  <c r="CP22" i="2"/>
  <c r="CL22" i="2"/>
  <c r="CF22" i="2"/>
  <c r="CD22" i="2"/>
  <c r="BZ22" i="2"/>
  <c r="BV22" i="2"/>
  <c r="BP22" i="2"/>
  <c r="BN22" i="2"/>
  <c r="BJ22" i="2"/>
  <c r="BF22" i="2"/>
  <c r="AZ22" i="2"/>
  <c r="AX22" i="2"/>
  <c r="AT22" i="2"/>
  <c r="AP22" i="2"/>
  <c r="AK22" i="2"/>
  <c r="AL22" i="2" s="1"/>
  <c r="AI22" i="2"/>
  <c r="AE22" i="2"/>
  <c r="AD22" i="2" s="1"/>
  <c r="Y22" i="2"/>
  <c r="X22" i="2"/>
  <c r="H22" i="2"/>
  <c r="CK22" i="2" s="1"/>
  <c r="CV21" i="2"/>
  <c r="CT21" i="2"/>
  <c r="CZ21" i="2" s="1"/>
  <c r="DB21" i="2" s="1"/>
  <c r="CP21" i="2"/>
  <c r="CL21" i="2"/>
  <c r="CF21" i="2"/>
  <c r="CD21" i="2"/>
  <c r="BZ21" i="2"/>
  <c r="BV21" i="2"/>
  <c r="BP21" i="2"/>
  <c r="BN21" i="2"/>
  <c r="BJ21" i="2"/>
  <c r="BF21" i="2"/>
  <c r="AZ21" i="2"/>
  <c r="AX21" i="2"/>
  <c r="AT21" i="2"/>
  <c r="AP21" i="2"/>
  <c r="AK21" i="2"/>
  <c r="AL21" i="2" s="1"/>
  <c r="AI21" i="2"/>
  <c r="AE21" i="2"/>
  <c r="AD21" i="2" s="1"/>
  <c r="Y21" i="2"/>
  <c r="X21" i="2"/>
  <c r="H21" i="2"/>
  <c r="CS21" i="2" s="1"/>
  <c r="CV20" i="2"/>
  <c r="CT20" i="2"/>
  <c r="CP20" i="2"/>
  <c r="CL20" i="2"/>
  <c r="CF20" i="2"/>
  <c r="CD20" i="2"/>
  <c r="BZ20" i="2"/>
  <c r="BV20" i="2"/>
  <c r="BP20" i="2"/>
  <c r="BN20" i="2"/>
  <c r="BJ20" i="2"/>
  <c r="BF20" i="2"/>
  <c r="AZ20" i="2"/>
  <c r="AX20" i="2"/>
  <c r="AT20" i="2"/>
  <c r="AP20" i="2"/>
  <c r="AK20" i="2"/>
  <c r="AL20" i="2" s="1"/>
  <c r="AI20" i="2"/>
  <c r="AE20" i="2"/>
  <c r="AD20" i="2" s="1"/>
  <c r="Y20" i="2"/>
  <c r="X20" i="2"/>
  <c r="H20" i="2"/>
  <c r="CV19" i="2"/>
  <c r="CT19" i="2"/>
  <c r="CP19" i="2"/>
  <c r="CL19" i="2"/>
  <c r="CF19" i="2"/>
  <c r="CD19" i="2"/>
  <c r="BZ19" i="2"/>
  <c r="BV19" i="2"/>
  <c r="BP19" i="2"/>
  <c r="BN19" i="2"/>
  <c r="BJ19" i="2"/>
  <c r="BF19" i="2"/>
  <c r="AZ19" i="2"/>
  <c r="AX19" i="2"/>
  <c r="AT19" i="2"/>
  <c r="AP19" i="2"/>
  <c r="AK19" i="2"/>
  <c r="AL19" i="2" s="1"/>
  <c r="AI19" i="2"/>
  <c r="AE19" i="2"/>
  <c r="AD19" i="2" s="1"/>
  <c r="Y19" i="2"/>
  <c r="X19" i="2"/>
  <c r="H19" i="2"/>
  <c r="CS19" i="2" s="1"/>
  <c r="CV18" i="2"/>
  <c r="CT18" i="2"/>
  <c r="CP18" i="2"/>
  <c r="CL18" i="2"/>
  <c r="CF18" i="2"/>
  <c r="CD18" i="2"/>
  <c r="BZ18" i="2"/>
  <c r="BV18" i="2"/>
  <c r="BP18" i="2"/>
  <c r="BN18" i="2"/>
  <c r="BJ18" i="2"/>
  <c r="BF18" i="2"/>
  <c r="AZ18" i="2"/>
  <c r="AX18" i="2"/>
  <c r="AT18" i="2"/>
  <c r="AU18" i="2" s="1"/>
  <c r="AP18" i="2"/>
  <c r="AK18" i="2"/>
  <c r="AL18" i="2" s="1"/>
  <c r="AI18" i="2"/>
  <c r="AE18" i="2"/>
  <c r="AD18" i="2" s="1"/>
  <c r="Y18" i="2"/>
  <c r="X18" i="2"/>
  <c r="H18" i="2"/>
  <c r="CS18" i="2" s="1"/>
  <c r="CV17" i="2"/>
  <c r="CT17" i="2"/>
  <c r="CZ17" i="2" s="1"/>
  <c r="DB17" i="2" s="1"/>
  <c r="CP17" i="2"/>
  <c r="CL17" i="2"/>
  <c r="CF17" i="2"/>
  <c r="CD17" i="2"/>
  <c r="BZ17" i="2"/>
  <c r="BV17" i="2"/>
  <c r="BP17" i="2"/>
  <c r="BN17" i="2"/>
  <c r="BJ17" i="2"/>
  <c r="BF17" i="2"/>
  <c r="AZ17" i="2"/>
  <c r="AX17" i="2"/>
  <c r="AT17" i="2"/>
  <c r="AP17" i="2"/>
  <c r="AK17" i="2"/>
  <c r="AL17" i="2" s="1"/>
  <c r="AI17" i="2"/>
  <c r="AE17" i="2"/>
  <c r="AD17" i="2" s="1"/>
  <c r="Y17" i="2"/>
  <c r="X17" i="2"/>
  <c r="H17" i="2"/>
  <c r="CS17" i="2" s="1"/>
  <c r="CV16" i="2"/>
  <c r="CT16" i="2"/>
  <c r="CP16" i="2"/>
  <c r="CL16" i="2"/>
  <c r="CF16" i="2"/>
  <c r="CD16" i="2"/>
  <c r="BZ16" i="2"/>
  <c r="BV16" i="2"/>
  <c r="BP16" i="2"/>
  <c r="BN16" i="2"/>
  <c r="BJ16" i="2"/>
  <c r="BF16" i="2"/>
  <c r="AZ16" i="2"/>
  <c r="AX16" i="2"/>
  <c r="AT16" i="2"/>
  <c r="AP16" i="2"/>
  <c r="AK16" i="2"/>
  <c r="AL16" i="2" s="1"/>
  <c r="AI16" i="2"/>
  <c r="AE16" i="2"/>
  <c r="AD16" i="2" s="1"/>
  <c r="Y16" i="2"/>
  <c r="X16" i="2"/>
  <c r="H16" i="2"/>
  <c r="CV15" i="2"/>
  <c r="CT15" i="2"/>
  <c r="CP15" i="2"/>
  <c r="CL15" i="2"/>
  <c r="CF15" i="2"/>
  <c r="CD15" i="2"/>
  <c r="BZ15" i="2"/>
  <c r="BV15" i="2"/>
  <c r="BP15" i="2"/>
  <c r="BN15" i="2"/>
  <c r="BJ15" i="2"/>
  <c r="BF15" i="2"/>
  <c r="AZ15" i="2"/>
  <c r="AX15" i="2"/>
  <c r="AT15" i="2"/>
  <c r="AP15" i="2"/>
  <c r="AK15" i="2"/>
  <c r="AL15" i="2" s="1"/>
  <c r="AI15" i="2"/>
  <c r="AE15" i="2"/>
  <c r="AD15" i="2" s="1"/>
  <c r="Y15" i="2"/>
  <c r="X15" i="2"/>
  <c r="H15" i="2"/>
  <c r="CS15" i="2" s="1"/>
  <c r="CV14" i="2"/>
  <c r="CT14" i="2"/>
  <c r="CP14" i="2"/>
  <c r="CL14" i="2"/>
  <c r="CF14" i="2"/>
  <c r="CD14" i="2"/>
  <c r="BZ14" i="2"/>
  <c r="BV14" i="2"/>
  <c r="BP14" i="2"/>
  <c r="BN14" i="2"/>
  <c r="BJ14" i="2"/>
  <c r="BF14" i="2"/>
  <c r="AZ14" i="2"/>
  <c r="AX14" i="2"/>
  <c r="AT14" i="2"/>
  <c r="AP14" i="2"/>
  <c r="AK14" i="2"/>
  <c r="AL14" i="2" s="1"/>
  <c r="AI14" i="2"/>
  <c r="AE14" i="2"/>
  <c r="AD14" i="2" s="1"/>
  <c r="Y14" i="2"/>
  <c r="X14" i="2" s="1"/>
  <c r="H14" i="2"/>
  <c r="CV13" i="2"/>
  <c r="CT13" i="2"/>
  <c r="CP13" i="2"/>
  <c r="CL13" i="2"/>
  <c r="CF13" i="2"/>
  <c r="CD13" i="2"/>
  <c r="BZ13" i="2"/>
  <c r="BV13" i="2"/>
  <c r="BP13" i="2"/>
  <c r="BN13" i="2"/>
  <c r="BJ13" i="2"/>
  <c r="BF13" i="2"/>
  <c r="AZ13" i="2"/>
  <c r="AX13" i="2"/>
  <c r="AT13" i="2"/>
  <c r="AP13" i="2"/>
  <c r="AK13" i="2"/>
  <c r="AL13" i="2" s="1"/>
  <c r="AI13" i="2"/>
  <c r="AE13" i="2"/>
  <c r="AD13" i="2" s="1"/>
  <c r="Y13" i="2"/>
  <c r="X13" i="2" s="1"/>
  <c r="H13" i="2"/>
  <c r="CV12" i="2"/>
  <c r="CT12" i="2"/>
  <c r="CP12" i="2"/>
  <c r="CL12" i="2"/>
  <c r="CF12" i="2"/>
  <c r="CD12" i="2"/>
  <c r="BZ12" i="2"/>
  <c r="BV12" i="2"/>
  <c r="BP12" i="2"/>
  <c r="BN12" i="2"/>
  <c r="BJ12" i="2"/>
  <c r="BF12" i="2"/>
  <c r="AZ12" i="2"/>
  <c r="AX12" i="2"/>
  <c r="AT12" i="2"/>
  <c r="AP12" i="2"/>
  <c r="AK12" i="2"/>
  <c r="AL12" i="2" s="1"/>
  <c r="AI12" i="2"/>
  <c r="AE12" i="2"/>
  <c r="AD12" i="2" s="1"/>
  <c r="Y12" i="2"/>
  <c r="X12" i="2" s="1"/>
  <c r="H12" i="2"/>
  <c r="CV11" i="2"/>
  <c r="CT11" i="2"/>
  <c r="CP11" i="2"/>
  <c r="CL11" i="2"/>
  <c r="CF11" i="2"/>
  <c r="CD11" i="2"/>
  <c r="BZ11" i="2"/>
  <c r="BV11" i="2"/>
  <c r="BP11" i="2"/>
  <c r="BN11" i="2"/>
  <c r="BJ11" i="2"/>
  <c r="BF11" i="2"/>
  <c r="AZ11" i="2"/>
  <c r="AX11" i="2"/>
  <c r="AT11" i="2"/>
  <c r="AP11" i="2"/>
  <c r="AK11" i="2"/>
  <c r="AL11" i="2" s="1"/>
  <c r="AI11" i="2"/>
  <c r="AE11" i="2"/>
  <c r="AD11" i="2" s="1"/>
  <c r="Y11" i="2"/>
  <c r="X11" i="2" s="1"/>
  <c r="H11" i="2"/>
  <c r="CV10" i="2"/>
  <c r="CT10" i="2"/>
  <c r="CP10" i="2"/>
  <c r="CL10" i="2"/>
  <c r="CF10" i="2"/>
  <c r="CD10" i="2"/>
  <c r="BZ10" i="2"/>
  <c r="BV10" i="2"/>
  <c r="BP10" i="2"/>
  <c r="BN10" i="2"/>
  <c r="BJ10" i="2"/>
  <c r="BF10" i="2"/>
  <c r="AZ10" i="2"/>
  <c r="AX10" i="2"/>
  <c r="AT10" i="2"/>
  <c r="AP10" i="2"/>
  <c r="AK10" i="2"/>
  <c r="AL10" i="2" s="1"/>
  <c r="AI10" i="2"/>
  <c r="AE10" i="2"/>
  <c r="AD10" i="2" s="1"/>
  <c r="Y10" i="2"/>
  <c r="X10" i="2" s="1"/>
  <c r="H10" i="2"/>
  <c r="AW10" i="2" s="1"/>
  <c r="CV9" i="2"/>
  <c r="CT9" i="2"/>
  <c r="CP9" i="2"/>
  <c r="CL9" i="2"/>
  <c r="CF9" i="2"/>
  <c r="CD9" i="2"/>
  <c r="BZ9" i="2"/>
  <c r="BV9" i="2"/>
  <c r="BP9" i="2"/>
  <c r="BN9" i="2"/>
  <c r="BJ9" i="2"/>
  <c r="BF9" i="2"/>
  <c r="AZ9" i="2"/>
  <c r="AX9" i="2"/>
  <c r="AT9" i="2"/>
  <c r="AP9" i="2"/>
  <c r="AK9" i="2"/>
  <c r="AL9" i="2" s="1"/>
  <c r="AI9" i="2"/>
  <c r="AE9" i="2"/>
  <c r="AD9" i="2" s="1"/>
  <c r="Y9" i="2"/>
  <c r="X9" i="2"/>
  <c r="H9" i="2"/>
  <c r="CS9" i="2" s="1"/>
  <c r="CV8" i="2"/>
  <c r="CT8" i="2"/>
  <c r="CP8" i="2"/>
  <c r="CL8" i="2"/>
  <c r="CF8" i="2"/>
  <c r="CD8" i="2"/>
  <c r="BZ8" i="2"/>
  <c r="BV8" i="2"/>
  <c r="BP8" i="2"/>
  <c r="BN8" i="2"/>
  <c r="BJ8" i="2"/>
  <c r="BF8" i="2"/>
  <c r="AZ8" i="2"/>
  <c r="AX8" i="2"/>
  <c r="AT8" i="2"/>
  <c r="AP8" i="2"/>
  <c r="AK8" i="2"/>
  <c r="AL8" i="2" s="1"/>
  <c r="AI8" i="2"/>
  <c r="AE8" i="2"/>
  <c r="AD8" i="2" s="1"/>
  <c r="Y8" i="2"/>
  <c r="X8" i="2" s="1"/>
  <c r="H8" i="2"/>
  <c r="CK8" i="2" s="1"/>
  <c r="CV7" i="2"/>
  <c r="CT7" i="2"/>
  <c r="CP7" i="2"/>
  <c r="CL7" i="2"/>
  <c r="CF7" i="2"/>
  <c r="CD7" i="2"/>
  <c r="BZ7" i="2"/>
  <c r="BV7" i="2"/>
  <c r="BP7" i="2"/>
  <c r="BN7" i="2"/>
  <c r="BJ7" i="2"/>
  <c r="BF7" i="2"/>
  <c r="AZ7" i="2"/>
  <c r="AX7" i="2"/>
  <c r="AT7" i="2"/>
  <c r="AP7" i="2"/>
  <c r="AK7" i="2"/>
  <c r="AL7" i="2" s="1"/>
  <c r="AM7" i="2" s="1"/>
  <c r="AI7" i="2"/>
  <c r="AE7" i="2"/>
  <c r="AD7" i="2" s="1"/>
  <c r="Y7" i="2"/>
  <c r="X7" i="2" s="1"/>
  <c r="H7" i="2"/>
  <c r="CO7" i="2" s="1"/>
  <c r="CV6" i="2"/>
  <c r="CT6" i="2"/>
  <c r="CP6" i="2"/>
  <c r="CL6" i="2"/>
  <c r="CF6" i="2"/>
  <c r="CD6" i="2"/>
  <c r="BZ6" i="2"/>
  <c r="BV6" i="2"/>
  <c r="BP6" i="2"/>
  <c r="BN6" i="2"/>
  <c r="BJ6" i="2"/>
  <c r="BF6" i="2"/>
  <c r="AZ6" i="2"/>
  <c r="AX6" i="2"/>
  <c r="AT6" i="2"/>
  <c r="AP6" i="2"/>
  <c r="AK6" i="2"/>
  <c r="AL6" i="2" s="1"/>
  <c r="AI6" i="2"/>
  <c r="AE6" i="2"/>
  <c r="AD6" i="2" s="1"/>
  <c r="Y6" i="2"/>
  <c r="X6" i="2" s="1"/>
  <c r="H6" i="2"/>
  <c r="CS6" i="2" s="1"/>
  <c r="CV5" i="2"/>
  <c r="CT5" i="2"/>
  <c r="CP5" i="2"/>
  <c r="CL5" i="2"/>
  <c r="CF5" i="2"/>
  <c r="CD5" i="2"/>
  <c r="BZ5" i="2"/>
  <c r="BV5" i="2"/>
  <c r="BP5" i="2"/>
  <c r="BN5" i="2"/>
  <c r="BJ5" i="2"/>
  <c r="BF5" i="2"/>
  <c r="AZ5" i="2"/>
  <c r="AX5" i="2"/>
  <c r="AT5" i="2"/>
  <c r="AP5" i="2"/>
  <c r="AK5" i="2"/>
  <c r="AL5" i="2" s="1"/>
  <c r="AI5" i="2"/>
  <c r="AE5" i="2"/>
  <c r="AD5" i="2" s="1"/>
  <c r="Y5" i="2"/>
  <c r="X5" i="2" s="1"/>
  <c r="H5" i="2"/>
  <c r="CC5" i="2" s="1"/>
  <c r="CV4" i="2"/>
  <c r="CT4" i="2"/>
  <c r="CP4" i="2"/>
  <c r="CL4" i="2"/>
  <c r="CF4" i="2"/>
  <c r="CD4" i="2"/>
  <c r="BZ4" i="2"/>
  <c r="BV4" i="2"/>
  <c r="BP4" i="2"/>
  <c r="BN4" i="2"/>
  <c r="BJ4" i="2"/>
  <c r="BF4" i="2"/>
  <c r="AZ4" i="2"/>
  <c r="AX4" i="2"/>
  <c r="AT4" i="2"/>
  <c r="AP4" i="2"/>
  <c r="AK4" i="2"/>
  <c r="AL4" i="2" s="1"/>
  <c r="AI4" i="2"/>
  <c r="AE4" i="2"/>
  <c r="AD4" i="2" s="1"/>
  <c r="Y4" i="2"/>
  <c r="X4" i="2" s="1"/>
  <c r="H4" i="2"/>
  <c r="CK4" i="2" s="1"/>
  <c r="CZ104" i="2" l="1"/>
  <c r="DB104" i="2" s="1"/>
  <c r="CZ106" i="2"/>
  <c r="DB106" i="2" s="1"/>
  <c r="CZ112" i="2"/>
  <c r="DB112" i="2" s="1"/>
  <c r="CZ114" i="2"/>
  <c r="DB114" i="2" s="1"/>
  <c r="CZ131" i="2"/>
  <c r="DB131" i="2" s="1"/>
  <c r="CZ137" i="2"/>
  <c r="DB137" i="2" s="1"/>
  <c r="CZ142" i="2"/>
  <c r="DB142" i="2" s="1"/>
  <c r="CZ150" i="2"/>
  <c r="DB150" i="2" s="1"/>
  <c r="CZ166" i="2"/>
  <c r="DB166" i="2" s="1"/>
  <c r="CZ170" i="2"/>
  <c r="DB170" i="2" s="1"/>
  <c r="CU172" i="2"/>
  <c r="CZ172" i="2"/>
  <c r="DB172" i="2" s="1"/>
  <c r="CZ188" i="2"/>
  <c r="DB188" i="2" s="1"/>
  <c r="CZ192" i="2"/>
  <c r="DB192" i="2" s="1"/>
  <c r="CZ194" i="2"/>
  <c r="DB194" i="2" s="1"/>
  <c r="CZ196" i="2"/>
  <c r="DB196" i="2" s="1"/>
  <c r="CZ198" i="2"/>
  <c r="DB198" i="2" s="1"/>
  <c r="CZ200" i="2"/>
  <c r="DB200" i="2" s="1"/>
  <c r="CZ213" i="2"/>
  <c r="DB213" i="2" s="1"/>
  <c r="CZ215" i="2"/>
  <c r="DB215" i="2" s="1"/>
  <c r="CZ217" i="2"/>
  <c r="DB217" i="2" s="1"/>
  <c r="CZ219" i="2"/>
  <c r="DB219" i="2" s="1"/>
  <c r="CZ226" i="2"/>
  <c r="DB226" i="2" s="1"/>
  <c r="CZ229" i="2"/>
  <c r="DB229" i="2" s="1"/>
  <c r="CZ233" i="2"/>
  <c r="DB233" i="2" s="1"/>
  <c r="CZ237" i="2"/>
  <c r="DB237" i="2" s="1"/>
  <c r="CZ238" i="2"/>
  <c r="DB238" i="2" s="1"/>
  <c r="CU239" i="2"/>
  <c r="CZ239" i="2"/>
  <c r="DB239" i="2" s="1"/>
  <c r="CZ240" i="2"/>
  <c r="DB240" i="2" s="1"/>
  <c r="DB244" i="2"/>
  <c r="CZ246" i="2"/>
  <c r="DB246" i="2" s="1"/>
  <c r="CZ248" i="2"/>
  <c r="DB248" i="2" s="1"/>
  <c r="CZ250" i="2"/>
  <c r="DB250" i="2" s="1"/>
  <c r="CZ252" i="2"/>
  <c r="DB252" i="2" s="1"/>
  <c r="CZ254" i="2"/>
  <c r="DB254" i="2" s="1"/>
  <c r="CZ256" i="2"/>
  <c r="DB256" i="2" s="1"/>
  <c r="CZ258" i="2"/>
  <c r="DB258" i="2" s="1"/>
  <c r="CU264" i="2"/>
  <c r="CZ264" i="2"/>
  <c r="DB264" i="2" s="1"/>
  <c r="CZ266" i="2"/>
  <c r="DB266" i="2" s="1"/>
  <c r="AM267" i="2"/>
  <c r="CZ280" i="2"/>
  <c r="DB280" i="2" s="1"/>
  <c r="CZ282" i="2"/>
  <c r="DB282" i="2" s="1"/>
  <c r="CZ284" i="2"/>
  <c r="DB284" i="2" s="1"/>
  <c r="CZ286" i="2"/>
  <c r="DB286" i="2" s="1"/>
  <c r="CZ288" i="2"/>
  <c r="DB288" i="2" s="1"/>
  <c r="CZ290" i="2"/>
  <c r="DB290" i="2" s="1"/>
  <c r="CZ309" i="2"/>
  <c r="DB309" i="2" s="1"/>
  <c r="CZ311" i="2"/>
  <c r="DB311" i="2" s="1"/>
  <c r="CC314" i="2"/>
  <c r="AM317" i="2"/>
  <c r="AM327" i="2"/>
  <c r="O4" i="3"/>
  <c r="CZ19" i="2"/>
  <c r="DB19" i="2" s="1"/>
  <c r="CZ59" i="2"/>
  <c r="DB59" i="2" s="1"/>
  <c r="CZ66" i="2"/>
  <c r="DB66" i="2" s="1"/>
  <c r="CZ72" i="2"/>
  <c r="DB72" i="2" s="1"/>
  <c r="CZ85" i="2"/>
  <c r="DB85" i="2" s="1"/>
  <c r="CZ129" i="2"/>
  <c r="DB129" i="2" s="1"/>
  <c r="CZ133" i="2"/>
  <c r="DB133" i="2" s="1"/>
  <c r="CZ139" i="2"/>
  <c r="DB139" i="2" s="1"/>
  <c r="CZ144" i="2"/>
  <c r="DB144" i="2" s="1"/>
  <c r="CZ153" i="2"/>
  <c r="DB153" i="2" s="1"/>
  <c r="CZ162" i="2"/>
  <c r="DB162" i="2" s="1"/>
  <c r="CZ164" i="2"/>
  <c r="DB164" i="2" s="1"/>
  <c r="CZ4" i="2"/>
  <c r="DB4" i="2" s="1"/>
  <c r="CZ7" i="2"/>
  <c r="DB7" i="2" s="1"/>
  <c r="CZ9" i="2"/>
  <c r="DB9" i="2" s="1"/>
  <c r="CZ13" i="2"/>
  <c r="DB13" i="2" s="1"/>
  <c r="CZ27" i="2"/>
  <c r="DB27" i="2" s="1"/>
  <c r="CZ29" i="2"/>
  <c r="DB29" i="2" s="1"/>
  <c r="CZ31" i="2"/>
  <c r="DB31" i="2" s="1"/>
  <c r="CZ33" i="2"/>
  <c r="DB33" i="2" s="1"/>
  <c r="CZ41" i="2"/>
  <c r="DB41" i="2" s="1"/>
  <c r="CZ43" i="2"/>
  <c r="DB43" i="2" s="1"/>
  <c r="CZ46" i="2"/>
  <c r="DB46" i="2" s="1"/>
  <c r="CZ48" i="2"/>
  <c r="DB48" i="2" s="1"/>
  <c r="AQ49" i="2"/>
  <c r="CZ50" i="2"/>
  <c r="DB50" i="2" s="1"/>
  <c r="CZ52" i="2"/>
  <c r="DB52" i="2" s="1"/>
  <c r="CZ54" i="2"/>
  <c r="DB54" i="2" s="1"/>
  <c r="CZ56" i="2"/>
  <c r="DB56" i="2" s="1"/>
  <c r="CZ58" i="2"/>
  <c r="DB58" i="2" s="1"/>
  <c r="CZ61" i="2"/>
  <c r="DB61" i="2" s="1"/>
  <c r="AM72" i="2"/>
  <c r="CZ74" i="2"/>
  <c r="DB74" i="2" s="1"/>
  <c r="CZ76" i="2"/>
  <c r="DB76" i="2" s="1"/>
  <c r="CZ78" i="2"/>
  <c r="DB78" i="2" s="1"/>
  <c r="CZ80" i="2"/>
  <c r="DB80" i="2" s="1"/>
  <c r="BK84" i="2"/>
  <c r="BY86" i="2"/>
  <c r="CM86" i="2"/>
  <c r="CZ87" i="2"/>
  <c r="DB87" i="2" s="1"/>
  <c r="CZ89" i="2"/>
  <c r="DB89" i="2" s="1"/>
  <c r="CZ91" i="2"/>
  <c r="DB91" i="2" s="1"/>
  <c r="CZ93" i="2"/>
  <c r="DB93" i="2" s="1"/>
  <c r="CZ95" i="2"/>
  <c r="DB95" i="2" s="1"/>
  <c r="AQ96" i="2"/>
  <c r="CZ97" i="2"/>
  <c r="DB97" i="2" s="1"/>
  <c r="CZ99" i="2"/>
  <c r="DB99" i="2" s="1"/>
  <c r="CZ122" i="2"/>
  <c r="DB122" i="2" s="1"/>
  <c r="CZ124" i="2"/>
  <c r="DB124" i="2" s="1"/>
  <c r="CZ126" i="2"/>
  <c r="DB126" i="2" s="1"/>
  <c r="CZ141" i="2"/>
  <c r="DB141" i="2" s="1"/>
  <c r="CZ145" i="2"/>
  <c r="DB145" i="2" s="1"/>
  <c r="CZ147" i="2"/>
  <c r="DB147" i="2" s="1"/>
  <c r="CZ149" i="2"/>
  <c r="DB149" i="2" s="1"/>
  <c r="CZ158" i="2"/>
  <c r="DB158" i="2" s="1"/>
  <c r="CZ160" i="2"/>
  <c r="DB160" i="2" s="1"/>
  <c r="AA173" i="2"/>
  <c r="CZ174" i="2"/>
  <c r="DB174" i="2" s="1"/>
  <c r="CZ178" i="2"/>
  <c r="DB178" i="2" s="1"/>
  <c r="CZ180" i="2"/>
  <c r="DB180" i="2" s="1"/>
  <c r="CZ182" i="2"/>
  <c r="DB182" i="2" s="1"/>
  <c r="AY183" i="2"/>
  <c r="CZ183" i="2"/>
  <c r="DB183" i="2" s="1"/>
  <c r="CZ185" i="2"/>
  <c r="DB185" i="2" s="1"/>
  <c r="CZ187" i="2"/>
  <c r="DB187" i="2" s="1"/>
  <c r="CZ197" i="2"/>
  <c r="DB197" i="2" s="1"/>
  <c r="CZ202" i="2"/>
  <c r="DB202" i="2" s="1"/>
  <c r="CZ204" i="2"/>
  <c r="DB204" i="2" s="1"/>
  <c r="CZ206" i="2"/>
  <c r="DB206" i="2" s="1"/>
  <c r="CZ208" i="2"/>
  <c r="DB208" i="2" s="1"/>
  <c r="CZ210" i="2"/>
  <c r="DB210" i="2" s="1"/>
  <c r="CZ221" i="2"/>
  <c r="DB221" i="2" s="1"/>
  <c r="CZ223" i="2"/>
  <c r="DB223" i="2" s="1"/>
  <c r="CZ225" i="2"/>
  <c r="DB225" i="2" s="1"/>
  <c r="CZ228" i="2"/>
  <c r="DB228" i="2" s="1"/>
  <c r="CZ232" i="2"/>
  <c r="DB232" i="2" s="1"/>
  <c r="CZ236" i="2"/>
  <c r="DB236" i="2" s="1"/>
  <c r="CU238" i="2"/>
  <c r="CZ243" i="2"/>
  <c r="DB243" i="2" s="1"/>
  <c r="CZ261" i="2"/>
  <c r="DB261" i="2" s="1"/>
  <c r="CZ268" i="2"/>
  <c r="DB268" i="2" s="1"/>
  <c r="CZ270" i="2"/>
  <c r="DB270" i="2" s="1"/>
  <c r="CZ272" i="2"/>
  <c r="DB272" i="2" s="1"/>
  <c r="CZ275" i="2"/>
  <c r="DB275" i="2" s="1"/>
  <c r="CZ277" i="2"/>
  <c r="DB277" i="2" s="1"/>
  <c r="CZ279" i="2"/>
  <c r="DB279" i="2" s="1"/>
  <c r="CZ292" i="2"/>
  <c r="DB292" i="2" s="1"/>
  <c r="CZ294" i="2"/>
  <c r="DB294" i="2" s="1"/>
  <c r="CZ296" i="2"/>
  <c r="DB296" i="2" s="1"/>
  <c r="CM298" i="2"/>
  <c r="CZ298" i="2"/>
  <c r="DB298" i="2" s="1"/>
  <c r="CZ300" i="2"/>
  <c r="DB300" i="2" s="1"/>
  <c r="CZ302" i="2"/>
  <c r="DB302" i="2" s="1"/>
  <c r="CZ304" i="2"/>
  <c r="DB304" i="2" s="1"/>
  <c r="CZ306" i="2"/>
  <c r="DB306" i="2" s="1"/>
  <c r="CZ313" i="2"/>
  <c r="DB313" i="2" s="1"/>
  <c r="CZ314" i="2"/>
  <c r="DB314" i="2" s="1"/>
  <c r="CZ316" i="2"/>
  <c r="DB316" i="2" s="1"/>
  <c r="CZ318" i="2"/>
  <c r="DB318" i="2" s="1"/>
  <c r="CZ320" i="2"/>
  <c r="DB320" i="2" s="1"/>
  <c r="CZ322" i="2"/>
  <c r="DB322" i="2" s="1"/>
  <c r="CZ324" i="2"/>
  <c r="DB324" i="2" s="1"/>
  <c r="CZ326" i="2"/>
  <c r="DB326" i="2" s="1"/>
  <c r="CZ328" i="2"/>
  <c r="DB328" i="2" s="1"/>
  <c r="CZ15" i="2"/>
  <c r="DB15" i="2" s="1"/>
  <c r="CZ64" i="2"/>
  <c r="DB64" i="2" s="1"/>
  <c r="CZ68" i="2"/>
  <c r="DB68" i="2" s="1"/>
  <c r="CZ70" i="2"/>
  <c r="DB70" i="2" s="1"/>
  <c r="CZ83" i="2"/>
  <c r="DB83" i="2" s="1"/>
  <c r="CZ100" i="2"/>
  <c r="DB100" i="2" s="1"/>
  <c r="CZ118" i="2"/>
  <c r="DB118" i="2" s="1"/>
  <c r="CZ120" i="2"/>
  <c r="DB120" i="2" s="1"/>
  <c r="CZ135" i="2"/>
  <c r="DB135" i="2" s="1"/>
  <c r="CZ5" i="2"/>
  <c r="DB5" i="2" s="1"/>
  <c r="CZ8" i="2"/>
  <c r="DB8" i="2" s="1"/>
  <c r="CZ10" i="2"/>
  <c r="DB10" i="2" s="1"/>
  <c r="CZ14" i="2"/>
  <c r="DB14" i="2" s="1"/>
  <c r="CZ16" i="2"/>
  <c r="DB16" i="2" s="1"/>
  <c r="CZ18" i="2"/>
  <c r="DB18" i="2" s="1"/>
  <c r="CZ20" i="2"/>
  <c r="DB20" i="2" s="1"/>
  <c r="AQ21" i="2"/>
  <c r="CZ22" i="2"/>
  <c r="DB22" i="2" s="1"/>
  <c r="CZ24" i="2"/>
  <c r="DB24" i="2" s="1"/>
  <c r="CZ35" i="2"/>
  <c r="DB35" i="2" s="1"/>
  <c r="CZ37" i="2"/>
  <c r="DB37" i="2" s="1"/>
  <c r="CZ39" i="2"/>
  <c r="DB39" i="2" s="1"/>
  <c r="AU40" i="2"/>
  <c r="AW42" i="2"/>
  <c r="BK42" i="2"/>
  <c r="CA42" i="2"/>
  <c r="AA44" i="2"/>
  <c r="CZ45" i="2"/>
  <c r="DB45" i="2" s="1"/>
  <c r="BU46" i="2"/>
  <c r="CA57" i="2"/>
  <c r="CQ57" i="2"/>
  <c r="AQ59" i="2"/>
  <c r="CM59" i="2"/>
  <c r="CZ60" i="2"/>
  <c r="DB60" i="2" s="1"/>
  <c r="BI62" i="2"/>
  <c r="CZ63" i="2"/>
  <c r="DB63" i="2" s="1"/>
  <c r="CZ65" i="2"/>
  <c r="DB65" i="2" s="1"/>
  <c r="CZ67" i="2"/>
  <c r="DB67" i="2" s="1"/>
  <c r="CZ69" i="2"/>
  <c r="DB69" i="2" s="1"/>
  <c r="CZ71" i="2"/>
  <c r="DB71" i="2" s="1"/>
  <c r="CZ73" i="2"/>
  <c r="DB73" i="2" s="1"/>
  <c r="AA81" i="2"/>
  <c r="BG81" i="2"/>
  <c r="CZ82" i="2"/>
  <c r="DB82" i="2" s="1"/>
  <c r="CZ84" i="2"/>
  <c r="DB84" i="2" s="1"/>
  <c r="AA100" i="2"/>
  <c r="AQ100" i="2"/>
  <c r="CZ101" i="2"/>
  <c r="DB101" i="2" s="1"/>
  <c r="CZ103" i="2"/>
  <c r="DB103" i="2" s="1"/>
  <c r="CZ105" i="2"/>
  <c r="DB105" i="2" s="1"/>
  <c r="CZ107" i="2"/>
  <c r="DB107" i="2" s="1"/>
  <c r="CZ109" i="2"/>
  <c r="DB109" i="2" s="1"/>
  <c r="CZ111" i="2"/>
  <c r="DB111" i="2" s="1"/>
  <c r="CZ113" i="2"/>
  <c r="DB113" i="2" s="1"/>
  <c r="CZ115" i="2"/>
  <c r="DB115" i="2" s="1"/>
  <c r="CZ117" i="2"/>
  <c r="DB117" i="2" s="1"/>
  <c r="CZ119" i="2"/>
  <c r="DB119" i="2" s="1"/>
  <c r="CZ121" i="2"/>
  <c r="DB121" i="2" s="1"/>
  <c r="AM122" i="2"/>
  <c r="CZ128" i="2"/>
  <c r="DB128" i="2" s="1"/>
  <c r="CZ130" i="2"/>
  <c r="DB130" i="2" s="1"/>
  <c r="CZ132" i="2"/>
  <c r="DB132" i="2" s="1"/>
  <c r="CZ134" i="2"/>
  <c r="DB134" i="2" s="1"/>
  <c r="CZ136" i="2"/>
  <c r="DB136" i="2" s="1"/>
  <c r="CZ138" i="2"/>
  <c r="DB138" i="2" s="1"/>
  <c r="CZ140" i="2"/>
  <c r="DB140" i="2" s="1"/>
  <c r="BG141" i="2"/>
  <c r="AA142" i="2"/>
  <c r="AQ142" i="2"/>
  <c r="CZ143" i="2"/>
  <c r="DB143" i="2" s="1"/>
  <c r="BG150" i="2"/>
  <c r="BW150" i="2"/>
  <c r="CZ151" i="2"/>
  <c r="DB151" i="2" s="1"/>
  <c r="BO152" i="2"/>
  <c r="CE152" i="2"/>
  <c r="CZ152" i="2"/>
  <c r="DB152" i="2" s="1"/>
  <c r="AQ153" i="2"/>
  <c r="BG153" i="2"/>
  <c r="CZ154" i="2"/>
  <c r="DB154" i="2" s="1"/>
  <c r="CZ157" i="2"/>
  <c r="DB157" i="2" s="1"/>
  <c r="CZ161" i="2"/>
  <c r="DB161" i="2" s="1"/>
  <c r="CZ163" i="2"/>
  <c r="DB163" i="2" s="1"/>
  <c r="CZ165" i="2"/>
  <c r="DB165" i="2" s="1"/>
  <c r="CZ167" i="2"/>
  <c r="DB167" i="2" s="1"/>
  <c r="CZ169" i="2"/>
  <c r="DB169" i="2" s="1"/>
  <c r="CZ171" i="2"/>
  <c r="DB171" i="2" s="1"/>
  <c r="BG172" i="2"/>
  <c r="CM172" i="2"/>
  <c r="BK177" i="2"/>
  <c r="AU181" i="2"/>
  <c r="CA186" i="2"/>
  <c r="CZ189" i="2"/>
  <c r="DB189" i="2" s="1"/>
  <c r="CZ191" i="2"/>
  <c r="DB191" i="2" s="1"/>
  <c r="CZ193" i="2"/>
  <c r="DB193" i="2" s="1"/>
  <c r="CZ195" i="2"/>
  <c r="DB195" i="2" s="1"/>
  <c r="CZ199" i="2"/>
  <c r="DB199" i="2" s="1"/>
  <c r="CZ212" i="2"/>
  <c r="DB212" i="2" s="1"/>
  <c r="CZ214" i="2"/>
  <c r="DB214" i="2" s="1"/>
  <c r="CZ216" i="2"/>
  <c r="DB216" i="2" s="1"/>
  <c r="CZ218" i="2"/>
  <c r="DB218" i="2" s="1"/>
  <c r="CZ227" i="2"/>
  <c r="DB227" i="2" s="1"/>
  <c r="CZ231" i="2"/>
  <c r="DB231" i="2" s="1"/>
  <c r="BI236" i="2"/>
  <c r="CK236" i="2"/>
  <c r="CZ242" i="2"/>
  <c r="DB242" i="2" s="1"/>
  <c r="BK244" i="2"/>
  <c r="CZ245" i="2"/>
  <c r="DB245" i="2" s="1"/>
  <c r="CZ247" i="2"/>
  <c r="DB247" i="2" s="1"/>
  <c r="CZ249" i="2"/>
  <c r="DB249" i="2" s="1"/>
  <c r="CZ251" i="2"/>
  <c r="DB251" i="2" s="1"/>
  <c r="CZ253" i="2"/>
  <c r="DB253" i="2" s="1"/>
  <c r="CZ255" i="2"/>
  <c r="DB255" i="2" s="1"/>
  <c r="CZ257" i="2"/>
  <c r="DB257" i="2" s="1"/>
  <c r="CZ259" i="2"/>
  <c r="DB259" i="2" s="1"/>
  <c r="CZ260" i="2"/>
  <c r="DB260" i="2" s="1"/>
  <c r="CZ262" i="2"/>
  <c r="DB262" i="2" s="1"/>
  <c r="CZ265" i="2"/>
  <c r="DB265" i="2" s="1"/>
  <c r="CZ281" i="2"/>
  <c r="DB281" i="2" s="1"/>
  <c r="CZ283" i="2"/>
  <c r="DB283" i="2" s="1"/>
  <c r="CZ285" i="2"/>
  <c r="DB285" i="2" s="1"/>
  <c r="CZ287" i="2"/>
  <c r="DB287" i="2" s="1"/>
  <c r="CZ289" i="2"/>
  <c r="DB289" i="2" s="1"/>
  <c r="CZ308" i="2"/>
  <c r="DB308" i="2" s="1"/>
  <c r="CZ310" i="2"/>
  <c r="DB310" i="2" s="1"/>
  <c r="CZ12" i="2"/>
  <c r="DB12" i="2" s="1"/>
  <c r="CZ23" i="2"/>
  <c r="DB23" i="2" s="1"/>
  <c r="CZ36" i="2"/>
  <c r="DB36" i="2" s="1"/>
  <c r="CZ44" i="2"/>
  <c r="DB44" i="2" s="1"/>
  <c r="CZ6" i="2"/>
  <c r="DB6" i="2" s="1"/>
  <c r="AA9" i="2"/>
  <c r="AQ9" i="2"/>
  <c r="CE11" i="2"/>
  <c r="CZ11" i="2"/>
  <c r="DB11" i="2" s="1"/>
  <c r="CM14" i="2"/>
  <c r="BK19" i="2"/>
  <c r="CZ26" i="2"/>
  <c r="DB26" i="2" s="1"/>
  <c r="CZ28" i="2"/>
  <c r="DB28" i="2" s="1"/>
  <c r="CZ30" i="2"/>
  <c r="DB30" i="2" s="1"/>
  <c r="CZ32" i="2"/>
  <c r="DB32" i="2" s="1"/>
  <c r="CZ34" i="2"/>
  <c r="DB34" i="2" s="1"/>
  <c r="CZ40" i="2"/>
  <c r="DB40" i="2" s="1"/>
  <c r="CZ42" i="2"/>
  <c r="DB42" i="2" s="1"/>
  <c r="CZ47" i="2"/>
  <c r="DB47" i="2" s="1"/>
  <c r="CZ49" i="2"/>
  <c r="DB49" i="2" s="1"/>
  <c r="CZ51" i="2"/>
  <c r="DB51" i="2" s="1"/>
  <c r="CZ53" i="2"/>
  <c r="DB53" i="2" s="1"/>
  <c r="CZ55" i="2"/>
  <c r="DB55" i="2" s="1"/>
  <c r="CZ57" i="2"/>
  <c r="DB57" i="2" s="1"/>
  <c r="AS61" i="2"/>
  <c r="BG61" i="2"/>
  <c r="BK68" i="2"/>
  <c r="CZ75" i="2"/>
  <c r="DB75" i="2" s="1"/>
  <c r="CZ77" i="2"/>
  <c r="DB77" i="2" s="1"/>
  <c r="CZ79" i="2"/>
  <c r="DB79" i="2" s="1"/>
  <c r="CZ86" i="2"/>
  <c r="DB86" i="2" s="1"/>
  <c r="CZ88" i="2"/>
  <c r="DB88" i="2" s="1"/>
  <c r="CZ90" i="2"/>
  <c r="DB90" i="2" s="1"/>
  <c r="CZ92" i="2"/>
  <c r="DB92" i="2" s="1"/>
  <c r="CZ94" i="2"/>
  <c r="DB94" i="2" s="1"/>
  <c r="CZ96" i="2"/>
  <c r="DB96" i="2" s="1"/>
  <c r="CZ98" i="2"/>
  <c r="DB98" i="2" s="1"/>
  <c r="AA122" i="2"/>
  <c r="CZ123" i="2"/>
  <c r="DB123" i="2" s="1"/>
  <c r="CZ125" i="2"/>
  <c r="DB125" i="2" s="1"/>
  <c r="CZ127" i="2"/>
  <c r="DB127" i="2" s="1"/>
  <c r="AU129" i="2"/>
  <c r="BK129" i="2"/>
  <c r="CZ146" i="2"/>
  <c r="DB146" i="2" s="1"/>
  <c r="CZ148" i="2"/>
  <c r="DB148" i="2" s="1"/>
  <c r="AQ152" i="2"/>
  <c r="CZ156" i="2"/>
  <c r="DB156" i="2" s="1"/>
  <c r="AS158" i="2"/>
  <c r="CZ159" i="2"/>
  <c r="DB159" i="2" s="1"/>
  <c r="CZ173" i="2"/>
  <c r="DB173" i="2" s="1"/>
  <c r="CZ175" i="2"/>
  <c r="DB175" i="2" s="1"/>
  <c r="CZ176" i="2"/>
  <c r="DB176" i="2" s="1"/>
  <c r="CZ177" i="2"/>
  <c r="DB177" i="2" s="1"/>
  <c r="CZ179" i="2"/>
  <c r="DB179" i="2" s="1"/>
  <c r="CZ181" i="2"/>
  <c r="DB181" i="2" s="1"/>
  <c r="CZ184" i="2"/>
  <c r="DB184" i="2" s="1"/>
  <c r="CZ186" i="2"/>
  <c r="DB186" i="2" s="1"/>
  <c r="CZ201" i="2"/>
  <c r="DB201" i="2" s="1"/>
  <c r="CZ203" i="2"/>
  <c r="DB203" i="2" s="1"/>
  <c r="CZ205" i="2"/>
  <c r="DB205" i="2" s="1"/>
  <c r="CZ207" i="2"/>
  <c r="DB207" i="2" s="1"/>
  <c r="CZ209" i="2"/>
  <c r="DB209" i="2" s="1"/>
  <c r="CZ211" i="2"/>
  <c r="DB211" i="2" s="1"/>
  <c r="CA215" i="2"/>
  <c r="CZ220" i="2"/>
  <c r="DB220" i="2" s="1"/>
  <c r="CZ222" i="2"/>
  <c r="DB222" i="2" s="1"/>
  <c r="CZ224" i="2"/>
  <c r="DB224" i="2" s="1"/>
  <c r="AA228" i="2"/>
  <c r="CZ230" i="2"/>
  <c r="DB230" i="2" s="1"/>
  <c r="CZ234" i="2"/>
  <c r="DB234" i="2" s="1"/>
  <c r="CU235" i="2"/>
  <c r="CZ235" i="2"/>
  <c r="DB235" i="2" s="1"/>
  <c r="CZ241" i="2"/>
  <c r="DB241" i="2" s="1"/>
  <c r="CZ263" i="2"/>
  <c r="DB263" i="2" s="1"/>
  <c r="CZ267" i="2"/>
  <c r="DB267" i="2" s="1"/>
  <c r="CZ269" i="2"/>
  <c r="DB269" i="2" s="1"/>
  <c r="CZ271" i="2"/>
  <c r="DB271" i="2" s="1"/>
  <c r="CZ273" i="2"/>
  <c r="DB273" i="2" s="1"/>
  <c r="CZ274" i="2"/>
  <c r="DB274" i="2" s="1"/>
  <c r="CZ276" i="2"/>
  <c r="DB276" i="2" s="1"/>
  <c r="CZ278" i="2"/>
  <c r="DB278" i="2" s="1"/>
  <c r="CZ291" i="2"/>
  <c r="DB291" i="2" s="1"/>
  <c r="CZ293" i="2"/>
  <c r="DB293" i="2" s="1"/>
  <c r="CZ295" i="2"/>
  <c r="DB295" i="2" s="1"/>
  <c r="CZ297" i="2"/>
  <c r="DB297" i="2" s="1"/>
  <c r="CZ299" i="2"/>
  <c r="DB299" i="2" s="1"/>
  <c r="CZ301" i="2"/>
  <c r="DB301" i="2" s="1"/>
  <c r="CZ303" i="2"/>
  <c r="DB303" i="2" s="1"/>
  <c r="CZ305" i="2"/>
  <c r="DB305" i="2" s="1"/>
  <c r="CZ307" i="2"/>
  <c r="DB307" i="2" s="1"/>
  <c r="CZ312" i="2"/>
  <c r="DB312" i="2" s="1"/>
  <c r="CZ315" i="2"/>
  <c r="DB315" i="2" s="1"/>
  <c r="CZ317" i="2"/>
  <c r="DB317" i="2" s="1"/>
  <c r="CZ319" i="2"/>
  <c r="DB319" i="2" s="1"/>
  <c r="CZ321" i="2"/>
  <c r="DB321" i="2" s="1"/>
  <c r="CZ323" i="2"/>
  <c r="DB323" i="2" s="1"/>
  <c r="CZ325" i="2"/>
  <c r="DB325" i="2" s="1"/>
  <c r="CZ327" i="2"/>
  <c r="DB327" i="2" s="1"/>
  <c r="CX255" i="2"/>
  <c r="BG256" i="2"/>
  <c r="AM260" i="2"/>
  <c r="CM265" i="2"/>
  <c r="AU268" i="2"/>
  <c r="AM276" i="2"/>
  <c r="AW280" i="2"/>
  <c r="BK280" i="2"/>
  <c r="AM281" i="2"/>
  <c r="CS305" i="2"/>
  <c r="AA307" i="2"/>
  <c r="AQ307" i="2"/>
  <c r="AM314" i="2"/>
  <c r="AM58" i="2"/>
  <c r="CX67" i="2"/>
  <c r="AM224" i="2"/>
  <c r="CX19" i="2"/>
  <c r="BO27" i="2"/>
  <c r="CC44" i="2"/>
  <c r="BR74" i="2"/>
  <c r="AQ75" i="2"/>
  <c r="BG113" i="2"/>
  <c r="AM148" i="2"/>
  <c r="BG169" i="2"/>
  <c r="CM171" i="2"/>
  <c r="AG173" i="2"/>
  <c r="G55" i="6" s="1"/>
  <c r="AS173" i="2"/>
  <c r="BG173" i="2"/>
  <c r="BW173" i="2"/>
  <c r="BB174" i="2"/>
  <c r="AM175" i="2"/>
  <c r="AG228" i="2"/>
  <c r="CA228" i="2"/>
  <c r="CE277" i="2"/>
  <c r="AM280" i="2"/>
  <c r="AQ281" i="2"/>
  <c r="BW285" i="2"/>
  <c r="CE290" i="2"/>
  <c r="BK307" i="2"/>
  <c r="CE271" i="2"/>
  <c r="CQ30" i="2"/>
  <c r="CM44" i="2"/>
  <c r="AQ113" i="2"/>
  <c r="BG18" i="2"/>
  <c r="CM18" i="2"/>
  <c r="AU23" i="2"/>
  <c r="CO23" i="2"/>
  <c r="AA28" i="2"/>
  <c r="AM44" i="2"/>
  <c r="AU50" i="2"/>
  <c r="BK56" i="2"/>
  <c r="AO101" i="2"/>
  <c r="BY102" i="2"/>
  <c r="CM102" i="2"/>
  <c r="CA113" i="2"/>
  <c r="CH113" i="2" s="1"/>
  <c r="CQ113" i="2"/>
  <c r="AM164" i="2"/>
  <c r="BK173" i="2"/>
  <c r="CM175" i="2"/>
  <c r="CE201" i="2"/>
  <c r="AO202" i="2"/>
  <c r="BK205" i="2"/>
  <c r="CQ207" i="2"/>
  <c r="BG249" i="2"/>
  <c r="BK271" i="2"/>
  <c r="AY294" i="2"/>
  <c r="CE294" i="2"/>
  <c r="BB312" i="2"/>
  <c r="CE317" i="2"/>
  <c r="CU317" i="2"/>
  <c r="BU67" i="2"/>
  <c r="CO67" i="2"/>
  <c r="AW67" i="2"/>
  <c r="AY130" i="2"/>
  <c r="CK130" i="2"/>
  <c r="CS47" i="2"/>
  <c r="BE47" i="2"/>
  <c r="CO57" i="2"/>
  <c r="AA57" i="2"/>
  <c r="AY57" i="2"/>
  <c r="CS124" i="2"/>
  <c r="AO124" i="2"/>
  <c r="AW124" i="2"/>
  <c r="BI124" i="2"/>
  <c r="CM124" i="2"/>
  <c r="BO181" i="2"/>
  <c r="CE181" i="2"/>
  <c r="BB205" i="2"/>
  <c r="BE221" i="2"/>
  <c r="AA221" i="2"/>
  <c r="CQ16" i="2"/>
  <c r="CA18" i="2"/>
  <c r="CH18" i="2" s="1"/>
  <c r="BO23" i="2"/>
  <c r="CE23" i="2"/>
  <c r="AQ28" i="2"/>
  <c r="BW28" i="2"/>
  <c r="BB120" i="2"/>
  <c r="CO165" i="2"/>
  <c r="AO165" i="2"/>
  <c r="BO186" i="2"/>
  <c r="CS235" i="2"/>
  <c r="CK235" i="2"/>
  <c r="AS235" i="2"/>
  <c r="AQ257" i="2"/>
  <c r="BG257" i="2"/>
  <c r="BW257" i="2"/>
  <c r="CE185" i="2"/>
  <c r="CO257" i="2"/>
  <c r="AA257" i="2"/>
  <c r="AG257" i="2"/>
  <c r="BO9" i="2"/>
  <c r="CC9" i="2"/>
  <c r="CM9" i="2"/>
  <c r="BB10" i="2"/>
  <c r="AQ15" i="2"/>
  <c r="BG15" i="2"/>
  <c r="AM23" i="2"/>
  <c r="CM27" i="2"/>
  <c r="CM32" i="2"/>
  <c r="CM34" i="2"/>
  <c r="AS39" i="2"/>
  <c r="AW44" i="2"/>
  <c r="BI44" i="2"/>
  <c r="CX46" i="2"/>
  <c r="AA54" i="2"/>
  <c r="BE54" i="2"/>
  <c r="BY114" i="2"/>
  <c r="AA114" i="2"/>
  <c r="BR143" i="2"/>
  <c r="AA149" i="2"/>
  <c r="AQ149" i="2"/>
  <c r="AU185" i="2"/>
  <c r="CQ185" i="2"/>
  <c r="BK208" i="2"/>
  <c r="BO226" i="2"/>
  <c r="CE226" i="2"/>
  <c r="CS226" i="2"/>
  <c r="CM249" i="2"/>
  <c r="AQ251" i="2"/>
  <c r="CM251" i="2"/>
  <c r="CQ254" i="2"/>
  <c r="AU257" i="2"/>
  <c r="BK257" i="2"/>
  <c r="CA257" i="2"/>
  <c r="CH257" i="2" s="1"/>
  <c r="CA264" i="2"/>
  <c r="BM268" i="2"/>
  <c r="BG276" i="2"/>
  <c r="CK276" i="2"/>
  <c r="AA277" i="2"/>
  <c r="AO277" i="2"/>
  <c r="AM284" i="2"/>
  <c r="BK285" i="2"/>
  <c r="BR286" i="2"/>
  <c r="CX286" i="2"/>
  <c r="AQ287" i="2"/>
  <c r="AM294" i="2"/>
  <c r="BK299" i="2"/>
  <c r="AA313" i="2"/>
  <c r="AQ313" i="2"/>
  <c r="AM316" i="2"/>
  <c r="AQ47" i="2"/>
  <c r="CU49" i="2"/>
  <c r="BG50" i="2"/>
  <c r="BW50" i="2"/>
  <c r="BW55" i="2"/>
  <c r="CM55" i="2"/>
  <c r="BK67" i="2"/>
  <c r="BG89" i="2"/>
  <c r="CE96" i="2"/>
  <c r="BG97" i="2"/>
  <c r="BG100" i="2"/>
  <c r="CE104" i="2"/>
  <c r="BB112" i="2"/>
  <c r="AY113" i="2"/>
  <c r="AM116" i="2"/>
  <c r="BI117" i="2"/>
  <c r="CA124" i="2"/>
  <c r="CQ124" i="2"/>
  <c r="CQ135" i="2"/>
  <c r="CQ139" i="2"/>
  <c r="CU153" i="2"/>
  <c r="AM157" i="2"/>
  <c r="BG158" i="2"/>
  <c r="BR165" i="2"/>
  <c r="CU165" i="2"/>
  <c r="AU172" i="2"/>
  <c r="AU175" i="2"/>
  <c r="CA175" i="2"/>
  <c r="CH175" i="2" s="1"/>
  <c r="CM176" i="2"/>
  <c r="AQ182" i="2"/>
  <c r="CQ184" i="2"/>
  <c r="AM197" i="2"/>
  <c r="BW198" i="2"/>
  <c r="BG202" i="2"/>
  <c r="AM208" i="2"/>
  <c r="AU211" i="2"/>
  <c r="BW211" i="2"/>
  <c r="BW218" i="2"/>
  <c r="AM221" i="2"/>
  <c r="BW224" i="2"/>
  <c r="AQ228" i="2"/>
  <c r="BG228" i="2"/>
  <c r="BG235" i="2"/>
  <c r="BW235" i="2"/>
  <c r="AM236" i="2"/>
  <c r="AU251" i="2"/>
  <c r="CO251" i="2"/>
  <c r="CQ261" i="2"/>
  <c r="AQ262" i="2"/>
  <c r="CQ268" i="2"/>
  <c r="CQ271" i="2"/>
  <c r="AM291" i="2"/>
  <c r="AU292" i="2"/>
  <c r="CQ292" i="2"/>
  <c r="AQ294" i="2"/>
  <c r="BR308" i="2"/>
  <c r="AG314" i="2"/>
  <c r="AU321" i="2"/>
  <c r="BK321" i="2"/>
  <c r="BK55" i="2"/>
  <c r="BG57" i="2"/>
  <c r="AM67" i="2"/>
  <c r="CE81" i="2"/>
  <c r="CU81" i="2"/>
  <c r="CQ89" i="2"/>
  <c r="AM96" i="2"/>
  <c r="AM104" i="2"/>
  <c r="AM113" i="2"/>
  <c r="CM114" i="2"/>
  <c r="BG116" i="2"/>
  <c r="BO124" i="2"/>
  <c r="CE124" i="2"/>
  <c r="BG154" i="2"/>
  <c r="AU171" i="2"/>
  <c r="BK171" i="2"/>
  <c r="BG181" i="2"/>
  <c r="BW183" i="2"/>
  <c r="BG185" i="2"/>
  <c r="BG197" i="2"/>
  <c r="CM208" i="2"/>
  <c r="BG210" i="2"/>
  <c r="AM211" i="2"/>
  <c r="CM215" i="2"/>
  <c r="BW217" i="2"/>
  <c r="AM220" i="2"/>
  <c r="AQ223" i="2"/>
  <c r="AM235" i="2"/>
  <c r="BK235" i="2"/>
  <c r="AQ247" i="2"/>
  <c r="BG247" i="2"/>
  <c r="CM247" i="2"/>
  <c r="AM257" i="2"/>
  <c r="BG268" i="2"/>
  <c r="CA280" i="2"/>
  <c r="CH280" i="2" s="1"/>
  <c r="AU296" i="2"/>
  <c r="BK296" i="2"/>
  <c r="CX298" i="2"/>
  <c r="BO10" i="2"/>
  <c r="CQ69" i="2"/>
  <c r="AS189" i="2"/>
  <c r="AA189" i="2"/>
  <c r="CU253" i="2"/>
  <c r="CE52" i="2"/>
  <c r="CS66" i="2"/>
  <c r="BI66" i="2"/>
  <c r="CC69" i="2"/>
  <c r="AY98" i="2"/>
  <c r="BK107" i="2"/>
  <c r="CA107" i="2"/>
  <c r="CH107" i="2" s="1"/>
  <c r="CE125" i="2"/>
  <c r="AG204" i="2"/>
  <c r="G47" i="6" s="1"/>
  <c r="CS204" i="2"/>
  <c r="AW204" i="2"/>
  <c r="AU204" i="2"/>
  <c r="CE253" i="2"/>
  <c r="AQ312" i="2"/>
  <c r="CE322" i="2"/>
  <c r="CU322" i="2"/>
  <c r="BM326" i="2"/>
  <c r="AY8" i="2"/>
  <c r="BB14" i="2"/>
  <c r="BO43" i="2"/>
  <c r="CE43" i="2"/>
  <c r="AY45" i="2"/>
  <c r="CS48" i="2"/>
  <c r="BU48" i="2"/>
  <c r="BI48" i="2"/>
  <c r="BG48" i="2"/>
  <c r="CO49" i="2"/>
  <c r="AA49" i="2"/>
  <c r="AG49" i="2"/>
  <c r="G18" i="6" s="1"/>
  <c r="BI49" i="2"/>
  <c r="CK49" i="2"/>
  <c r="AM52" i="2"/>
  <c r="AU59" i="2"/>
  <c r="CO59" i="2"/>
  <c r="CA65" i="2"/>
  <c r="BI73" i="2"/>
  <c r="CK73" i="2"/>
  <c r="BO75" i="2"/>
  <c r="CE79" i="2"/>
  <c r="CC85" i="2"/>
  <c r="CQ85" i="2"/>
  <c r="BW100" i="2"/>
  <c r="CK100" i="2"/>
  <c r="BO102" i="2"/>
  <c r="BO106" i="2"/>
  <c r="CC106" i="2"/>
  <c r="CQ106" i="2"/>
  <c r="AM107" i="2"/>
  <c r="AU114" i="2"/>
  <c r="BB115" i="2"/>
  <c r="AY123" i="2"/>
  <c r="AM125" i="2"/>
  <c r="AM134" i="2"/>
  <c r="BR135" i="2"/>
  <c r="BK142" i="2"/>
  <c r="CA142" i="2"/>
  <c r="CH142" i="2" s="1"/>
  <c r="CO142" i="2"/>
  <c r="BK158" i="2"/>
  <c r="CS172" i="2"/>
  <c r="AA172" i="2"/>
  <c r="AW172" i="2"/>
  <c r="BK172" i="2"/>
  <c r="CO172" i="2"/>
  <c r="BI273" i="2"/>
  <c r="CS273" i="2"/>
  <c r="CC273" i="2"/>
  <c r="CQ273" i="2"/>
  <c r="CO288" i="2"/>
  <c r="CC288" i="2"/>
  <c r="AG288" i="2"/>
  <c r="AS288" i="2"/>
  <c r="CC301" i="2"/>
  <c r="AO301" i="2"/>
  <c r="BB301" i="2"/>
  <c r="AQ10" i="2"/>
  <c r="CM10" i="2"/>
  <c r="CS11" i="2"/>
  <c r="BI11" i="2"/>
  <c r="AW11" i="2"/>
  <c r="AM11" i="2"/>
  <c r="CQ12" i="2"/>
  <c r="BB26" i="2"/>
  <c r="BO26" i="2"/>
  <c r="CX26" i="2"/>
  <c r="AM48" i="2"/>
  <c r="BK48" i="2"/>
  <c r="CQ50" i="2"/>
  <c r="BG52" i="2"/>
  <c r="CE53" i="2"/>
  <c r="CU53" i="2"/>
  <c r="AY59" i="2"/>
  <c r="BO59" i="2"/>
  <c r="CE59" i="2"/>
  <c r="CX64" i="2"/>
  <c r="CU65" i="2"/>
  <c r="AY73" i="2"/>
  <c r="CA73" i="2"/>
  <c r="CH73" i="2" s="1"/>
  <c r="AQ81" i="2"/>
  <c r="BB88" i="2"/>
  <c r="BO97" i="2"/>
  <c r="BM100" i="2"/>
  <c r="CA100" i="2"/>
  <c r="CH100" i="2" s="1"/>
  <c r="BB114" i="2"/>
  <c r="BO114" i="2"/>
  <c r="CA122" i="2"/>
  <c r="CH122" i="2" s="1"/>
  <c r="BR134" i="2"/>
  <c r="CS147" i="2"/>
  <c r="BK157" i="2"/>
  <c r="CU158" i="2"/>
  <c r="CO169" i="2"/>
  <c r="AO169" i="2"/>
  <c r="AY169" i="2"/>
  <c r="BI169" i="2"/>
  <c r="CK169" i="2"/>
  <c r="CS185" i="2"/>
  <c r="CO185" i="2"/>
  <c r="AW185" i="2"/>
  <c r="BI185" i="2"/>
  <c r="CO213" i="2"/>
  <c r="BE213" i="2"/>
  <c r="AA213" i="2"/>
  <c r="CC213" i="2"/>
  <c r="CM213" i="2"/>
  <c r="CU246" i="2"/>
  <c r="CS248" i="2"/>
  <c r="AO248" i="2"/>
  <c r="AW248" i="2"/>
  <c r="BK248" i="2"/>
  <c r="CA249" i="2"/>
  <c r="CH249" i="2" s="1"/>
  <c r="CS271" i="2"/>
  <c r="BM271" i="2"/>
  <c r="CO271" i="2"/>
  <c r="CS285" i="2"/>
  <c r="AS285" i="2"/>
  <c r="AY285" i="2"/>
  <c r="AQ6" i="2"/>
  <c r="CA10" i="2"/>
  <c r="CH10" i="2" s="1"/>
  <c r="BM15" i="2"/>
  <c r="CA15" i="2"/>
  <c r="CH15" i="2" s="1"/>
  <c r="CA22" i="2"/>
  <c r="CH22" i="2" s="1"/>
  <c r="BO25" i="2"/>
  <c r="CE25" i="2"/>
  <c r="BK28" i="2"/>
  <c r="BM29" i="2"/>
  <c r="AM31" i="2"/>
  <c r="AQ41" i="2"/>
  <c r="AY48" i="2"/>
  <c r="CE48" i="2"/>
  <c r="CS50" i="2"/>
  <c r="AM53" i="2"/>
  <c r="AA68" i="2"/>
  <c r="AQ68" i="2"/>
  <c r="CS70" i="2"/>
  <c r="BY70" i="2"/>
  <c r="BB72" i="2"/>
  <c r="BO72" i="2"/>
  <c r="CE72" i="2"/>
  <c r="AO73" i="2"/>
  <c r="CQ73" i="2"/>
  <c r="AG81" i="2"/>
  <c r="BW81" i="2"/>
  <c r="CQ82" i="2"/>
  <c r="AY82" i="2"/>
  <c r="BO82" i="2"/>
  <c r="AQ85" i="2"/>
  <c r="BI93" i="2"/>
  <c r="BW93" i="2"/>
  <c r="BB108" i="2"/>
  <c r="BY111" i="2"/>
  <c r="CO111" i="2"/>
  <c r="CE111" i="2"/>
  <c r="CS149" i="2"/>
  <c r="BU149" i="2"/>
  <c r="AW149" i="2"/>
  <c r="BK149" i="2"/>
  <c r="BW149" i="2"/>
  <c r="CM149" i="2"/>
  <c r="CO150" i="2"/>
  <c r="AA150" i="2"/>
  <c r="BK150" i="2"/>
  <c r="CA150" i="2"/>
  <c r="CH150" i="2" s="1"/>
  <c r="CQ150" i="2"/>
  <c r="CO160" i="2"/>
  <c r="CS160" i="2"/>
  <c r="CE160" i="2"/>
  <c r="BU177" i="2"/>
  <c r="AW177" i="2"/>
  <c r="BI189" i="2"/>
  <c r="AU196" i="2"/>
  <c r="BG204" i="2"/>
  <c r="AM213" i="2"/>
  <c r="CQ226" i="2"/>
  <c r="AM248" i="2"/>
  <c r="AQ263" i="2"/>
  <c r="BG263" i="2"/>
  <c r="CM263" i="2"/>
  <c r="CC264" i="2"/>
  <c r="AS264" i="2"/>
  <c r="CX275" i="2"/>
  <c r="CS284" i="2"/>
  <c r="CK284" i="2"/>
  <c r="AW284" i="2"/>
  <c r="BK284" i="2"/>
  <c r="AM326" i="2"/>
  <c r="CU326" i="2"/>
  <c r="B336" i="2"/>
  <c r="CE142" i="2"/>
  <c r="AM146" i="2"/>
  <c r="CE150" i="2"/>
  <c r="CI150" i="2" s="1"/>
  <c r="BM153" i="2"/>
  <c r="CA153" i="2"/>
  <c r="AM160" i="2"/>
  <c r="BR163" i="2"/>
  <c r="CX163" i="2"/>
  <c r="AM172" i="2"/>
  <c r="CE172" i="2"/>
  <c r="CE177" i="2"/>
  <c r="AW181" i="2"/>
  <c r="BI181" i="2"/>
  <c r="AM185" i="2"/>
  <c r="AM189" i="2"/>
  <c r="AQ193" i="2"/>
  <c r="AM194" i="2"/>
  <c r="AM204" i="2"/>
  <c r="BK204" i="2"/>
  <c r="CQ204" i="2"/>
  <c r="AW207" i="2"/>
  <c r="BI207" i="2"/>
  <c r="BU207" i="2"/>
  <c r="BO215" i="2"/>
  <c r="CO215" i="2"/>
  <c r="AU218" i="2"/>
  <c r="BK218" i="2"/>
  <c r="AM226" i="2"/>
  <c r="CM232" i="2"/>
  <c r="CA241" i="2"/>
  <c r="CH241" i="2" s="1"/>
  <c r="CQ241" i="2"/>
  <c r="BO247" i="2"/>
  <c r="CQ249" i="2"/>
  <c r="AY254" i="2"/>
  <c r="BM256" i="2"/>
  <c r="CA256" i="2"/>
  <c r="CH256" i="2" s="1"/>
  <c r="BB265" i="2"/>
  <c r="CC265" i="2"/>
  <c r="CS268" i="2"/>
  <c r="BU268" i="2"/>
  <c r="AW268" i="2"/>
  <c r="AU274" i="2"/>
  <c r="CE287" i="2"/>
  <c r="CX287" i="2"/>
  <c r="CQ288" i="2"/>
  <c r="CQ291" i="2"/>
  <c r="BO298" i="2"/>
  <c r="CE298" i="2"/>
  <c r="CS317" i="2"/>
  <c r="BY317" i="2"/>
  <c r="BU317" i="2"/>
  <c r="AQ322" i="2"/>
  <c r="CM138" i="2"/>
  <c r="CA7" i="2"/>
  <c r="CH7" i="2" s="1"/>
  <c r="AM8" i="2"/>
  <c r="AM9" i="2"/>
  <c r="AM10" i="2"/>
  <c r="BW11" i="2"/>
  <c r="AU15" i="2"/>
  <c r="BW15" i="2"/>
  <c r="CM15" i="2"/>
  <c r="CX17" i="2"/>
  <c r="BO18" i="2"/>
  <c r="AM19" i="2"/>
  <c r="AW23" i="2"/>
  <c r="BI23" i="2"/>
  <c r="CM23" i="2"/>
  <c r="AM25" i="2"/>
  <c r="AY28" i="2"/>
  <c r="BO28" i="2"/>
  <c r="BO34" i="2"/>
  <c r="CE34" i="2"/>
  <c r="AM35" i="2"/>
  <c r="BR41" i="2"/>
  <c r="CM43" i="2"/>
  <c r="BG44" i="2"/>
  <c r="CE50" i="2"/>
  <c r="CX51" i="2"/>
  <c r="BW56" i="2"/>
  <c r="BI57" i="2"/>
  <c r="AM59" i="2"/>
  <c r="CM63" i="2"/>
  <c r="BW66" i="2"/>
  <c r="AU67" i="2"/>
  <c r="AM68" i="2"/>
  <c r="AQ69" i="2"/>
  <c r="CM70" i="2"/>
  <c r="CX71" i="2"/>
  <c r="CE80" i="2"/>
  <c r="CA81" i="2"/>
  <c r="CH81" i="2" s="1"/>
  <c r="CQ81" i="2"/>
  <c r="CX83" i="2"/>
  <c r="AY89" i="2"/>
  <c r="BI89" i="2"/>
  <c r="CK89" i="2"/>
  <c r="CX89" i="2"/>
  <c r="AM92" i="2"/>
  <c r="AQ95" i="2"/>
  <c r="CM95" i="2"/>
  <c r="BK96" i="2"/>
  <c r="CA96" i="2"/>
  <c r="CH96" i="2" s="1"/>
  <c r="AM97" i="2"/>
  <c r="AM100" i="2"/>
  <c r="BM104" i="2"/>
  <c r="CA104" i="2"/>
  <c r="CH104" i="2" s="1"/>
  <c r="CE106" i="2"/>
  <c r="CE109" i="2"/>
  <c r="CE112" i="2"/>
  <c r="BI113" i="2"/>
  <c r="CK113" i="2"/>
  <c r="CU113" i="2"/>
  <c r="BK116" i="2"/>
  <c r="BG120" i="2"/>
  <c r="CX128" i="2"/>
  <c r="CM129" i="2"/>
  <c r="AM137" i="2"/>
  <c r="AU140" i="2"/>
  <c r="AM141" i="2"/>
  <c r="CU141" i="2"/>
  <c r="AM142" i="2"/>
  <c r="BW144" i="2"/>
  <c r="BR146" i="2"/>
  <c r="AU147" i="2"/>
  <c r="BK147" i="2"/>
  <c r="BR148" i="2"/>
  <c r="AM149" i="2"/>
  <c r="AY149" i="2"/>
  <c r="AM153" i="2"/>
  <c r="BO153" i="2"/>
  <c r="CE153" i="2"/>
  <c r="AY154" i="2"/>
  <c r="BI154" i="2"/>
  <c r="AQ160" i="2"/>
  <c r="BW160" i="2"/>
  <c r="AM163" i="2"/>
  <c r="BK165" i="2"/>
  <c r="CA165" i="2"/>
  <c r="CH165" i="2" s="1"/>
  <c r="BK175" i="2"/>
  <c r="BY175" i="2"/>
  <c r="AM177" i="2"/>
  <c r="AM181" i="2"/>
  <c r="BK183" i="2"/>
  <c r="CM184" i="2"/>
  <c r="BO185" i="2"/>
  <c r="AQ189" i="2"/>
  <c r="CO197" i="2"/>
  <c r="CS197" i="2"/>
  <c r="BB197" i="2"/>
  <c r="BI197" i="2"/>
  <c r="BI202" i="2"/>
  <c r="BW202" i="2"/>
  <c r="CE204" i="2"/>
  <c r="AM207" i="2"/>
  <c r="BK207" i="2"/>
  <c r="AM209" i="2"/>
  <c r="CE211" i="2"/>
  <c r="AM215" i="2"/>
  <c r="BG220" i="2"/>
  <c r="AU224" i="2"/>
  <c r="BK224" i="2"/>
  <c r="CX231" i="2"/>
  <c r="BM232" i="2"/>
  <c r="CA232" i="2"/>
  <c r="AU255" i="2"/>
  <c r="CU256" i="2"/>
  <c r="CQ258" i="2"/>
  <c r="CS260" i="2"/>
  <c r="CC260" i="2"/>
  <c r="BG264" i="2"/>
  <c r="CM269" i="2"/>
  <c r="AQ271" i="2"/>
  <c r="CU272" i="2"/>
  <c r="AQ288" i="2"/>
  <c r="BR291" i="2"/>
  <c r="AQ303" i="2"/>
  <c r="CU304" i="2"/>
  <c r="CA308" i="2"/>
  <c r="CH308" i="2" s="1"/>
  <c r="AG317" i="2"/>
  <c r="AU317" i="2"/>
  <c r="CQ202" i="2"/>
  <c r="BG211" i="2"/>
  <c r="CU211" i="2"/>
  <c r="AQ213" i="2"/>
  <c r="CE213" i="2"/>
  <c r="CE214" i="2"/>
  <c r="AQ215" i="2"/>
  <c r="CQ220" i="2"/>
  <c r="AQ222" i="2"/>
  <c r="AY224" i="2"/>
  <c r="CA224" i="2"/>
  <c r="CQ224" i="2"/>
  <c r="AQ226" i="2"/>
  <c r="BW226" i="2"/>
  <c r="CQ228" i="2"/>
  <c r="AQ235" i="2"/>
  <c r="BM235" i="2"/>
  <c r="CA235" i="2"/>
  <c r="CH235" i="2" s="1"/>
  <c r="AQ236" i="2"/>
  <c r="CU236" i="2"/>
  <c r="AM241" i="2"/>
  <c r="CE241" i="2"/>
  <c r="AM247" i="2"/>
  <c r="CE248" i="2"/>
  <c r="CU248" i="2"/>
  <c r="BO251" i="2"/>
  <c r="CE251" i="2"/>
  <c r="CE254" i="2"/>
  <c r="AM255" i="2"/>
  <c r="AU256" i="2"/>
  <c r="AO257" i="2"/>
  <c r="CM260" i="2"/>
  <c r="CM264" i="2"/>
  <c r="BB267" i="2"/>
  <c r="AM268" i="2"/>
  <c r="CE268" i="2"/>
  <c r="AM271" i="2"/>
  <c r="BW271" i="2"/>
  <c r="AU273" i="2"/>
  <c r="BW273" i="2"/>
  <c r="BK277" i="2"/>
  <c r="CA277" i="2"/>
  <c r="AQ284" i="2"/>
  <c r="CQ285" i="2"/>
  <c r="AQ290" i="2"/>
  <c r="CO294" i="2"/>
  <c r="BW296" i="2"/>
  <c r="AQ298" i="2"/>
  <c r="BG304" i="2"/>
  <c r="AM307" i="2"/>
  <c r="CE307" i="2"/>
  <c r="AU309" i="2"/>
  <c r="AM310" i="2"/>
  <c r="AU313" i="2"/>
  <c r="BI313" i="2"/>
  <c r="BW314" i="2"/>
  <c r="CM317" i="2"/>
  <c r="CA324" i="2"/>
  <c r="CH324" i="2" s="1"/>
  <c r="BO327" i="2"/>
  <c r="CE33" i="2"/>
  <c r="CM40" i="2"/>
  <c r="BK40" i="2"/>
  <c r="BU40" i="2"/>
  <c r="AW40" i="2"/>
  <c r="CO40" i="2"/>
  <c r="CU41" i="2"/>
  <c r="BU41" i="2"/>
  <c r="BK41" i="2"/>
  <c r="CS64" i="2"/>
  <c r="CO64" i="2"/>
  <c r="AA64" i="2"/>
  <c r="CE64" i="2"/>
  <c r="AQ64" i="2"/>
  <c r="BI64" i="2"/>
  <c r="CS13" i="2"/>
  <c r="BU13" i="2"/>
  <c r="BI13" i="2"/>
  <c r="AW13" i="2"/>
  <c r="AO13" i="2"/>
  <c r="CM33" i="2"/>
  <c r="BE33" i="2"/>
  <c r="CK33" i="2"/>
  <c r="BY33" i="2"/>
  <c r="BM33" i="2"/>
  <c r="AW33" i="2"/>
  <c r="CC38" i="2"/>
  <c r="AS38" i="2"/>
  <c r="AG38" i="2"/>
  <c r="AM38" i="2"/>
  <c r="AU13" i="2"/>
  <c r="CA13" i="2"/>
  <c r="CH13" i="2" s="1"/>
  <c r="CQ13" i="2"/>
  <c r="CU16" i="2"/>
  <c r="AA16" i="2"/>
  <c r="BI38" i="2"/>
  <c r="CE41" i="2"/>
  <c r="CS60" i="2"/>
  <c r="CO60" i="2"/>
  <c r="AA60" i="2"/>
  <c r="BI60" i="2"/>
  <c r="AW60" i="2"/>
  <c r="CQ60" i="2"/>
  <c r="CX7" i="2"/>
  <c r="CU7" i="2"/>
  <c r="BB38" i="2"/>
  <c r="AY38" i="2"/>
  <c r="CQ38" i="2"/>
  <c r="BE40" i="2"/>
  <c r="CE60" i="2"/>
  <c r="BE63" i="2"/>
  <c r="AW63" i="2"/>
  <c r="CA28" i="2"/>
  <c r="CH28" i="2" s="1"/>
  <c r="AO29" i="2"/>
  <c r="CQ29" i="2"/>
  <c r="AM33" i="2"/>
  <c r="BB33" i="2"/>
  <c r="BK33" i="2"/>
  <c r="CU33" i="2"/>
  <c r="AM34" i="2"/>
  <c r="AW34" i="2"/>
  <c r="BI34" i="2"/>
  <c r="CO34" i="2"/>
  <c r="BW35" i="2"/>
  <c r="BK38" i="2"/>
  <c r="BB39" i="2"/>
  <c r="BK39" i="2"/>
  <c r="AM40" i="2"/>
  <c r="BG40" i="2"/>
  <c r="CE40" i="2"/>
  <c r="AA42" i="2"/>
  <c r="AO42" i="2"/>
  <c r="BO42" i="2"/>
  <c r="AM43" i="2"/>
  <c r="AO44" i="2"/>
  <c r="AY44" i="2"/>
  <c r="BW44" i="2"/>
  <c r="AM45" i="2"/>
  <c r="AU46" i="2"/>
  <c r="AW47" i="2"/>
  <c r="AG48" i="2"/>
  <c r="AU48" i="2"/>
  <c r="BM48" i="2"/>
  <c r="BW48" i="2"/>
  <c r="BB49" i="2"/>
  <c r="BK49" i="2"/>
  <c r="CA49" i="2"/>
  <c r="CH49" i="2" s="1"/>
  <c r="BO50" i="2"/>
  <c r="BY50" i="2"/>
  <c r="BW52" i="2"/>
  <c r="AM56" i="2"/>
  <c r="BM56" i="2"/>
  <c r="AM57" i="2"/>
  <c r="CK57" i="2"/>
  <c r="AA58" i="2"/>
  <c r="BW59" i="2"/>
  <c r="CX59" i="2"/>
  <c r="CU60" i="2"/>
  <c r="AY62" i="2"/>
  <c r="CQ62" i="2"/>
  <c r="BK63" i="2"/>
  <c r="BK65" i="2"/>
  <c r="CK65" i="2"/>
  <c r="AY66" i="2"/>
  <c r="BK66" i="2"/>
  <c r="CM66" i="2"/>
  <c r="BR67" i="2"/>
  <c r="CQ67" i="2"/>
  <c r="BG68" i="2"/>
  <c r="CE68" i="2"/>
  <c r="AG69" i="2"/>
  <c r="AS69" i="2"/>
  <c r="BG69" i="2"/>
  <c r="CE69" i="2"/>
  <c r="CU69" i="2"/>
  <c r="BO70" i="2"/>
  <c r="AQ72" i="2"/>
  <c r="AG73" i="2"/>
  <c r="G109" i="6" s="1"/>
  <c r="AQ73" i="2"/>
  <c r="CE75" i="2"/>
  <c r="CS75" i="2"/>
  <c r="BI77" i="2"/>
  <c r="BW77" i="2"/>
  <c r="AO78" i="2"/>
  <c r="AQ79" i="2"/>
  <c r="CM79" i="2"/>
  <c r="BU80" i="2"/>
  <c r="AM81" i="2"/>
  <c r="BI81" i="2"/>
  <c r="BK83" i="2"/>
  <c r="BR83" i="2"/>
  <c r="AW84" i="2"/>
  <c r="BU84" i="2"/>
  <c r="CU84" i="2"/>
  <c r="AG85" i="2"/>
  <c r="AS85" i="2"/>
  <c r="BG85" i="2"/>
  <c r="CE85" i="2"/>
  <c r="CU85" i="2"/>
  <c r="BO86" i="2"/>
  <c r="AO89" i="2"/>
  <c r="CA89" i="2"/>
  <c r="BR90" i="2"/>
  <c r="CE92" i="2"/>
  <c r="AY93" i="2"/>
  <c r="BK93" i="2"/>
  <c r="CA93" i="2"/>
  <c r="CH93" i="2" s="1"/>
  <c r="CM93" i="2"/>
  <c r="AU95" i="2"/>
  <c r="CO95" i="2"/>
  <c r="BU96" i="2"/>
  <c r="CU96" i="2"/>
  <c r="AU97" i="2"/>
  <c r="CU97" i="2"/>
  <c r="CC98" i="2"/>
  <c r="CQ98" i="2"/>
  <c r="AU99" i="2"/>
  <c r="CE100" i="2"/>
  <c r="CI100" i="2" s="1"/>
  <c r="AG101" i="2"/>
  <c r="AQ101" i="2"/>
  <c r="CU101" i="2"/>
  <c r="BG102" i="2"/>
  <c r="AQ104" i="2"/>
  <c r="CO104" i="2"/>
  <c r="BI106" i="2"/>
  <c r="BW106" i="2"/>
  <c r="BR107" i="2"/>
  <c r="CA108" i="2"/>
  <c r="CH108" i="2" s="1"/>
  <c r="BB110" i="2"/>
  <c r="AM111" i="2"/>
  <c r="AM114" i="2"/>
  <c r="CM115" i="2"/>
  <c r="AM117" i="2"/>
  <c r="AY117" i="2"/>
  <c r="AW120" i="2"/>
  <c r="CQ120" i="2"/>
  <c r="AG121" i="2"/>
  <c r="AS121" i="2"/>
  <c r="BG121" i="2"/>
  <c r="CO121" i="2"/>
  <c r="AW129" i="2"/>
  <c r="BU129" i="2"/>
  <c r="CS129" i="2"/>
  <c r="BK130" i="2"/>
  <c r="AQ134" i="2"/>
  <c r="BW134" i="2"/>
  <c r="BM138" i="2"/>
  <c r="CQ138" i="2"/>
  <c r="CS144" i="2"/>
  <c r="AA144" i="2"/>
  <c r="BY144" i="2"/>
  <c r="CM144" i="2"/>
  <c r="AM145" i="2"/>
  <c r="CO178" i="2"/>
  <c r="AA178" i="2"/>
  <c r="AS178" i="2"/>
  <c r="AG178" i="2"/>
  <c r="G113" i="6" s="1"/>
  <c r="BM178" i="2"/>
  <c r="CK190" i="2"/>
  <c r="BG190" i="2"/>
  <c r="BM227" i="2"/>
  <c r="AA227" i="2"/>
  <c r="AQ227" i="2"/>
  <c r="AQ65" i="2"/>
  <c r="BW65" i="2"/>
  <c r="CA75" i="2"/>
  <c r="CH75" i="2" s="1"/>
  <c r="AQ77" i="2"/>
  <c r="CE77" i="2"/>
  <c r="CE84" i="2"/>
  <c r="AU139" i="2"/>
  <c r="BW139" i="2"/>
  <c r="CE156" i="2"/>
  <c r="CS156" i="2"/>
  <c r="BY156" i="2"/>
  <c r="BR158" i="2"/>
  <c r="AY162" i="2"/>
  <c r="BY166" i="2"/>
  <c r="CS166" i="2"/>
  <c r="AA166" i="2"/>
  <c r="AU166" i="2"/>
  <c r="BW166" i="2"/>
  <c r="BM219" i="2"/>
  <c r="AQ219" i="2"/>
  <c r="BB16" i="2"/>
  <c r="CX21" i="2"/>
  <c r="BB22" i="2"/>
  <c r="CQ4" i="2"/>
  <c r="AM5" i="2"/>
  <c r="BK6" i="2"/>
  <c r="AG7" i="2"/>
  <c r="AS7" i="2"/>
  <c r="BR7" i="2"/>
  <c r="BW8" i="2"/>
  <c r="CM8" i="2"/>
  <c r="AU9" i="2"/>
  <c r="BG10" i="2"/>
  <c r="BU10" i="2"/>
  <c r="CE10" i="2"/>
  <c r="AQ11" i="2"/>
  <c r="BO11" i="2"/>
  <c r="AG15" i="2"/>
  <c r="AO15" i="2"/>
  <c r="CE15" i="2"/>
  <c r="AM16" i="2"/>
  <c r="CQ17" i="2"/>
  <c r="AM18" i="2"/>
  <c r="AW18" i="2"/>
  <c r="BB20" i="2"/>
  <c r="AO23" i="2"/>
  <c r="BK23" i="2"/>
  <c r="CA27" i="2"/>
  <c r="CH27" i="2" s="1"/>
  <c r="CO28" i="2"/>
  <c r="AG29" i="2"/>
  <c r="G102" i="6" s="1"/>
  <c r="BG29" i="2"/>
  <c r="CE29" i="2"/>
  <c r="CU29" i="2"/>
  <c r="AQ31" i="2"/>
  <c r="BG31" i="2"/>
  <c r="BW32" i="2"/>
  <c r="AA34" i="2"/>
  <c r="AY34" i="2"/>
  <c r="BK34" i="2"/>
  <c r="CU35" i="2"/>
  <c r="BO38" i="2"/>
  <c r="AY39" i="2"/>
  <c r="BO39" i="2"/>
  <c r="AQ40" i="2"/>
  <c r="AQ42" i="2"/>
  <c r="BG43" i="2"/>
  <c r="CQ43" i="2"/>
  <c r="AG44" i="2"/>
  <c r="AQ44" i="2"/>
  <c r="BM44" i="2"/>
  <c r="CK44" i="2"/>
  <c r="BW45" i="2"/>
  <c r="BR46" i="2"/>
  <c r="AM47" i="2"/>
  <c r="AY47" i="2"/>
  <c r="AO48" i="2"/>
  <c r="BO48" i="2"/>
  <c r="CO48" i="2"/>
  <c r="AO49" i="2"/>
  <c r="BK52" i="2"/>
  <c r="BK53" i="2"/>
  <c r="CA53" i="2"/>
  <c r="CH53" i="2" s="1"/>
  <c r="CQ53" i="2"/>
  <c r="AA56" i="2"/>
  <c r="CO56" i="2"/>
  <c r="AQ57" i="2"/>
  <c r="AU58" i="2"/>
  <c r="CQ58" i="2"/>
  <c r="BK59" i="2"/>
  <c r="BY59" i="2"/>
  <c r="AM60" i="2"/>
  <c r="AY60" i="2"/>
  <c r="BK60" i="2"/>
  <c r="CA60" i="2"/>
  <c r="CH60" i="2" s="1"/>
  <c r="AA61" i="2"/>
  <c r="BM61" i="2"/>
  <c r="CA61" i="2"/>
  <c r="CH61" i="2" s="1"/>
  <c r="AM63" i="2"/>
  <c r="AM64" i="2"/>
  <c r="BK64" i="2"/>
  <c r="CA64" i="2"/>
  <c r="CH64" i="2" s="1"/>
  <c r="AA66" i="2"/>
  <c r="AM66" i="2"/>
  <c r="BO66" i="2"/>
  <c r="CC66" i="2"/>
  <c r="CQ66" i="2"/>
  <c r="BE67" i="2"/>
  <c r="AW68" i="2"/>
  <c r="BU68" i="2"/>
  <c r="AA69" i="2"/>
  <c r="BK69" i="2"/>
  <c r="BW69" i="2"/>
  <c r="AA70" i="2"/>
  <c r="AM70" i="2"/>
  <c r="BK72" i="2"/>
  <c r="CA72" i="2"/>
  <c r="CH72" i="2" s="1"/>
  <c r="CQ72" i="2"/>
  <c r="BG73" i="2"/>
  <c r="AY77" i="2"/>
  <c r="BK77" i="2"/>
  <c r="CA77" i="2"/>
  <c r="CH77" i="2" s="1"/>
  <c r="CM77" i="2"/>
  <c r="AU79" i="2"/>
  <c r="CO79" i="2"/>
  <c r="AO81" i="2"/>
  <c r="AM84" i="2"/>
  <c r="CK84" i="2"/>
  <c r="AA85" i="2"/>
  <c r="BK85" i="2"/>
  <c r="BW85" i="2"/>
  <c r="AA86" i="2"/>
  <c r="AM86" i="2"/>
  <c r="AG89" i="2"/>
  <c r="AQ89" i="2"/>
  <c r="AQ92" i="2"/>
  <c r="AO93" i="2"/>
  <c r="CC93" i="2"/>
  <c r="CQ93" i="2"/>
  <c r="CE95" i="2"/>
  <c r="AY97" i="2"/>
  <c r="BI97" i="2"/>
  <c r="BW97" i="2"/>
  <c r="CK97" i="2"/>
  <c r="CE98" i="2"/>
  <c r="BK99" i="2"/>
  <c r="CA99" i="2"/>
  <c r="CH99" i="2" s="1"/>
  <c r="AW100" i="2"/>
  <c r="CU100" i="2"/>
  <c r="BI101" i="2"/>
  <c r="CK101" i="2"/>
  <c r="AU102" i="2"/>
  <c r="BI102" i="2"/>
  <c r="CU102" i="2"/>
  <c r="AS104" i="2"/>
  <c r="BG104" i="2"/>
  <c r="CQ104" i="2"/>
  <c r="AY106" i="2"/>
  <c r="AM109" i="2"/>
  <c r="CQ109" i="2"/>
  <c r="AQ111" i="2"/>
  <c r="AM112" i="2"/>
  <c r="CQ112" i="2"/>
  <c r="CX115" i="2"/>
  <c r="AW116" i="2"/>
  <c r="BW116" i="2"/>
  <c r="AM120" i="2"/>
  <c r="BO120" i="2"/>
  <c r="CE120" i="2"/>
  <c r="CU120" i="2"/>
  <c r="AU121" i="2"/>
  <c r="BK121" i="2"/>
  <c r="BW121" i="2"/>
  <c r="CQ121" i="2"/>
  <c r="BG122" i="2"/>
  <c r="AO130" i="2"/>
  <c r="BK134" i="2"/>
  <c r="AM135" i="2"/>
  <c r="AY148" i="2"/>
  <c r="CE148" i="2"/>
  <c r="CS171" i="2"/>
  <c r="CO171" i="2"/>
  <c r="BO171" i="2"/>
  <c r="CE171" i="2"/>
  <c r="BG65" i="2"/>
  <c r="BK76" i="2"/>
  <c r="AG77" i="2"/>
  <c r="BG77" i="2"/>
  <c r="BG84" i="2"/>
  <c r="AS109" i="2"/>
  <c r="BG109" i="2"/>
  <c r="AS112" i="2"/>
  <c r="BM112" i="2"/>
  <c r="BW112" i="2"/>
  <c r="AQ121" i="2"/>
  <c r="BO121" i="2"/>
  <c r="AA139" i="2"/>
  <c r="AO139" i="2"/>
  <c r="CS139" i="2"/>
  <c r="CK139" i="2"/>
  <c r="BY139" i="2"/>
  <c r="AG139" i="2"/>
  <c r="G58" i="6" s="1"/>
  <c r="BI139" i="2"/>
  <c r="CM156" i="2"/>
  <c r="BY162" i="2"/>
  <c r="BI162" i="2"/>
  <c r="AA162" i="2"/>
  <c r="BO162" i="2"/>
  <c r="CQ162" i="2"/>
  <c r="BI166" i="2"/>
  <c r="CS252" i="2"/>
  <c r="CO252" i="2"/>
  <c r="AA252" i="2"/>
  <c r="CE252" i="2"/>
  <c r="AW252" i="2"/>
  <c r="BM7" i="2"/>
  <c r="CK7" i="2"/>
  <c r="CX9" i="2"/>
  <c r="BK11" i="2"/>
  <c r="BG13" i="2"/>
  <c r="BR16" i="2"/>
  <c r="BB19" i="2"/>
  <c r="CU19" i="2"/>
  <c r="CM21" i="2"/>
  <c r="BO22" i="2"/>
  <c r="CX22" i="2"/>
  <c r="BB27" i="2"/>
  <c r="AQ5" i="2"/>
  <c r="BG5" i="2"/>
  <c r="BW5" i="2"/>
  <c r="CE6" i="2"/>
  <c r="AA7" i="2"/>
  <c r="AU7" i="2"/>
  <c r="BG7" i="2"/>
  <c r="BK8" i="2"/>
  <c r="CA8" i="2"/>
  <c r="CH8" i="2" s="1"/>
  <c r="BB9" i="2"/>
  <c r="BK10" i="2"/>
  <c r="CO11" i="2"/>
  <c r="CA12" i="2"/>
  <c r="CH12" i="2" s="1"/>
  <c r="CM13" i="2"/>
  <c r="BW16" i="2"/>
  <c r="CM16" i="2"/>
  <c r="CM22" i="2"/>
  <c r="AG23" i="2"/>
  <c r="G6" i="6" s="1"/>
  <c r="AQ23" i="2"/>
  <c r="BM23" i="2"/>
  <c r="BW23" i="2"/>
  <c r="BW24" i="2"/>
  <c r="AU26" i="2"/>
  <c r="BK26" i="2"/>
  <c r="AM28" i="2"/>
  <c r="AW28" i="2"/>
  <c r="BI28" i="2"/>
  <c r="CE28" i="2"/>
  <c r="CQ28" i="2"/>
  <c r="AQ30" i="2"/>
  <c r="BR30" i="2"/>
  <c r="AQ34" i="2"/>
  <c r="BM34" i="2"/>
  <c r="BW34" i="2"/>
  <c r="BR36" i="2"/>
  <c r="BW40" i="2"/>
  <c r="AU42" i="2"/>
  <c r="AU43" i="2"/>
  <c r="BY43" i="2"/>
  <c r="AU45" i="2"/>
  <c r="AQ56" i="2"/>
  <c r="BG56" i="2"/>
  <c r="CE56" i="2"/>
  <c r="AQ60" i="2"/>
  <c r="BO60" i="2"/>
  <c r="CU61" i="2"/>
  <c r="BO64" i="2"/>
  <c r="AA65" i="2"/>
  <c r="AM65" i="2"/>
  <c r="CU66" i="2"/>
  <c r="BM69" i="2"/>
  <c r="CA69" i="2"/>
  <c r="CH69" i="2" s="1"/>
  <c r="CM69" i="2"/>
  <c r="BW70" i="2"/>
  <c r="CX73" i="2"/>
  <c r="CK76" i="2"/>
  <c r="AO77" i="2"/>
  <c r="CC77" i="2"/>
  <c r="CQ77" i="2"/>
  <c r="AA84" i="2"/>
  <c r="AQ84" i="2"/>
  <c r="BM85" i="2"/>
  <c r="CM85" i="2"/>
  <c r="BW86" i="2"/>
  <c r="AG93" i="2"/>
  <c r="AQ93" i="2"/>
  <c r="BG93" i="2"/>
  <c r="CE93" i="2"/>
  <c r="AG97" i="2"/>
  <c r="G110" i="6" s="1"/>
  <c r="AO97" i="2"/>
  <c r="CA97" i="2"/>
  <c r="CH97" i="2" s="1"/>
  <c r="BI98" i="2"/>
  <c r="BW98" i="2"/>
  <c r="AM99" i="2"/>
  <c r="BR99" i="2"/>
  <c r="AA101" i="2"/>
  <c r="BK101" i="2"/>
  <c r="CA101" i="2"/>
  <c r="AY102" i="2"/>
  <c r="BW102" i="2"/>
  <c r="AQ103" i="2"/>
  <c r="CX103" i="2"/>
  <c r="BK104" i="2"/>
  <c r="BW104" i="2"/>
  <c r="CU109" i="2"/>
  <c r="CA111" i="2"/>
  <c r="CH111" i="2" s="1"/>
  <c r="CM111" i="2"/>
  <c r="AQ112" i="2"/>
  <c r="BK112" i="2"/>
  <c r="BU112" i="2"/>
  <c r="CE119" i="2"/>
  <c r="AA121" i="2"/>
  <c r="AM121" i="2"/>
  <c r="BM121" i="2"/>
  <c r="BY121" i="2"/>
  <c r="CK121" i="2"/>
  <c r="CU121" i="2"/>
  <c r="CS123" i="2"/>
  <c r="BI123" i="2"/>
  <c r="AG123" i="2"/>
  <c r="G14" i="6" s="1"/>
  <c r="CQ123" i="2"/>
  <c r="AU125" i="2"/>
  <c r="CS130" i="2"/>
  <c r="BU130" i="2"/>
  <c r="CC130" i="2"/>
  <c r="AS130" i="2"/>
  <c r="AG130" i="2"/>
  <c r="G41" i="6" s="1"/>
  <c r="AQ130" i="2"/>
  <c r="CU130" i="2"/>
  <c r="CS138" i="2"/>
  <c r="BU138" i="2"/>
  <c r="AQ138" i="2"/>
  <c r="BG138" i="2"/>
  <c r="AQ139" i="2"/>
  <c r="BG139" i="2"/>
  <c r="CS193" i="2"/>
  <c r="BI193" i="2"/>
  <c r="AW193" i="2"/>
  <c r="CO193" i="2"/>
  <c r="AA193" i="2"/>
  <c r="BM193" i="2"/>
  <c r="CS206" i="2"/>
  <c r="BI206" i="2"/>
  <c r="AS219" i="2"/>
  <c r="AS231" i="2"/>
  <c r="CO231" i="2"/>
  <c r="CA231" i="2"/>
  <c r="CH231" i="2" s="1"/>
  <c r="AQ231" i="2"/>
  <c r="CS233" i="2"/>
  <c r="BW233" i="2"/>
  <c r="AG233" i="2"/>
  <c r="BI233" i="2"/>
  <c r="CS237" i="2"/>
  <c r="BI237" i="2"/>
  <c r="CC237" i="2"/>
  <c r="AY237" i="2"/>
  <c r="AO237" i="2"/>
  <c r="BG123" i="2"/>
  <c r="BB125" i="2"/>
  <c r="CQ125" i="2"/>
  <c r="AQ128" i="2"/>
  <c r="CE138" i="2"/>
  <c r="AU141" i="2"/>
  <c r="CA141" i="2"/>
  <c r="CH141" i="2" s="1"/>
  <c r="CQ142" i="2"/>
  <c r="BO144" i="2"/>
  <c r="BG145" i="2"/>
  <c r="AA147" i="2"/>
  <c r="AM147" i="2"/>
  <c r="AQ148" i="2"/>
  <c r="BG149" i="2"/>
  <c r="CO149" i="2"/>
  <c r="CM151" i="2"/>
  <c r="CM152" i="2"/>
  <c r="CS153" i="2"/>
  <c r="AO153" i="2"/>
  <c r="BI153" i="2"/>
  <c r="AW153" i="2"/>
  <c r="AG153" i="2"/>
  <c r="G83" i="6" s="1"/>
  <c r="AU153" i="2"/>
  <c r="AM154" i="2"/>
  <c r="CA154" i="2"/>
  <c r="CH154" i="2" s="1"/>
  <c r="CM154" i="2"/>
  <c r="AO155" i="2"/>
  <c r="CC155" i="2"/>
  <c r="BE155" i="2"/>
  <c r="BO155" i="2"/>
  <c r="CE162" i="2"/>
  <c r="AS168" i="2"/>
  <c r="CK168" i="2"/>
  <c r="AU176" i="2"/>
  <c r="BE176" i="2"/>
  <c r="BO176" i="2"/>
  <c r="CO176" i="2"/>
  <c r="CS177" i="2"/>
  <c r="CO177" i="2"/>
  <c r="AG177" i="2"/>
  <c r="G74" i="6" s="1"/>
  <c r="BM177" i="2"/>
  <c r="CA178" i="2"/>
  <c r="CH178" i="2" s="1"/>
  <c r="CQ178" i="2"/>
  <c r="AY184" i="2"/>
  <c r="CX185" i="2"/>
  <c r="AA186" i="2"/>
  <c r="AM186" i="2"/>
  <c r="BW187" i="2"/>
  <c r="BK193" i="2"/>
  <c r="BW193" i="2"/>
  <c r="CM193" i="2"/>
  <c r="CQ196" i="2"/>
  <c r="BI198" i="2"/>
  <c r="AA198" i="2"/>
  <c r="CQ198" i="2"/>
  <c r="BG201" i="2"/>
  <c r="BK201" i="2"/>
  <c r="AU203" i="2"/>
  <c r="CC203" i="2"/>
  <c r="CQ203" i="2"/>
  <c r="CQ205" i="2"/>
  <c r="AQ209" i="2"/>
  <c r="AY209" i="2"/>
  <c r="BO209" i="2"/>
  <c r="CA209" i="2"/>
  <c r="CH209" i="2" s="1"/>
  <c r="AY211" i="2"/>
  <c r="AM219" i="2"/>
  <c r="BB221" i="2"/>
  <c r="CC223" i="2"/>
  <c r="CK223" i="2"/>
  <c r="AS223" i="2"/>
  <c r="AW230" i="2"/>
  <c r="AM232" i="2"/>
  <c r="CQ232" i="2"/>
  <c r="BM244" i="2"/>
  <c r="BU244" i="2"/>
  <c r="AQ244" i="2"/>
  <c r="CE244" i="2"/>
  <c r="AU123" i="2"/>
  <c r="BW123" i="2"/>
  <c r="AU124" i="2"/>
  <c r="AQ129" i="2"/>
  <c r="BG129" i="2"/>
  <c r="AM130" i="2"/>
  <c r="AU130" i="2"/>
  <c r="CE130" i="2"/>
  <c r="AM138" i="2"/>
  <c r="BK138" i="2"/>
  <c r="CE141" i="2"/>
  <c r="AW142" i="2"/>
  <c r="BI142" i="2"/>
  <c r="AM144" i="2"/>
  <c r="CA146" i="2"/>
  <c r="CH146" i="2" s="1"/>
  <c r="CM146" i="2"/>
  <c r="BW147" i="2"/>
  <c r="CQ148" i="2"/>
  <c r="CO154" i="2"/>
  <c r="CK154" i="2"/>
  <c r="AG154" i="2"/>
  <c r="G82" i="6" s="1"/>
  <c r="AO154" i="2"/>
  <c r="CC154" i="2"/>
  <c r="AQ156" i="2"/>
  <c r="BK168" i="2"/>
  <c r="CA168" i="2"/>
  <c r="CH168" i="2" s="1"/>
  <c r="BG176" i="2"/>
  <c r="CU177" i="2"/>
  <c r="CE178" i="2"/>
  <c r="BG186" i="2"/>
  <c r="CA187" i="2"/>
  <c r="CH187" i="2" s="1"/>
  <c r="CQ187" i="2"/>
  <c r="AY193" i="2"/>
  <c r="CA193" i="2"/>
  <c r="CH193" i="2" s="1"/>
  <c r="AY196" i="2"/>
  <c r="CE196" i="2"/>
  <c r="CU196" i="2"/>
  <c r="AW203" i="2"/>
  <c r="BI203" i="2"/>
  <c r="BU203" i="2"/>
  <c r="CS211" i="2"/>
  <c r="CO211" i="2"/>
  <c r="AS211" i="2"/>
  <c r="AG211" i="2"/>
  <c r="G31" i="6" s="1"/>
  <c r="AO211" i="2"/>
  <c r="CX211" i="2"/>
  <c r="AQ214" i="2"/>
  <c r="AY217" i="2"/>
  <c r="BO217" i="2"/>
  <c r="CU219" i="2"/>
  <c r="CA223" i="2"/>
  <c r="AM231" i="2"/>
  <c r="BO231" i="2"/>
  <c r="CU232" i="2"/>
  <c r="CU300" i="2"/>
  <c r="AA300" i="2"/>
  <c r="BI300" i="2"/>
  <c r="CC176" i="2"/>
  <c r="BY176" i="2"/>
  <c r="AG176" i="2"/>
  <c r="AQ178" i="2"/>
  <c r="AY187" i="2"/>
  <c r="CU187" i="2"/>
  <c r="AU190" i="2"/>
  <c r="BO191" i="2"/>
  <c r="CC191" i="2"/>
  <c r="CQ191" i="2"/>
  <c r="CE193" i="2"/>
  <c r="BY214" i="2"/>
  <c r="BM214" i="2"/>
  <c r="BK214" i="2"/>
  <c r="CO232" i="2"/>
  <c r="AG232" i="2"/>
  <c r="AS232" i="2"/>
  <c r="CQ237" i="2"/>
  <c r="CO283" i="2"/>
  <c r="BY283" i="2"/>
  <c r="CO295" i="2"/>
  <c r="BM295" i="2"/>
  <c r="AA295" i="2"/>
  <c r="AS295" i="2"/>
  <c r="AQ295" i="2"/>
  <c r="CO261" i="2"/>
  <c r="CK261" i="2"/>
  <c r="CA261" i="2"/>
  <c r="CH261" i="2" s="1"/>
  <c r="AS261" i="2"/>
  <c r="AG261" i="2"/>
  <c r="BG261" i="2"/>
  <c r="CU154" i="2"/>
  <c r="CQ155" i="2"/>
  <c r="AY156" i="2"/>
  <c r="BO156" i="2"/>
  <c r="AA158" i="2"/>
  <c r="CM158" i="2"/>
  <c r="BR159" i="2"/>
  <c r="CM160" i="2"/>
  <c r="BW162" i="2"/>
  <c r="AG165" i="2"/>
  <c r="G27" i="6" s="1"/>
  <c r="AQ165" i="2"/>
  <c r="BG165" i="2"/>
  <c r="CK165" i="2"/>
  <c r="AM166" i="2"/>
  <c r="BB168" i="2"/>
  <c r="BO168" i="2"/>
  <c r="AG169" i="2"/>
  <c r="G23" i="6" s="1"/>
  <c r="AQ169" i="2"/>
  <c r="CA169" i="2"/>
  <c r="CH169" i="2" s="1"/>
  <c r="AM171" i="2"/>
  <c r="AO172" i="2"/>
  <c r="BU172" i="2"/>
  <c r="BM173" i="2"/>
  <c r="CA173" i="2"/>
  <c r="CQ173" i="2"/>
  <c r="AQ176" i="2"/>
  <c r="BW176" i="2"/>
  <c r="AQ177" i="2"/>
  <c r="BW177" i="2"/>
  <c r="CM177" i="2"/>
  <c r="BG178" i="2"/>
  <c r="AO181" i="2"/>
  <c r="BK181" i="2"/>
  <c r="BW181" i="2"/>
  <c r="CM181" i="2"/>
  <c r="CU183" i="2"/>
  <c r="AM184" i="2"/>
  <c r="AO185" i="2"/>
  <c r="BK185" i="2"/>
  <c r="BW185" i="2"/>
  <c r="CX186" i="2"/>
  <c r="AQ187" i="2"/>
  <c r="BG187" i="2"/>
  <c r="AQ188" i="2"/>
  <c r="BW188" i="2"/>
  <c r="BO189" i="2"/>
  <c r="CC189" i="2"/>
  <c r="CQ189" i="2"/>
  <c r="CU190" i="2"/>
  <c r="AQ191" i="2"/>
  <c r="BG191" i="2"/>
  <c r="BG193" i="2"/>
  <c r="BO193" i="2"/>
  <c r="BG194" i="2"/>
  <c r="BW194" i="2"/>
  <c r="AM196" i="2"/>
  <c r="CU197" i="2"/>
  <c r="AY198" i="2"/>
  <c r="CE198" i="2"/>
  <c r="BK199" i="2"/>
  <c r="CA199" i="2"/>
  <c r="CH199" i="2" s="1"/>
  <c r="BK200" i="2"/>
  <c r="AG202" i="2"/>
  <c r="AQ202" i="2"/>
  <c r="BB204" i="2"/>
  <c r="BY204" i="2"/>
  <c r="CK204" i="2"/>
  <c r="CE205" i="2"/>
  <c r="AA207" i="2"/>
  <c r="AU210" i="2"/>
  <c r="AQ211" i="2"/>
  <c r="BK211" i="2"/>
  <c r="CA211" i="2"/>
  <c r="CH211" i="2" s="1"/>
  <c r="AU213" i="2"/>
  <c r="BG213" i="2"/>
  <c r="BW213" i="2"/>
  <c r="BK219" i="2"/>
  <c r="BW219" i="2"/>
  <c r="CX222" i="2"/>
  <c r="AM223" i="2"/>
  <c r="BK223" i="2"/>
  <c r="BY226" i="2"/>
  <c r="AM227" i="2"/>
  <c r="BW227" i="2"/>
  <c r="AM228" i="2"/>
  <c r="AY228" i="2"/>
  <c r="BI228" i="2"/>
  <c r="BW228" i="2"/>
  <c r="AQ230" i="2"/>
  <c r="CX230" i="2"/>
  <c r="BG231" i="2"/>
  <c r="BG232" i="2"/>
  <c r="CE232" i="2"/>
  <c r="AU233" i="2"/>
  <c r="AU235" i="2"/>
  <c r="CC235" i="2"/>
  <c r="CM235" i="2"/>
  <c r="AO236" i="2"/>
  <c r="AQ237" i="2"/>
  <c r="CO241" i="2"/>
  <c r="AG241" i="2"/>
  <c r="AS241" i="2"/>
  <c r="AA246" i="2"/>
  <c r="CO249" i="2"/>
  <c r="CK249" i="2"/>
  <c r="AO249" i="2"/>
  <c r="AY249" i="2"/>
  <c r="BI249" i="2"/>
  <c r="CA250" i="2"/>
  <c r="CH250" i="2" s="1"/>
  <c r="CQ252" i="2"/>
  <c r="BI261" i="2"/>
  <c r="CO264" i="2"/>
  <c r="BI264" i="2"/>
  <c r="AO264" i="2"/>
  <c r="AA264" i="2"/>
  <c r="AM264" i="2"/>
  <c r="BR268" i="2"/>
  <c r="AQ272" i="2"/>
  <c r="BG272" i="2"/>
  <c r="BO273" i="2"/>
  <c r="AA273" i="2"/>
  <c r="BY273" i="2"/>
  <c r="AY273" i="2"/>
  <c r="BK273" i="2"/>
  <c r="BK276" i="2"/>
  <c r="CA276" i="2"/>
  <c r="CH276" i="2" s="1"/>
  <c r="CS277" i="2"/>
  <c r="BI277" i="2"/>
  <c r="AW277" i="2"/>
  <c r="AQ277" i="2"/>
  <c r="BK309" i="2"/>
  <c r="CS318" i="2"/>
  <c r="CK318" i="2"/>
  <c r="BK318" i="2"/>
  <c r="BU318" i="2"/>
  <c r="AW318" i="2"/>
  <c r="BE319" i="2"/>
  <c r="CM319" i="2"/>
  <c r="BK153" i="2"/>
  <c r="BS153" i="2" s="1"/>
  <c r="BW153" i="2"/>
  <c r="CM153" i="2"/>
  <c r="AQ154" i="2"/>
  <c r="BG155" i="2"/>
  <c r="AM156" i="2"/>
  <c r="CM157" i="2"/>
  <c r="CC158" i="2"/>
  <c r="CQ158" i="2"/>
  <c r="CA159" i="2"/>
  <c r="CH159" i="2" s="1"/>
  <c r="AY160" i="2"/>
  <c r="BO160" i="2"/>
  <c r="BB161" i="2"/>
  <c r="AM162" i="2"/>
  <c r="BI165" i="2"/>
  <c r="CC165" i="2"/>
  <c r="CM165" i="2"/>
  <c r="CU170" i="2"/>
  <c r="AQ171" i="2"/>
  <c r="BG171" i="2"/>
  <c r="BW171" i="2"/>
  <c r="AG172" i="2"/>
  <c r="G52" i="6" s="1"/>
  <c r="AQ172" i="2"/>
  <c r="BM172" i="2"/>
  <c r="BW172" i="2"/>
  <c r="AQ173" i="2"/>
  <c r="CE173" i="2"/>
  <c r="AU177" i="2"/>
  <c r="BG177" i="2"/>
  <c r="BK178" i="2"/>
  <c r="BW178" i="2"/>
  <c r="AG181" i="2"/>
  <c r="G68" i="6" s="1"/>
  <c r="AQ181" i="2"/>
  <c r="BM181" i="2"/>
  <c r="CA181" i="2"/>
  <c r="CH181" i="2" s="1"/>
  <c r="CO181" i="2"/>
  <c r="AG185" i="2"/>
  <c r="AQ185" i="2"/>
  <c r="BM185" i="2"/>
  <c r="CA185" i="2"/>
  <c r="CH185" i="2" s="1"/>
  <c r="AU186" i="2"/>
  <c r="AU187" i="2"/>
  <c r="CM187" i="2"/>
  <c r="CE189" i="2"/>
  <c r="AU191" i="2"/>
  <c r="CA191" i="2"/>
  <c r="CH191" i="2" s="1"/>
  <c r="CM191" i="2"/>
  <c r="AM193" i="2"/>
  <c r="AU194" i="2"/>
  <c r="BK194" i="2"/>
  <c r="AQ196" i="2"/>
  <c r="CM196" i="2"/>
  <c r="AG197" i="2"/>
  <c r="AS197" i="2"/>
  <c r="BY197" i="2"/>
  <c r="AM199" i="2"/>
  <c r="AY199" i="2"/>
  <c r="CE199" i="2"/>
  <c r="CQ201" i="2"/>
  <c r="AU202" i="2"/>
  <c r="BO204" i="2"/>
  <c r="CA204" i="2"/>
  <c r="CH204" i="2" s="1"/>
  <c r="CM204" i="2"/>
  <c r="AQ205" i="2"/>
  <c r="AU206" i="2"/>
  <c r="BW206" i="2"/>
  <c r="CM206" i="2"/>
  <c r="CC207" i="2"/>
  <c r="AW208" i="2"/>
  <c r="BG208" i="2"/>
  <c r="BU208" i="2"/>
  <c r="BB209" i="2"/>
  <c r="BK209" i="2"/>
  <c r="BO210" i="2"/>
  <c r="AM212" i="2"/>
  <c r="AM214" i="2"/>
  <c r="CM214" i="2"/>
  <c r="AS215" i="2"/>
  <c r="BG215" i="2"/>
  <c r="CA219" i="2"/>
  <c r="CH219" i="2" s="1"/>
  <c r="AU220" i="2"/>
  <c r="BW220" i="2"/>
  <c r="CM222" i="2"/>
  <c r="BE226" i="2"/>
  <c r="CM226" i="2"/>
  <c r="AO228" i="2"/>
  <c r="CK228" i="2"/>
  <c r="CU228" i="2"/>
  <c r="BR229" i="2"/>
  <c r="BG230" i="2"/>
  <c r="CM231" i="2"/>
  <c r="AU232" i="2"/>
  <c r="BK232" i="2"/>
  <c r="BW232" i="2"/>
  <c r="CM233" i="2"/>
  <c r="BU235" i="2"/>
  <c r="CE235" i="2"/>
  <c r="CG239" i="2"/>
  <c r="AU246" i="2"/>
  <c r="CU252" i="2"/>
  <c r="BO258" i="2"/>
  <c r="AY261" i="2"/>
  <c r="CM261" i="2"/>
  <c r="BM262" i="2"/>
  <c r="AW262" i="2"/>
  <c r="BM272" i="2"/>
  <c r="AA272" i="2"/>
  <c r="CK272" i="2"/>
  <c r="AW272" i="2"/>
  <c r="BR274" i="2"/>
  <c r="CE275" i="2"/>
  <c r="CS275" i="2"/>
  <c r="AU283" i="2"/>
  <c r="BW300" i="2"/>
  <c r="CO309" i="2"/>
  <c r="AA309" i="2"/>
  <c r="BO309" i="2"/>
  <c r="CC318" i="2"/>
  <c r="BW237" i="2"/>
  <c r="BA240" i="2"/>
  <c r="BG241" i="2"/>
  <c r="CS243" i="2"/>
  <c r="CQ245" i="2"/>
  <c r="BK246" i="2"/>
  <c r="CM246" i="2"/>
  <c r="AG248" i="2"/>
  <c r="G124" i="6" s="1"/>
  <c r="AQ248" i="2"/>
  <c r="BM248" i="2"/>
  <c r="BW248" i="2"/>
  <c r="CM248" i="2"/>
  <c r="BG251" i="2"/>
  <c r="BW251" i="2"/>
  <c r="AM252" i="2"/>
  <c r="BK252" i="2"/>
  <c r="CA252" i="2"/>
  <c r="CH252" i="2" s="1"/>
  <c r="AW256" i="2"/>
  <c r="CE257" i="2"/>
  <c r="CQ257" i="2"/>
  <c r="CX259" i="2"/>
  <c r="BG260" i="2"/>
  <c r="BU260" i="2"/>
  <c r="CE260" i="2"/>
  <c r="AQ261" i="2"/>
  <c r="BG262" i="2"/>
  <c r="CM262" i="2"/>
  <c r="CX263" i="2"/>
  <c r="BW264" i="2"/>
  <c r="CQ264" i="2"/>
  <c r="CY264" i="2" s="1"/>
  <c r="AU266" i="2"/>
  <c r="CO266" i="2"/>
  <c r="AA268" i="2"/>
  <c r="AO268" i="2"/>
  <c r="CU268" i="2"/>
  <c r="AS271" i="2"/>
  <c r="BG271" i="2"/>
  <c r="CA271" i="2"/>
  <c r="CH271" i="2" s="1"/>
  <c r="CK271" i="2"/>
  <c r="BW272" i="2"/>
  <c r="AM273" i="2"/>
  <c r="AQ275" i="2"/>
  <c r="CE276" i="2"/>
  <c r="AU277" i="2"/>
  <c r="BG277" i="2"/>
  <c r="CQ277" i="2"/>
  <c r="CX279" i="2"/>
  <c r="BG280" i="2"/>
  <c r="CS299" i="2"/>
  <c r="AS299" i="2"/>
  <c r="BM299" i="2"/>
  <c r="BU299" i="2"/>
  <c r="CE299" i="2"/>
  <c r="CS303" i="2"/>
  <c r="BI303" i="2"/>
  <c r="AO303" i="2"/>
  <c r="CO303" i="2"/>
  <c r="CC303" i="2"/>
  <c r="AS303" i="2"/>
  <c r="AG303" i="2"/>
  <c r="BK303" i="2"/>
  <c r="CA303" i="2"/>
  <c r="CH303" i="2" s="1"/>
  <c r="CM237" i="2"/>
  <c r="BA238" i="2"/>
  <c r="AU241" i="2"/>
  <c r="BK241" i="2"/>
  <c r="BW241" i="2"/>
  <c r="BG243" i="2"/>
  <c r="BU243" i="2"/>
  <c r="CX243" i="2"/>
  <c r="AM246" i="2"/>
  <c r="BB246" i="2"/>
  <c r="CE247" i="2"/>
  <c r="AU248" i="2"/>
  <c r="BG248" i="2"/>
  <c r="CO248" i="2"/>
  <c r="AQ249" i="2"/>
  <c r="BK251" i="2"/>
  <c r="AQ252" i="2"/>
  <c r="BO252" i="2"/>
  <c r="AS253" i="2"/>
  <c r="BG253" i="2"/>
  <c r="BK255" i="2"/>
  <c r="AM256" i="2"/>
  <c r="BW256" i="2"/>
  <c r="BI257" i="2"/>
  <c r="CU257" i="2"/>
  <c r="AW260" i="2"/>
  <c r="BK260" i="2"/>
  <c r="AQ268" i="2"/>
  <c r="BK268" i="2"/>
  <c r="CA268" i="2"/>
  <c r="CK268" i="2"/>
  <c r="BR269" i="2"/>
  <c r="AM272" i="2"/>
  <c r="CA272" i="2"/>
  <c r="CM273" i="2"/>
  <c r="BK275" i="2"/>
  <c r="AM277" i="2"/>
  <c r="CU277" i="2"/>
  <c r="CA281" i="2"/>
  <c r="CO281" i="2"/>
  <c r="CC282" i="2"/>
  <c r="AO282" i="2"/>
  <c r="AY293" i="2"/>
  <c r="BB303" i="2"/>
  <c r="CC310" i="2"/>
  <c r="BM310" i="2"/>
  <c r="AS310" i="2"/>
  <c r="BK319" i="2"/>
  <c r="BU320" i="2"/>
  <c r="CQ320" i="2"/>
  <c r="CS322" i="2"/>
  <c r="CK322" i="2"/>
  <c r="CC322" i="2"/>
  <c r="AW322" i="2"/>
  <c r="AA322" i="2"/>
  <c r="BK322" i="2"/>
  <c r="CO322" i="2"/>
  <c r="AS322" i="2"/>
  <c r="AG322" i="2"/>
  <c r="AY322" i="2"/>
  <c r="CQ322" i="2"/>
  <c r="BK283" i="2"/>
  <c r="CA284" i="2"/>
  <c r="CH284" i="2" s="1"/>
  <c r="AA285" i="2"/>
  <c r="AM285" i="2"/>
  <c r="CA285" i="2"/>
  <c r="CK285" i="2"/>
  <c r="BU287" i="2"/>
  <c r="AA288" i="2"/>
  <c r="AM289" i="2"/>
  <c r="BG290" i="2"/>
  <c r="BW290" i="2"/>
  <c r="CE292" i="2"/>
  <c r="BW294" i="2"/>
  <c r="BM296" i="2"/>
  <c r="CA296" i="2"/>
  <c r="CQ296" i="2"/>
  <c r="AM299" i="2"/>
  <c r="CQ299" i="2"/>
  <c r="BO303" i="2"/>
  <c r="BO307" i="2"/>
  <c r="CA307" i="2"/>
  <c r="CH307" i="2" s="1"/>
  <c r="CQ308" i="2"/>
  <c r="AY309" i="2"/>
  <c r="BB311" i="2"/>
  <c r="CX311" i="2"/>
  <c r="AO313" i="2"/>
  <c r="AY313" i="2"/>
  <c r="BW313" i="2"/>
  <c r="CM313" i="2"/>
  <c r="AO314" i="2"/>
  <c r="CQ317" i="2"/>
  <c r="BB319" i="2"/>
  <c r="BW322" i="2"/>
  <c r="BK326" i="2"/>
  <c r="AA327" i="2"/>
  <c r="CS327" i="2"/>
  <c r="BG281" i="2"/>
  <c r="BR282" i="2"/>
  <c r="AM283" i="2"/>
  <c r="CA283" i="2"/>
  <c r="CH283" i="2" s="1"/>
  <c r="CM283" i="2"/>
  <c r="AS284" i="2"/>
  <c r="CE284" i="2"/>
  <c r="CO284" i="2"/>
  <c r="AO285" i="2"/>
  <c r="AW285" i="2"/>
  <c r="BG285" i="2"/>
  <c r="CC285" i="2"/>
  <c r="CM285" i="2"/>
  <c r="CU285" i="2"/>
  <c r="BK287" i="2"/>
  <c r="BK288" i="2"/>
  <c r="BR289" i="2"/>
  <c r="BG291" i="2"/>
  <c r="BW291" i="2"/>
  <c r="CK291" i="2"/>
  <c r="CA293" i="2"/>
  <c r="CH293" i="2" s="1"/>
  <c r="AU294" i="2"/>
  <c r="BK294" i="2"/>
  <c r="BY294" i="2"/>
  <c r="BW295" i="2"/>
  <c r="CM295" i="2"/>
  <c r="AM296" i="2"/>
  <c r="BG298" i="2"/>
  <c r="AQ299" i="2"/>
  <c r="BW299" i="2"/>
  <c r="AM300" i="2"/>
  <c r="BR302" i="2"/>
  <c r="CX302" i="2"/>
  <c r="AM303" i="2"/>
  <c r="AU303" i="2"/>
  <c r="BG303" i="2"/>
  <c r="CE303" i="2"/>
  <c r="CQ303" i="2"/>
  <c r="AU304" i="2"/>
  <c r="CQ306" i="2"/>
  <c r="AG307" i="2"/>
  <c r="CO307" i="2"/>
  <c r="AM309" i="2"/>
  <c r="CM310" i="2"/>
  <c r="AM312" i="2"/>
  <c r="AY312" i="2"/>
  <c r="BK312" i="2"/>
  <c r="AG313" i="2"/>
  <c r="BK313" i="2"/>
  <c r="CA313" i="2"/>
  <c r="CH313" i="2" s="1"/>
  <c r="CU314" i="2"/>
  <c r="CX318" i="2"/>
  <c r="CE320" i="2"/>
  <c r="CA322" i="2"/>
  <c r="CH322" i="2" s="1"/>
  <c r="AU327" i="2"/>
  <c r="BI327" i="2"/>
  <c r="BW327" i="2"/>
  <c r="AQ283" i="2"/>
  <c r="CE283" i="2"/>
  <c r="BG284" i="2"/>
  <c r="BU284" i="2"/>
  <c r="AG285" i="2"/>
  <c r="AQ285" i="2"/>
  <c r="BI285" i="2"/>
  <c r="CO285" i="2"/>
  <c r="AM287" i="2"/>
  <c r="AY288" i="2"/>
  <c r="BM288" i="2"/>
  <c r="CM288" i="2"/>
  <c r="AU289" i="2"/>
  <c r="BK291" i="2"/>
  <c r="BG292" i="2"/>
  <c r="BW292" i="2"/>
  <c r="BO294" i="2"/>
  <c r="CM294" i="2"/>
  <c r="CA295" i="2"/>
  <c r="CH295" i="2" s="1"/>
  <c r="BG299" i="2"/>
  <c r="BG300" i="2"/>
  <c r="CU303" i="2"/>
  <c r="CA304" i="2"/>
  <c r="CH304" i="2" s="1"/>
  <c r="AU307" i="2"/>
  <c r="AQ311" i="2"/>
  <c r="BR311" i="2"/>
  <c r="BO312" i="2"/>
  <c r="BG313" i="2"/>
  <c r="CE313" i="2"/>
  <c r="CU313" i="2"/>
  <c r="CM314" i="2"/>
  <c r="BW315" i="2"/>
  <c r="AW317" i="2"/>
  <c r="BK317" i="2"/>
  <c r="AQ318" i="2"/>
  <c r="CA318" i="2"/>
  <c r="CH318" i="2" s="1"/>
  <c r="AQ320" i="2"/>
  <c r="BG321" i="2"/>
  <c r="AM322" i="2"/>
  <c r="BG322" i="2"/>
  <c r="CM324" i="2"/>
  <c r="CM327" i="2"/>
  <c r="CX328" i="2"/>
  <c r="AQ4" i="2"/>
  <c r="AW6" i="2"/>
  <c r="AO12" i="2"/>
  <c r="CE12" i="2"/>
  <c r="BY14" i="2"/>
  <c r="AQ19" i="2"/>
  <c r="BI19" i="2"/>
  <c r="AQ22" i="2"/>
  <c r="AM24" i="2"/>
  <c r="CM24" i="2"/>
  <c r="BG35" i="2"/>
  <c r="BY35" i="2"/>
  <c r="CX47" i="2"/>
  <c r="CU47" i="2"/>
  <c r="BR69" i="2"/>
  <c r="BY90" i="2"/>
  <c r="AA90" i="2"/>
  <c r="BY91" i="2"/>
  <c r="CO91" i="2"/>
  <c r="BO113" i="2"/>
  <c r="BR113" i="2"/>
  <c r="CK195" i="2"/>
  <c r="BI195" i="2"/>
  <c r="AA195" i="2"/>
  <c r="CC195" i="2"/>
  <c r="AY195" i="2"/>
  <c r="AO195" i="2"/>
  <c r="BW195" i="2"/>
  <c r="CA200" i="2"/>
  <c r="CH200" i="2" s="1"/>
  <c r="CE203" i="2"/>
  <c r="CO216" i="2"/>
  <c r="AO216" i="2"/>
  <c r="AG216" i="2"/>
  <c r="G49" i="6" s="1"/>
  <c r="CC216" i="2"/>
  <c r="BM216" i="2"/>
  <c r="BI216" i="2"/>
  <c r="AA216" i="2"/>
  <c r="CK216" i="2"/>
  <c r="AS216" i="2"/>
  <c r="CQ216" i="2"/>
  <c r="AY216" i="2"/>
  <c r="AY244" i="2"/>
  <c r="BB244" i="2"/>
  <c r="BY297" i="2"/>
  <c r="AA297" i="2"/>
  <c r="CC4" i="2"/>
  <c r="BK5" i="2"/>
  <c r="CA5" i="2"/>
  <c r="CH5" i="2" s="1"/>
  <c r="CQ5" i="2"/>
  <c r="BB6" i="2"/>
  <c r="BU6" i="2"/>
  <c r="CO6" i="2"/>
  <c r="AO7" i="2"/>
  <c r="AY7" i="2"/>
  <c r="BI7" i="2"/>
  <c r="CC7" i="2"/>
  <c r="CM7" i="2"/>
  <c r="AS8" i="2"/>
  <c r="BO8" i="2"/>
  <c r="CE9" i="2"/>
  <c r="CU10" i="2"/>
  <c r="AA11" i="2"/>
  <c r="AY11" i="2"/>
  <c r="CA11" i="2"/>
  <c r="CX11" i="2"/>
  <c r="AG12" i="2"/>
  <c r="AQ12" i="2"/>
  <c r="BI12" i="2"/>
  <c r="BW12" i="2"/>
  <c r="AQ13" i="2"/>
  <c r="CE13" i="2"/>
  <c r="AQ14" i="2"/>
  <c r="CA14" i="2"/>
  <c r="CH14" i="2" s="1"/>
  <c r="CK14" i="2"/>
  <c r="CU14" i="2"/>
  <c r="AW15" i="2"/>
  <c r="BI15" i="2"/>
  <c r="BO15" i="2"/>
  <c r="CO15" i="2"/>
  <c r="AQ16" i="2"/>
  <c r="BO16" i="2"/>
  <c r="CS16" i="2"/>
  <c r="AW17" i="2"/>
  <c r="BI17" i="2"/>
  <c r="CC17" i="2"/>
  <c r="BB18" i="2"/>
  <c r="BK18" i="2"/>
  <c r="BS18" i="2" s="1"/>
  <c r="BU18" i="2"/>
  <c r="AG19" i="2"/>
  <c r="AS19" i="2"/>
  <c r="AY19" i="2"/>
  <c r="CC19" i="2"/>
  <c r="CK19" i="2"/>
  <c r="BO20" i="2"/>
  <c r="CX20" i="2"/>
  <c r="AU21" i="2"/>
  <c r="BK21" i="2"/>
  <c r="AA23" i="2"/>
  <c r="AY23" i="2"/>
  <c r="CA23" i="2"/>
  <c r="CQ23" i="2"/>
  <c r="AG24" i="2"/>
  <c r="AO24" i="2"/>
  <c r="BM24" i="2"/>
  <c r="CE24" i="2"/>
  <c r="CQ24" i="2"/>
  <c r="CQ25" i="2"/>
  <c r="AQ25" i="2"/>
  <c r="BR25" i="2"/>
  <c r="AM26" i="2"/>
  <c r="AM27" i="2"/>
  <c r="AW27" i="2"/>
  <c r="BG27" i="2"/>
  <c r="AS28" i="2"/>
  <c r="BU28" i="2"/>
  <c r="CC28" i="2"/>
  <c r="CK28" i="2"/>
  <c r="CW28" i="2" s="1"/>
  <c r="CU28" i="2"/>
  <c r="BO29" i="2"/>
  <c r="BY29" i="2"/>
  <c r="AU30" i="2"/>
  <c r="CM30" i="2"/>
  <c r="CA31" i="2"/>
  <c r="CH31" i="2" s="1"/>
  <c r="CQ31" i="2"/>
  <c r="AU32" i="2"/>
  <c r="BE32" i="2"/>
  <c r="CC32" i="2"/>
  <c r="AS34" i="2"/>
  <c r="CA34" i="2"/>
  <c r="CQ34" i="2"/>
  <c r="AY35" i="2"/>
  <c r="BI35" i="2"/>
  <c r="CK35" i="2"/>
  <c r="CE37" i="2"/>
  <c r="AO38" i="2"/>
  <c r="AU38" i="2"/>
  <c r="CK38" i="2"/>
  <c r="CX38" i="2"/>
  <c r="BM41" i="2"/>
  <c r="BW41" i="2"/>
  <c r="CX57" i="2"/>
  <c r="CU57" i="2"/>
  <c r="BR65" i="2"/>
  <c r="CM68" i="2"/>
  <c r="CX68" i="2"/>
  <c r="CS72" i="2"/>
  <c r="CO72" i="2"/>
  <c r="BM72" i="2"/>
  <c r="AA72" i="2"/>
  <c r="BU72" i="2"/>
  <c r="AW72" i="2"/>
  <c r="CK72" i="2"/>
  <c r="CC72" i="2"/>
  <c r="AO72" i="2"/>
  <c r="AG72" i="2"/>
  <c r="AS72" i="2"/>
  <c r="AM76" i="2"/>
  <c r="AM80" i="2"/>
  <c r="BK80" i="2"/>
  <c r="CU80" i="2"/>
  <c r="CE82" i="2"/>
  <c r="AM83" i="2"/>
  <c r="CX87" i="2"/>
  <c r="AM88" i="2"/>
  <c r="BK88" i="2"/>
  <c r="CA88" i="2"/>
  <c r="CH88" i="2" s="1"/>
  <c r="CQ88" i="2"/>
  <c r="CA91" i="2"/>
  <c r="CH91" i="2" s="1"/>
  <c r="CS92" i="2"/>
  <c r="BI92" i="2"/>
  <c r="AA92" i="2"/>
  <c r="CO92" i="2"/>
  <c r="BM92" i="2"/>
  <c r="AW92" i="2"/>
  <c r="BU92" i="2"/>
  <c r="AO92" i="2"/>
  <c r="AG92" i="2"/>
  <c r="G106" i="6" s="1"/>
  <c r="AS92" i="2"/>
  <c r="CU92" i="2"/>
  <c r="CS96" i="2"/>
  <c r="AA96" i="2"/>
  <c r="CO96" i="2"/>
  <c r="BI96" i="2"/>
  <c r="AW96" i="2"/>
  <c r="BM96" i="2"/>
  <c r="AO96" i="2"/>
  <c r="AG96" i="2"/>
  <c r="G111" i="6" s="1"/>
  <c r="AS96" i="2"/>
  <c r="CC96" i="2"/>
  <c r="AM105" i="2"/>
  <c r="CU105" i="2"/>
  <c r="AY138" i="2"/>
  <c r="BB138" i="2"/>
  <c r="CE149" i="2"/>
  <c r="AG6" i="2"/>
  <c r="G95" i="6" s="1"/>
  <c r="AY12" i="2"/>
  <c r="AM14" i="2"/>
  <c r="BM14" i="2"/>
  <c r="CS14" i="2"/>
  <c r="CA17" i="2"/>
  <c r="CH17" i="2" s="1"/>
  <c r="CA19" i="2"/>
  <c r="CQ20" i="2"/>
  <c r="AY24" i="2"/>
  <c r="CC24" i="2"/>
  <c r="BO32" i="2"/>
  <c r="CU32" i="2"/>
  <c r="BO35" i="2"/>
  <c r="CS35" i="2"/>
  <c r="AY52" i="2"/>
  <c r="BB52" i="2"/>
  <c r="BO81" i="2"/>
  <c r="BR81" i="2"/>
  <c r="CE83" i="2"/>
  <c r="BO89" i="2"/>
  <c r="BR89" i="2"/>
  <c r="AU90" i="2"/>
  <c r="CM90" i="2"/>
  <c r="AU91" i="2"/>
  <c r="CM91" i="2"/>
  <c r="CX116" i="2"/>
  <c r="CU116" i="2"/>
  <c r="BO122" i="2"/>
  <c r="BR122" i="2"/>
  <c r="CU195" i="2"/>
  <c r="BK261" i="2"/>
  <c r="BR261" i="2"/>
  <c r="AY264" i="2"/>
  <c r="BB264" i="2"/>
  <c r="CS267" i="2"/>
  <c r="CK267" i="2"/>
  <c r="CW267" i="2" s="1"/>
  <c r="BM267" i="2"/>
  <c r="AW267" i="2"/>
  <c r="CU267" i="2"/>
  <c r="AS267" i="2"/>
  <c r="CE267" i="2"/>
  <c r="BU267" i="2"/>
  <c r="CO267" i="2"/>
  <c r="AA4" i="2"/>
  <c r="BI4" i="2"/>
  <c r="AY5" i="2"/>
  <c r="BR5" i="2"/>
  <c r="CE5" i="2"/>
  <c r="CU5" i="2"/>
  <c r="AS6" i="2"/>
  <c r="BM6" i="2"/>
  <c r="BW6" i="2"/>
  <c r="CQ6" i="2"/>
  <c r="AQ7" i="2"/>
  <c r="BK7" i="2"/>
  <c r="BW7" i="2"/>
  <c r="CE7" i="2"/>
  <c r="CQ7" i="2"/>
  <c r="BB8" i="2"/>
  <c r="BE8" i="2"/>
  <c r="CQ8" i="2"/>
  <c r="AS11" i="2"/>
  <c r="BU11" i="2"/>
  <c r="CC11" i="2"/>
  <c r="CK11" i="2"/>
  <c r="CU11" i="2"/>
  <c r="AA12" i="2"/>
  <c r="BB12" i="2"/>
  <c r="BY12" i="2"/>
  <c r="CK12" i="2"/>
  <c r="CS12" i="2"/>
  <c r="BR13" i="2"/>
  <c r="BY13" i="2"/>
  <c r="CX13" i="2"/>
  <c r="BG14" i="2"/>
  <c r="AA15" i="2"/>
  <c r="BB15" i="2"/>
  <c r="CQ15" i="2"/>
  <c r="AU16" i="2"/>
  <c r="BI16" i="2"/>
  <c r="AM17" i="2"/>
  <c r="BK17" i="2"/>
  <c r="BU17" i="2"/>
  <c r="CE17" i="2"/>
  <c r="BR18" i="2"/>
  <c r="CX18" i="2"/>
  <c r="AO19" i="2"/>
  <c r="AU19" i="2"/>
  <c r="BU19" i="2"/>
  <c r="CM19" i="2"/>
  <c r="AM20" i="2"/>
  <c r="AA21" i="2"/>
  <c r="AM21" i="2"/>
  <c r="BB21" i="2"/>
  <c r="BO21" i="2"/>
  <c r="CC21" i="2"/>
  <c r="AM22" i="2"/>
  <c r="AW22" i="2"/>
  <c r="BG22" i="2"/>
  <c r="AS23" i="2"/>
  <c r="BU23" i="2"/>
  <c r="CC23" i="2"/>
  <c r="CK23" i="2"/>
  <c r="CU23" i="2"/>
  <c r="BR24" i="2"/>
  <c r="BY24" i="2"/>
  <c r="AU25" i="2"/>
  <c r="CM25" i="2"/>
  <c r="BK27" i="2"/>
  <c r="BU27" i="2"/>
  <c r="CE27" i="2"/>
  <c r="AG28" i="2"/>
  <c r="AO28" i="2"/>
  <c r="AU28" i="2"/>
  <c r="BR28" i="2"/>
  <c r="BM28" i="2"/>
  <c r="CM28" i="2"/>
  <c r="AU29" i="2"/>
  <c r="CK29" i="2"/>
  <c r="BO30" i="2"/>
  <c r="AM32" i="2"/>
  <c r="BB32" i="2"/>
  <c r="BG32" i="2"/>
  <c r="CE32" i="2"/>
  <c r="CO32" i="2"/>
  <c r="AG33" i="2"/>
  <c r="CQ33" i="2"/>
  <c r="AG34" i="2"/>
  <c r="AO34" i="2"/>
  <c r="AU34" i="2"/>
  <c r="BB34" i="2"/>
  <c r="BU34" i="2"/>
  <c r="CC34" i="2"/>
  <c r="CK34" i="2"/>
  <c r="CU34" i="2"/>
  <c r="AG35" i="2"/>
  <c r="AO35" i="2"/>
  <c r="CC35" i="2"/>
  <c r="CM35" i="2"/>
  <c r="AA38" i="2"/>
  <c r="AW38" i="2"/>
  <c r="BR38" i="2"/>
  <c r="CM38" i="2"/>
  <c r="AA41" i="2"/>
  <c r="AM41" i="2"/>
  <c r="AW41" i="2"/>
  <c r="CM41" i="2"/>
  <c r="CM48" i="2"/>
  <c r="CX48" i="2"/>
  <c r="CS52" i="2"/>
  <c r="BU52" i="2"/>
  <c r="AW52" i="2"/>
  <c r="AA52" i="2"/>
  <c r="CK52" i="2"/>
  <c r="CC52" i="2"/>
  <c r="AO52" i="2"/>
  <c r="BI52" i="2"/>
  <c r="AS52" i="2"/>
  <c r="AG52" i="2"/>
  <c r="AQ52" i="2"/>
  <c r="CO52" i="2"/>
  <c r="CO53" i="2"/>
  <c r="CC53" i="2"/>
  <c r="BI53" i="2"/>
  <c r="AS53" i="2"/>
  <c r="AA53" i="2"/>
  <c r="CK53" i="2"/>
  <c r="AG53" i="2"/>
  <c r="BM53" i="2"/>
  <c r="AO53" i="2"/>
  <c r="AU53" i="2"/>
  <c r="BG53" i="2"/>
  <c r="BW53" i="2"/>
  <c r="AY56" i="2"/>
  <c r="BB56" i="2"/>
  <c r="BI72" i="2"/>
  <c r="BO73" i="2"/>
  <c r="BR73" i="2"/>
  <c r="BY74" i="2"/>
  <c r="AA74" i="2"/>
  <c r="AU74" i="2"/>
  <c r="CM74" i="2"/>
  <c r="BY75" i="2"/>
  <c r="CO75" i="2"/>
  <c r="AU75" i="2"/>
  <c r="CM75" i="2"/>
  <c r="AQ76" i="2"/>
  <c r="CE76" i="2"/>
  <c r="AQ80" i="2"/>
  <c r="CA80" i="2"/>
  <c r="AY81" i="2"/>
  <c r="BB81" i="2"/>
  <c r="AQ82" i="2"/>
  <c r="AQ83" i="2"/>
  <c r="BR85" i="2"/>
  <c r="AQ88" i="2"/>
  <c r="BO88" i="2"/>
  <c r="CE88" i="2"/>
  <c r="BO91" i="2"/>
  <c r="CE91" i="2"/>
  <c r="CS91" i="2"/>
  <c r="BK92" i="2"/>
  <c r="CK92" i="2"/>
  <c r="AQ105" i="2"/>
  <c r="BG105" i="2"/>
  <c r="CS108" i="2"/>
  <c r="BU108" i="2"/>
  <c r="AS108" i="2"/>
  <c r="CK108" i="2"/>
  <c r="CE108" i="2"/>
  <c r="AW108" i="2"/>
  <c r="CO108" i="2"/>
  <c r="AG108" i="2"/>
  <c r="AQ108" i="2"/>
  <c r="CO115" i="2"/>
  <c r="BY115" i="2"/>
  <c r="CS115" i="2"/>
  <c r="CE115" i="2"/>
  <c r="BO115" i="2"/>
  <c r="CS126" i="2"/>
  <c r="CO126" i="2"/>
  <c r="BI126" i="2"/>
  <c r="AA126" i="2"/>
  <c r="BM126" i="2"/>
  <c r="AW126" i="2"/>
  <c r="CK126" i="2"/>
  <c r="CC126" i="2"/>
  <c r="BU126" i="2"/>
  <c r="AO126" i="2"/>
  <c r="AG126" i="2"/>
  <c r="G8" i="6" s="1"/>
  <c r="CA126" i="2"/>
  <c r="AS126" i="2"/>
  <c r="CM6" i="2"/>
  <c r="BG12" i="2"/>
  <c r="AG14" i="2"/>
  <c r="G99" i="6" s="1"/>
  <c r="BO17" i="2"/>
  <c r="BO19" i="2"/>
  <c r="AQ32" i="2"/>
  <c r="AU35" i="2"/>
  <c r="AY157" i="2"/>
  <c r="BB157" i="2"/>
  <c r="AO4" i="2"/>
  <c r="AY4" i="2"/>
  <c r="BK4" i="2"/>
  <c r="BW4" i="2"/>
  <c r="AM6" i="2"/>
  <c r="AU6" i="2"/>
  <c r="BG6" i="2"/>
  <c r="BO6" i="2"/>
  <c r="CA6" i="2"/>
  <c r="CH6" i="2" s="1"/>
  <c r="CK6" i="2"/>
  <c r="CU6" i="2"/>
  <c r="CX8" i="2"/>
  <c r="BR9" i="2"/>
  <c r="AG11" i="2"/>
  <c r="AO11" i="2"/>
  <c r="AU11" i="2"/>
  <c r="BR11" i="2"/>
  <c r="BM11" i="2"/>
  <c r="CM11" i="2"/>
  <c r="AM12" i="2"/>
  <c r="AU12" i="2"/>
  <c r="BO12" i="2"/>
  <c r="CM12" i="2"/>
  <c r="AU14" i="2"/>
  <c r="BK14" i="2"/>
  <c r="CE14" i="2"/>
  <c r="CQ14" i="2"/>
  <c r="AM15" i="2"/>
  <c r="AS15" i="2"/>
  <c r="BK15" i="2"/>
  <c r="BU15" i="2"/>
  <c r="CC15" i="2"/>
  <c r="CK15" i="2"/>
  <c r="CX15" i="2"/>
  <c r="AA17" i="2"/>
  <c r="AQ17" i="2"/>
  <c r="BR17" i="2"/>
  <c r="AA19" i="2"/>
  <c r="AW19" i="2"/>
  <c r="BG19" i="2"/>
  <c r="BM19" i="2"/>
  <c r="BW19" i="2"/>
  <c r="CE19" i="2"/>
  <c r="CO19" i="2"/>
  <c r="BW20" i="2"/>
  <c r="BK22" i="2"/>
  <c r="BU22" i="2"/>
  <c r="CE22" i="2"/>
  <c r="BR23" i="2"/>
  <c r="BB24" i="2"/>
  <c r="BG24" i="2"/>
  <c r="CK24" i="2"/>
  <c r="CU24" i="2"/>
  <c r="AQ27" i="2"/>
  <c r="CU27" i="2"/>
  <c r="AM29" i="2"/>
  <c r="AY29" i="2"/>
  <c r="CC29" i="2"/>
  <c r="CM29" i="2"/>
  <c r="CE30" i="2"/>
  <c r="AA32" i="2"/>
  <c r="AY32" i="2"/>
  <c r="BK32" i="2"/>
  <c r="BR34" i="2"/>
  <c r="AA35" i="2"/>
  <c r="AQ35" i="2"/>
  <c r="BM35" i="2"/>
  <c r="CE35" i="2"/>
  <c r="CQ35" i="2"/>
  <c r="BG37" i="2"/>
  <c r="CS38" i="2"/>
  <c r="CO38" i="2"/>
  <c r="AQ38" i="2"/>
  <c r="BG38" i="2"/>
  <c r="BM38" i="2"/>
  <c r="BU38" i="2"/>
  <c r="CE38" i="2"/>
  <c r="BR40" i="2"/>
  <c r="BO40" i="2"/>
  <c r="CS41" i="2"/>
  <c r="CK41" i="2"/>
  <c r="CC41" i="2"/>
  <c r="AO41" i="2"/>
  <c r="BI41" i="2"/>
  <c r="AS41" i="2"/>
  <c r="AG41" i="2"/>
  <c r="G96" i="6" s="1"/>
  <c r="BB41" i="2"/>
  <c r="AY41" i="2"/>
  <c r="CO41" i="2"/>
  <c r="CS76" i="2"/>
  <c r="BI76" i="2"/>
  <c r="AA76" i="2"/>
  <c r="CO76" i="2"/>
  <c r="BM76" i="2"/>
  <c r="AW76" i="2"/>
  <c r="BU76" i="2"/>
  <c r="AO76" i="2"/>
  <c r="AG76" i="2"/>
  <c r="AS76" i="2"/>
  <c r="CU76" i="2"/>
  <c r="CS80" i="2"/>
  <c r="AA80" i="2"/>
  <c r="CO80" i="2"/>
  <c r="BI80" i="2"/>
  <c r="AW80" i="2"/>
  <c r="BM80" i="2"/>
  <c r="AO80" i="2"/>
  <c r="AG80" i="2"/>
  <c r="AS80" i="2"/>
  <c r="CC80" i="2"/>
  <c r="CC82" i="2"/>
  <c r="AA82" i="2"/>
  <c r="BI82" i="2"/>
  <c r="CS82" i="2"/>
  <c r="BY82" i="2"/>
  <c r="BW82" i="2"/>
  <c r="AU83" i="2"/>
  <c r="CO83" i="2"/>
  <c r="CS88" i="2"/>
  <c r="CO88" i="2"/>
  <c r="BM88" i="2"/>
  <c r="AA88" i="2"/>
  <c r="BU88" i="2"/>
  <c r="AW88" i="2"/>
  <c r="CK88" i="2"/>
  <c r="CC88" i="2"/>
  <c r="AO88" i="2"/>
  <c r="AG88" i="2"/>
  <c r="AS88" i="2"/>
  <c r="AQ91" i="2"/>
  <c r="CS105" i="2"/>
  <c r="CO105" i="2"/>
  <c r="BI105" i="2"/>
  <c r="AS105" i="2"/>
  <c r="BU105" i="2"/>
  <c r="BK105" i="2"/>
  <c r="AA105" i="2"/>
  <c r="CC105" i="2"/>
  <c r="CK105" i="2"/>
  <c r="AW105" i="2"/>
  <c r="AO105" i="2"/>
  <c r="AG105" i="2"/>
  <c r="AU105" i="2"/>
  <c r="BW105" i="2"/>
  <c r="AO136" i="2"/>
  <c r="BW136" i="2"/>
  <c r="CO161" i="2"/>
  <c r="CK161" i="2"/>
  <c r="BI161" i="2"/>
  <c r="AA161" i="2"/>
  <c r="CS161" i="2"/>
  <c r="BG161" i="2"/>
  <c r="AW161" i="2"/>
  <c r="CC161" i="2"/>
  <c r="AS161" i="2"/>
  <c r="BY161" i="2"/>
  <c r="BM161" i="2"/>
  <c r="CU161" i="2"/>
  <c r="AG161" i="2"/>
  <c r="AO161" i="2"/>
  <c r="CX42" i="2"/>
  <c r="CX43" i="2"/>
  <c r="BR49" i="2"/>
  <c r="BR51" i="2"/>
  <c r="BO52" i="2"/>
  <c r="CA52" i="2"/>
  <c r="CH52" i="2" s="1"/>
  <c r="CQ52" i="2"/>
  <c r="BB53" i="2"/>
  <c r="AU54" i="2"/>
  <c r="CM54" i="2"/>
  <c r="AY55" i="2"/>
  <c r="AS56" i="2"/>
  <c r="BI56" i="2"/>
  <c r="BO56" i="2"/>
  <c r="CA56" i="2"/>
  <c r="CH56" i="2" s="1"/>
  <c r="CQ56" i="2"/>
  <c r="AS57" i="2"/>
  <c r="BK57" i="2"/>
  <c r="BR57" i="2"/>
  <c r="CC57" i="2"/>
  <c r="CM57" i="2"/>
  <c r="AM61" i="2"/>
  <c r="AU61" i="2"/>
  <c r="CK61" i="2"/>
  <c r="AS64" i="2"/>
  <c r="CQ64" i="2"/>
  <c r="AS65" i="2"/>
  <c r="BM65" i="2"/>
  <c r="CC65" i="2"/>
  <c r="CM65" i="2"/>
  <c r="AY68" i="2"/>
  <c r="BM68" i="2"/>
  <c r="BW68" i="2"/>
  <c r="CO68" i="2"/>
  <c r="BR71" i="2"/>
  <c r="AU72" i="2"/>
  <c r="BG75" i="2"/>
  <c r="CU75" i="2"/>
  <c r="AU76" i="2"/>
  <c r="BB76" i="2"/>
  <c r="CM76" i="2"/>
  <c r="CM78" i="2"/>
  <c r="AU80" i="2"/>
  <c r="BG80" i="2"/>
  <c r="BW80" i="2"/>
  <c r="CM80" i="2"/>
  <c r="AU82" i="2"/>
  <c r="BG82" i="2"/>
  <c r="AY84" i="2"/>
  <c r="BM84" i="2"/>
  <c r="BW84" i="2"/>
  <c r="CM84" i="2"/>
  <c r="BR87" i="2"/>
  <c r="AU88" i="2"/>
  <c r="BG91" i="2"/>
  <c r="CU91" i="2"/>
  <c r="AU92" i="2"/>
  <c r="BB92" i="2"/>
  <c r="CM92" i="2"/>
  <c r="CM94" i="2"/>
  <c r="AU96" i="2"/>
  <c r="BG96" i="2"/>
  <c r="BW96" i="2"/>
  <c r="CM96" i="2"/>
  <c r="AQ99" i="2"/>
  <c r="CE99" i="2"/>
  <c r="AY100" i="2"/>
  <c r="BI100" i="2"/>
  <c r="BO100" i="2"/>
  <c r="CM100" i="2"/>
  <c r="BR101" i="2"/>
  <c r="CA105" i="2"/>
  <c r="CE107" i="2"/>
  <c r="CS109" i="2"/>
  <c r="CK109" i="2"/>
  <c r="CC109" i="2"/>
  <c r="BU109" i="2"/>
  <c r="BM109" i="2"/>
  <c r="AW109" i="2"/>
  <c r="AA109" i="2"/>
  <c r="AO109" i="2"/>
  <c r="AG109" i="2"/>
  <c r="BI109" i="2"/>
  <c r="BW109" i="2"/>
  <c r="AM115" i="2"/>
  <c r="BR121" i="2"/>
  <c r="CS122" i="2"/>
  <c r="AW122" i="2"/>
  <c r="CO122" i="2"/>
  <c r="AO122" i="2"/>
  <c r="AG122" i="2"/>
  <c r="G13" i="6" s="1"/>
  <c r="BI122" i="2"/>
  <c r="CC122" i="2"/>
  <c r="CM122" i="2"/>
  <c r="BK126" i="2"/>
  <c r="BI127" i="2"/>
  <c r="AA127" i="2"/>
  <c r="BE127" i="2"/>
  <c r="AS127" i="2"/>
  <c r="BK127" i="2"/>
  <c r="CM127" i="2"/>
  <c r="CC128" i="2"/>
  <c r="BI128" i="2"/>
  <c r="AW128" i="2"/>
  <c r="AA128" i="2"/>
  <c r="CS128" i="2"/>
  <c r="CS132" i="2"/>
  <c r="AA132" i="2"/>
  <c r="CU152" i="2"/>
  <c r="CX152" i="2"/>
  <c r="CS157" i="2"/>
  <c r="CK157" i="2"/>
  <c r="CC157" i="2"/>
  <c r="AW157" i="2"/>
  <c r="BI157" i="2"/>
  <c r="AO157" i="2"/>
  <c r="AG157" i="2"/>
  <c r="G85" i="6" s="1"/>
  <c r="CO157" i="2"/>
  <c r="BM157" i="2"/>
  <c r="AS157" i="2"/>
  <c r="BW38" i="2"/>
  <c r="AA39" i="2"/>
  <c r="AM39" i="2"/>
  <c r="BE39" i="2"/>
  <c r="AS40" i="2"/>
  <c r="AY40" i="2"/>
  <c r="CS40" i="2"/>
  <c r="BO41" i="2"/>
  <c r="CA41" i="2"/>
  <c r="CH41" i="2" s="1"/>
  <c r="CX41" i="2"/>
  <c r="CC42" i="2"/>
  <c r="CM42" i="2"/>
  <c r="AW43" i="2"/>
  <c r="BK43" i="2"/>
  <c r="CA43" i="2"/>
  <c r="CH43" i="2" s="1"/>
  <c r="CK43" i="2"/>
  <c r="CS43" i="2"/>
  <c r="AS44" i="2"/>
  <c r="CE44" i="2"/>
  <c r="CO44" i="2"/>
  <c r="CA45" i="2"/>
  <c r="CH45" i="2" s="1"/>
  <c r="AA46" i="2"/>
  <c r="AM46" i="2"/>
  <c r="CM46" i="2"/>
  <c r="AS47" i="2"/>
  <c r="BK47" i="2"/>
  <c r="CA47" i="2"/>
  <c r="CH47" i="2" s="1"/>
  <c r="CO47" i="2"/>
  <c r="AA48" i="2"/>
  <c r="AW48" i="2"/>
  <c r="CA48" i="2"/>
  <c r="CH48" i="2" s="1"/>
  <c r="CQ48" i="2"/>
  <c r="AS49" i="2"/>
  <c r="BM49" i="2"/>
  <c r="CC49" i="2"/>
  <c r="CM49" i="2"/>
  <c r="AA50" i="2"/>
  <c r="AM50" i="2"/>
  <c r="BI50" i="2"/>
  <c r="CM50" i="2"/>
  <c r="CU50" i="2"/>
  <c r="AU52" i="2"/>
  <c r="CX52" i="2"/>
  <c r="AQ53" i="2"/>
  <c r="AY53" i="2"/>
  <c r="BO53" i="2"/>
  <c r="BK54" i="2"/>
  <c r="CA54" i="2"/>
  <c r="AM55" i="2"/>
  <c r="AG56" i="2"/>
  <c r="AO56" i="2"/>
  <c r="AU56" i="2"/>
  <c r="CC56" i="2"/>
  <c r="CK56" i="2"/>
  <c r="CX56" i="2"/>
  <c r="AU57" i="2"/>
  <c r="BM57" i="2"/>
  <c r="BW57" i="2"/>
  <c r="CE57" i="2"/>
  <c r="CI57" i="2" s="1"/>
  <c r="BB58" i="2"/>
  <c r="BR58" i="2"/>
  <c r="CA59" i="2"/>
  <c r="CH59" i="2" s="1"/>
  <c r="AS60" i="2"/>
  <c r="BU60" i="2"/>
  <c r="CC60" i="2"/>
  <c r="CK60" i="2"/>
  <c r="AO61" i="2"/>
  <c r="AY61" i="2"/>
  <c r="BI61" i="2"/>
  <c r="CC61" i="2"/>
  <c r="CM61" i="2"/>
  <c r="AO62" i="2"/>
  <c r="CA62" i="2"/>
  <c r="CH62" i="2" s="1"/>
  <c r="BR63" i="2"/>
  <c r="AG64" i="2"/>
  <c r="G105" i="6" s="1"/>
  <c r="AO64" i="2"/>
  <c r="AU64" i="2"/>
  <c r="BU64" i="2"/>
  <c r="CC64" i="2"/>
  <c r="CK64" i="2"/>
  <c r="CU64" i="2"/>
  <c r="AU65" i="2"/>
  <c r="BO65" i="2"/>
  <c r="CE65" i="2"/>
  <c r="CQ65" i="2"/>
  <c r="AQ66" i="2"/>
  <c r="CE66" i="2"/>
  <c r="AG68" i="2"/>
  <c r="AS68" i="2"/>
  <c r="BI68" i="2"/>
  <c r="BO68" i="2"/>
  <c r="CA68" i="2"/>
  <c r="CQ68" i="2"/>
  <c r="AM69" i="2"/>
  <c r="AU69" i="2"/>
  <c r="BO69" i="2"/>
  <c r="AU70" i="2"/>
  <c r="BI70" i="2"/>
  <c r="CM72" i="2"/>
  <c r="AA73" i="2"/>
  <c r="AS73" i="2"/>
  <c r="BK73" i="2"/>
  <c r="CC73" i="2"/>
  <c r="CM73" i="2"/>
  <c r="CU73" i="2"/>
  <c r="BK74" i="2"/>
  <c r="CU74" i="2"/>
  <c r="AM75" i="2"/>
  <c r="BK75" i="2"/>
  <c r="BW75" i="2"/>
  <c r="BG76" i="2"/>
  <c r="BW76" i="2"/>
  <c r="AA77" i="2"/>
  <c r="AS77" i="2"/>
  <c r="BM77" i="2"/>
  <c r="CX77" i="2"/>
  <c r="CA78" i="2"/>
  <c r="CH78" i="2" s="1"/>
  <c r="BK79" i="2"/>
  <c r="BO80" i="2"/>
  <c r="AS81" i="2"/>
  <c r="BK81" i="2"/>
  <c r="BS81" i="2" s="1"/>
  <c r="CK81" i="2"/>
  <c r="CM82" i="2"/>
  <c r="CU82" i="2"/>
  <c r="AG84" i="2"/>
  <c r="G107" i="6" s="1"/>
  <c r="AS84" i="2"/>
  <c r="BI84" i="2"/>
  <c r="BO84" i="2"/>
  <c r="CA84" i="2"/>
  <c r="CO84" i="2"/>
  <c r="AM85" i="2"/>
  <c r="AU85" i="2"/>
  <c r="BO85" i="2"/>
  <c r="AU86" i="2"/>
  <c r="BI86" i="2"/>
  <c r="CM88" i="2"/>
  <c r="AA89" i="2"/>
  <c r="AS89" i="2"/>
  <c r="BK89" i="2"/>
  <c r="CC89" i="2"/>
  <c r="CM89" i="2"/>
  <c r="CU89" i="2"/>
  <c r="BK90" i="2"/>
  <c r="CU90" i="2"/>
  <c r="AM91" i="2"/>
  <c r="BK91" i="2"/>
  <c r="BW91" i="2"/>
  <c r="BG92" i="2"/>
  <c r="BW92" i="2"/>
  <c r="AA93" i="2"/>
  <c r="AS93" i="2"/>
  <c r="BM93" i="2"/>
  <c r="CX93" i="2"/>
  <c r="CA94" i="2"/>
  <c r="CH94" i="2" s="1"/>
  <c r="BK95" i="2"/>
  <c r="BO96" i="2"/>
  <c r="AA97" i="2"/>
  <c r="AQ97" i="2"/>
  <c r="BK97" i="2"/>
  <c r="BS97" i="2" s="1"/>
  <c r="CC97" i="2"/>
  <c r="CM97" i="2"/>
  <c r="AQ98" i="2"/>
  <c r="BR98" i="2"/>
  <c r="CS98" i="2"/>
  <c r="AG100" i="2"/>
  <c r="AS100" i="2"/>
  <c r="CO100" i="2"/>
  <c r="AS101" i="2"/>
  <c r="BM101" i="2"/>
  <c r="CC101" i="2"/>
  <c r="CM101" i="2"/>
  <c r="AA102" i="2"/>
  <c r="AM102" i="2"/>
  <c r="BK102" i="2"/>
  <c r="CC102" i="2"/>
  <c r="AG104" i="2"/>
  <c r="AW104" i="2"/>
  <c r="CK104" i="2"/>
  <c r="AY105" i="2"/>
  <c r="BB105" i="2"/>
  <c r="CM105" i="2"/>
  <c r="AQ107" i="2"/>
  <c r="BG108" i="2"/>
  <c r="CQ108" i="2"/>
  <c r="AY109" i="2"/>
  <c r="BK109" i="2"/>
  <c r="CA109" i="2"/>
  <c r="CM109" i="2"/>
  <c r="AS113" i="2"/>
  <c r="BK113" i="2"/>
  <c r="BU113" i="2"/>
  <c r="AQ115" i="2"/>
  <c r="CS116" i="2"/>
  <c r="CO116" i="2"/>
  <c r="BU116" i="2"/>
  <c r="AS116" i="2"/>
  <c r="AG116" i="2"/>
  <c r="AQ116" i="2"/>
  <c r="BM116" i="2"/>
  <c r="CA116" i="2"/>
  <c r="CH116" i="2" s="1"/>
  <c r="CO117" i="2"/>
  <c r="BM117" i="2"/>
  <c r="AS117" i="2"/>
  <c r="AA117" i="2"/>
  <c r="AG117" i="2"/>
  <c r="CA117" i="2"/>
  <c r="CK117" i="2"/>
  <c r="CU117" i="2"/>
  <c r="AQ119" i="2"/>
  <c r="CM119" i="2"/>
  <c r="BK120" i="2"/>
  <c r="BW120" i="2"/>
  <c r="AQ122" i="2"/>
  <c r="BK122" i="2"/>
  <c r="BU122" i="2"/>
  <c r="CE122" i="2"/>
  <c r="CQ122" i="2"/>
  <c r="AM126" i="2"/>
  <c r="CQ126" i="2"/>
  <c r="BO128" i="2"/>
  <c r="CA131" i="2"/>
  <c r="CH131" i="2" s="1"/>
  <c r="CS134" i="2"/>
  <c r="CO134" i="2"/>
  <c r="AA134" i="2"/>
  <c r="BI134" i="2"/>
  <c r="AW134" i="2"/>
  <c r="CK134" i="2"/>
  <c r="BM134" i="2"/>
  <c r="AO134" i="2"/>
  <c r="AG134" i="2"/>
  <c r="G43" i="6" s="1"/>
  <c r="AS134" i="2"/>
  <c r="CC134" i="2"/>
  <c r="CS135" i="2"/>
  <c r="CC135" i="2"/>
  <c r="BM135" i="2"/>
  <c r="CK135" i="2"/>
  <c r="AO135" i="2"/>
  <c r="AG135" i="2"/>
  <c r="G44" i="6" s="1"/>
  <c r="BG135" i="2"/>
  <c r="BW135" i="2"/>
  <c r="CU135" i="2"/>
  <c r="BY137" i="2"/>
  <c r="CS140" i="2"/>
  <c r="BU140" i="2"/>
  <c r="BI140" i="2"/>
  <c r="AW140" i="2"/>
  <c r="AO140" i="2"/>
  <c r="BY140" i="2"/>
  <c r="BO140" i="2"/>
  <c r="CO146" i="2"/>
  <c r="CK146" i="2"/>
  <c r="BI146" i="2"/>
  <c r="AS146" i="2"/>
  <c r="AA146" i="2"/>
  <c r="AG146" i="2"/>
  <c r="BM146" i="2"/>
  <c r="AO146" i="2"/>
  <c r="AU146" i="2"/>
  <c r="BG146" i="2"/>
  <c r="CU146" i="2"/>
  <c r="AQ157" i="2"/>
  <c r="BG157" i="2"/>
  <c r="CE157" i="2"/>
  <c r="CE164" i="2"/>
  <c r="CA38" i="2"/>
  <c r="CH38" i="2" s="1"/>
  <c r="CM39" i="2"/>
  <c r="CA40" i="2"/>
  <c r="CH40" i="2" s="1"/>
  <c r="CU40" i="2"/>
  <c r="AU41" i="2"/>
  <c r="AG43" i="2"/>
  <c r="G101" i="6" s="1"/>
  <c r="AQ43" i="2"/>
  <c r="BM43" i="2"/>
  <c r="CU43" i="2"/>
  <c r="AU44" i="2"/>
  <c r="BB44" i="2"/>
  <c r="BK44" i="2"/>
  <c r="BU44" i="2"/>
  <c r="CA44" i="2"/>
  <c r="CH44" i="2" s="1"/>
  <c r="CQ44" i="2"/>
  <c r="BK45" i="2"/>
  <c r="CM45" i="2"/>
  <c r="BB47" i="2"/>
  <c r="AQ48" i="2"/>
  <c r="BB48" i="2"/>
  <c r="BR48" i="2"/>
  <c r="CC48" i="2"/>
  <c r="CK48" i="2"/>
  <c r="CU48" i="2"/>
  <c r="AM49" i="2"/>
  <c r="AU49" i="2"/>
  <c r="BG49" i="2"/>
  <c r="BO49" i="2"/>
  <c r="BW49" i="2"/>
  <c r="CE49" i="2"/>
  <c r="CQ49" i="2"/>
  <c r="AQ50" i="2"/>
  <c r="AY50" i="2"/>
  <c r="BK50" i="2"/>
  <c r="AQ51" i="2"/>
  <c r="CM52" i="2"/>
  <c r="CM53" i="2"/>
  <c r="AM54" i="2"/>
  <c r="BO54" i="2"/>
  <c r="CU54" i="2"/>
  <c r="AQ55" i="2"/>
  <c r="CU55" i="2"/>
  <c r="AW56" i="2"/>
  <c r="BU56" i="2"/>
  <c r="CM56" i="2"/>
  <c r="CU56" i="2"/>
  <c r="AG57" i="2"/>
  <c r="AO57" i="2"/>
  <c r="BO57" i="2"/>
  <c r="CM58" i="2"/>
  <c r="BG59" i="2"/>
  <c r="BS59" i="2" s="1"/>
  <c r="CU59" i="2"/>
  <c r="AG60" i="2"/>
  <c r="G51" i="6" s="1"/>
  <c r="AO60" i="2"/>
  <c r="AU60" i="2"/>
  <c r="BG60" i="2"/>
  <c r="BM60" i="2"/>
  <c r="BW60" i="2"/>
  <c r="CM60" i="2"/>
  <c r="AG61" i="2"/>
  <c r="G17" i="6" s="1"/>
  <c r="AQ61" i="2"/>
  <c r="BK61" i="2"/>
  <c r="BW61" i="2"/>
  <c r="CE61" i="2"/>
  <c r="CQ61" i="2"/>
  <c r="BR62" i="2"/>
  <c r="AW64" i="2"/>
  <c r="BG64" i="2"/>
  <c r="BM64" i="2"/>
  <c r="BW64" i="2"/>
  <c r="CM64" i="2"/>
  <c r="AG65" i="2"/>
  <c r="AO65" i="2"/>
  <c r="AY65" i="2"/>
  <c r="BI65" i="2"/>
  <c r="AU66" i="2"/>
  <c r="BG66" i="2"/>
  <c r="BY66" i="2"/>
  <c r="AO68" i="2"/>
  <c r="AU68" i="2"/>
  <c r="BB68" i="2"/>
  <c r="CC68" i="2"/>
  <c r="CK68" i="2"/>
  <c r="CW68" i="2" s="1"/>
  <c r="CU68" i="2"/>
  <c r="AO69" i="2"/>
  <c r="BI69" i="2"/>
  <c r="CK69" i="2"/>
  <c r="BK70" i="2"/>
  <c r="CU70" i="2"/>
  <c r="AY72" i="2"/>
  <c r="BG72" i="2"/>
  <c r="BW72" i="2"/>
  <c r="AM73" i="2"/>
  <c r="AU73" i="2"/>
  <c r="BM73" i="2"/>
  <c r="BW73" i="2"/>
  <c r="CE73" i="2"/>
  <c r="AM74" i="2"/>
  <c r="BB74" i="2"/>
  <c r="BO74" i="2"/>
  <c r="AY75" i="2"/>
  <c r="BC75" i="2" s="1"/>
  <c r="CX75" i="2"/>
  <c r="AY76" i="2"/>
  <c r="BO76" i="2"/>
  <c r="CA76" i="2"/>
  <c r="CH76" i="2" s="1"/>
  <c r="CQ76" i="2"/>
  <c r="AM77" i="2"/>
  <c r="AU77" i="2"/>
  <c r="CK77" i="2"/>
  <c r="CU77" i="2"/>
  <c r="BB78" i="2"/>
  <c r="AM79" i="2"/>
  <c r="CA79" i="2"/>
  <c r="CH79" i="2" s="1"/>
  <c r="CQ80" i="2"/>
  <c r="AU81" i="2"/>
  <c r="BM81" i="2"/>
  <c r="CC81" i="2"/>
  <c r="CM81" i="2"/>
  <c r="AM82" i="2"/>
  <c r="BK82" i="2"/>
  <c r="CA83" i="2"/>
  <c r="CH83" i="2" s="1"/>
  <c r="AO84" i="2"/>
  <c r="AU84" i="2"/>
  <c r="BB84" i="2"/>
  <c r="CC84" i="2"/>
  <c r="CQ84" i="2"/>
  <c r="AO85" i="2"/>
  <c r="BI85" i="2"/>
  <c r="CA85" i="2"/>
  <c r="CK85" i="2"/>
  <c r="BK86" i="2"/>
  <c r="CU86" i="2"/>
  <c r="AY88" i="2"/>
  <c r="BG88" i="2"/>
  <c r="BW88" i="2"/>
  <c r="AM89" i="2"/>
  <c r="AU89" i="2"/>
  <c r="BM89" i="2"/>
  <c r="BW89" i="2"/>
  <c r="CE89" i="2"/>
  <c r="AM90" i="2"/>
  <c r="BB90" i="2"/>
  <c r="BO90" i="2"/>
  <c r="AY91" i="2"/>
  <c r="CX91" i="2"/>
  <c r="AY92" i="2"/>
  <c r="BO92" i="2"/>
  <c r="CA92" i="2"/>
  <c r="CQ92" i="2"/>
  <c r="AM93" i="2"/>
  <c r="AU93" i="2"/>
  <c r="CK93" i="2"/>
  <c r="CU93" i="2"/>
  <c r="BB94" i="2"/>
  <c r="AM95" i="2"/>
  <c r="CA95" i="2"/>
  <c r="CH95" i="2" s="1"/>
  <c r="CQ96" i="2"/>
  <c r="AS97" i="2"/>
  <c r="BM97" i="2"/>
  <c r="CE97" i="2"/>
  <c r="CQ97" i="2"/>
  <c r="AU98" i="2"/>
  <c r="BG98" i="2"/>
  <c r="BO98" i="2"/>
  <c r="CM98" i="2"/>
  <c r="CX99" i="2"/>
  <c r="AO100" i="2"/>
  <c r="AU100" i="2"/>
  <c r="BK100" i="2"/>
  <c r="BU100" i="2"/>
  <c r="CC100" i="2"/>
  <c r="CQ100" i="2"/>
  <c r="AM101" i="2"/>
  <c r="AU101" i="2"/>
  <c r="BG101" i="2"/>
  <c r="BO101" i="2"/>
  <c r="BW101" i="2"/>
  <c r="CE101" i="2"/>
  <c r="CQ101" i="2"/>
  <c r="AQ102" i="2"/>
  <c r="BR103" i="2"/>
  <c r="BU104" i="2"/>
  <c r="CE105" i="2"/>
  <c r="AU107" i="2"/>
  <c r="AM108" i="2"/>
  <c r="BK108" i="2"/>
  <c r="BW108" i="2"/>
  <c r="AQ109" i="2"/>
  <c r="BO109" i="2"/>
  <c r="BR109" i="2"/>
  <c r="CO109" i="2"/>
  <c r="CS112" i="2"/>
  <c r="CK112" i="2"/>
  <c r="AW112" i="2"/>
  <c r="AG112" i="2"/>
  <c r="CO112" i="2"/>
  <c r="CS113" i="2"/>
  <c r="CO113" i="2"/>
  <c r="AW113" i="2"/>
  <c r="AA113" i="2"/>
  <c r="AO113" i="2"/>
  <c r="AG113" i="2"/>
  <c r="BM113" i="2"/>
  <c r="BW113" i="2"/>
  <c r="BK115" i="2"/>
  <c r="BR116" i="2"/>
  <c r="CE116" i="2"/>
  <c r="CQ116" i="2"/>
  <c r="AU117" i="2"/>
  <c r="BG117" i="2"/>
  <c r="CC117" i="2"/>
  <c r="CM117" i="2"/>
  <c r="AU119" i="2"/>
  <c r="CO119" i="2"/>
  <c r="CS120" i="2"/>
  <c r="CO120" i="2"/>
  <c r="BU120" i="2"/>
  <c r="AS120" i="2"/>
  <c r="AG120" i="2"/>
  <c r="AQ120" i="2"/>
  <c r="BM120" i="2"/>
  <c r="CA120" i="2"/>
  <c r="AS122" i="2"/>
  <c r="BM122" i="2"/>
  <c r="BW122" i="2"/>
  <c r="CU122" i="2"/>
  <c r="CX122" i="2"/>
  <c r="AQ126" i="2"/>
  <c r="CE126" i="2"/>
  <c r="CU126" i="2"/>
  <c r="CE128" i="2"/>
  <c r="CQ128" i="2"/>
  <c r="BU134" i="2"/>
  <c r="CQ134" i="2"/>
  <c r="AY135" i="2"/>
  <c r="BB135" i="2"/>
  <c r="BY135" i="2"/>
  <c r="AU136" i="2"/>
  <c r="CM136" i="2"/>
  <c r="CU138" i="2"/>
  <c r="CX138" i="2"/>
  <c r="CE140" i="2"/>
  <c r="CQ140" i="2"/>
  <c r="BK146" i="2"/>
  <c r="BU157" i="2"/>
  <c r="BW216" i="2"/>
  <c r="AQ106" i="2"/>
  <c r="CS106" i="2"/>
  <c r="AY108" i="2"/>
  <c r="CU108" i="2"/>
  <c r="BG112" i="2"/>
  <c r="CA112" i="2"/>
  <c r="CU112" i="2"/>
  <c r="AU113" i="2"/>
  <c r="CM113" i="2"/>
  <c r="CX114" i="2"/>
  <c r="CU115" i="2"/>
  <c r="AY116" i="2"/>
  <c r="CM116" i="2"/>
  <c r="AQ117" i="2"/>
  <c r="BK117" i="2"/>
  <c r="BW117" i="2"/>
  <c r="CE117" i="2"/>
  <c r="CQ117" i="2"/>
  <c r="AU118" i="2"/>
  <c r="BK119" i="2"/>
  <c r="AY120" i="2"/>
  <c r="CM120" i="2"/>
  <c r="AU122" i="2"/>
  <c r="AQ124" i="2"/>
  <c r="BU124" i="2"/>
  <c r="AG125" i="2"/>
  <c r="G11" i="6" s="1"/>
  <c r="BM125" i="2"/>
  <c r="BY125" i="2"/>
  <c r="CS125" i="2"/>
  <c r="AU126" i="2"/>
  <c r="BB126" i="2"/>
  <c r="CQ127" i="2"/>
  <c r="BR129" i="2"/>
  <c r="CU129" i="2"/>
  <c r="AU132" i="2"/>
  <c r="BR132" i="2"/>
  <c r="AU134" i="2"/>
  <c r="CU134" i="2"/>
  <c r="AS138" i="2"/>
  <c r="BI138" i="2"/>
  <c r="BO138" i="2"/>
  <c r="BW138" i="2"/>
  <c r="CO138" i="2"/>
  <c r="AM140" i="2"/>
  <c r="BG140" i="2"/>
  <c r="AW145" i="2"/>
  <c r="CQ145" i="2"/>
  <c r="BB146" i="2"/>
  <c r="BW146" i="2"/>
  <c r="CE146" i="2"/>
  <c r="CQ146" i="2"/>
  <c r="BO147" i="2"/>
  <c r="CU147" i="2"/>
  <c r="CX148" i="2"/>
  <c r="AM150" i="2"/>
  <c r="AU150" i="2"/>
  <c r="BM150" i="2"/>
  <c r="BK151" i="2"/>
  <c r="BG152" i="2"/>
  <c r="BB155" i="2"/>
  <c r="CU156" i="2"/>
  <c r="BW157" i="2"/>
  <c r="AM158" i="2"/>
  <c r="AU158" i="2"/>
  <c r="BM158" i="2"/>
  <c r="BW158" i="2"/>
  <c r="CE158" i="2"/>
  <c r="AQ161" i="2"/>
  <c r="CA161" i="2"/>
  <c r="CM161" i="2"/>
  <c r="AW163" i="2"/>
  <c r="BE163" i="2"/>
  <c r="CS164" i="2"/>
  <c r="CC164" i="2"/>
  <c r="AW164" i="2"/>
  <c r="AA164" i="2"/>
  <c r="CO164" i="2"/>
  <c r="BI164" i="2"/>
  <c r="AO164" i="2"/>
  <c r="CK164" i="2"/>
  <c r="AG164" i="2"/>
  <c r="G24" i="6" s="1"/>
  <c r="AY164" i="2"/>
  <c r="BB164" i="2"/>
  <c r="BK164" i="2"/>
  <c r="BU164" i="2"/>
  <c r="CO182" i="2"/>
  <c r="CC182" i="2"/>
  <c r="BI182" i="2"/>
  <c r="AO182" i="2"/>
  <c r="AG182" i="2"/>
  <c r="G69" i="6" s="1"/>
  <c r="CK182" i="2"/>
  <c r="BM182" i="2"/>
  <c r="AA182" i="2"/>
  <c r="AS182" i="2"/>
  <c r="BK216" i="2"/>
  <c r="BR216" i="2"/>
  <c r="CA216" i="2"/>
  <c r="CC225" i="2"/>
  <c r="BE225" i="2"/>
  <c r="AY225" i="2"/>
  <c r="AO225" i="2"/>
  <c r="CQ225" i="2"/>
  <c r="AY238" i="2"/>
  <c r="BC238" i="2" s="1"/>
  <c r="BB238" i="2"/>
  <c r="CQ105" i="2"/>
  <c r="AU106" i="2"/>
  <c r="CM106" i="2"/>
  <c r="CX107" i="2"/>
  <c r="AU110" i="2"/>
  <c r="AU111" i="2"/>
  <c r="BK111" i="2"/>
  <c r="AY112" i="2"/>
  <c r="CE113" i="2"/>
  <c r="BK114" i="2"/>
  <c r="BG115" i="2"/>
  <c r="CX117" i="2"/>
  <c r="BB118" i="2"/>
  <c r="AM119" i="2"/>
  <c r="CA119" i="2"/>
  <c r="CH119" i="2" s="1"/>
  <c r="AO121" i="2"/>
  <c r="BI121" i="2"/>
  <c r="CA121" i="2"/>
  <c r="AA123" i="2"/>
  <c r="BR123" i="2"/>
  <c r="BY123" i="2"/>
  <c r="CK123" i="2"/>
  <c r="AQ125" i="2"/>
  <c r="CA125" i="2"/>
  <c r="CH125" i="2" s="1"/>
  <c r="CK125" i="2"/>
  <c r="CU125" i="2"/>
  <c r="BG126" i="2"/>
  <c r="BW126" i="2"/>
  <c r="CM126" i="2"/>
  <c r="AU127" i="2"/>
  <c r="AU128" i="2"/>
  <c r="CA128" i="2"/>
  <c r="CM128" i="2"/>
  <c r="BO129" i="2"/>
  <c r="CA129" i="2"/>
  <c r="CH129" i="2" s="1"/>
  <c r="AA130" i="2"/>
  <c r="AW130" i="2"/>
  <c r="BM130" i="2"/>
  <c r="BW130" i="2"/>
  <c r="CM130" i="2"/>
  <c r="BK132" i="2"/>
  <c r="CX133" i="2"/>
  <c r="BO134" i="2"/>
  <c r="CE134" i="2"/>
  <c r="CM134" i="2"/>
  <c r="CM135" i="2"/>
  <c r="AG138" i="2"/>
  <c r="G59" i="6" s="1"/>
  <c r="AO138" i="2"/>
  <c r="AU138" i="2"/>
  <c r="CA138" i="2"/>
  <c r="CM139" i="2"/>
  <c r="CA140" i="2"/>
  <c r="CH140" i="2" s="1"/>
  <c r="CM140" i="2"/>
  <c r="BB141" i="2"/>
  <c r="BK141" i="2"/>
  <c r="CQ141" i="2"/>
  <c r="AS142" i="2"/>
  <c r="BU142" i="2"/>
  <c r="CC142" i="2"/>
  <c r="CK142" i="2"/>
  <c r="CX142" i="2"/>
  <c r="CQ143" i="2"/>
  <c r="AU144" i="2"/>
  <c r="BI144" i="2"/>
  <c r="AY145" i="2"/>
  <c r="CU145" i="2"/>
  <c r="AQ146" i="2"/>
  <c r="AY146" i="2"/>
  <c r="BO146" i="2"/>
  <c r="BY147" i="2"/>
  <c r="CM147" i="2"/>
  <c r="BG148" i="2"/>
  <c r="BU148" i="2"/>
  <c r="CS148" i="2"/>
  <c r="AS149" i="2"/>
  <c r="BI149" i="2"/>
  <c r="BO149" i="2"/>
  <c r="CA149" i="2"/>
  <c r="CH149" i="2" s="1"/>
  <c r="CQ149" i="2"/>
  <c r="AO150" i="2"/>
  <c r="BB150" i="2"/>
  <c r="BO150" i="2"/>
  <c r="CK150" i="2"/>
  <c r="CX150" i="2"/>
  <c r="BB151" i="2"/>
  <c r="BO151" i="2"/>
  <c r="BK152" i="2"/>
  <c r="BS152" i="2" s="1"/>
  <c r="BW152" i="2"/>
  <c r="AA153" i="2"/>
  <c r="AY153" i="2"/>
  <c r="CQ153" i="2"/>
  <c r="AS154" i="2"/>
  <c r="BK154" i="2"/>
  <c r="BW154" i="2"/>
  <c r="CE154" i="2"/>
  <c r="AY155" i="2"/>
  <c r="BG156" i="2"/>
  <c r="AU157" i="2"/>
  <c r="BO157" i="2"/>
  <c r="CA157" i="2"/>
  <c r="CH157" i="2" s="1"/>
  <c r="CQ157" i="2"/>
  <c r="AO158" i="2"/>
  <c r="BB158" i="2"/>
  <c r="BO158" i="2"/>
  <c r="BK160" i="2"/>
  <c r="BY160" i="2"/>
  <c r="CQ161" i="2"/>
  <c r="CY161" i="2" s="1"/>
  <c r="CQ163" i="2"/>
  <c r="AQ164" i="2"/>
  <c r="BM164" i="2"/>
  <c r="CQ167" i="2"/>
  <c r="CE182" i="2"/>
  <c r="CU182" i="2"/>
  <c r="BO187" i="2"/>
  <c r="BR187" i="2"/>
  <c r="AQ195" i="2"/>
  <c r="AM123" i="2"/>
  <c r="BO123" i="2"/>
  <c r="CM123" i="2"/>
  <c r="BG124" i="2"/>
  <c r="BY124" i="2"/>
  <c r="CX124" i="2"/>
  <c r="BG125" i="2"/>
  <c r="AY126" i="2"/>
  <c r="AM127" i="2"/>
  <c r="BB127" i="2"/>
  <c r="BW127" i="2"/>
  <c r="AM128" i="2"/>
  <c r="AM129" i="2"/>
  <c r="BI130" i="2"/>
  <c r="BO130" i="2"/>
  <c r="CA130" i="2"/>
  <c r="CH130" i="2" s="1"/>
  <c r="CO130" i="2"/>
  <c r="AM132" i="2"/>
  <c r="AY134" i="2"/>
  <c r="CA134" i="2"/>
  <c r="CH134" i="2" s="1"/>
  <c r="CX134" i="2"/>
  <c r="AU135" i="2"/>
  <c r="BO135" i="2"/>
  <c r="CE135" i="2"/>
  <c r="BG137" i="2"/>
  <c r="AW138" i="2"/>
  <c r="BR138" i="2"/>
  <c r="CC138" i="2"/>
  <c r="CK138" i="2"/>
  <c r="AM139" i="2"/>
  <c r="AQ140" i="2"/>
  <c r="BK140" i="2"/>
  <c r="CM141" i="2"/>
  <c r="AG141" i="2"/>
  <c r="G34" i="6" s="1"/>
  <c r="AQ141" i="2"/>
  <c r="BM141" i="2"/>
  <c r="BY141" i="2"/>
  <c r="CS141" i="2"/>
  <c r="AG142" i="2"/>
  <c r="G60" i="6" s="1"/>
  <c r="AO142" i="2"/>
  <c r="AU142" i="2"/>
  <c r="BG142" i="2"/>
  <c r="BM142" i="2"/>
  <c r="BW142" i="2"/>
  <c r="CM142" i="2"/>
  <c r="AM143" i="2"/>
  <c r="BK144" i="2"/>
  <c r="CU144" i="2"/>
  <c r="BR147" i="2"/>
  <c r="BK148" i="2"/>
  <c r="BW148" i="2"/>
  <c r="AG149" i="2"/>
  <c r="G65" i="6" s="1"/>
  <c r="AO149" i="2"/>
  <c r="AU149" i="2"/>
  <c r="BB149" i="2"/>
  <c r="CC149" i="2"/>
  <c r="CK149" i="2"/>
  <c r="AG150" i="2"/>
  <c r="G66" i="6" s="1"/>
  <c r="AQ150" i="2"/>
  <c r="AY150" i="2"/>
  <c r="BI150" i="2"/>
  <c r="CC150" i="2"/>
  <c r="CM150" i="2"/>
  <c r="CU150" i="2"/>
  <c r="AM152" i="2"/>
  <c r="AY152" i="2"/>
  <c r="BY152" i="2"/>
  <c r="CS152" i="2"/>
  <c r="AS153" i="2"/>
  <c r="BU153" i="2"/>
  <c r="CC153" i="2"/>
  <c r="CK153" i="2"/>
  <c r="CX153" i="2"/>
  <c r="AU154" i="2"/>
  <c r="BM154" i="2"/>
  <c r="CQ154" i="2"/>
  <c r="BR155" i="2"/>
  <c r="CA155" i="2"/>
  <c r="CH155" i="2" s="1"/>
  <c r="BK156" i="2"/>
  <c r="BW156" i="2"/>
  <c r="CX156" i="2"/>
  <c r="CX157" i="2"/>
  <c r="AG158" i="2"/>
  <c r="G90" i="6" s="1"/>
  <c r="AQ158" i="2"/>
  <c r="AY158" i="2"/>
  <c r="BI158" i="2"/>
  <c r="CA158" i="2"/>
  <c r="CH158" i="2" s="1"/>
  <c r="CK158" i="2"/>
  <c r="CX158" i="2"/>
  <c r="BB159" i="2"/>
  <c r="AM161" i="2"/>
  <c r="AU161" i="2"/>
  <c r="BK161" i="2"/>
  <c r="BW161" i="2"/>
  <c r="CE161" i="2"/>
  <c r="AS164" i="2"/>
  <c r="BG164" i="2"/>
  <c r="CM164" i="2"/>
  <c r="BK166" i="2"/>
  <c r="BR166" i="2"/>
  <c r="BR167" i="2"/>
  <c r="CX167" i="2"/>
  <c r="CX169" i="2"/>
  <c r="CU169" i="2"/>
  <c r="AQ216" i="2"/>
  <c r="BE229" i="2"/>
  <c r="BW164" i="2"/>
  <c r="CU164" i="2"/>
  <c r="BB165" i="2"/>
  <c r="AM168" i="2"/>
  <c r="AU168" i="2"/>
  <c r="CQ168" i="2"/>
  <c r="BO169" i="2"/>
  <c r="BR169" i="2"/>
  <c r="CM170" i="2"/>
  <c r="CU171" i="2"/>
  <c r="CX171" i="2"/>
  <c r="BB172" i="2"/>
  <c r="CX173" i="2"/>
  <c r="CU173" i="2"/>
  <c r="BB179" i="2"/>
  <c r="BG182" i="2"/>
  <c r="BO183" i="2"/>
  <c r="BR183" i="2"/>
  <c r="CU189" i="2"/>
  <c r="CX189" i="2"/>
  <c r="AM190" i="2"/>
  <c r="AY190" i="2"/>
  <c r="BB190" i="2"/>
  <c r="CO194" i="2"/>
  <c r="CC194" i="2"/>
  <c r="BI194" i="2"/>
  <c r="AG194" i="2"/>
  <c r="G30" i="6" s="1"/>
  <c r="CK194" i="2"/>
  <c r="AO194" i="2"/>
  <c r="BM194" i="2"/>
  <c r="CA194" i="2"/>
  <c r="CH194" i="2" s="1"/>
  <c r="CQ194" i="2"/>
  <c r="AM198" i="2"/>
  <c r="CU198" i="2"/>
  <c r="AS201" i="2"/>
  <c r="BM201" i="2"/>
  <c r="BW201" i="2"/>
  <c r="CU201" i="2"/>
  <c r="CX201" i="2"/>
  <c r="AY202" i="2"/>
  <c r="BB202" i="2"/>
  <c r="AA203" i="2"/>
  <c r="BK203" i="2"/>
  <c r="AS205" i="2"/>
  <c r="CS209" i="2"/>
  <c r="BM209" i="2"/>
  <c r="AW209" i="2"/>
  <c r="AA209" i="2"/>
  <c r="CK209" i="2"/>
  <c r="CC209" i="2"/>
  <c r="BU209" i="2"/>
  <c r="AO209" i="2"/>
  <c r="AG209" i="2"/>
  <c r="G32" i="6" s="1"/>
  <c r="CO209" i="2"/>
  <c r="CK214" i="2"/>
  <c r="BU214" i="2"/>
  <c r="AG214" i="2"/>
  <c r="BE214" i="2"/>
  <c r="CA214" i="2"/>
  <c r="CH214" i="2" s="1"/>
  <c r="AA215" i="2"/>
  <c r="BI215" i="2"/>
  <c r="CU216" i="2"/>
  <c r="CM217" i="2"/>
  <c r="AM218" i="2"/>
  <c r="AY218" i="2"/>
  <c r="CS219" i="2"/>
  <c r="BU219" i="2"/>
  <c r="AW219" i="2"/>
  <c r="AA219" i="2"/>
  <c r="CK219" i="2"/>
  <c r="CC219" i="2"/>
  <c r="AO219" i="2"/>
  <c r="AG219" i="2"/>
  <c r="BG219" i="2"/>
  <c r="BO219" i="2"/>
  <c r="CO219" i="2"/>
  <c r="CO220" i="2"/>
  <c r="CC220" i="2"/>
  <c r="AG220" i="2"/>
  <c r="G15" i="6" s="1"/>
  <c r="CK220" i="2"/>
  <c r="BI220" i="2"/>
  <c r="AO220" i="2"/>
  <c r="BM220" i="2"/>
  <c r="CA220" i="2"/>
  <c r="AA223" i="2"/>
  <c r="BU223" i="2"/>
  <c r="CO224" i="2"/>
  <c r="CC224" i="2"/>
  <c r="BI224" i="2"/>
  <c r="AA224" i="2"/>
  <c r="CK224" i="2"/>
  <c r="AO224" i="2"/>
  <c r="AG224" i="2"/>
  <c r="CE224" i="2"/>
  <c r="CX226" i="2"/>
  <c r="AU229" i="2"/>
  <c r="CE237" i="2"/>
  <c r="CS168" i="2"/>
  <c r="CO168" i="2"/>
  <c r="BM168" i="2"/>
  <c r="AQ168" i="2"/>
  <c r="AA168" i="2"/>
  <c r="BU168" i="2"/>
  <c r="AW168" i="2"/>
  <c r="AG168" i="2"/>
  <c r="G21" i="6" s="1"/>
  <c r="AO168" i="2"/>
  <c r="BI168" i="2"/>
  <c r="AA170" i="2"/>
  <c r="BY170" i="2"/>
  <c r="AU170" i="2"/>
  <c r="AU174" i="2"/>
  <c r="BK182" i="2"/>
  <c r="BW182" i="2"/>
  <c r="CK183" i="2"/>
  <c r="CC183" i="2"/>
  <c r="BI183" i="2"/>
  <c r="AA183" i="2"/>
  <c r="AQ183" i="2"/>
  <c r="CE183" i="2"/>
  <c r="CQ183" i="2"/>
  <c r="CO186" i="2"/>
  <c r="AG186" i="2"/>
  <c r="CC186" i="2"/>
  <c r="BI186" i="2"/>
  <c r="AO186" i="2"/>
  <c r="BM186" i="2"/>
  <c r="CK186" i="2"/>
  <c r="CU186" i="2"/>
  <c r="CS189" i="2"/>
  <c r="CO189" i="2"/>
  <c r="BM189" i="2"/>
  <c r="AW189" i="2"/>
  <c r="BU189" i="2"/>
  <c r="AO189" i="2"/>
  <c r="AG189" i="2"/>
  <c r="AY189" i="2"/>
  <c r="BK189" i="2"/>
  <c r="CA189" i="2"/>
  <c r="CK189" i="2"/>
  <c r="AO190" i="2"/>
  <c r="BM190" i="2"/>
  <c r="BE192" i="2"/>
  <c r="AS194" i="2"/>
  <c r="BB194" i="2"/>
  <c r="CE194" i="2"/>
  <c r="CU194" i="2"/>
  <c r="BK195" i="2"/>
  <c r="CM195" i="2"/>
  <c r="CK198" i="2"/>
  <c r="CC198" i="2"/>
  <c r="AO198" i="2"/>
  <c r="BK198" i="2"/>
  <c r="AA201" i="2"/>
  <c r="AM201" i="2"/>
  <c r="BO201" i="2"/>
  <c r="BR201" i="2"/>
  <c r="CM201" i="2"/>
  <c r="CS203" i="2"/>
  <c r="BY203" i="2"/>
  <c r="AQ203" i="2"/>
  <c r="CX203" i="2"/>
  <c r="AM205" i="2"/>
  <c r="AU205" i="2"/>
  <c r="CA205" i="2"/>
  <c r="AU208" i="2"/>
  <c r="CS208" i="2"/>
  <c r="BI209" i="2"/>
  <c r="CE209" i="2"/>
  <c r="CQ209" i="2"/>
  <c r="CU210" i="2"/>
  <c r="BO211" i="2"/>
  <c r="BR211" i="2"/>
  <c r="BW212" i="2"/>
  <c r="AW214" i="2"/>
  <c r="BG214" i="2"/>
  <c r="CS215" i="2"/>
  <c r="CK215" i="2"/>
  <c r="BM215" i="2"/>
  <c r="AW215" i="2"/>
  <c r="CC215" i="2"/>
  <c r="BU215" i="2"/>
  <c r="AO215" i="2"/>
  <c r="AG215" i="2"/>
  <c r="BK215" i="2"/>
  <c r="BG216" i="2"/>
  <c r="AQ217" i="2"/>
  <c r="BG217" i="2"/>
  <c r="AQ218" i="2"/>
  <c r="BO218" i="2"/>
  <c r="CS218" i="2"/>
  <c r="AY219" i="2"/>
  <c r="BB219" i="2"/>
  <c r="BI219" i="2"/>
  <c r="CE219" i="2"/>
  <c r="CQ219" i="2"/>
  <c r="AS220" i="2"/>
  <c r="BO220" i="2"/>
  <c r="BR220" i="2"/>
  <c r="CE220" i="2"/>
  <c r="AU221" i="2"/>
  <c r="CM221" i="2"/>
  <c r="CS223" i="2"/>
  <c r="CO223" i="2"/>
  <c r="BI223" i="2"/>
  <c r="AW223" i="2"/>
  <c r="BM223" i="2"/>
  <c r="AO223" i="2"/>
  <c r="AG223" i="2"/>
  <c r="AY223" i="2"/>
  <c r="CE223" i="2"/>
  <c r="CQ223" i="2"/>
  <c r="AS224" i="2"/>
  <c r="BG224" i="2"/>
  <c r="CU224" i="2"/>
  <c r="CA225" i="2"/>
  <c r="CH225" i="2" s="1"/>
  <c r="CS227" i="2"/>
  <c r="CK227" i="2"/>
  <c r="CC227" i="2"/>
  <c r="BI227" i="2"/>
  <c r="CO227" i="2"/>
  <c r="AW227" i="2"/>
  <c r="CU227" i="2"/>
  <c r="AO227" i="2"/>
  <c r="AG227" i="2"/>
  <c r="BK227" i="2"/>
  <c r="BU227" i="2"/>
  <c r="CE227" i="2"/>
  <c r="BK236" i="2"/>
  <c r="BR236" i="2"/>
  <c r="CE239" i="2"/>
  <c r="CI239" i="2" s="1"/>
  <c r="CH239" i="2"/>
  <c r="CO245" i="2"/>
  <c r="CK245" i="2"/>
  <c r="CA245" i="2"/>
  <c r="CH245" i="2" s="1"/>
  <c r="BI245" i="2"/>
  <c r="AG245" i="2"/>
  <c r="AO245" i="2"/>
  <c r="CU245" i="2"/>
  <c r="BM245" i="2"/>
  <c r="AA245" i="2"/>
  <c r="AS245" i="2"/>
  <c r="BG245" i="2"/>
  <c r="BB248" i="2"/>
  <c r="BK267" i="2"/>
  <c r="BB177" i="2"/>
  <c r="CX178" i="2"/>
  <c r="CU178" i="2"/>
  <c r="AU180" i="2"/>
  <c r="BK180" i="2"/>
  <c r="BY180" i="2"/>
  <c r="CM180" i="2"/>
  <c r="AM182" i="2"/>
  <c r="CA182" i="2"/>
  <c r="CH182" i="2" s="1"/>
  <c r="CQ182" i="2"/>
  <c r="CO190" i="2"/>
  <c r="AS190" i="2"/>
  <c r="AA190" i="2"/>
  <c r="CC190" i="2"/>
  <c r="BI190" i="2"/>
  <c r="AG190" i="2"/>
  <c r="BO190" i="2"/>
  <c r="CA190" i="2"/>
  <c r="CA195" i="2"/>
  <c r="CH195" i="2" s="1"/>
  <c r="CQ195" i="2"/>
  <c r="CS201" i="2"/>
  <c r="CK201" i="2"/>
  <c r="CC201" i="2"/>
  <c r="AW201" i="2"/>
  <c r="AO201" i="2"/>
  <c r="AG201" i="2"/>
  <c r="AY201" i="2"/>
  <c r="BI201" i="2"/>
  <c r="CO201" i="2"/>
  <c r="CS205" i="2"/>
  <c r="CO205" i="2"/>
  <c r="BI205" i="2"/>
  <c r="AA205" i="2"/>
  <c r="BM205" i="2"/>
  <c r="AW205" i="2"/>
  <c r="AG205" i="2"/>
  <c r="AO205" i="2"/>
  <c r="BU205" i="2"/>
  <c r="CC205" i="2"/>
  <c r="BB213" i="2"/>
  <c r="AY213" i="2"/>
  <c r="AY214" i="2"/>
  <c r="BB214" i="2"/>
  <c r="AM216" i="2"/>
  <c r="CC217" i="2"/>
  <c r="AA217" i="2"/>
  <c r="CS217" i="2"/>
  <c r="BI217" i="2"/>
  <c r="AU217" i="2"/>
  <c r="CQ217" i="2"/>
  <c r="CX218" i="2"/>
  <c r="CX223" i="2"/>
  <c r="CU223" i="2"/>
  <c r="BR225" i="2"/>
  <c r="BO225" i="2"/>
  <c r="BR232" i="2"/>
  <c r="CM245" i="2"/>
  <c r="CU247" i="2"/>
  <c r="CX247" i="2"/>
  <c r="BI278" i="2"/>
  <c r="CS278" i="2"/>
  <c r="BY278" i="2"/>
  <c r="AY278" i="2"/>
  <c r="AA278" i="2"/>
  <c r="CC278" i="2"/>
  <c r="CQ278" i="2"/>
  <c r="CX291" i="2"/>
  <c r="CU291" i="2"/>
  <c r="BR317" i="2"/>
  <c r="BO317" i="2"/>
  <c r="CS325" i="2"/>
  <c r="CO325" i="2"/>
  <c r="BU325" i="2"/>
  <c r="CU325" i="2"/>
  <c r="AS325" i="2"/>
  <c r="CK325" i="2"/>
  <c r="BM325" i="2"/>
  <c r="AW325" i="2"/>
  <c r="AG325" i="2"/>
  <c r="BB326" i="2"/>
  <c r="AY326" i="2"/>
  <c r="BO161" i="2"/>
  <c r="AQ162" i="2"/>
  <c r="CS162" i="2"/>
  <c r="AU164" i="2"/>
  <c r="BO164" i="2"/>
  <c r="CA164" i="2"/>
  <c r="CH164" i="2" s="1"/>
  <c r="AA165" i="2"/>
  <c r="AS165" i="2"/>
  <c r="BM165" i="2"/>
  <c r="BW165" i="2"/>
  <c r="CE165" i="2"/>
  <c r="CQ165" i="2"/>
  <c r="BO166" i="2"/>
  <c r="CU166" i="2"/>
  <c r="AQ167" i="2"/>
  <c r="CM168" i="2"/>
  <c r="AA169" i="2"/>
  <c r="AS169" i="2"/>
  <c r="BK169" i="2"/>
  <c r="CC169" i="2"/>
  <c r="CM169" i="2"/>
  <c r="AY171" i="2"/>
  <c r="BY171" i="2"/>
  <c r="AY172" i="2"/>
  <c r="BI172" i="2"/>
  <c r="BO172" i="2"/>
  <c r="CA172" i="2"/>
  <c r="CQ172" i="2"/>
  <c r="AM173" i="2"/>
  <c r="AU173" i="2"/>
  <c r="CK173" i="2"/>
  <c r="AQ175" i="2"/>
  <c r="CE175" i="2"/>
  <c r="AS176" i="2"/>
  <c r="AY176" i="2"/>
  <c r="BK176" i="2"/>
  <c r="CA176" i="2"/>
  <c r="CH176" i="2" s="1"/>
  <c r="CK176" i="2"/>
  <c r="CQ176" i="2"/>
  <c r="AY177" i="2"/>
  <c r="BI177" i="2"/>
  <c r="BO177" i="2"/>
  <c r="CA177" i="2"/>
  <c r="CQ177" i="2"/>
  <c r="AM178" i="2"/>
  <c r="AU178" i="2"/>
  <c r="CK178" i="2"/>
  <c r="AM180" i="2"/>
  <c r="CA180" i="2"/>
  <c r="CH180" i="2" s="1"/>
  <c r="AA181" i="2"/>
  <c r="CQ181" i="2"/>
  <c r="AU182" i="2"/>
  <c r="BO182" i="2"/>
  <c r="BS182" i="2" s="1"/>
  <c r="AU183" i="2"/>
  <c r="BG183" i="2"/>
  <c r="CA183" i="2"/>
  <c r="CM183" i="2"/>
  <c r="AQ184" i="2"/>
  <c r="BW184" i="2"/>
  <c r="AA185" i="2"/>
  <c r="AY185" i="2"/>
  <c r="CC185" i="2"/>
  <c r="CK185" i="2"/>
  <c r="CU185" i="2"/>
  <c r="CM186" i="2"/>
  <c r="AA187" i="2"/>
  <c r="AM187" i="2"/>
  <c r="BI187" i="2"/>
  <c r="CC187" i="2"/>
  <c r="CQ188" i="2"/>
  <c r="AU189" i="2"/>
  <c r="CM189" i="2"/>
  <c r="AQ190" i="2"/>
  <c r="CM190" i="2"/>
  <c r="AA191" i="2"/>
  <c r="AM191" i="2"/>
  <c r="BI191" i="2"/>
  <c r="CE191" i="2"/>
  <c r="AS193" i="2"/>
  <c r="CC193" i="2"/>
  <c r="CQ193" i="2"/>
  <c r="AY194" i="2"/>
  <c r="BO194" i="2"/>
  <c r="AU195" i="2"/>
  <c r="BG195" i="2"/>
  <c r="BG196" i="2"/>
  <c r="BW196" i="2"/>
  <c r="AA197" i="2"/>
  <c r="AU197" i="2"/>
  <c r="BE197" i="2"/>
  <c r="BK197" i="2"/>
  <c r="CK197" i="2"/>
  <c r="AQ198" i="2"/>
  <c r="CA198" i="2"/>
  <c r="CM198" i="2"/>
  <c r="AQ199" i="2"/>
  <c r="CX200" i="2"/>
  <c r="AU201" i="2"/>
  <c r="CA201" i="2"/>
  <c r="AA202" i="2"/>
  <c r="BY202" i="2"/>
  <c r="CK202" i="2"/>
  <c r="BM204" i="2"/>
  <c r="BU204" i="2"/>
  <c r="CU204" i="2"/>
  <c r="BG205" i="2"/>
  <c r="BW205" i="2"/>
  <c r="CM205" i="2"/>
  <c r="AA206" i="2"/>
  <c r="AM206" i="2"/>
  <c r="BR206" i="2"/>
  <c r="CQ206" i="2"/>
  <c r="AQ207" i="2"/>
  <c r="BR207" i="2"/>
  <c r="BR208" i="2"/>
  <c r="CU208" i="2"/>
  <c r="AU209" i="2"/>
  <c r="CX209" i="2"/>
  <c r="AA211" i="2"/>
  <c r="AW211" i="2"/>
  <c r="CC211" i="2"/>
  <c r="CK211" i="2"/>
  <c r="BK213" i="2"/>
  <c r="CQ214" i="2"/>
  <c r="AU215" i="2"/>
  <c r="CQ215" i="2"/>
  <c r="AU216" i="2"/>
  <c r="CM216" i="2"/>
  <c r="CA218" i="2"/>
  <c r="CH218" i="2" s="1"/>
  <c r="AU219" i="2"/>
  <c r="BB220" i="2"/>
  <c r="CX220" i="2"/>
  <c r="AU223" i="2"/>
  <c r="BG223" i="2"/>
  <c r="BW223" i="2"/>
  <c r="CM223" i="2"/>
  <c r="AW226" i="2"/>
  <c r="BG226" i="2"/>
  <c r="CU226" i="2"/>
  <c r="AU227" i="2"/>
  <c r="BG227" i="2"/>
  <c r="CM227" i="2"/>
  <c r="CM230" i="2"/>
  <c r="BE230" i="2"/>
  <c r="AY230" i="2"/>
  <c r="CS231" i="2"/>
  <c r="CK231" i="2"/>
  <c r="BM231" i="2"/>
  <c r="AW231" i="2"/>
  <c r="CC231" i="2"/>
  <c r="BU231" i="2"/>
  <c r="AO231" i="2"/>
  <c r="AG231" i="2"/>
  <c r="BI231" i="2"/>
  <c r="CE231" i="2"/>
  <c r="BR234" i="2"/>
  <c r="CX234" i="2"/>
  <c r="AS244" i="2"/>
  <c r="BW244" i="2"/>
  <c r="AU245" i="2"/>
  <c r="BK245" i="2"/>
  <c r="BR245" i="2"/>
  <c r="CE245" i="2"/>
  <c r="CX249" i="2"/>
  <c r="BB250" i="2"/>
  <c r="AA253" i="2"/>
  <c r="AM253" i="2"/>
  <c r="BM253" i="2"/>
  <c r="BY254" i="2"/>
  <c r="CS254" i="2"/>
  <c r="CC254" i="2"/>
  <c r="BO254" i="2"/>
  <c r="BI254" i="2"/>
  <c r="BW254" i="2"/>
  <c r="AQ258" i="2"/>
  <c r="BG258" i="2"/>
  <c r="BU259" i="2"/>
  <c r="AY260" i="2"/>
  <c r="BB260" i="2"/>
  <c r="CE278" i="2"/>
  <c r="CU280" i="2"/>
  <c r="CX280" i="2"/>
  <c r="AY282" i="2"/>
  <c r="AY284" i="2"/>
  <c r="BB284" i="2"/>
  <c r="BG160" i="2"/>
  <c r="AY161" i="2"/>
  <c r="AU162" i="2"/>
  <c r="BG162" i="2"/>
  <c r="CM162" i="2"/>
  <c r="CQ164" i="2"/>
  <c r="AM165" i="2"/>
  <c r="AU165" i="2"/>
  <c r="BO165" i="2"/>
  <c r="CM166" i="2"/>
  <c r="AY168" i="2"/>
  <c r="BG168" i="2"/>
  <c r="BW168" i="2"/>
  <c r="CE168" i="2"/>
  <c r="AM169" i="2"/>
  <c r="AU169" i="2"/>
  <c r="BM169" i="2"/>
  <c r="BW169" i="2"/>
  <c r="CE169" i="2"/>
  <c r="AM170" i="2"/>
  <c r="BB170" i="2"/>
  <c r="BO170" i="2"/>
  <c r="CA171" i="2"/>
  <c r="CH171" i="2" s="1"/>
  <c r="AS172" i="2"/>
  <c r="CC172" i="2"/>
  <c r="CK172" i="2"/>
  <c r="AO173" i="2"/>
  <c r="AY173" i="2"/>
  <c r="BI173" i="2"/>
  <c r="CC173" i="2"/>
  <c r="CM173" i="2"/>
  <c r="AM176" i="2"/>
  <c r="BM176" i="2"/>
  <c r="BU176" i="2"/>
  <c r="CE176" i="2"/>
  <c r="CS176" i="2"/>
  <c r="AS177" i="2"/>
  <c r="CC177" i="2"/>
  <c r="CK177" i="2"/>
  <c r="AO178" i="2"/>
  <c r="AY178" i="2"/>
  <c r="BI178" i="2"/>
  <c r="CC178" i="2"/>
  <c r="CM178" i="2"/>
  <c r="AQ180" i="2"/>
  <c r="CE180" i="2"/>
  <c r="AS181" i="2"/>
  <c r="BU181" i="2"/>
  <c r="CC181" i="2"/>
  <c r="CK181" i="2"/>
  <c r="CU181" i="2"/>
  <c r="AY182" i="2"/>
  <c r="CM182" i="2"/>
  <c r="AM183" i="2"/>
  <c r="BB183" i="2"/>
  <c r="BK184" i="2"/>
  <c r="AS185" i="2"/>
  <c r="BU185" i="2"/>
  <c r="CM185" i="2"/>
  <c r="CY185" i="2" s="1"/>
  <c r="AQ186" i="2"/>
  <c r="BK186" i="2"/>
  <c r="BW186" i="2"/>
  <c r="CE186" i="2"/>
  <c r="CQ186" i="2"/>
  <c r="AO187" i="2"/>
  <c r="BK187" i="2"/>
  <c r="CE187" i="2"/>
  <c r="BR188" i="2"/>
  <c r="BG189" i="2"/>
  <c r="BW189" i="2"/>
  <c r="BK190" i="2"/>
  <c r="BW190" i="2"/>
  <c r="CE190" i="2"/>
  <c r="CQ190" i="2"/>
  <c r="AO191" i="2"/>
  <c r="AY191" i="2"/>
  <c r="BK191" i="2"/>
  <c r="BW191" i="2"/>
  <c r="CU191" i="2"/>
  <c r="AG193" i="2"/>
  <c r="G29" i="6" s="1"/>
  <c r="AO193" i="2"/>
  <c r="AU193" i="2"/>
  <c r="BU193" i="2"/>
  <c r="CK193" i="2"/>
  <c r="CU193" i="2"/>
  <c r="DA193" i="2" s="1"/>
  <c r="AQ194" i="2"/>
  <c r="CM194" i="2"/>
  <c r="AM195" i="2"/>
  <c r="CE195" i="2"/>
  <c r="BK196" i="2"/>
  <c r="CA196" i="2"/>
  <c r="CH196" i="2" s="1"/>
  <c r="AY197" i="2"/>
  <c r="BM197" i="2"/>
  <c r="BW197" i="2"/>
  <c r="CI197" i="2" s="1"/>
  <c r="CC197" i="2"/>
  <c r="CM197" i="2"/>
  <c r="AU198" i="2"/>
  <c r="BG198" i="2"/>
  <c r="BG199" i="2"/>
  <c r="BW199" i="2"/>
  <c r="CM199" i="2"/>
  <c r="AQ200" i="2"/>
  <c r="CU200" i="2"/>
  <c r="AM202" i="2"/>
  <c r="BO202" i="2"/>
  <c r="CM202" i="2"/>
  <c r="AM203" i="2"/>
  <c r="BG203" i="2"/>
  <c r="CA203" i="2"/>
  <c r="CH203" i="2" s="1"/>
  <c r="AY205" i="2"/>
  <c r="AQ206" i="2"/>
  <c r="BO206" i="2"/>
  <c r="AU207" i="2"/>
  <c r="BO207" i="2"/>
  <c r="CA207" i="2"/>
  <c r="CH207" i="2" s="1"/>
  <c r="BO208" i="2"/>
  <c r="CA208" i="2"/>
  <c r="CH208" i="2" s="1"/>
  <c r="BG209" i="2"/>
  <c r="BW209" i="2"/>
  <c r="CM209" i="2"/>
  <c r="CU209" i="2"/>
  <c r="DA209" i="2" s="1"/>
  <c r="BK210" i="2"/>
  <c r="BW210" i="2"/>
  <c r="BM211" i="2"/>
  <c r="BU211" i="2"/>
  <c r="CM211" i="2"/>
  <c r="BW215" i="2"/>
  <c r="CI215" i="2" s="1"/>
  <c r="CU215" i="2"/>
  <c r="BO216" i="2"/>
  <c r="CE216" i="2"/>
  <c r="AM217" i="2"/>
  <c r="BK217" i="2"/>
  <c r="CU217" i="2"/>
  <c r="BG218" i="2"/>
  <c r="CE218" i="2"/>
  <c r="CQ218" i="2"/>
  <c r="CM219" i="2"/>
  <c r="AQ220" i="2"/>
  <c r="BK220" i="2"/>
  <c r="CM220" i="2"/>
  <c r="CU220" i="2"/>
  <c r="BG222" i="2"/>
  <c r="BO223" i="2"/>
  <c r="AQ224" i="2"/>
  <c r="CM224" i="2"/>
  <c r="BB225" i="2"/>
  <c r="BG225" i="2"/>
  <c r="AY226" i="2"/>
  <c r="BK226" i="2"/>
  <c r="CS230" i="2"/>
  <c r="AY231" i="2"/>
  <c r="BK231" i="2"/>
  <c r="BQ240" i="2"/>
  <c r="CM243" i="2"/>
  <c r="BE243" i="2"/>
  <c r="AY243" i="2"/>
  <c r="CS244" i="2"/>
  <c r="CK244" i="2"/>
  <c r="CC244" i="2"/>
  <c r="AW244" i="2"/>
  <c r="AA244" i="2"/>
  <c r="BI244" i="2"/>
  <c r="AO244" i="2"/>
  <c r="AG244" i="2"/>
  <c r="AM244" i="2"/>
  <c r="BG244" i="2"/>
  <c r="CM244" i="2"/>
  <c r="AM245" i="2"/>
  <c r="BW245" i="2"/>
  <c r="BO246" i="2"/>
  <c r="BR246" i="2"/>
  <c r="CU249" i="2"/>
  <c r="CO253" i="2"/>
  <c r="CC253" i="2"/>
  <c r="CA253" i="2"/>
  <c r="BI253" i="2"/>
  <c r="AO253" i="2"/>
  <c r="AG253" i="2"/>
  <c r="CK253" i="2"/>
  <c r="AQ253" i="2"/>
  <c r="CQ253" i="2"/>
  <c r="BO257" i="2"/>
  <c r="BR257" i="2"/>
  <c r="CC258" i="2"/>
  <c r="AA258" i="2"/>
  <c r="BI258" i="2"/>
  <c r="BY258" i="2"/>
  <c r="CS258" i="2"/>
  <c r="BW258" i="2"/>
  <c r="AU258" i="2"/>
  <c r="BG267" i="2"/>
  <c r="CS270" i="2"/>
  <c r="BU270" i="2"/>
  <c r="AW270" i="2"/>
  <c r="BK270" i="2"/>
  <c r="AQ278" i="2"/>
  <c r="BW278" i="2"/>
  <c r="BO285" i="2"/>
  <c r="BR285" i="2"/>
  <c r="CM297" i="2"/>
  <c r="BO227" i="2"/>
  <c r="CA227" i="2"/>
  <c r="CQ227" i="2"/>
  <c r="AS228" i="2"/>
  <c r="BK228" i="2"/>
  <c r="CC228" i="2"/>
  <c r="CM228" i="2"/>
  <c r="CU229" i="2"/>
  <c r="BR230" i="2"/>
  <c r="BW230" i="2"/>
  <c r="AU231" i="2"/>
  <c r="CQ231" i="2"/>
  <c r="AO232" i="2"/>
  <c r="BB232" i="2"/>
  <c r="BO232" i="2"/>
  <c r="AG235" i="2"/>
  <c r="AW235" i="2"/>
  <c r="BI235" i="2"/>
  <c r="BO235" i="2"/>
  <c r="CO235" i="2"/>
  <c r="AS236" i="2"/>
  <c r="BM236" i="2"/>
  <c r="CC236" i="2"/>
  <c r="CM236" i="2"/>
  <c r="AG237" i="2"/>
  <c r="AU237" i="2"/>
  <c r="BE237" i="2"/>
  <c r="BR237" i="2"/>
  <c r="BQ238" i="2"/>
  <c r="CI238" i="2"/>
  <c r="CG238" i="2"/>
  <c r="CW239" i="2"/>
  <c r="AO241" i="2"/>
  <c r="CK241" i="2"/>
  <c r="CX241" i="2"/>
  <c r="BR242" i="2"/>
  <c r="AQ243" i="2"/>
  <c r="BR243" i="2"/>
  <c r="BW243" i="2"/>
  <c r="AU244" i="2"/>
  <c r="BO244" i="2"/>
  <c r="CA244" i="2"/>
  <c r="CQ244" i="2"/>
  <c r="BB245" i="2"/>
  <c r="BO245" i="2"/>
  <c r="BK247" i="2"/>
  <c r="BW247" i="2"/>
  <c r="AA248" i="2"/>
  <c r="AY248" i="2"/>
  <c r="BI248" i="2"/>
  <c r="BO248" i="2"/>
  <c r="CA248" i="2"/>
  <c r="CH248" i="2" s="1"/>
  <c r="CQ248" i="2"/>
  <c r="AS249" i="2"/>
  <c r="BK249" i="2"/>
  <c r="BW249" i="2"/>
  <c r="CE249" i="2"/>
  <c r="AY251" i="2"/>
  <c r="BY251" i="2"/>
  <c r="AS252" i="2"/>
  <c r="BU252" i="2"/>
  <c r="CC252" i="2"/>
  <c r="CK252" i="2"/>
  <c r="BO253" i="2"/>
  <c r="CM254" i="2"/>
  <c r="CA255" i="2"/>
  <c r="CH255" i="2" s="1"/>
  <c r="AA256" i="2"/>
  <c r="AO256" i="2"/>
  <c r="CC256" i="2"/>
  <c r="AY258" i="2"/>
  <c r="CX261" i="2"/>
  <c r="BK266" i="2"/>
  <c r="AQ267" i="2"/>
  <c r="AA269" i="2"/>
  <c r="CS269" i="2"/>
  <c r="AU269" i="2"/>
  <c r="BI269" i="2"/>
  <c r="CX270" i="2"/>
  <c r="CS272" i="2"/>
  <c r="AO272" i="2"/>
  <c r="CO272" i="2"/>
  <c r="BI272" i="2"/>
  <c r="AS272" i="2"/>
  <c r="AG272" i="2"/>
  <c r="AY272" i="2"/>
  <c r="BB272" i="2"/>
  <c r="CC272" i="2"/>
  <c r="CM272" i="2"/>
  <c r="BB277" i="2"/>
  <c r="BK278" i="2"/>
  <c r="AQ279" i="2"/>
  <c r="CS281" i="2"/>
  <c r="BM281" i="2"/>
  <c r="AW281" i="2"/>
  <c r="AA281" i="2"/>
  <c r="CK281" i="2"/>
  <c r="CC281" i="2"/>
  <c r="BU281" i="2"/>
  <c r="AO281" i="2"/>
  <c r="AG281" i="2"/>
  <c r="BI281" i="2"/>
  <c r="CE281" i="2"/>
  <c r="CQ281" i="2"/>
  <c r="CS287" i="2"/>
  <c r="CO287" i="2"/>
  <c r="BM287" i="2"/>
  <c r="AS287" i="2"/>
  <c r="AG287" i="2"/>
  <c r="CK287" i="2"/>
  <c r="B339" i="2"/>
  <c r="CE325" i="2"/>
  <c r="CX227" i="2"/>
  <c r="AU228" i="2"/>
  <c r="BM228" i="2"/>
  <c r="CE228" i="2"/>
  <c r="AM229" i="2"/>
  <c r="BB229" i="2"/>
  <c r="BO230" i="2"/>
  <c r="CQ230" i="2"/>
  <c r="BW231" i="2"/>
  <c r="CU231" i="2"/>
  <c r="DA231" i="2" s="1"/>
  <c r="AQ232" i="2"/>
  <c r="AY232" i="2"/>
  <c r="BI232" i="2"/>
  <c r="CK232" i="2"/>
  <c r="CX232" i="2"/>
  <c r="CQ235" i="2"/>
  <c r="AU236" i="2"/>
  <c r="BG236" i="2"/>
  <c r="BO236" i="2"/>
  <c r="BW236" i="2"/>
  <c r="CE236" i="2"/>
  <c r="CQ236" i="2"/>
  <c r="BG237" i="2"/>
  <c r="BO237" i="2"/>
  <c r="CA237" i="2"/>
  <c r="CH237" i="2" s="1"/>
  <c r="BS238" i="2"/>
  <c r="BC239" i="2"/>
  <c r="BA239" i="2"/>
  <c r="CY239" i="2"/>
  <c r="AQ241" i="2"/>
  <c r="AY241" i="2"/>
  <c r="BI241" i="2"/>
  <c r="CC241" i="2"/>
  <c r="CM241" i="2"/>
  <c r="CU241" i="2"/>
  <c r="BB242" i="2"/>
  <c r="BO242" i="2"/>
  <c r="BO243" i="2"/>
  <c r="CQ243" i="2"/>
  <c r="AQ245" i="2"/>
  <c r="AY245" i="2"/>
  <c r="CX245" i="2"/>
  <c r="AY247" i="2"/>
  <c r="BY247" i="2"/>
  <c r="CS247" i="2"/>
  <c r="AS248" i="2"/>
  <c r="CC248" i="2"/>
  <c r="CK248" i="2"/>
  <c r="CX248" i="2"/>
  <c r="AU249" i="2"/>
  <c r="BM249" i="2"/>
  <c r="CA251" i="2"/>
  <c r="CH251" i="2" s="1"/>
  <c r="AG252" i="2"/>
  <c r="AO252" i="2"/>
  <c r="AU252" i="2"/>
  <c r="BG252" i="2"/>
  <c r="BM252" i="2"/>
  <c r="BW252" i="2"/>
  <c r="CM252" i="2"/>
  <c r="AY253" i="2"/>
  <c r="AU254" i="2"/>
  <c r="BG254" i="2"/>
  <c r="AQ255" i="2"/>
  <c r="BR255" i="2"/>
  <c r="CE255" i="2"/>
  <c r="CS256" i="2"/>
  <c r="CO256" i="2"/>
  <c r="AS256" i="2"/>
  <c r="AG256" i="2"/>
  <c r="BI256" i="2"/>
  <c r="AQ256" i="2"/>
  <c r="BK256" i="2"/>
  <c r="BU256" i="2"/>
  <c r="CE256" i="2"/>
  <c r="CU261" i="2"/>
  <c r="AY265" i="2"/>
  <c r="BR265" i="2"/>
  <c r="CM266" i="2"/>
  <c r="BW269" i="2"/>
  <c r="BG270" i="2"/>
  <c r="BK272" i="2"/>
  <c r="BU272" i="2"/>
  <c r="CE272" i="2"/>
  <c r="CX274" i="2"/>
  <c r="CS276" i="2"/>
  <c r="BM276" i="2"/>
  <c r="AS276" i="2"/>
  <c r="CO276" i="2"/>
  <c r="BU276" i="2"/>
  <c r="AG276" i="2"/>
  <c r="G117" i="6" s="1"/>
  <c r="AQ276" i="2"/>
  <c r="CX276" i="2"/>
  <c r="AM278" i="2"/>
  <c r="BO278" i="2"/>
  <c r="CS280" i="2"/>
  <c r="CO280" i="2"/>
  <c r="BM280" i="2"/>
  <c r="AS280" i="2"/>
  <c r="BU280" i="2"/>
  <c r="AG280" i="2"/>
  <c r="AQ280" i="2"/>
  <c r="CE280" i="2"/>
  <c r="CQ280" i="2"/>
  <c r="AY281" i="2"/>
  <c r="BK281" i="2"/>
  <c r="CU281" i="2"/>
  <c r="CU284" i="2"/>
  <c r="CX284" i="2"/>
  <c r="CE285" i="2"/>
  <c r="CA287" i="2"/>
  <c r="CH287" i="2" s="1"/>
  <c r="CM287" i="2"/>
  <c r="BR288" i="2"/>
  <c r="AM297" i="2"/>
  <c r="BE306" i="2"/>
  <c r="BY306" i="2"/>
  <c r="CO308" i="2"/>
  <c r="CC308" i="2"/>
  <c r="BM308" i="2"/>
  <c r="BI308" i="2"/>
  <c r="AA308" i="2"/>
  <c r="CK308" i="2"/>
  <c r="AS308" i="2"/>
  <c r="BW308" i="2"/>
  <c r="AG308" i="2"/>
  <c r="BG308" i="2"/>
  <c r="AY256" i="2"/>
  <c r="BO256" i="2"/>
  <c r="CM256" i="2"/>
  <c r="CM258" i="2"/>
  <c r="CU258" i="2"/>
  <c r="BR259" i="2"/>
  <c r="AS260" i="2"/>
  <c r="BM260" i="2"/>
  <c r="BW260" i="2"/>
  <c r="CO260" i="2"/>
  <c r="AM261" i="2"/>
  <c r="AU261" i="2"/>
  <c r="BM261" i="2"/>
  <c r="BW261" i="2"/>
  <c r="CE261" i="2"/>
  <c r="AM266" i="2"/>
  <c r="CA266" i="2"/>
  <c r="CH266" i="2" s="1"/>
  <c r="BW267" i="2"/>
  <c r="CQ267" i="2"/>
  <c r="BB268" i="2"/>
  <c r="BI268" i="2"/>
  <c r="BO268" i="2"/>
  <c r="BW268" i="2"/>
  <c r="CM268" i="2"/>
  <c r="BK269" i="2"/>
  <c r="AM270" i="2"/>
  <c r="CX271" i="2"/>
  <c r="AY277" i="2"/>
  <c r="BU277" i="2"/>
  <c r="CC277" i="2"/>
  <c r="CK277" i="2"/>
  <c r="AU278" i="2"/>
  <c r="BR279" i="2"/>
  <c r="AY280" i="2"/>
  <c r="AU281" i="2"/>
  <c r="BW287" i="2"/>
  <c r="AM288" i="2"/>
  <c r="AU288" i="2"/>
  <c r="BG288" i="2"/>
  <c r="CX288" i="2"/>
  <c r="CO290" i="2"/>
  <c r="CS290" i="2"/>
  <c r="BY290" i="2"/>
  <c r="BK290" i="2"/>
  <c r="BR293" i="2"/>
  <c r="BO293" i="2"/>
  <c r="CO296" i="2"/>
  <c r="CC296" i="2"/>
  <c r="BI296" i="2"/>
  <c r="AG296" i="2"/>
  <c r="G71" i="6" s="1"/>
  <c r="CK296" i="2"/>
  <c r="AO296" i="2"/>
  <c r="CE296" i="2"/>
  <c r="AU297" i="2"/>
  <c r="CO300" i="2"/>
  <c r="CK300" i="2"/>
  <c r="AO300" i="2"/>
  <c r="BM300" i="2"/>
  <c r="AG300" i="2"/>
  <c r="AY300" i="2"/>
  <c r="CA300" i="2"/>
  <c r="CM300" i="2"/>
  <c r="CO304" i="2"/>
  <c r="AG304" i="2"/>
  <c r="CC304" i="2"/>
  <c r="BI304" i="2"/>
  <c r="AO304" i="2"/>
  <c r="BM304" i="2"/>
  <c r="CK304" i="2"/>
  <c r="BB305" i="2"/>
  <c r="CE308" i="2"/>
  <c r="BY324" i="2"/>
  <c r="CO324" i="2"/>
  <c r="CE324" i="2"/>
  <c r="AU324" i="2"/>
  <c r="AQ324" i="2"/>
  <c r="CS324" i="2"/>
  <c r="BO324" i="2"/>
  <c r="BK253" i="2"/>
  <c r="CM253" i="2"/>
  <c r="AQ254" i="2"/>
  <c r="BC254" i="2" s="1"/>
  <c r="BR254" i="2"/>
  <c r="AS257" i="2"/>
  <c r="BM257" i="2"/>
  <c r="CC257" i="2"/>
  <c r="CM257" i="2"/>
  <c r="AM258" i="2"/>
  <c r="BK258" i="2"/>
  <c r="AQ259" i="2"/>
  <c r="AG260" i="2"/>
  <c r="AO260" i="2"/>
  <c r="AU260" i="2"/>
  <c r="BI260" i="2"/>
  <c r="BO260" i="2"/>
  <c r="CA260" i="2"/>
  <c r="CQ260" i="2"/>
  <c r="AO261" i="2"/>
  <c r="BB261" i="2"/>
  <c r="BO261" i="2"/>
  <c r="AM262" i="2"/>
  <c r="BB263" i="2"/>
  <c r="AG264" i="2"/>
  <c r="AU264" i="2"/>
  <c r="BM264" i="2"/>
  <c r="AQ266" i="2"/>
  <c r="CE266" i="2"/>
  <c r="AY267" i="2"/>
  <c r="BR267" i="2"/>
  <c r="CA267" i="2"/>
  <c r="CH267" i="2" s="1"/>
  <c r="AG268" i="2"/>
  <c r="AS268" i="2"/>
  <c r="CO268" i="2"/>
  <c r="AM269" i="2"/>
  <c r="BO269" i="2"/>
  <c r="AQ270" i="2"/>
  <c r="AG271" i="2"/>
  <c r="AW271" i="2"/>
  <c r="CU271" i="2"/>
  <c r="AU272" i="2"/>
  <c r="CQ272" i="2"/>
  <c r="AQ273" i="2"/>
  <c r="CE273" i="2"/>
  <c r="CM274" i="2"/>
  <c r="BR275" i="2"/>
  <c r="BW276" i="2"/>
  <c r="CQ276" i="2"/>
  <c r="AG277" i="2"/>
  <c r="AS277" i="2"/>
  <c r="BM277" i="2"/>
  <c r="BW277" i="2"/>
  <c r="CM277" i="2"/>
  <c r="CM278" i="2"/>
  <c r="BW280" i="2"/>
  <c r="BW281" i="2"/>
  <c r="CM281" i="2"/>
  <c r="BB282" i="2"/>
  <c r="CM282" i="2"/>
  <c r="AG284" i="2"/>
  <c r="BM284" i="2"/>
  <c r="BW284" i="2"/>
  <c r="CQ284" i="2"/>
  <c r="BM285" i="2"/>
  <c r="BU285" i="2"/>
  <c r="BG287" i="2"/>
  <c r="BO287" i="2"/>
  <c r="CQ287" i="2"/>
  <c r="AO288" i="2"/>
  <c r="BB288" i="2"/>
  <c r="BI288" i="2"/>
  <c r="CA288" i="2"/>
  <c r="CK288" i="2"/>
  <c r="CU288" i="2"/>
  <c r="BO290" i="2"/>
  <c r="CM290" i="2"/>
  <c r="CS291" i="2"/>
  <c r="CO291" i="2"/>
  <c r="CE291" i="2"/>
  <c r="BU291" i="2"/>
  <c r="AS291" i="2"/>
  <c r="AG291" i="2"/>
  <c r="AQ291" i="2"/>
  <c r="BM291" i="2"/>
  <c r="CA291" i="2"/>
  <c r="CO292" i="2"/>
  <c r="CU292" i="2"/>
  <c r="CC292" i="2"/>
  <c r="BI292" i="2"/>
  <c r="AA292" i="2"/>
  <c r="CK292" i="2"/>
  <c r="AO292" i="2"/>
  <c r="AG292" i="2"/>
  <c r="AY292" i="2"/>
  <c r="BM292" i="2"/>
  <c r="CA292" i="2"/>
  <c r="CQ293" i="2"/>
  <c r="CC293" i="2"/>
  <c r="BE293" i="2"/>
  <c r="CS295" i="2"/>
  <c r="CK295" i="2"/>
  <c r="AW295" i="2"/>
  <c r="AO295" i="2"/>
  <c r="AG295" i="2"/>
  <c r="BK295" i="2"/>
  <c r="BU295" i="2"/>
  <c r="CE295" i="2"/>
  <c r="AS296" i="2"/>
  <c r="BG296" i="2"/>
  <c r="BB297" i="2"/>
  <c r="BO297" i="2"/>
  <c r="BR297" i="2"/>
  <c r="CO298" i="2"/>
  <c r="CS298" i="2"/>
  <c r="BY298" i="2"/>
  <c r="BK298" i="2"/>
  <c r="AS300" i="2"/>
  <c r="CC300" i="2"/>
  <c r="CQ300" i="2"/>
  <c r="AS304" i="2"/>
  <c r="AM308" i="2"/>
  <c r="AY308" i="2"/>
  <c r="BK308" i="2"/>
  <c r="BO313" i="2"/>
  <c r="BR313" i="2"/>
  <c r="CU321" i="2"/>
  <c r="CX321" i="2"/>
  <c r="AQ325" i="2"/>
  <c r="BG325" i="2"/>
  <c r="BW288" i="2"/>
  <c r="CE288" i="2"/>
  <c r="BB289" i="2"/>
  <c r="AM290" i="2"/>
  <c r="AY290" i="2"/>
  <c r="AY291" i="2"/>
  <c r="CX292" i="2"/>
  <c r="CA294" i="2"/>
  <c r="CH294" i="2" s="1"/>
  <c r="AU295" i="2"/>
  <c r="BG295" i="2"/>
  <c r="BO295" i="2"/>
  <c r="CQ295" i="2"/>
  <c r="BB296" i="2"/>
  <c r="BO296" i="2"/>
  <c r="CX296" i="2"/>
  <c r="AM298" i="2"/>
  <c r="BB298" i="2"/>
  <c r="AG299" i="2"/>
  <c r="G86" i="6" s="1"/>
  <c r="AW299" i="2"/>
  <c r="BR299" i="2"/>
  <c r="CA299" i="2"/>
  <c r="CK299" i="2"/>
  <c r="CX299" i="2"/>
  <c r="AU300" i="2"/>
  <c r="AQ302" i="2"/>
  <c r="AA303" i="2"/>
  <c r="AW303" i="2"/>
  <c r="BU303" i="2"/>
  <c r="CK303" i="2"/>
  <c r="CM304" i="2"/>
  <c r="AQ306" i="2"/>
  <c r="BO308" i="2"/>
  <c r="CU308" i="2"/>
  <c r="CC320" i="2"/>
  <c r="BI320" i="2"/>
  <c r="AW320" i="2"/>
  <c r="AA320" i="2"/>
  <c r="BO320" i="2"/>
  <c r="CS320" i="2"/>
  <c r="BO322" i="2"/>
  <c r="BR322" i="2"/>
  <c r="BR323" i="2"/>
  <c r="BK325" i="2"/>
  <c r="BW325" i="2"/>
  <c r="CS326" i="2"/>
  <c r="AW326" i="2"/>
  <c r="AA326" i="2"/>
  <c r="CO326" i="2"/>
  <c r="CE326" i="2"/>
  <c r="AO326" i="2"/>
  <c r="BI326" i="2"/>
  <c r="AS326" i="2"/>
  <c r="AG326" i="2"/>
  <c r="AQ326" i="2"/>
  <c r="CA326" i="2"/>
  <c r="CK326" i="2"/>
  <c r="BO288" i="2"/>
  <c r="CM292" i="2"/>
  <c r="BB293" i="2"/>
  <c r="BG293" i="2"/>
  <c r="BG294" i="2"/>
  <c r="AQ296" i="2"/>
  <c r="AY296" i="2"/>
  <c r="CM296" i="2"/>
  <c r="CU296" i="2"/>
  <c r="CU298" i="2"/>
  <c r="AY299" i="2"/>
  <c r="CU299" i="2"/>
  <c r="CX300" i="2"/>
  <c r="CM301" i="2"/>
  <c r="AY303" i="2"/>
  <c r="BM303" i="2"/>
  <c r="BW303" i="2"/>
  <c r="CM303" i="2"/>
  <c r="AQ304" i="2"/>
  <c r="BK304" i="2"/>
  <c r="BW304" i="2"/>
  <c r="CE304" i="2"/>
  <c r="CQ304" i="2"/>
  <c r="BK306" i="2"/>
  <c r="CS307" i="2"/>
  <c r="AS307" i="2"/>
  <c r="BM307" i="2"/>
  <c r="AW307" i="2"/>
  <c r="AO307" i="2"/>
  <c r="AY307" i="2"/>
  <c r="BI307" i="2"/>
  <c r="CC307" i="2"/>
  <c r="CK307" i="2"/>
  <c r="CO321" i="2"/>
  <c r="BO321" i="2"/>
  <c r="AW321" i="2"/>
  <c r="BB321" i="2"/>
  <c r="AM325" i="2"/>
  <c r="CQ325" i="2"/>
  <c r="BG326" i="2"/>
  <c r="CC326" i="2"/>
  <c r="BG307" i="2"/>
  <c r="BW307" i="2"/>
  <c r="CM307" i="2"/>
  <c r="AQ308" i="2"/>
  <c r="AQ309" i="2"/>
  <c r="BY309" i="2"/>
  <c r="BW310" i="2"/>
  <c r="CX310" i="2"/>
  <c r="BK311" i="2"/>
  <c r="BG312" i="2"/>
  <c r="CO312" i="2"/>
  <c r="AS313" i="2"/>
  <c r="CO313" i="2"/>
  <c r="AA314" i="2"/>
  <c r="AQ314" i="2"/>
  <c r="BM314" i="2"/>
  <c r="CE314" i="2"/>
  <c r="CQ314" i="2"/>
  <c r="BG317" i="2"/>
  <c r="AA318" i="2"/>
  <c r="AY318" i="2"/>
  <c r="BG318" i="2"/>
  <c r="BM318" i="2"/>
  <c r="BW318" i="2"/>
  <c r="CM318" i="2"/>
  <c r="AA319" i="2"/>
  <c r="AM319" i="2"/>
  <c r="CQ319" i="2"/>
  <c r="BR321" i="2"/>
  <c r="AO322" i="2"/>
  <c r="CM322" i="2"/>
  <c r="BB323" i="2"/>
  <c r="BG324" i="2"/>
  <c r="CU324" i="2"/>
  <c r="AY325" i="2"/>
  <c r="BR325" i="2"/>
  <c r="CA325" i="2"/>
  <c r="CH325" i="2" s="1"/>
  <c r="BO326" i="2"/>
  <c r="BW326" i="2"/>
  <c r="CM326" i="2"/>
  <c r="CV331" i="2"/>
  <c r="CX313" i="2"/>
  <c r="AU314" i="2"/>
  <c r="BG314" i="2"/>
  <c r="BY314" i="2"/>
  <c r="CS314" i="2"/>
  <c r="AM318" i="2"/>
  <c r="AS318" i="2"/>
  <c r="BI318" i="2"/>
  <c r="CE318" i="2"/>
  <c r="CO318" i="2"/>
  <c r="AU320" i="2"/>
  <c r="CA320" i="2"/>
  <c r="AM321" i="2"/>
  <c r="CA321" i="2"/>
  <c r="CX323" i="2"/>
  <c r="AM324" i="2"/>
  <c r="BK324" i="2"/>
  <c r="AU326" i="2"/>
  <c r="CQ307" i="2"/>
  <c r="AU308" i="2"/>
  <c r="CM308" i="2"/>
  <c r="BG309" i="2"/>
  <c r="CC309" i="2"/>
  <c r="CC311" i="2"/>
  <c r="AW313" i="2"/>
  <c r="BM313" i="2"/>
  <c r="BU313" i="2"/>
  <c r="CC313" i="2"/>
  <c r="CK313" i="2"/>
  <c r="CQ313" i="2"/>
  <c r="AY314" i="2"/>
  <c r="BI314" i="2"/>
  <c r="AU315" i="2"/>
  <c r="CM315" i="2"/>
  <c r="BM317" i="2"/>
  <c r="CA317" i="2"/>
  <c r="CH317" i="2" s="1"/>
  <c r="CK317" i="2"/>
  <c r="AG318" i="2"/>
  <c r="AO318" i="2"/>
  <c r="AU318" i="2"/>
  <c r="BB318" i="2"/>
  <c r="CQ318" i="2"/>
  <c r="AU319" i="2"/>
  <c r="BW319" i="2"/>
  <c r="AM320" i="2"/>
  <c r="AQ321" i="2"/>
  <c r="CQ321" i="2"/>
  <c r="BM322" i="2"/>
  <c r="BU322" i="2"/>
  <c r="BB324" i="2"/>
  <c r="CX324" i="2"/>
  <c r="BB325" i="2"/>
  <c r="BR326" i="2"/>
  <c r="CQ326" i="2"/>
  <c r="J15" i="3"/>
  <c r="B338" i="2"/>
  <c r="AL329" i="2"/>
  <c r="AM4" i="2"/>
  <c r="BS10" i="2"/>
  <c r="AT330" i="2"/>
  <c r="AT329" i="2"/>
  <c r="AU5" i="2"/>
  <c r="BE5" i="2"/>
  <c r="BO5" i="2"/>
  <c r="CS5" i="2"/>
  <c r="CX6" i="2"/>
  <c r="BB7" i="2"/>
  <c r="CO20" i="2"/>
  <c r="BU20" i="2"/>
  <c r="AW20" i="2"/>
  <c r="AS20" i="2"/>
  <c r="BE20" i="2"/>
  <c r="BE25" i="2"/>
  <c r="CK26" i="2"/>
  <c r="BM26" i="2"/>
  <c r="AS26" i="2"/>
  <c r="AG26" i="2"/>
  <c r="BR78" i="2"/>
  <c r="BO78" i="2"/>
  <c r="AY139" i="2"/>
  <c r="BB139" i="2"/>
  <c r="CE139" i="2"/>
  <c r="CX149" i="2"/>
  <c r="CU149" i="2"/>
  <c r="DA149" i="2" s="1"/>
  <c r="BO198" i="2"/>
  <c r="BR198" i="2"/>
  <c r="BN330" i="2"/>
  <c r="BN329" i="2"/>
  <c r="BR4" i="2"/>
  <c r="CL330" i="2"/>
  <c r="CL329" i="2"/>
  <c r="CV330" i="2"/>
  <c r="CV329" i="2"/>
  <c r="BY5" i="2"/>
  <c r="CM5" i="2"/>
  <c r="CX10" i="2"/>
  <c r="BR12" i="2"/>
  <c r="BK20" i="2"/>
  <c r="CA20" i="2"/>
  <c r="CH20" i="2" s="1"/>
  <c r="AY25" i="2"/>
  <c r="BK25" i="2"/>
  <c r="BW25" i="2"/>
  <c r="CU25" i="2"/>
  <c r="AQ26" i="2"/>
  <c r="CS26" i="2"/>
  <c r="CX27" i="2"/>
  <c r="BE30" i="2"/>
  <c r="BK30" i="2"/>
  <c r="BW30" i="2"/>
  <c r="CO30" i="2"/>
  <c r="CO31" i="2"/>
  <c r="CS31" i="2"/>
  <c r="CC31" i="2"/>
  <c r="BI31" i="2"/>
  <c r="AO31" i="2"/>
  <c r="AA31" i="2"/>
  <c r="AS31" i="2"/>
  <c r="BE31" i="2"/>
  <c r="BW31" i="2"/>
  <c r="CX33" i="2"/>
  <c r="CX34" i="2"/>
  <c r="CK36" i="2"/>
  <c r="BM36" i="2"/>
  <c r="AS36" i="2"/>
  <c r="AG36" i="2"/>
  <c r="G103" i="6" s="1"/>
  <c r="CS36" i="2"/>
  <c r="CC36" i="2"/>
  <c r="AA36" i="2"/>
  <c r="AO36" i="2"/>
  <c r="AW36" i="2"/>
  <c r="CQ36" i="2"/>
  <c r="CC37" i="2"/>
  <c r="BI37" i="2"/>
  <c r="AO37" i="2"/>
  <c r="AA37" i="2"/>
  <c r="CM37" i="2"/>
  <c r="BU37" i="2"/>
  <c r="BO37" i="2"/>
  <c r="AW37" i="2"/>
  <c r="AG37" i="2"/>
  <c r="AM37" i="2"/>
  <c r="AU37" i="2"/>
  <c r="BE37" i="2"/>
  <c r="BK37" i="2"/>
  <c r="CA37" i="2"/>
  <c r="CH37" i="2" s="1"/>
  <c r="CQ37" i="2"/>
  <c r="BR39" i="2"/>
  <c r="CX45" i="2"/>
  <c r="CC51" i="2"/>
  <c r="BI51" i="2"/>
  <c r="AO51" i="2"/>
  <c r="AA51" i="2"/>
  <c r="CK51" i="2"/>
  <c r="BM51" i="2"/>
  <c r="AS51" i="2"/>
  <c r="AG51" i="2"/>
  <c r="CM51" i="2"/>
  <c r="BY51" i="2"/>
  <c r="AW51" i="2"/>
  <c r="BA51" i="2" s="1"/>
  <c r="BE51" i="2"/>
  <c r="BU51" i="2"/>
  <c r="CC71" i="2"/>
  <c r="BI71" i="2"/>
  <c r="AO71" i="2"/>
  <c r="AA71" i="2"/>
  <c r="CK71" i="2"/>
  <c r="BM71" i="2"/>
  <c r="AS71" i="2"/>
  <c r="AG71" i="2"/>
  <c r="CO71" i="2"/>
  <c r="AU71" i="2"/>
  <c r="CM71" i="2"/>
  <c r="BY71" i="2"/>
  <c r="CS71" i="2"/>
  <c r="CW71" i="2" s="1"/>
  <c r="BO71" i="2"/>
  <c r="BU71" i="2"/>
  <c r="BB85" i="2"/>
  <c r="AY85" i="2"/>
  <c r="CC87" i="2"/>
  <c r="BI87" i="2"/>
  <c r="AO87" i="2"/>
  <c r="AA87" i="2"/>
  <c r="CK87" i="2"/>
  <c r="BM87" i="2"/>
  <c r="AS87" i="2"/>
  <c r="AG87" i="2"/>
  <c r="CO87" i="2"/>
  <c r="AU87" i="2"/>
  <c r="CM87" i="2"/>
  <c r="BY87" i="2"/>
  <c r="CS87" i="2"/>
  <c r="CW87" i="2" s="1"/>
  <c r="BO87" i="2"/>
  <c r="BU87" i="2"/>
  <c r="CX109" i="2"/>
  <c r="AQ123" i="2"/>
  <c r="BB123" i="2"/>
  <c r="CC133" i="2"/>
  <c r="BI133" i="2"/>
  <c r="AO133" i="2"/>
  <c r="AA133" i="2"/>
  <c r="CS133" i="2"/>
  <c r="AU133" i="2"/>
  <c r="CK133" i="2"/>
  <c r="BY133" i="2"/>
  <c r="BM133" i="2"/>
  <c r="AG133" i="2"/>
  <c r="G39" i="6" s="1"/>
  <c r="BU133" i="2"/>
  <c r="CA133" i="2"/>
  <c r="CH133" i="2" s="1"/>
  <c r="AS133" i="2"/>
  <c r="CO133" i="2"/>
  <c r="BO133" i="2"/>
  <c r="AQ133" i="2"/>
  <c r="BW133" i="2"/>
  <c r="BB142" i="2"/>
  <c r="AY142" i="2"/>
  <c r="BK170" i="2"/>
  <c r="BR170" i="2"/>
  <c r="AZ330" i="2"/>
  <c r="AZ329" i="2"/>
  <c r="BE4" i="2"/>
  <c r="CD330" i="2"/>
  <c r="CD329" i="2"/>
  <c r="CM4" i="2"/>
  <c r="CO5" i="2"/>
  <c r="CX5" i="2"/>
  <c r="CC8" i="2"/>
  <c r="CK9" i="2"/>
  <c r="BM9" i="2"/>
  <c r="AS9" i="2"/>
  <c r="AG9" i="2"/>
  <c r="AY9" i="2"/>
  <c r="BK9" i="2"/>
  <c r="BW9" i="2"/>
  <c r="CO9" i="2"/>
  <c r="CC10" i="2"/>
  <c r="BI10" i="2"/>
  <c r="AO10" i="2"/>
  <c r="AA10" i="2"/>
  <c r="AS10" i="2"/>
  <c r="BE10" i="2"/>
  <c r="CO10" i="2"/>
  <c r="BG11" i="2"/>
  <c r="CQ11" i="2"/>
  <c r="BR14" i="2"/>
  <c r="AY15" i="2"/>
  <c r="CU15" i="2"/>
  <c r="DA15" i="2" s="1"/>
  <c r="AS16" i="2"/>
  <c r="BK16" i="2"/>
  <c r="CA16" i="2"/>
  <c r="CH16" i="2" s="1"/>
  <c r="BB17" i="2"/>
  <c r="CM17" i="2"/>
  <c r="BM20" i="2"/>
  <c r="CC20" i="2"/>
  <c r="CK21" i="2"/>
  <c r="BM21" i="2"/>
  <c r="AS21" i="2"/>
  <c r="AG21" i="2"/>
  <c r="G4" i="6" s="1"/>
  <c r="BE21" i="2"/>
  <c r="BR21" i="2"/>
  <c r="CU21" i="2"/>
  <c r="AY22" i="2"/>
  <c r="BW22" i="2"/>
  <c r="CU22" i="2"/>
  <c r="CX23" i="2"/>
  <c r="AU24" i="2"/>
  <c r="AO25" i="2"/>
  <c r="AY26" i="2"/>
  <c r="BR26" i="2"/>
  <c r="CU26" i="2"/>
  <c r="AY27" i="2"/>
  <c r="BW27" i="2"/>
  <c r="CX28" i="2"/>
  <c r="BB29" i="2"/>
  <c r="BR29" i="2"/>
  <c r="AO30" i="2"/>
  <c r="BY30" i="2"/>
  <c r="AG31" i="2"/>
  <c r="BM31" i="2"/>
  <c r="BY31" i="2"/>
  <c r="CK31" i="2"/>
  <c r="BR35" i="2"/>
  <c r="AQ36" i="2"/>
  <c r="BK36" i="2"/>
  <c r="BW36" i="2"/>
  <c r="CM36" i="2"/>
  <c r="AY37" i="2"/>
  <c r="BB37" i="2"/>
  <c r="BM37" i="2"/>
  <c r="CK37" i="2"/>
  <c r="CK39" i="2"/>
  <c r="CQ41" i="2"/>
  <c r="BB43" i="2"/>
  <c r="CX44" i="2"/>
  <c r="BE45" i="2"/>
  <c r="CU45" i="2"/>
  <c r="CK46" i="2"/>
  <c r="BM46" i="2"/>
  <c r="AS46" i="2"/>
  <c r="AG46" i="2"/>
  <c r="BY46" i="2"/>
  <c r="CG46" i="2" s="1"/>
  <c r="AO46" i="2"/>
  <c r="CE46" i="2"/>
  <c r="CQ46" i="2"/>
  <c r="AY51" i="2"/>
  <c r="BW51" i="2"/>
  <c r="CE55" i="2"/>
  <c r="AO58" i="2"/>
  <c r="BE58" i="2"/>
  <c r="CX60" i="2"/>
  <c r="BO61" i="2"/>
  <c r="BS61" i="2" s="1"/>
  <c r="BR61" i="2"/>
  <c r="AQ62" i="2"/>
  <c r="CC63" i="2"/>
  <c r="BI63" i="2"/>
  <c r="AO63" i="2"/>
  <c r="AA63" i="2"/>
  <c r="CK63" i="2"/>
  <c r="BM63" i="2"/>
  <c r="AS63" i="2"/>
  <c r="AG63" i="2"/>
  <c r="G77" i="6" s="1"/>
  <c r="CS63" i="2"/>
  <c r="BO63" i="2"/>
  <c r="CE70" i="2"/>
  <c r="AM71" i="2"/>
  <c r="CX72" i="2"/>
  <c r="CU72" i="2"/>
  <c r="DA72" i="2" s="1"/>
  <c r="CY76" i="2"/>
  <c r="CE86" i="2"/>
  <c r="AM87" i="2"/>
  <c r="CK94" i="2"/>
  <c r="BM94" i="2"/>
  <c r="AS94" i="2"/>
  <c r="AG94" i="2"/>
  <c r="CO94" i="2"/>
  <c r="BU94" i="2"/>
  <c r="AW94" i="2"/>
  <c r="BA94" i="2" s="1"/>
  <c r="BY94" i="2"/>
  <c r="AA94" i="2"/>
  <c r="CS94" i="2"/>
  <c r="BW94" i="2"/>
  <c r="BI94" i="2"/>
  <c r="CQ94" i="2"/>
  <c r="CC94" i="2"/>
  <c r="AY94" i="2"/>
  <c r="BO117" i="2"/>
  <c r="BR117" i="2"/>
  <c r="BB121" i="2"/>
  <c r="AY121" i="2"/>
  <c r="CX130" i="2"/>
  <c r="CQ130" i="2"/>
  <c r="CQ131" i="2"/>
  <c r="BK133" i="2"/>
  <c r="AW4" i="2"/>
  <c r="BF329" i="2"/>
  <c r="BF330" i="2"/>
  <c r="BP330" i="2"/>
  <c r="BP329" i="2"/>
  <c r="BU4" i="2"/>
  <c r="BZ330" i="2"/>
  <c r="BZ329" i="2"/>
  <c r="CE4" i="2"/>
  <c r="CO4" i="2"/>
  <c r="CT329" i="2"/>
  <c r="CT330" i="2"/>
  <c r="CX4" i="2"/>
  <c r="AG5" i="2"/>
  <c r="G94" i="6" s="1"/>
  <c r="AS5" i="2"/>
  <c r="BB5" i="2"/>
  <c r="BM5" i="2"/>
  <c r="CK5" i="2"/>
  <c r="AA6" i="2"/>
  <c r="AO6" i="2"/>
  <c r="AY6" i="2"/>
  <c r="BI6" i="2"/>
  <c r="BR6" i="2"/>
  <c r="CC6" i="2"/>
  <c r="BE7" i="2"/>
  <c r="BO7" i="2"/>
  <c r="BY7" i="2"/>
  <c r="CS7" i="2"/>
  <c r="AG8" i="2"/>
  <c r="AO8" i="2"/>
  <c r="AU8" i="2"/>
  <c r="BG8" i="2"/>
  <c r="BR8" i="2"/>
  <c r="BY8" i="2"/>
  <c r="CE8" i="2"/>
  <c r="CI8" i="2" s="1"/>
  <c r="AO9" i="2"/>
  <c r="BG9" i="2"/>
  <c r="BY9" i="2"/>
  <c r="AG10" i="2"/>
  <c r="BM10" i="2"/>
  <c r="BY10" i="2"/>
  <c r="CK10" i="2"/>
  <c r="CQ10" i="2"/>
  <c r="BB11" i="2"/>
  <c r="AS12" i="2"/>
  <c r="BE12" i="2"/>
  <c r="BK12" i="2"/>
  <c r="CX12" i="2"/>
  <c r="AA13" i="2"/>
  <c r="BB13" i="2"/>
  <c r="CC13" i="2"/>
  <c r="AW14" i="2"/>
  <c r="BO14" i="2"/>
  <c r="BS14" i="2" s="1"/>
  <c r="BU14" i="2"/>
  <c r="CX14" i="2"/>
  <c r="BM16" i="2"/>
  <c r="CC16" i="2"/>
  <c r="CK17" i="2"/>
  <c r="BM17" i="2"/>
  <c r="AS17" i="2"/>
  <c r="AG17" i="2"/>
  <c r="AY17" i="2"/>
  <c r="BE17" i="2"/>
  <c r="BW17" i="2"/>
  <c r="CO17" i="2"/>
  <c r="CU17" i="2"/>
  <c r="CC18" i="2"/>
  <c r="BI18" i="2"/>
  <c r="AO18" i="2"/>
  <c r="AA18" i="2"/>
  <c r="AS18" i="2"/>
  <c r="AY18" i="2"/>
  <c r="BE18" i="2"/>
  <c r="BW18" i="2"/>
  <c r="CO18" i="2"/>
  <c r="CU18" i="2"/>
  <c r="BR19" i="2"/>
  <c r="CQ19" i="2"/>
  <c r="AG20" i="2"/>
  <c r="G5" i="6" s="1"/>
  <c r="AO20" i="2"/>
  <c r="AU20" i="2"/>
  <c r="BG20" i="2"/>
  <c r="BR20" i="2"/>
  <c r="BY20" i="2"/>
  <c r="CE20" i="2"/>
  <c r="CK20" i="2"/>
  <c r="AO21" i="2"/>
  <c r="BG21" i="2"/>
  <c r="BY21" i="2"/>
  <c r="CE21" i="2"/>
  <c r="AG22" i="2"/>
  <c r="G3" i="6" s="1"/>
  <c r="BM22" i="2"/>
  <c r="BY22" i="2"/>
  <c r="CQ22" i="2"/>
  <c r="CW23" i="2"/>
  <c r="BB23" i="2"/>
  <c r="AA24" i="2"/>
  <c r="AQ24" i="2"/>
  <c r="BI24" i="2"/>
  <c r="BO24" i="2"/>
  <c r="AW25" i="2"/>
  <c r="BI25" i="2"/>
  <c r="BU25" i="2"/>
  <c r="CA25" i="2"/>
  <c r="CH25" i="2" s="1"/>
  <c r="AO26" i="2"/>
  <c r="BG26" i="2"/>
  <c r="BY26" i="2"/>
  <c r="CE26" i="2"/>
  <c r="AG27" i="2"/>
  <c r="BM27" i="2"/>
  <c r="BY27" i="2"/>
  <c r="CQ27" i="2"/>
  <c r="BB28" i="2"/>
  <c r="AA29" i="2"/>
  <c r="AQ29" i="2"/>
  <c r="BI29" i="2"/>
  <c r="AW30" i="2"/>
  <c r="BI30" i="2"/>
  <c r="BU30" i="2"/>
  <c r="CA30" i="2"/>
  <c r="CH30" i="2" s="1"/>
  <c r="AU31" i="2"/>
  <c r="BR31" i="2"/>
  <c r="CX31" i="2"/>
  <c r="CK32" i="2"/>
  <c r="BM32" i="2"/>
  <c r="AS32" i="2"/>
  <c r="AG32" i="2"/>
  <c r="CQ32" i="2"/>
  <c r="BU32" i="2"/>
  <c r="BI32" i="2"/>
  <c r="AW32" i="2"/>
  <c r="BR32" i="2"/>
  <c r="BY32" i="2"/>
  <c r="CX32" i="2"/>
  <c r="AQ33" i="2"/>
  <c r="AY33" i="2"/>
  <c r="BG33" i="2"/>
  <c r="BU33" i="2"/>
  <c r="CA33" i="2"/>
  <c r="CH33" i="2" s="1"/>
  <c r="BG34" i="2"/>
  <c r="BB35" i="2"/>
  <c r="AY36" i="2"/>
  <c r="BG36" i="2"/>
  <c r="BY36" i="2"/>
  <c r="CO36" i="2"/>
  <c r="AS37" i="2"/>
  <c r="BR37" i="2"/>
  <c r="BW37" i="2"/>
  <c r="CX37" i="2"/>
  <c r="AO39" i="2"/>
  <c r="AU39" i="2"/>
  <c r="BG39" i="2"/>
  <c r="BW39" i="2"/>
  <c r="CE39" i="2"/>
  <c r="CX40" i="2"/>
  <c r="BG41" i="2"/>
  <c r="CK42" i="2"/>
  <c r="BM42" i="2"/>
  <c r="AS42" i="2"/>
  <c r="AG42" i="2"/>
  <c r="CO42" i="2"/>
  <c r="BW42" i="2"/>
  <c r="BE42" i="2"/>
  <c r="AY42" i="2"/>
  <c r="BB42" i="2"/>
  <c r="BG42" i="2"/>
  <c r="BS42" i="2" s="1"/>
  <c r="CH42" i="2"/>
  <c r="CQ42" i="2"/>
  <c r="BR43" i="2"/>
  <c r="CU44" i="2"/>
  <c r="AQ45" i="2"/>
  <c r="BC45" i="2" s="1"/>
  <c r="BR45" i="2"/>
  <c r="CQ45" i="2"/>
  <c r="BB46" i="2"/>
  <c r="BW46" i="2"/>
  <c r="CS46" i="2"/>
  <c r="BR47" i="2"/>
  <c r="BU47" i="2"/>
  <c r="CE47" i="2"/>
  <c r="CA51" i="2"/>
  <c r="CH51" i="2" s="1"/>
  <c r="CQ51" i="2"/>
  <c r="BR53" i="2"/>
  <c r="CX53" i="2"/>
  <c r="CK54" i="2"/>
  <c r="BM54" i="2"/>
  <c r="AS54" i="2"/>
  <c r="AG54" i="2"/>
  <c r="CO54" i="2"/>
  <c r="BU54" i="2"/>
  <c r="AW54" i="2"/>
  <c r="CQ54" i="2"/>
  <c r="CC54" i="2"/>
  <c r="AY54" i="2"/>
  <c r="AO54" i="2"/>
  <c r="BB54" i="2"/>
  <c r="BW54" i="2"/>
  <c r="CC55" i="2"/>
  <c r="BI55" i="2"/>
  <c r="AO55" i="2"/>
  <c r="AA55" i="2"/>
  <c r="CK55" i="2"/>
  <c r="BM55" i="2"/>
  <c r="AS55" i="2"/>
  <c r="AG55" i="2"/>
  <c r="CO55" i="2"/>
  <c r="AU55" i="2"/>
  <c r="BE55" i="2"/>
  <c r="BO55" i="2"/>
  <c r="BY55" i="2"/>
  <c r="CQ55" i="2"/>
  <c r="AQ58" i="2"/>
  <c r="AY58" i="2"/>
  <c r="BG58" i="2"/>
  <c r="BY58" i="2"/>
  <c r="BB61" i="2"/>
  <c r="CX61" i="2"/>
  <c r="AU62" i="2"/>
  <c r="CE62" i="2"/>
  <c r="CM62" i="2"/>
  <c r="CA63" i="2"/>
  <c r="CH63" i="2" s="1"/>
  <c r="CQ63" i="2"/>
  <c r="AY64" i="2"/>
  <c r="BB64" i="2"/>
  <c r="CC67" i="2"/>
  <c r="BI67" i="2"/>
  <c r="AO67" i="2"/>
  <c r="AA67" i="2"/>
  <c r="CK67" i="2"/>
  <c r="BM67" i="2"/>
  <c r="AS67" i="2"/>
  <c r="BA67" i="2" s="1"/>
  <c r="AG67" i="2"/>
  <c r="CM67" i="2"/>
  <c r="BY67" i="2"/>
  <c r="CS67" i="2"/>
  <c r="BO67" i="2"/>
  <c r="AQ67" i="2"/>
  <c r="CA67" i="2"/>
  <c r="CH67" i="2" s="1"/>
  <c r="AQ71" i="2"/>
  <c r="AU78" i="2"/>
  <c r="AY80" i="2"/>
  <c r="BB80" i="2"/>
  <c r="CX84" i="2"/>
  <c r="AQ87" i="2"/>
  <c r="AU94" i="2"/>
  <c r="AY96" i="2"/>
  <c r="BC96" i="2" s="1"/>
  <c r="BB96" i="2"/>
  <c r="BB101" i="2"/>
  <c r="AY101" i="2"/>
  <c r="CC103" i="2"/>
  <c r="BI103" i="2"/>
  <c r="AO103" i="2"/>
  <c r="AA103" i="2"/>
  <c r="CK103" i="2"/>
  <c r="BM103" i="2"/>
  <c r="AS103" i="2"/>
  <c r="AG103" i="2"/>
  <c r="CO103" i="2"/>
  <c r="BK103" i="2"/>
  <c r="AU103" i="2"/>
  <c r="CM103" i="2"/>
  <c r="BY103" i="2"/>
  <c r="CS103" i="2"/>
  <c r="BO103" i="2"/>
  <c r="BE103" i="2"/>
  <c r="CE103" i="2"/>
  <c r="CQ103" i="2"/>
  <c r="AU109" i="2"/>
  <c r="BB109" i="2"/>
  <c r="BR110" i="2"/>
  <c r="BO110" i="2"/>
  <c r="CM110" i="2"/>
  <c r="BR114" i="2"/>
  <c r="BR118" i="2"/>
  <c r="BO118" i="2"/>
  <c r="CA118" i="2"/>
  <c r="CH118" i="2" s="1"/>
  <c r="CM118" i="2"/>
  <c r="AY122" i="2"/>
  <c r="BB122" i="2"/>
  <c r="BB129" i="2"/>
  <c r="BK131" i="2"/>
  <c r="BW131" i="2"/>
  <c r="BB154" i="2"/>
  <c r="AY20" i="2"/>
  <c r="CM20" i="2"/>
  <c r="CK25" i="2"/>
  <c r="BM25" i="2"/>
  <c r="AS25" i="2"/>
  <c r="AG25" i="2"/>
  <c r="G97" i="6" s="1"/>
  <c r="CO25" i="2"/>
  <c r="AA26" i="2"/>
  <c r="CC26" i="2"/>
  <c r="CM26" i="2"/>
  <c r="CK30" i="2"/>
  <c r="BM30" i="2"/>
  <c r="AS30" i="2"/>
  <c r="AG30" i="2"/>
  <c r="AM30" i="2"/>
  <c r="AY30" i="2"/>
  <c r="CU30" i="2"/>
  <c r="AY31" i="2"/>
  <c r="BK31" i="2"/>
  <c r="CE51" i="2"/>
  <c r="BB57" i="2"/>
  <c r="BB65" i="2"/>
  <c r="BB69" i="2"/>
  <c r="AY69" i="2"/>
  <c r="AW71" i="2"/>
  <c r="AW87" i="2"/>
  <c r="BA87" i="2" s="1"/>
  <c r="BR94" i="2"/>
  <c r="BO94" i="2"/>
  <c r="AY104" i="2"/>
  <c r="BB104" i="2"/>
  <c r="AW133" i="2"/>
  <c r="CU133" i="2"/>
  <c r="BB143" i="2"/>
  <c r="AY143" i="2"/>
  <c r="CU180" i="2"/>
  <c r="CX180" i="2"/>
  <c r="AP329" i="2"/>
  <c r="AP330" i="2"/>
  <c r="AU4" i="2"/>
  <c r="BJ330" i="2"/>
  <c r="BJ329" i="2"/>
  <c r="BO4" i="2"/>
  <c r="BY4" i="2"/>
  <c r="CS4" i="2"/>
  <c r="AW5" i="2"/>
  <c r="BU5" i="2"/>
  <c r="CO8" i="2"/>
  <c r="BU8" i="2"/>
  <c r="AW8" i="2"/>
  <c r="BM8" i="2"/>
  <c r="CU8" i="2"/>
  <c r="BE9" i="2"/>
  <c r="CU9" i="2"/>
  <c r="AY10" i="2"/>
  <c r="BW10" i="2"/>
  <c r="BO13" i="2"/>
  <c r="CO16" i="2"/>
  <c r="BU16" i="2"/>
  <c r="AW16" i="2"/>
  <c r="AY16" i="2"/>
  <c r="BC16" i="2" s="1"/>
  <c r="BE16" i="2"/>
  <c r="CX16" i="2"/>
  <c r="AQ18" i="2"/>
  <c r="CH19" i="2"/>
  <c r="CU20" i="2"/>
  <c r="AY21" i="2"/>
  <c r="BW21" i="2"/>
  <c r="CO21" i="2"/>
  <c r="CC22" i="2"/>
  <c r="BI22" i="2"/>
  <c r="AO22" i="2"/>
  <c r="AA22" i="2"/>
  <c r="AS22" i="2"/>
  <c r="BE22" i="2"/>
  <c r="CO22" i="2"/>
  <c r="BG23" i="2"/>
  <c r="BG25" i="2"/>
  <c r="BY25" i="2"/>
  <c r="BE26" i="2"/>
  <c r="BW26" i="2"/>
  <c r="CO26" i="2"/>
  <c r="CC27" i="2"/>
  <c r="BI27" i="2"/>
  <c r="AO27" i="2"/>
  <c r="AA27" i="2"/>
  <c r="AS27" i="2"/>
  <c r="BE27" i="2"/>
  <c r="CO27" i="2"/>
  <c r="BG28" i="2"/>
  <c r="BG30" i="2"/>
  <c r="CE31" i="2"/>
  <c r="BE36" i="2"/>
  <c r="CE36" i="2"/>
  <c r="CU36" i="2"/>
  <c r="CX36" i="2"/>
  <c r="AQ37" i="2"/>
  <c r="CS37" i="2"/>
  <c r="CU38" i="2"/>
  <c r="DA38" i="2" s="1"/>
  <c r="CO39" i="2"/>
  <c r="BU39" i="2"/>
  <c r="AW39" i="2"/>
  <c r="CU39" i="2"/>
  <c r="CC39" i="2"/>
  <c r="BM39" i="2"/>
  <c r="CA39" i="2"/>
  <c r="CH39" i="2" s="1"/>
  <c r="CQ39" i="2"/>
  <c r="BR42" i="2"/>
  <c r="CO45" i="2"/>
  <c r="BU45" i="2"/>
  <c r="AW45" i="2"/>
  <c r="CK45" i="2"/>
  <c r="BY45" i="2"/>
  <c r="BG45" i="2"/>
  <c r="AO45" i="2"/>
  <c r="AG45" i="2"/>
  <c r="G98" i="6" s="1"/>
  <c r="BB45" i="2"/>
  <c r="BM45" i="2"/>
  <c r="AW46" i="2"/>
  <c r="BI46" i="2"/>
  <c r="BO46" i="2"/>
  <c r="AY49" i="2"/>
  <c r="BC49" i="2" s="1"/>
  <c r="BG51" i="2"/>
  <c r="BO51" i="2"/>
  <c r="CO51" i="2"/>
  <c r="CU52" i="2"/>
  <c r="DA52" i="2" s="1"/>
  <c r="CE54" i="2"/>
  <c r="CH54" i="2"/>
  <c r="BR55" i="2"/>
  <c r="CK58" i="2"/>
  <c r="BM58" i="2"/>
  <c r="AS58" i="2"/>
  <c r="AG58" i="2"/>
  <c r="CO58" i="2"/>
  <c r="BU58" i="2"/>
  <c r="AW58" i="2"/>
  <c r="CS58" i="2"/>
  <c r="BW58" i="2"/>
  <c r="BI58" i="2"/>
  <c r="BO58" i="2"/>
  <c r="CU58" i="2"/>
  <c r="CK62" i="2"/>
  <c r="BM62" i="2"/>
  <c r="BQ62" i="2" s="1"/>
  <c r="AS62" i="2"/>
  <c r="AG62" i="2"/>
  <c r="G89" i="6" s="1"/>
  <c r="CO62" i="2"/>
  <c r="BU62" i="2"/>
  <c r="AW62" i="2"/>
  <c r="BY62" i="2"/>
  <c r="AA62" i="2"/>
  <c r="CC62" i="2"/>
  <c r="CS62" i="2"/>
  <c r="AQ63" i="2"/>
  <c r="BY63" i="2"/>
  <c r="CO63" i="2"/>
  <c r="BK71" i="2"/>
  <c r="CK78" i="2"/>
  <c r="BM78" i="2"/>
  <c r="AS78" i="2"/>
  <c r="AG78" i="2"/>
  <c r="CO78" i="2"/>
  <c r="BU78" i="2"/>
  <c r="AW78" i="2"/>
  <c r="BY78" i="2"/>
  <c r="AA78" i="2"/>
  <c r="CS78" i="2"/>
  <c r="BW78" i="2"/>
  <c r="BI78" i="2"/>
  <c r="CQ78" i="2"/>
  <c r="CC78" i="2"/>
  <c r="AY78" i="2"/>
  <c r="CU79" i="2"/>
  <c r="CX79" i="2"/>
  <c r="BK87" i="2"/>
  <c r="CX88" i="2"/>
  <c r="CU88" i="2"/>
  <c r="DA88" i="2" s="1"/>
  <c r="BE94" i="2"/>
  <c r="CU95" i="2"/>
  <c r="CX95" i="2"/>
  <c r="CO131" i="2"/>
  <c r="BU131" i="2"/>
  <c r="AW131" i="2"/>
  <c r="CS131" i="2"/>
  <c r="BI131" i="2"/>
  <c r="AA131" i="2"/>
  <c r="CK131" i="2"/>
  <c r="BY131" i="2"/>
  <c r="BG131" i="2"/>
  <c r="AO131" i="2"/>
  <c r="AG131" i="2"/>
  <c r="G40" i="6" s="1"/>
  <c r="CM131" i="2"/>
  <c r="CU131" i="2"/>
  <c r="BE131" i="2"/>
  <c r="CC131" i="2"/>
  <c r="BM131" i="2"/>
  <c r="AS131" i="2"/>
  <c r="CE132" i="2"/>
  <c r="AM133" i="2"/>
  <c r="CM133" i="2"/>
  <c r="AG4" i="2"/>
  <c r="AS4" i="2"/>
  <c r="AX330" i="2"/>
  <c r="AX329" i="2"/>
  <c r="BB4" i="2"/>
  <c r="BG4" i="2"/>
  <c r="BM4" i="2"/>
  <c r="BV330" i="2"/>
  <c r="BV329" i="2"/>
  <c r="CA4" i="2"/>
  <c r="CH4" i="2" s="1"/>
  <c r="CF330" i="2"/>
  <c r="CF329" i="2"/>
  <c r="CP329" i="2"/>
  <c r="CP330" i="2"/>
  <c r="CU4" i="2"/>
  <c r="DA4" i="2" s="1"/>
  <c r="AA5" i="2"/>
  <c r="AO5" i="2"/>
  <c r="BI5" i="2"/>
  <c r="BE6" i="2"/>
  <c r="BY6" i="2"/>
  <c r="AW7" i="2"/>
  <c r="BU7" i="2"/>
  <c r="AA8" i="2"/>
  <c r="AQ8" i="2"/>
  <c r="BI8" i="2"/>
  <c r="CS8" i="2"/>
  <c r="AW9" i="2"/>
  <c r="BI9" i="2"/>
  <c r="BU9" i="2"/>
  <c r="CA9" i="2"/>
  <c r="CQ9" i="2"/>
  <c r="AU10" i="2"/>
  <c r="BR10" i="2"/>
  <c r="CS10" i="2"/>
  <c r="CO12" i="2"/>
  <c r="BU12" i="2"/>
  <c r="AW12" i="2"/>
  <c r="BM12" i="2"/>
  <c r="CC12" i="2"/>
  <c r="CU12" i="2"/>
  <c r="DA12" i="2" s="1"/>
  <c r="CK13" i="2"/>
  <c r="BM13" i="2"/>
  <c r="AS13" i="2"/>
  <c r="AG13" i="2"/>
  <c r="AM13" i="2"/>
  <c r="AY13" i="2"/>
  <c r="BE13" i="2"/>
  <c r="BK13" i="2"/>
  <c r="BW13" i="2"/>
  <c r="CO13" i="2"/>
  <c r="CU13" i="2"/>
  <c r="CC14" i="2"/>
  <c r="BI14" i="2"/>
  <c r="AO14" i="2"/>
  <c r="AA14" i="2"/>
  <c r="AS14" i="2"/>
  <c r="AY14" i="2"/>
  <c r="BE14" i="2"/>
  <c r="BW14" i="2"/>
  <c r="CO14" i="2"/>
  <c r="BR15" i="2"/>
  <c r="AG16" i="2"/>
  <c r="AO16" i="2"/>
  <c r="BG16" i="2"/>
  <c r="BY16" i="2"/>
  <c r="CE16" i="2"/>
  <c r="CK16" i="2"/>
  <c r="AO17" i="2"/>
  <c r="AU17" i="2"/>
  <c r="BG17" i="2"/>
  <c r="BY17" i="2"/>
  <c r="AG18" i="2"/>
  <c r="BM18" i="2"/>
  <c r="BY18" i="2"/>
  <c r="CE18" i="2"/>
  <c r="CK18" i="2"/>
  <c r="CQ18" i="2"/>
  <c r="BS19" i="2"/>
  <c r="AA20" i="2"/>
  <c r="AQ20" i="2"/>
  <c r="BI20" i="2"/>
  <c r="CS20" i="2"/>
  <c r="AW21" i="2"/>
  <c r="BI21" i="2"/>
  <c r="BU21" i="2"/>
  <c r="CA21" i="2"/>
  <c r="CH21" i="2" s="1"/>
  <c r="CQ21" i="2"/>
  <c r="AU22" i="2"/>
  <c r="BR22" i="2"/>
  <c r="CS22" i="2"/>
  <c r="CO24" i="2"/>
  <c r="CW24" i="2" s="1"/>
  <c r="BU24" i="2"/>
  <c r="AW24" i="2"/>
  <c r="AS24" i="2"/>
  <c r="BE24" i="2"/>
  <c r="BK24" i="2"/>
  <c r="CA24" i="2"/>
  <c r="CH24" i="2" s="1"/>
  <c r="CX24" i="2"/>
  <c r="AA25" i="2"/>
  <c r="BB25" i="2"/>
  <c r="CC25" i="2"/>
  <c r="CS25" i="2"/>
  <c r="CW25" i="2" s="1"/>
  <c r="CX25" i="2"/>
  <c r="AW26" i="2"/>
  <c r="BI26" i="2"/>
  <c r="BU26" i="2"/>
  <c r="CA26" i="2"/>
  <c r="CH26" i="2" s="1"/>
  <c r="CQ26" i="2"/>
  <c r="AU27" i="2"/>
  <c r="BR27" i="2"/>
  <c r="CS27" i="2"/>
  <c r="CO29" i="2"/>
  <c r="CW29" i="2" s="1"/>
  <c r="BU29" i="2"/>
  <c r="AW29" i="2"/>
  <c r="AS29" i="2"/>
  <c r="BE29" i="2"/>
  <c r="BK29" i="2"/>
  <c r="CA29" i="2"/>
  <c r="CH29" i="2" s="1"/>
  <c r="CX29" i="2"/>
  <c r="AA30" i="2"/>
  <c r="BB30" i="2"/>
  <c r="CC30" i="2"/>
  <c r="CS30" i="2"/>
  <c r="CX30" i="2"/>
  <c r="AW31" i="2"/>
  <c r="BB31" i="2"/>
  <c r="BO31" i="2"/>
  <c r="BU31" i="2"/>
  <c r="CM31" i="2"/>
  <c r="CU31" i="2"/>
  <c r="AO32" i="2"/>
  <c r="CS32" i="2"/>
  <c r="CW32" i="2" s="1"/>
  <c r="CC33" i="2"/>
  <c r="BI33" i="2"/>
  <c r="AO33" i="2"/>
  <c r="AA33" i="2"/>
  <c r="CS33" i="2"/>
  <c r="AU33" i="2"/>
  <c r="AS33" i="2"/>
  <c r="BO33" i="2"/>
  <c r="BW33" i="2"/>
  <c r="CO33" i="2"/>
  <c r="AM36" i="2"/>
  <c r="AU36" i="2"/>
  <c r="BI36" i="2"/>
  <c r="BO36" i="2"/>
  <c r="BU36" i="2"/>
  <c r="CA36" i="2"/>
  <c r="CH36" i="2" s="1"/>
  <c r="BY37" i="2"/>
  <c r="CO37" i="2"/>
  <c r="CU37" i="2"/>
  <c r="DA37" i="2" s="1"/>
  <c r="AG39" i="2"/>
  <c r="AQ39" i="2"/>
  <c r="BI39" i="2"/>
  <c r="BY39" i="2"/>
  <c r="CX39" i="2"/>
  <c r="BB40" i="2"/>
  <c r="AM42" i="2"/>
  <c r="BI42" i="2"/>
  <c r="BY42" i="2"/>
  <c r="CE42" i="2"/>
  <c r="CS42" i="2"/>
  <c r="BO44" i="2"/>
  <c r="BR44" i="2"/>
  <c r="AS45" i="2"/>
  <c r="BI45" i="2"/>
  <c r="BO45" i="2"/>
  <c r="CC45" i="2"/>
  <c r="CS45" i="2"/>
  <c r="AQ46" i="2"/>
  <c r="AY46" i="2"/>
  <c r="BE46" i="2"/>
  <c r="BK46" i="2"/>
  <c r="CA46" i="2"/>
  <c r="CH46" i="2" s="1"/>
  <c r="CO46" i="2"/>
  <c r="CU46" i="2"/>
  <c r="CC47" i="2"/>
  <c r="BI47" i="2"/>
  <c r="AO47" i="2"/>
  <c r="AA47" i="2"/>
  <c r="CK47" i="2"/>
  <c r="BY47" i="2"/>
  <c r="BM47" i="2"/>
  <c r="AG47" i="2"/>
  <c r="G67" i="6" s="1"/>
  <c r="AU47" i="2"/>
  <c r="BC47" i="2" s="1"/>
  <c r="BG47" i="2"/>
  <c r="BO47" i="2"/>
  <c r="BW47" i="2"/>
  <c r="CM47" i="2"/>
  <c r="BR50" i="2"/>
  <c r="AM51" i="2"/>
  <c r="AU51" i="2"/>
  <c r="BK51" i="2"/>
  <c r="CS51" i="2"/>
  <c r="BI54" i="2"/>
  <c r="BR54" i="2"/>
  <c r="BY54" i="2"/>
  <c r="CS54" i="2"/>
  <c r="AW55" i="2"/>
  <c r="BG55" i="2"/>
  <c r="CS55" i="2"/>
  <c r="CX55" i="2"/>
  <c r="BK58" i="2"/>
  <c r="CA58" i="2"/>
  <c r="CH58" i="2" s="1"/>
  <c r="BB60" i="2"/>
  <c r="BB62" i="2"/>
  <c r="BG62" i="2"/>
  <c r="BO62" i="2"/>
  <c r="BW62" i="2"/>
  <c r="AU63" i="2"/>
  <c r="BU63" i="2"/>
  <c r="CE63" i="2"/>
  <c r="CU63" i="2"/>
  <c r="CX63" i="2"/>
  <c r="CE67" i="2"/>
  <c r="BE71" i="2"/>
  <c r="CE71" i="2"/>
  <c r="CQ71" i="2"/>
  <c r="BO77" i="2"/>
  <c r="BR77" i="2"/>
  <c r="BE87" i="2"/>
  <c r="CE87" i="2"/>
  <c r="CQ87" i="2"/>
  <c r="BO93" i="2"/>
  <c r="BR93" i="2"/>
  <c r="BB97" i="2"/>
  <c r="CX100" i="2"/>
  <c r="CE102" i="2"/>
  <c r="AW103" i="2"/>
  <c r="BU103" i="2"/>
  <c r="CX104" i="2"/>
  <c r="CU104" i="2"/>
  <c r="BO105" i="2"/>
  <c r="BR105" i="2"/>
  <c r="CX108" i="2"/>
  <c r="CU110" i="2"/>
  <c r="CK110" i="2"/>
  <c r="CA110" i="2"/>
  <c r="CH110" i="2" s="1"/>
  <c r="BM110" i="2"/>
  <c r="BG110" i="2"/>
  <c r="AS110" i="2"/>
  <c r="AG110" i="2"/>
  <c r="CO110" i="2"/>
  <c r="BU110" i="2"/>
  <c r="AW110" i="2"/>
  <c r="BA110" i="2" s="1"/>
  <c r="BY110" i="2"/>
  <c r="AA110" i="2"/>
  <c r="CS110" i="2"/>
  <c r="BW110" i="2"/>
  <c r="BI110" i="2"/>
  <c r="CQ110" i="2"/>
  <c r="CC110" i="2"/>
  <c r="AY110" i="2"/>
  <c r="BE110" i="2"/>
  <c r="CU111" i="2"/>
  <c r="CX111" i="2"/>
  <c r="CY116" i="2"/>
  <c r="CK118" i="2"/>
  <c r="BM118" i="2"/>
  <c r="AS118" i="2"/>
  <c r="AG118" i="2"/>
  <c r="G104" i="6" s="1"/>
  <c r="CO118" i="2"/>
  <c r="BU118" i="2"/>
  <c r="AW118" i="2"/>
  <c r="BA118" i="2" s="1"/>
  <c r="BY118" i="2"/>
  <c r="AA118" i="2"/>
  <c r="CS118" i="2"/>
  <c r="BW118" i="2"/>
  <c r="BI118" i="2"/>
  <c r="CQ118" i="2"/>
  <c r="CC118" i="2"/>
  <c r="AY118" i="2"/>
  <c r="BE118" i="2"/>
  <c r="CU119" i="2"/>
  <c r="CX119" i="2"/>
  <c r="BR125" i="2"/>
  <c r="AM131" i="2"/>
  <c r="AY131" i="2"/>
  <c r="BE133" i="2"/>
  <c r="CK136" i="2"/>
  <c r="BM136" i="2"/>
  <c r="AS136" i="2"/>
  <c r="AG136" i="2"/>
  <c r="G37" i="6" s="1"/>
  <c r="CS136" i="2"/>
  <c r="CC136" i="2"/>
  <c r="AA136" i="2"/>
  <c r="CQ136" i="2"/>
  <c r="BU136" i="2"/>
  <c r="BI136" i="2"/>
  <c r="AW136" i="2"/>
  <c r="BE136" i="2"/>
  <c r="BK136" i="2"/>
  <c r="CO136" i="2"/>
  <c r="BY136" i="2"/>
  <c r="AY136" i="2"/>
  <c r="BG136" i="2"/>
  <c r="BR136" i="2"/>
  <c r="CE136" i="2"/>
  <c r="BR139" i="2"/>
  <c r="BO139" i="2"/>
  <c r="CK159" i="2"/>
  <c r="BM159" i="2"/>
  <c r="AS159" i="2"/>
  <c r="AG159" i="2"/>
  <c r="CO159" i="2"/>
  <c r="BU159" i="2"/>
  <c r="AW159" i="2"/>
  <c r="BA159" i="2" s="1"/>
  <c r="CS159" i="2"/>
  <c r="BW159" i="2"/>
  <c r="BI159" i="2"/>
  <c r="CQ159" i="2"/>
  <c r="CC159" i="2"/>
  <c r="AY159" i="2"/>
  <c r="BY159" i="2"/>
  <c r="BE159" i="2"/>
  <c r="AU159" i="2"/>
  <c r="AA159" i="2"/>
  <c r="CM159" i="2"/>
  <c r="CU160" i="2"/>
  <c r="CX160" i="2"/>
  <c r="CI171" i="2"/>
  <c r="CU176" i="2"/>
  <c r="DA176" i="2" s="1"/>
  <c r="CX176" i="2"/>
  <c r="CK179" i="2"/>
  <c r="BM179" i="2"/>
  <c r="AS179" i="2"/>
  <c r="AG179" i="2"/>
  <c r="CO179" i="2"/>
  <c r="BU179" i="2"/>
  <c r="AW179" i="2"/>
  <c r="BY179" i="2"/>
  <c r="AA179" i="2"/>
  <c r="CS179" i="2"/>
  <c r="BW179" i="2"/>
  <c r="BI179" i="2"/>
  <c r="CQ179" i="2"/>
  <c r="CC179" i="2"/>
  <c r="AY179" i="2"/>
  <c r="AO179" i="2"/>
  <c r="CH68" i="2"/>
  <c r="BR70" i="2"/>
  <c r="AY71" i="2"/>
  <c r="BG71" i="2"/>
  <c r="BW71" i="2"/>
  <c r="BS73" i="2"/>
  <c r="CK74" i="2"/>
  <c r="BM74" i="2"/>
  <c r="AS74" i="2"/>
  <c r="AG74" i="2"/>
  <c r="CO74" i="2"/>
  <c r="BU74" i="2"/>
  <c r="AW74" i="2"/>
  <c r="AO74" i="2"/>
  <c r="BE74" i="2"/>
  <c r="CA74" i="2"/>
  <c r="CH74" i="2" s="1"/>
  <c r="BB77" i="2"/>
  <c r="AQ78" i="2"/>
  <c r="BG78" i="2"/>
  <c r="CX80" i="2"/>
  <c r="CC83" i="2"/>
  <c r="BI83" i="2"/>
  <c r="AO83" i="2"/>
  <c r="AA83" i="2"/>
  <c r="CK83" i="2"/>
  <c r="BM83" i="2"/>
  <c r="AS83" i="2"/>
  <c r="AG83" i="2"/>
  <c r="AW83" i="2"/>
  <c r="BE83" i="2"/>
  <c r="BU83" i="2"/>
  <c r="CQ83" i="2"/>
  <c r="CH84" i="2"/>
  <c r="BR86" i="2"/>
  <c r="AY87" i="2"/>
  <c r="BG87" i="2"/>
  <c r="BW87" i="2"/>
  <c r="CK90" i="2"/>
  <c r="BM90" i="2"/>
  <c r="AS90" i="2"/>
  <c r="AG90" i="2"/>
  <c r="CO90" i="2"/>
  <c r="BU90" i="2"/>
  <c r="AW90" i="2"/>
  <c r="AO90" i="2"/>
  <c r="BE90" i="2"/>
  <c r="CA90" i="2"/>
  <c r="CH90" i="2" s="1"/>
  <c r="BB93" i="2"/>
  <c r="AQ94" i="2"/>
  <c r="BG94" i="2"/>
  <c r="CX96" i="2"/>
  <c r="CC99" i="2"/>
  <c r="BI99" i="2"/>
  <c r="AO99" i="2"/>
  <c r="AA99" i="2"/>
  <c r="CK99" i="2"/>
  <c r="BM99" i="2"/>
  <c r="AS99" i="2"/>
  <c r="AG99" i="2"/>
  <c r="AW99" i="2"/>
  <c r="BE99" i="2"/>
  <c r="BU99" i="2"/>
  <c r="CQ99" i="2"/>
  <c r="BR102" i="2"/>
  <c r="AY103" i="2"/>
  <c r="BG103" i="2"/>
  <c r="BW103" i="2"/>
  <c r="BR104" i="2"/>
  <c r="CQ107" i="2"/>
  <c r="CC107" i="2"/>
  <c r="BW107" i="2"/>
  <c r="BI107" i="2"/>
  <c r="AY107" i="2"/>
  <c r="BC107" i="2" s="1"/>
  <c r="AO107" i="2"/>
  <c r="AA107" i="2"/>
  <c r="CK107" i="2"/>
  <c r="BM107" i="2"/>
  <c r="AS107" i="2"/>
  <c r="AG107" i="2"/>
  <c r="AW107" i="2"/>
  <c r="BE107" i="2"/>
  <c r="BU107" i="2"/>
  <c r="AQ110" i="2"/>
  <c r="CX112" i="2"/>
  <c r="CX113" i="2"/>
  <c r="CU114" i="2"/>
  <c r="CK114" i="2"/>
  <c r="CA114" i="2"/>
  <c r="CH114" i="2" s="1"/>
  <c r="BM114" i="2"/>
  <c r="BG114" i="2"/>
  <c r="AS114" i="2"/>
  <c r="AG114" i="2"/>
  <c r="CO114" i="2"/>
  <c r="BU114" i="2"/>
  <c r="AW114" i="2"/>
  <c r="AO114" i="2"/>
  <c r="BE114" i="2"/>
  <c r="BB117" i="2"/>
  <c r="CI117" i="2"/>
  <c r="AQ118" i="2"/>
  <c r="BG118" i="2"/>
  <c r="CX120" i="2"/>
  <c r="CH121" i="2"/>
  <c r="CX121" i="2"/>
  <c r="BR127" i="2"/>
  <c r="BR128" i="2"/>
  <c r="BK128" i="2"/>
  <c r="CX131" i="2"/>
  <c r="CK132" i="2"/>
  <c r="BM132" i="2"/>
  <c r="AS132" i="2"/>
  <c r="AG132" i="2"/>
  <c r="G38" i="6" s="1"/>
  <c r="CQ132" i="2"/>
  <c r="BU132" i="2"/>
  <c r="BI132" i="2"/>
  <c r="AW132" i="2"/>
  <c r="BY132" i="2"/>
  <c r="AO132" i="2"/>
  <c r="BB132" i="2"/>
  <c r="BE132" i="2"/>
  <c r="BO132" i="2"/>
  <c r="BW132" i="2"/>
  <c r="CM132" i="2"/>
  <c r="CU132" i="2"/>
  <c r="AY133" i="2"/>
  <c r="BG133" i="2"/>
  <c r="AQ136" i="2"/>
  <c r="CC137" i="2"/>
  <c r="BI137" i="2"/>
  <c r="AO137" i="2"/>
  <c r="AA137" i="2"/>
  <c r="CM137" i="2"/>
  <c r="BU137" i="2"/>
  <c r="BO137" i="2"/>
  <c r="AW137" i="2"/>
  <c r="CS137" i="2"/>
  <c r="AU137" i="2"/>
  <c r="AG137" i="2"/>
  <c r="G36" i="6" s="1"/>
  <c r="AY137" i="2"/>
  <c r="BB137" i="2"/>
  <c r="CA137" i="2"/>
  <c r="CH137" i="2" s="1"/>
  <c r="CQ137" i="2"/>
  <c r="CY141" i="2"/>
  <c r="CO143" i="2"/>
  <c r="BU143" i="2"/>
  <c r="AW143" i="2"/>
  <c r="CS143" i="2"/>
  <c r="BY143" i="2"/>
  <c r="BE143" i="2"/>
  <c r="CU143" i="2"/>
  <c r="BI143" i="2"/>
  <c r="AO143" i="2"/>
  <c r="AG143" i="2"/>
  <c r="G112" i="6" s="1"/>
  <c r="CK143" i="2"/>
  <c r="CC143" i="2"/>
  <c r="BG143" i="2"/>
  <c r="AQ143" i="2"/>
  <c r="BK143" i="2"/>
  <c r="CA143" i="2"/>
  <c r="CH143" i="2" s="1"/>
  <c r="BK159" i="2"/>
  <c r="CC163" i="2"/>
  <c r="BI163" i="2"/>
  <c r="AO163" i="2"/>
  <c r="AA163" i="2"/>
  <c r="CK163" i="2"/>
  <c r="BM163" i="2"/>
  <c r="AS163" i="2"/>
  <c r="AG163" i="2"/>
  <c r="CM163" i="2"/>
  <c r="BY163" i="2"/>
  <c r="CS163" i="2"/>
  <c r="BO163" i="2"/>
  <c r="AQ163" i="2"/>
  <c r="CA163" i="2"/>
  <c r="CH163" i="2" s="1"/>
  <c r="CE167" i="2"/>
  <c r="BO173" i="2"/>
  <c r="BR173" i="2"/>
  <c r="AU179" i="2"/>
  <c r="AY181" i="2"/>
  <c r="BB181" i="2"/>
  <c r="AY186" i="2"/>
  <c r="BB186" i="2"/>
  <c r="CC192" i="2"/>
  <c r="BI192" i="2"/>
  <c r="AO192" i="2"/>
  <c r="AA192" i="2"/>
  <c r="CK192" i="2"/>
  <c r="BM192" i="2"/>
  <c r="BQ192" i="2" s="1"/>
  <c r="AS192" i="2"/>
  <c r="AG192" i="2"/>
  <c r="CO192" i="2"/>
  <c r="BU192" i="2"/>
  <c r="AW192" i="2"/>
  <c r="BA192" i="2" s="1"/>
  <c r="CM192" i="2"/>
  <c r="AU192" i="2"/>
  <c r="CX205" i="2"/>
  <c r="CU205" i="2"/>
  <c r="CU213" i="2"/>
  <c r="CX213" i="2"/>
  <c r="BR66" i="2"/>
  <c r="AY67" i="2"/>
  <c r="BG67" i="2"/>
  <c r="BW67" i="2"/>
  <c r="CX69" i="2"/>
  <c r="CK70" i="2"/>
  <c r="BM70" i="2"/>
  <c r="AS70" i="2"/>
  <c r="AG70" i="2"/>
  <c r="CO70" i="2"/>
  <c r="BU70" i="2"/>
  <c r="AW70" i="2"/>
  <c r="AO70" i="2"/>
  <c r="BB70" i="2"/>
  <c r="BE70" i="2"/>
  <c r="CA70" i="2"/>
  <c r="CH70" i="2" s="1"/>
  <c r="CU71" i="2"/>
  <c r="BB73" i="2"/>
  <c r="AQ74" i="2"/>
  <c r="AY74" i="2"/>
  <c r="BG74" i="2"/>
  <c r="CC74" i="2"/>
  <c r="CQ74" i="2"/>
  <c r="CX76" i="2"/>
  <c r="CE78" i="2"/>
  <c r="CC79" i="2"/>
  <c r="BI79" i="2"/>
  <c r="AO79" i="2"/>
  <c r="AA79" i="2"/>
  <c r="CK79" i="2"/>
  <c r="BM79" i="2"/>
  <c r="AS79" i="2"/>
  <c r="AG79" i="2"/>
  <c r="AW79" i="2"/>
  <c r="BA79" i="2" s="1"/>
  <c r="BE79" i="2"/>
  <c r="BR79" i="2"/>
  <c r="BU79" i="2"/>
  <c r="CQ79" i="2"/>
  <c r="BR82" i="2"/>
  <c r="AY83" i="2"/>
  <c r="BG83" i="2"/>
  <c r="BO83" i="2"/>
  <c r="BW83" i="2"/>
  <c r="CS83" i="2"/>
  <c r="CX85" i="2"/>
  <c r="CK86" i="2"/>
  <c r="BM86" i="2"/>
  <c r="AS86" i="2"/>
  <c r="AG86" i="2"/>
  <c r="CO86" i="2"/>
  <c r="CW86" i="2" s="1"/>
  <c r="BU86" i="2"/>
  <c r="AW86" i="2"/>
  <c r="AO86" i="2"/>
  <c r="BB86" i="2"/>
  <c r="BE86" i="2"/>
  <c r="CA86" i="2"/>
  <c r="CH86" i="2" s="1"/>
  <c r="CU87" i="2"/>
  <c r="DA87" i="2" s="1"/>
  <c r="BB89" i="2"/>
  <c r="AQ90" i="2"/>
  <c r="AY90" i="2"/>
  <c r="BG90" i="2"/>
  <c r="CC90" i="2"/>
  <c r="CQ90" i="2"/>
  <c r="CX92" i="2"/>
  <c r="CE94" i="2"/>
  <c r="CC95" i="2"/>
  <c r="BI95" i="2"/>
  <c r="AO95" i="2"/>
  <c r="AA95" i="2"/>
  <c r="CK95" i="2"/>
  <c r="BM95" i="2"/>
  <c r="AS95" i="2"/>
  <c r="AG95" i="2"/>
  <c r="AW95" i="2"/>
  <c r="BE95" i="2"/>
  <c r="BR95" i="2"/>
  <c r="BU95" i="2"/>
  <c r="CQ95" i="2"/>
  <c r="BR97" i="2"/>
  <c r="AA98" i="2"/>
  <c r="AM98" i="2"/>
  <c r="BK98" i="2"/>
  <c r="CU98" i="2"/>
  <c r="AY99" i="2"/>
  <c r="BG99" i="2"/>
  <c r="BO99" i="2"/>
  <c r="BW99" i="2"/>
  <c r="CS99" i="2"/>
  <c r="BB100" i="2"/>
  <c r="CX101" i="2"/>
  <c r="CK102" i="2"/>
  <c r="BM102" i="2"/>
  <c r="AS102" i="2"/>
  <c r="AG102" i="2"/>
  <c r="CO102" i="2"/>
  <c r="CW102" i="2" s="1"/>
  <c r="BU102" i="2"/>
  <c r="AW102" i="2"/>
  <c r="AO102" i="2"/>
  <c r="BB102" i="2"/>
  <c r="BE102" i="2"/>
  <c r="CA102" i="2"/>
  <c r="CH102" i="2" s="1"/>
  <c r="CU103" i="2"/>
  <c r="DA103" i="2" s="1"/>
  <c r="CH105" i="2"/>
  <c r="AA106" i="2"/>
  <c r="AM106" i="2"/>
  <c r="BK106" i="2"/>
  <c r="BR106" i="2"/>
  <c r="CX106" i="2"/>
  <c r="BB107" i="2"/>
  <c r="BG107" i="2"/>
  <c r="BO107" i="2"/>
  <c r="CS107" i="2"/>
  <c r="BR108" i="2"/>
  <c r="CE110" i="2"/>
  <c r="CQ111" i="2"/>
  <c r="CC111" i="2"/>
  <c r="BW111" i="2"/>
  <c r="BI111" i="2"/>
  <c r="AY111" i="2"/>
  <c r="AO111" i="2"/>
  <c r="AA111" i="2"/>
  <c r="CK111" i="2"/>
  <c r="BM111" i="2"/>
  <c r="AS111" i="2"/>
  <c r="AG111" i="2"/>
  <c r="AW111" i="2"/>
  <c r="BE111" i="2"/>
  <c r="BR111" i="2"/>
  <c r="BU111" i="2"/>
  <c r="CH112" i="2"/>
  <c r="BB113" i="2"/>
  <c r="AQ114" i="2"/>
  <c r="AY114" i="2"/>
  <c r="CC114" i="2"/>
  <c r="CQ114" i="2"/>
  <c r="AU115" i="2"/>
  <c r="CA115" i="2"/>
  <c r="CH115" i="2" s="1"/>
  <c r="BB116" i="2"/>
  <c r="CE118" i="2"/>
  <c r="CC119" i="2"/>
  <c r="BI119" i="2"/>
  <c r="AO119" i="2"/>
  <c r="AA119" i="2"/>
  <c r="CK119" i="2"/>
  <c r="BM119" i="2"/>
  <c r="AS119" i="2"/>
  <c r="AG119" i="2"/>
  <c r="AW119" i="2"/>
  <c r="BE119" i="2"/>
  <c r="BR119" i="2"/>
  <c r="BU119" i="2"/>
  <c r="CQ119" i="2"/>
  <c r="CE121" i="2"/>
  <c r="CX126" i="2"/>
  <c r="CO127" i="2"/>
  <c r="BU127" i="2"/>
  <c r="AW127" i="2"/>
  <c r="CK127" i="2"/>
  <c r="BY127" i="2"/>
  <c r="BG127" i="2"/>
  <c r="AO127" i="2"/>
  <c r="AG127" i="2"/>
  <c r="G9" i="6" s="1"/>
  <c r="CU127" i="2"/>
  <c r="CC127" i="2"/>
  <c r="BM127" i="2"/>
  <c r="AQ127" i="2"/>
  <c r="AY127" i="2"/>
  <c r="BO127" i="2"/>
  <c r="BS127" i="2" s="1"/>
  <c r="CS127" i="2"/>
  <c r="CX129" i="2"/>
  <c r="BB131" i="2"/>
  <c r="AU131" i="2"/>
  <c r="BO131" i="2"/>
  <c r="AY132" i="2"/>
  <c r="CO132" i="2"/>
  <c r="CY135" i="2"/>
  <c r="AQ137" i="2"/>
  <c r="BK137" i="2"/>
  <c r="CK137" i="2"/>
  <c r="CX137" i="2"/>
  <c r="CX140" i="2"/>
  <c r="BO142" i="2"/>
  <c r="BR142" i="2"/>
  <c r="CU142" i="2"/>
  <c r="AS143" i="2"/>
  <c r="BM143" i="2"/>
  <c r="BR144" i="2"/>
  <c r="AQ145" i="2"/>
  <c r="BK145" i="2"/>
  <c r="CA145" i="2"/>
  <c r="CH145" i="2" s="1"/>
  <c r="CE147" i="2"/>
  <c r="CC148" i="2"/>
  <c r="BI148" i="2"/>
  <c r="AO148" i="2"/>
  <c r="AA148" i="2"/>
  <c r="CK148" i="2"/>
  <c r="BM148" i="2"/>
  <c r="AS148" i="2"/>
  <c r="BA148" i="2" s="1"/>
  <c r="AG148" i="2"/>
  <c r="CO148" i="2"/>
  <c r="CW148" i="2" s="1"/>
  <c r="AU148" i="2"/>
  <c r="CM148" i="2"/>
  <c r="BY148" i="2"/>
  <c r="BE148" i="2"/>
  <c r="BO148" i="2"/>
  <c r="AA151" i="2"/>
  <c r="AM151" i="2"/>
  <c r="AU151" i="2"/>
  <c r="BE151" i="2"/>
  <c r="CU151" i="2"/>
  <c r="BO154" i="2"/>
  <c r="BS154" i="2" s="1"/>
  <c r="BR154" i="2"/>
  <c r="CK155" i="2"/>
  <c r="BM155" i="2"/>
  <c r="AS155" i="2"/>
  <c r="AG155" i="2"/>
  <c r="G81" i="6" s="1"/>
  <c r="CO155" i="2"/>
  <c r="BU155" i="2"/>
  <c r="AW155" i="2"/>
  <c r="BA155" i="2" s="1"/>
  <c r="CM155" i="2"/>
  <c r="BY155" i="2"/>
  <c r="AU155" i="2"/>
  <c r="AA155" i="2"/>
  <c r="CS155" i="2"/>
  <c r="BW155" i="2"/>
  <c r="BI155" i="2"/>
  <c r="AQ155" i="2"/>
  <c r="CU157" i="2"/>
  <c r="BO159" i="2"/>
  <c r="CE163" i="2"/>
  <c r="CE166" i="2"/>
  <c r="CC167" i="2"/>
  <c r="BI167" i="2"/>
  <c r="AO167" i="2"/>
  <c r="AA167" i="2"/>
  <c r="CK167" i="2"/>
  <c r="BM167" i="2"/>
  <c r="BQ167" i="2" s="1"/>
  <c r="AS167" i="2"/>
  <c r="AG167" i="2"/>
  <c r="G26" i="6" s="1"/>
  <c r="CO167" i="2"/>
  <c r="AU167" i="2"/>
  <c r="CM167" i="2"/>
  <c r="BY167" i="2"/>
  <c r="CS167" i="2"/>
  <c r="CW167" i="2" s="1"/>
  <c r="BO167" i="2"/>
  <c r="AW167" i="2"/>
  <c r="BA167" i="2" s="1"/>
  <c r="BU167" i="2"/>
  <c r="BS171" i="2"/>
  <c r="BR174" i="2"/>
  <c r="BO174" i="2"/>
  <c r="CA174" i="2"/>
  <c r="CH174" i="2" s="1"/>
  <c r="CM174" i="2"/>
  <c r="BO178" i="2"/>
  <c r="BR178" i="2"/>
  <c r="CS192" i="2"/>
  <c r="BO195" i="2"/>
  <c r="BR195" i="2"/>
  <c r="BE11" i="2"/>
  <c r="BY11" i="2"/>
  <c r="BE15" i="2"/>
  <c r="BY15" i="2"/>
  <c r="BE19" i="2"/>
  <c r="BY19" i="2"/>
  <c r="BE23" i="2"/>
  <c r="BY23" i="2"/>
  <c r="BE28" i="2"/>
  <c r="BY28" i="2"/>
  <c r="CA32" i="2"/>
  <c r="BR33" i="2"/>
  <c r="CO35" i="2"/>
  <c r="BU35" i="2"/>
  <c r="AW35" i="2"/>
  <c r="AS35" i="2"/>
  <c r="BE35" i="2"/>
  <c r="BK35" i="2"/>
  <c r="BS35" i="2" s="1"/>
  <c r="CA35" i="2"/>
  <c r="CH35" i="2" s="1"/>
  <c r="CX35" i="2"/>
  <c r="BB36" i="2"/>
  <c r="CC40" i="2"/>
  <c r="BI40" i="2"/>
  <c r="AO40" i="2"/>
  <c r="AA40" i="2"/>
  <c r="AG40" i="2"/>
  <c r="BM40" i="2"/>
  <c r="BY40" i="2"/>
  <c r="CK40" i="2"/>
  <c r="CQ40" i="2"/>
  <c r="CU42" i="2"/>
  <c r="DA42" i="2" s="1"/>
  <c r="CC43" i="2"/>
  <c r="BI43" i="2"/>
  <c r="AO43" i="2"/>
  <c r="AA43" i="2"/>
  <c r="AS43" i="2"/>
  <c r="AY43" i="2"/>
  <c r="BE43" i="2"/>
  <c r="BW43" i="2"/>
  <c r="CO43" i="2"/>
  <c r="CE45" i="2"/>
  <c r="BG46" i="2"/>
  <c r="CQ47" i="2"/>
  <c r="CX49" i="2"/>
  <c r="CK50" i="2"/>
  <c r="BM50" i="2"/>
  <c r="AS50" i="2"/>
  <c r="AG50" i="2"/>
  <c r="CO50" i="2"/>
  <c r="CW50" i="2" s="1"/>
  <c r="BU50" i="2"/>
  <c r="CG50" i="2" s="1"/>
  <c r="AW50" i="2"/>
  <c r="AO50" i="2"/>
  <c r="BB50" i="2"/>
  <c r="BE50" i="2"/>
  <c r="CA50" i="2"/>
  <c r="CU51" i="2"/>
  <c r="DA51" i="2" s="1"/>
  <c r="BC52" i="2"/>
  <c r="CI53" i="2"/>
  <c r="AQ54" i="2"/>
  <c r="BG54" i="2"/>
  <c r="CA55" i="2"/>
  <c r="CH55" i="2" s="1"/>
  <c r="CE58" i="2"/>
  <c r="CC59" i="2"/>
  <c r="BI59" i="2"/>
  <c r="AO59" i="2"/>
  <c r="AA59" i="2"/>
  <c r="CK59" i="2"/>
  <c r="BM59" i="2"/>
  <c r="AS59" i="2"/>
  <c r="AG59" i="2"/>
  <c r="G16" i="6" s="1"/>
  <c r="AW59" i="2"/>
  <c r="BE59" i="2"/>
  <c r="BR59" i="2"/>
  <c r="BU59" i="2"/>
  <c r="CQ59" i="2"/>
  <c r="AM62" i="2"/>
  <c r="BK62" i="2"/>
  <c r="CU62" i="2"/>
  <c r="AY63" i="2"/>
  <c r="BG63" i="2"/>
  <c r="BW63" i="2"/>
  <c r="CX65" i="2"/>
  <c r="CK66" i="2"/>
  <c r="BM66" i="2"/>
  <c r="AS66" i="2"/>
  <c r="AG66" i="2"/>
  <c r="CO66" i="2"/>
  <c r="BU66" i="2"/>
  <c r="AW66" i="2"/>
  <c r="AO66" i="2"/>
  <c r="BB66" i="2"/>
  <c r="BE66" i="2"/>
  <c r="CA66" i="2"/>
  <c r="CU67" i="2"/>
  <c r="AQ70" i="2"/>
  <c r="AY70" i="2"/>
  <c r="BG70" i="2"/>
  <c r="CC70" i="2"/>
  <c r="CQ70" i="2"/>
  <c r="CA71" i="2"/>
  <c r="CH71" i="2" s="1"/>
  <c r="BI74" i="2"/>
  <c r="BW74" i="2"/>
  <c r="CE74" i="2"/>
  <c r="CS74" i="2"/>
  <c r="CC75" i="2"/>
  <c r="BI75" i="2"/>
  <c r="AO75" i="2"/>
  <c r="AA75" i="2"/>
  <c r="CK75" i="2"/>
  <c r="BM75" i="2"/>
  <c r="AS75" i="2"/>
  <c r="AG75" i="2"/>
  <c r="G7" i="6" s="1"/>
  <c r="AW75" i="2"/>
  <c r="BE75" i="2"/>
  <c r="BR75" i="2"/>
  <c r="BU75" i="2"/>
  <c r="CQ75" i="2"/>
  <c r="AM78" i="2"/>
  <c r="BK78" i="2"/>
  <c r="CU78" i="2"/>
  <c r="DA78" i="2" s="1"/>
  <c r="AY79" i="2"/>
  <c r="BG79" i="2"/>
  <c r="BO79" i="2"/>
  <c r="BW79" i="2"/>
  <c r="CS79" i="2"/>
  <c r="CX81" i="2"/>
  <c r="CK82" i="2"/>
  <c r="BM82" i="2"/>
  <c r="AS82" i="2"/>
  <c r="AG82" i="2"/>
  <c r="CO82" i="2"/>
  <c r="CW82" i="2" s="1"/>
  <c r="BU82" i="2"/>
  <c r="AW82" i="2"/>
  <c r="AO82" i="2"/>
  <c r="BB82" i="2"/>
  <c r="BE82" i="2"/>
  <c r="CA82" i="2"/>
  <c r="CH82" i="2" s="1"/>
  <c r="BY83" i="2"/>
  <c r="CM83" i="2"/>
  <c r="CU83" i="2"/>
  <c r="DA83" i="2" s="1"/>
  <c r="AQ86" i="2"/>
  <c r="AY86" i="2"/>
  <c r="BG86" i="2"/>
  <c r="CC86" i="2"/>
  <c r="CQ86" i="2"/>
  <c r="CA87" i="2"/>
  <c r="CH87" i="2" s="1"/>
  <c r="BI90" i="2"/>
  <c r="BW90" i="2"/>
  <c r="CE90" i="2"/>
  <c r="CS90" i="2"/>
  <c r="CC91" i="2"/>
  <c r="BI91" i="2"/>
  <c r="AO91" i="2"/>
  <c r="AA91" i="2"/>
  <c r="CK91" i="2"/>
  <c r="BM91" i="2"/>
  <c r="AS91" i="2"/>
  <c r="AG91" i="2"/>
  <c r="AW91" i="2"/>
  <c r="BE91" i="2"/>
  <c r="BR91" i="2"/>
  <c r="BU91" i="2"/>
  <c r="CQ91" i="2"/>
  <c r="CY91" i="2" s="1"/>
  <c r="CH92" i="2"/>
  <c r="AM94" i="2"/>
  <c r="BK94" i="2"/>
  <c r="CU94" i="2"/>
  <c r="AY95" i="2"/>
  <c r="BG95" i="2"/>
  <c r="BO95" i="2"/>
  <c r="BW95" i="2"/>
  <c r="CS95" i="2"/>
  <c r="CX97" i="2"/>
  <c r="CK98" i="2"/>
  <c r="BM98" i="2"/>
  <c r="AS98" i="2"/>
  <c r="AG98" i="2"/>
  <c r="CO98" i="2"/>
  <c r="BU98" i="2"/>
  <c r="AW98" i="2"/>
  <c r="AO98" i="2"/>
  <c r="BB98" i="2"/>
  <c r="BE98" i="2"/>
  <c r="CA98" i="2"/>
  <c r="CH98" i="2" s="1"/>
  <c r="BY99" i="2"/>
  <c r="CM99" i="2"/>
  <c r="CU99" i="2"/>
  <c r="CQ102" i="2"/>
  <c r="AM103" i="2"/>
  <c r="CA103" i="2"/>
  <c r="CH103" i="2" s="1"/>
  <c r="CX105" i="2"/>
  <c r="CU106" i="2"/>
  <c r="CK106" i="2"/>
  <c r="CA106" i="2"/>
  <c r="CH106" i="2" s="1"/>
  <c r="BM106" i="2"/>
  <c r="BG106" i="2"/>
  <c r="AS106" i="2"/>
  <c r="AG106" i="2"/>
  <c r="CO106" i="2"/>
  <c r="BU106" i="2"/>
  <c r="AW106" i="2"/>
  <c r="AO106" i="2"/>
  <c r="BB106" i="2"/>
  <c r="BE106" i="2"/>
  <c r="BY107" i="2"/>
  <c r="CM107" i="2"/>
  <c r="CU107" i="2"/>
  <c r="AM110" i="2"/>
  <c r="BK110" i="2"/>
  <c r="CX110" i="2"/>
  <c r="BB111" i="2"/>
  <c r="BG111" i="2"/>
  <c r="BO111" i="2"/>
  <c r="CS111" i="2"/>
  <c r="BR112" i="2"/>
  <c r="BI114" i="2"/>
  <c r="BW114" i="2"/>
  <c r="CE114" i="2"/>
  <c r="CS114" i="2"/>
  <c r="CQ115" i="2"/>
  <c r="CC115" i="2"/>
  <c r="BW115" i="2"/>
  <c r="BI115" i="2"/>
  <c r="AY115" i="2"/>
  <c r="AO115" i="2"/>
  <c r="AA115" i="2"/>
  <c r="CK115" i="2"/>
  <c r="CW115" i="2" s="1"/>
  <c r="BM115" i="2"/>
  <c r="AS115" i="2"/>
  <c r="AG115" i="2"/>
  <c r="G108" i="6" s="1"/>
  <c r="AW115" i="2"/>
  <c r="BE115" i="2"/>
  <c r="BR115" i="2"/>
  <c r="BU115" i="2"/>
  <c r="AM118" i="2"/>
  <c r="BK118" i="2"/>
  <c r="CU118" i="2"/>
  <c r="AY119" i="2"/>
  <c r="BG119" i="2"/>
  <c r="BO119" i="2"/>
  <c r="BW119" i="2"/>
  <c r="CS119" i="2"/>
  <c r="CE123" i="2"/>
  <c r="BR124" i="2"/>
  <c r="CH124" i="2"/>
  <c r="BO126" i="2"/>
  <c r="BR126" i="2"/>
  <c r="CI126" i="2"/>
  <c r="CA127" i="2"/>
  <c r="CH127" i="2" s="1"/>
  <c r="CX127" i="2"/>
  <c r="BB128" i="2"/>
  <c r="BB130" i="2"/>
  <c r="BR130" i="2"/>
  <c r="BG130" i="2"/>
  <c r="AQ132" i="2"/>
  <c r="CC132" i="2"/>
  <c r="CX132" i="2"/>
  <c r="BB133" i="2"/>
  <c r="CE133" i="2"/>
  <c r="BG134" i="2"/>
  <c r="AM136" i="2"/>
  <c r="BO136" i="2"/>
  <c r="BS136" i="2" s="1"/>
  <c r="CU136" i="2"/>
  <c r="CX136" i="2"/>
  <c r="AS137" i="2"/>
  <c r="BE137" i="2"/>
  <c r="BM137" i="2"/>
  <c r="BW137" i="2"/>
  <c r="CE137" i="2"/>
  <c r="CU137" i="2"/>
  <c r="BR140" i="2"/>
  <c r="BR141" i="2"/>
  <c r="AU143" i="2"/>
  <c r="BW143" i="2"/>
  <c r="CE144" i="2"/>
  <c r="CS145" i="2"/>
  <c r="BY145" i="2"/>
  <c r="BE145" i="2"/>
  <c r="AA145" i="2"/>
  <c r="CC145" i="2"/>
  <c r="BI145" i="2"/>
  <c r="AO145" i="2"/>
  <c r="AG145" i="2"/>
  <c r="CO145" i="2"/>
  <c r="CE145" i="2"/>
  <c r="AS145" i="2"/>
  <c r="BA145" i="2" s="1"/>
  <c r="BB145" i="2"/>
  <c r="BM145" i="2"/>
  <c r="BU145" i="2"/>
  <c r="CX145" i="2"/>
  <c r="BR150" i="2"/>
  <c r="CK151" i="2"/>
  <c r="BM151" i="2"/>
  <c r="AS151" i="2"/>
  <c r="AG151" i="2"/>
  <c r="G64" i="6" s="1"/>
  <c r="CO151" i="2"/>
  <c r="BU151" i="2"/>
  <c r="AW151" i="2"/>
  <c r="CS151" i="2"/>
  <c r="BW151" i="2"/>
  <c r="BI151" i="2"/>
  <c r="CQ151" i="2"/>
  <c r="CC151" i="2"/>
  <c r="AY151" i="2"/>
  <c r="AO151" i="2"/>
  <c r="BR151" i="2"/>
  <c r="CA151" i="2"/>
  <c r="CH151" i="2" s="1"/>
  <c r="BB153" i="2"/>
  <c r="CX154" i="2"/>
  <c r="AM159" i="2"/>
  <c r="CU159" i="2"/>
  <c r="BR161" i="2"/>
  <c r="AU163" i="2"/>
  <c r="BK163" i="2"/>
  <c r="BU163" i="2"/>
  <c r="CO163" i="2"/>
  <c r="CX164" i="2"/>
  <c r="AY165" i="2"/>
  <c r="AM167" i="2"/>
  <c r="BK167" i="2"/>
  <c r="CX168" i="2"/>
  <c r="CU168" i="2"/>
  <c r="CY172" i="2"/>
  <c r="CK174" i="2"/>
  <c r="BM174" i="2"/>
  <c r="AS174" i="2"/>
  <c r="AG174" i="2"/>
  <c r="G54" i="6" s="1"/>
  <c r="CO174" i="2"/>
  <c r="BU174" i="2"/>
  <c r="AW174" i="2"/>
  <c r="BA174" i="2" s="1"/>
  <c r="BY174" i="2"/>
  <c r="AA174" i="2"/>
  <c r="CS174" i="2"/>
  <c r="BW174" i="2"/>
  <c r="BI174" i="2"/>
  <c r="CQ174" i="2"/>
  <c r="CC174" i="2"/>
  <c r="AY174" i="2"/>
  <c r="BE174" i="2"/>
  <c r="CU175" i="2"/>
  <c r="CX175" i="2"/>
  <c r="BR179" i="2"/>
  <c r="BO179" i="2"/>
  <c r="CA179" i="2"/>
  <c r="CH179" i="2" s="1"/>
  <c r="CM179" i="2"/>
  <c r="CE184" i="2"/>
  <c r="BY192" i="2"/>
  <c r="AY167" i="2"/>
  <c r="BC167" i="2" s="1"/>
  <c r="BG167" i="2"/>
  <c r="BW167" i="2"/>
  <c r="CK170" i="2"/>
  <c r="BM170" i="2"/>
  <c r="AS170" i="2"/>
  <c r="AG170" i="2"/>
  <c r="G22" i="6" s="1"/>
  <c r="CO170" i="2"/>
  <c r="BU170" i="2"/>
  <c r="AW170" i="2"/>
  <c r="AO170" i="2"/>
  <c r="BE170" i="2"/>
  <c r="CA170" i="2"/>
  <c r="CH170" i="2" s="1"/>
  <c r="BB173" i="2"/>
  <c r="AQ174" i="2"/>
  <c r="BG174" i="2"/>
  <c r="BR176" i="2"/>
  <c r="BB178" i="2"/>
  <c r="AQ179" i="2"/>
  <c r="BG179" i="2"/>
  <c r="CX181" i="2"/>
  <c r="CX182" i="2"/>
  <c r="BR184" i="2"/>
  <c r="CC188" i="2"/>
  <c r="BI188" i="2"/>
  <c r="AO188" i="2"/>
  <c r="AA188" i="2"/>
  <c r="CK188" i="2"/>
  <c r="BM188" i="2"/>
  <c r="AS188" i="2"/>
  <c r="AG188" i="2"/>
  <c r="CO188" i="2"/>
  <c r="BU188" i="2"/>
  <c r="AW188" i="2"/>
  <c r="BE188" i="2"/>
  <c r="BO188" i="2"/>
  <c r="BY188" i="2"/>
  <c r="CS188" i="2"/>
  <c r="BG192" i="2"/>
  <c r="CA192" i="2"/>
  <c r="CH192" i="2" s="1"/>
  <c r="CU192" i="2"/>
  <c r="BB195" i="2"/>
  <c r="BB198" i="2"/>
  <c r="CC200" i="2"/>
  <c r="BI200" i="2"/>
  <c r="AO200" i="2"/>
  <c r="AA200" i="2"/>
  <c r="CM200" i="2"/>
  <c r="BU200" i="2"/>
  <c r="BO200" i="2"/>
  <c r="AW200" i="2"/>
  <c r="CS200" i="2"/>
  <c r="AU200" i="2"/>
  <c r="CK200" i="2"/>
  <c r="BY200" i="2"/>
  <c r="BM200" i="2"/>
  <c r="AG200" i="2"/>
  <c r="AS200" i="2"/>
  <c r="BE200" i="2"/>
  <c r="CE200" i="2"/>
  <c r="CO200" i="2"/>
  <c r="BR203" i="2"/>
  <c r="BO203" i="2"/>
  <c r="BB206" i="2"/>
  <c r="AY206" i="2"/>
  <c r="CE217" i="2"/>
  <c r="BR250" i="2"/>
  <c r="BO250" i="2"/>
  <c r="CI253" i="2"/>
  <c r="BO277" i="2"/>
  <c r="BR277" i="2"/>
  <c r="BE49" i="2"/>
  <c r="BY49" i="2"/>
  <c r="CS49" i="2"/>
  <c r="CX50" i="2"/>
  <c r="BB51" i="2"/>
  <c r="BR52" i="2"/>
  <c r="BE53" i="2"/>
  <c r="BY53" i="2"/>
  <c r="CS53" i="2"/>
  <c r="CX54" i="2"/>
  <c r="BB55" i="2"/>
  <c r="BR56" i="2"/>
  <c r="BE57" i="2"/>
  <c r="BY57" i="2"/>
  <c r="CH57" i="2"/>
  <c r="CS57" i="2"/>
  <c r="CX58" i="2"/>
  <c r="BB59" i="2"/>
  <c r="BR60" i="2"/>
  <c r="BE61" i="2"/>
  <c r="BY61" i="2"/>
  <c r="CS61" i="2"/>
  <c r="CW61" i="2" s="1"/>
  <c r="CX62" i="2"/>
  <c r="BB63" i="2"/>
  <c r="BR64" i="2"/>
  <c r="BE65" i="2"/>
  <c r="BY65" i="2"/>
  <c r="CH65" i="2"/>
  <c r="CS65" i="2"/>
  <c r="CX66" i="2"/>
  <c r="BB67" i="2"/>
  <c r="BR68" i="2"/>
  <c r="BE69" i="2"/>
  <c r="BY69" i="2"/>
  <c r="CS69" i="2"/>
  <c r="CX70" i="2"/>
  <c r="BB71" i="2"/>
  <c r="BR72" i="2"/>
  <c r="BE73" i="2"/>
  <c r="BY73" i="2"/>
  <c r="CS73" i="2"/>
  <c r="CX74" i="2"/>
  <c r="BB75" i="2"/>
  <c r="BR76" i="2"/>
  <c r="BE77" i="2"/>
  <c r="BY77" i="2"/>
  <c r="CS77" i="2"/>
  <c r="CW77" i="2" s="1"/>
  <c r="CX78" i="2"/>
  <c r="BB79" i="2"/>
  <c r="BR80" i="2"/>
  <c r="BE81" i="2"/>
  <c r="BY81" i="2"/>
  <c r="CS81" i="2"/>
  <c r="CW81" i="2" s="1"/>
  <c r="CX82" i="2"/>
  <c r="BB83" i="2"/>
  <c r="BR84" i="2"/>
  <c r="BE85" i="2"/>
  <c r="BY85" i="2"/>
  <c r="CH85" i="2"/>
  <c r="CS85" i="2"/>
  <c r="CW85" i="2" s="1"/>
  <c r="CX86" i="2"/>
  <c r="BB87" i="2"/>
  <c r="BR88" i="2"/>
  <c r="BE89" i="2"/>
  <c r="BY89" i="2"/>
  <c r="CH89" i="2"/>
  <c r="CS89" i="2"/>
  <c r="CX90" i="2"/>
  <c r="BB91" i="2"/>
  <c r="BR92" i="2"/>
  <c r="BE93" i="2"/>
  <c r="BY93" i="2"/>
  <c r="CS93" i="2"/>
  <c r="CX94" i="2"/>
  <c r="BB95" i="2"/>
  <c r="BR96" i="2"/>
  <c r="BE97" i="2"/>
  <c r="BY97" i="2"/>
  <c r="CS97" i="2"/>
  <c r="CX98" i="2"/>
  <c r="BB99" i="2"/>
  <c r="BR100" i="2"/>
  <c r="BE101" i="2"/>
  <c r="BY101" i="2"/>
  <c r="CS101" i="2"/>
  <c r="CX102" i="2"/>
  <c r="BB103" i="2"/>
  <c r="AA104" i="2"/>
  <c r="AO104" i="2"/>
  <c r="BI104" i="2"/>
  <c r="CC104" i="2"/>
  <c r="BE105" i="2"/>
  <c r="BY105" i="2"/>
  <c r="AA108" i="2"/>
  <c r="AO108" i="2"/>
  <c r="BI108" i="2"/>
  <c r="CC108" i="2"/>
  <c r="BE109" i="2"/>
  <c r="BY109" i="2"/>
  <c r="CG109" i="2" s="1"/>
  <c r="AA112" i="2"/>
  <c r="AO112" i="2"/>
  <c r="BI112" i="2"/>
  <c r="CC112" i="2"/>
  <c r="BE113" i="2"/>
  <c r="BY113" i="2"/>
  <c r="AA116" i="2"/>
  <c r="AO116" i="2"/>
  <c r="BI116" i="2"/>
  <c r="CC116" i="2"/>
  <c r="BE117" i="2"/>
  <c r="BQ117" i="2" s="1"/>
  <c r="BY117" i="2"/>
  <c r="CH117" i="2"/>
  <c r="CS117" i="2"/>
  <c r="CX118" i="2"/>
  <c r="BB119" i="2"/>
  <c r="AA120" i="2"/>
  <c r="AO120" i="2"/>
  <c r="BI120" i="2"/>
  <c r="BR120" i="2"/>
  <c r="CC120" i="2"/>
  <c r="BE121" i="2"/>
  <c r="CS121" i="2"/>
  <c r="CO123" i="2"/>
  <c r="BU123" i="2"/>
  <c r="AW123" i="2"/>
  <c r="AS123" i="2"/>
  <c r="BE123" i="2"/>
  <c r="BK123" i="2"/>
  <c r="CA123" i="2"/>
  <c r="CH123" i="2" s="1"/>
  <c r="CX123" i="2"/>
  <c r="AA124" i="2"/>
  <c r="BB124" i="2"/>
  <c r="CC124" i="2"/>
  <c r="AW125" i="2"/>
  <c r="BO125" i="2"/>
  <c r="BU125" i="2"/>
  <c r="CX125" i="2"/>
  <c r="CH126" i="2"/>
  <c r="CK128" i="2"/>
  <c r="BM128" i="2"/>
  <c r="AS128" i="2"/>
  <c r="AG128" i="2"/>
  <c r="G10" i="6" s="1"/>
  <c r="AY128" i="2"/>
  <c r="BE128" i="2"/>
  <c r="BW128" i="2"/>
  <c r="CI128" i="2" s="1"/>
  <c r="CH128" i="2"/>
  <c r="CO128" i="2"/>
  <c r="CU128" i="2"/>
  <c r="CC129" i="2"/>
  <c r="BI129" i="2"/>
  <c r="AO129" i="2"/>
  <c r="AA129" i="2"/>
  <c r="AS129" i="2"/>
  <c r="AY129" i="2"/>
  <c r="BE129" i="2"/>
  <c r="BW129" i="2"/>
  <c r="CO129" i="2"/>
  <c r="BR131" i="2"/>
  <c r="CE131" i="2"/>
  <c r="BG132" i="2"/>
  <c r="CQ133" i="2"/>
  <c r="BB134" i="2"/>
  <c r="AA135" i="2"/>
  <c r="AQ135" i="2"/>
  <c r="BC135" i="2" s="1"/>
  <c r="BI135" i="2"/>
  <c r="CA136" i="2"/>
  <c r="CH136" i="2" s="1"/>
  <c r="BR137" i="2"/>
  <c r="CO139" i="2"/>
  <c r="BU139" i="2"/>
  <c r="AW139" i="2"/>
  <c r="AS139" i="2"/>
  <c r="BE139" i="2"/>
  <c r="BK139" i="2"/>
  <c r="CA139" i="2"/>
  <c r="CH139" i="2" s="1"/>
  <c r="CX139" i="2"/>
  <c r="AA140" i="2"/>
  <c r="BB140" i="2"/>
  <c r="CC140" i="2"/>
  <c r="AW141" i="2"/>
  <c r="BO141" i="2"/>
  <c r="BU141" i="2"/>
  <c r="CX141" i="2"/>
  <c r="BO143" i="2"/>
  <c r="BS143" i="2" s="1"/>
  <c r="CX143" i="2"/>
  <c r="CK144" i="2"/>
  <c r="BM144" i="2"/>
  <c r="AS144" i="2"/>
  <c r="AG144" i="2"/>
  <c r="G62" i="6" s="1"/>
  <c r="CO144" i="2"/>
  <c r="BU144" i="2"/>
  <c r="AW144" i="2"/>
  <c r="AO144" i="2"/>
  <c r="BB144" i="2"/>
  <c r="BE144" i="2"/>
  <c r="CA144" i="2"/>
  <c r="CH144" i="2" s="1"/>
  <c r="BO145" i="2"/>
  <c r="BW145" i="2"/>
  <c r="CM145" i="2"/>
  <c r="CX146" i="2"/>
  <c r="CK147" i="2"/>
  <c r="BM147" i="2"/>
  <c r="AS147" i="2"/>
  <c r="AG147" i="2"/>
  <c r="G61" i="6" s="1"/>
  <c r="CO147" i="2"/>
  <c r="BU147" i="2"/>
  <c r="AW147" i="2"/>
  <c r="AO147" i="2"/>
  <c r="BB147" i="2"/>
  <c r="BE147" i="2"/>
  <c r="CA147" i="2"/>
  <c r="CH147" i="2" s="1"/>
  <c r="CU148" i="2"/>
  <c r="AQ151" i="2"/>
  <c r="BG151" i="2"/>
  <c r="AU152" i="2"/>
  <c r="BC152" i="2" s="1"/>
  <c r="CA152" i="2"/>
  <c r="CH152" i="2" s="1"/>
  <c r="CE155" i="2"/>
  <c r="CC156" i="2"/>
  <c r="BI156" i="2"/>
  <c r="AO156" i="2"/>
  <c r="AG156" i="2"/>
  <c r="G84" i="6" s="1"/>
  <c r="CK156" i="2"/>
  <c r="BM156" i="2"/>
  <c r="AS156" i="2"/>
  <c r="AU156" i="2"/>
  <c r="CA156" i="2"/>
  <c r="CO156" i="2"/>
  <c r="AQ159" i="2"/>
  <c r="BG159" i="2"/>
  <c r="AU160" i="2"/>
  <c r="CA160" i="2"/>
  <c r="CH160" i="2" s="1"/>
  <c r="BK162" i="2"/>
  <c r="BR162" i="2"/>
  <c r="CU162" i="2"/>
  <c r="AY163" i="2"/>
  <c r="BG163" i="2"/>
  <c r="BW163" i="2"/>
  <c r="CX165" i="2"/>
  <c r="CK166" i="2"/>
  <c r="BM166" i="2"/>
  <c r="AS166" i="2"/>
  <c r="AG166" i="2"/>
  <c r="G25" i="6" s="1"/>
  <c r="CO166" i="2"/>
  <c r="BU166" i="2"/>
  <c r="AW166" i="2"/>
  <c r="AO166" i="2"/>
  <c r="BB166" i="2"/>
  <c r="BE166" i="2"/>
  <c r="CA166" i="2"/>
  <c r="CH166" i="2" s="1"/>
  <c r="CU167" i="2"/>
  <c r="BB169" i="2"/>
  <c r="AQ170" i="2"/>
  <c r="AY170" i="2"/>
  <c r="BG170" i="2"/>
  <c r="CC170" i="2"/>
  <c r="CQ170" i="2"/>
  <c r="CX172" i="2"/>
  <c r="CE174" i="2"/>
  <c r="CC175" i="2"/>
  <c r="BI175" i="2"/>
  <c r="AO175" i="2"/>
  <c r="AA175" i="2"/>
  <c r="CK175" i="2"/>
  <c r="BM175" i="2"/>
  <c r="AS175" i="2"/>
  <c r="AG175" i="2"/>
  <c r="G75" i="6" s="1"/>
  <c r="AW175" i="2"/>
  <c r="BE175" i="2"/>
  <c r="BR175" i="2"/>
  <c r="BU175" i="2"/>
  <c r="CQ175" i="2"/>
  <c r="CX177" i="2"/>
  <c r="CE179" i="2"/>
  <c r="CC180" i="2"/>
  <c r="BI180" i="2"/>
  <c r="AO180" i="2"/>
  <c r="AA180" i="2"/>
  <c r="CK180" i="2"/>
  <c r="BM180" i="2"/>
  <c r="AS180" i="2"/>
  <c r="AG180" i="2"/>
  <c r="AW180" i="2"/>
  <c r="BE180" i="2"/>
  <c r="BR180" i="2"/>
  <c r="BU180" i="2"/>
  <c r="CQ180" i="2"/>
  <c r="CI183" i="2"/>
  <c r="CC184" i="2"/>
  <c r="BI184" i="2"/>
  <c r="AO184" i="2"/>
  <c r="AA184" i="2"/>
  <c r="CK184" i="2"/>
  <c r="BM184" i="2"/>
  <c r="AS184" i="2"/>
  <c r="AG184" i="2"/>
  <c r="CO184" i="2"/>
  <c r="BU184" i="2"/>
  <c r="AW184" i="2"/>
  <c r="BA184" i="2" s="1"/>
  <c r="BE184" i="2"/>
  <c r="BO184" i="2"/>
  <c r="BY184" i="2"/>
  <c r="CS184" i="2"/>
  <c r="AU188" i="2"/>
  <c r="BG188" i="2"/>
  <c r="CA188" i="2"/>
  <c r="CH188" i="2" s="1"/>
  <c r="CU188" i="2"/>
  <c r="CH189" i="2"/>
  <c r="CI190" i="2"/>
  <c r="BB191" i="2"/>
  <c r="AM192" i="2"/>
  <c r="AY192" i="2"/>
  <c r="BK192" i="2"/>
  <c r="CE192" i="2"/>
  <c r="CX194" i="2"/>
  <c r="BR196" i="2"/>
  <c r="CX197" i="2"/>
  <c r="BR199" i="2"/>
  <c r="BG200" i="2"/>
  <c r="BO205" i="2"/>
  <c r="BS205" i="2" s="1"/>
  <c r="BR205" i="2"/>
  <c r="BB208" i="2"/>
  <c r="AQ208" i="2"/>
  <c r="BB210" i="2"/>
  <c r="AQ210" i="2"/>
  <c r="CO212" i="2"/>
  <c r="BU212" i="2"/>
  <c r="AW212" i="2"/>
  <c r="CS212" i="2"/>
  <c r="BI212" i="2"/>
  <c r="AA212" i="2"/>
  <c r="CU212" i="2"/>
  <c r="CM212" i="2"/>
  <c r="CA212" i="2"/>
  <c r="CH212" i="2" s="1"/>
  <c r="AY212" i="2"/>
  <c r="AS212" i="2"/>
  <c r="BM212" i="2"/>
  <c r="BE212" i="2"/>
  <c r="CK212" i="2"/>
  <c r="BY212" i="2"/>
  <c r="AO212" i="2"/>
  <c r="AG212" i="2"/>
  <c r="CC212" i="2"/>
  <c r="AY215" i="2"/>
  <c r="BB215" i="2"/>
  <c r="BO221" i="2"/>
  <c r="BR221" i="2"/>
  <c r="CE221" i="2"/>
  <c r="BB224" i="2"/>
  <c r="AY227" i="2"/>
  <c r="BB227" i="2"/>
  <c r="BK239" i="2"/>
  <c r="BS239" i="2" s="1"/>
  <c r="BR239" i="2"/>
  <c r="CK242" i="2"/>
  <c r="BM242" i="2"/>
  <c r="AS242" i="2"/>
  <c r="CO242" i="2"/>
  <c r="BU242" i="2"/>
  <c r="AW242" i="2"/>
  <c r="CS242" i="2"/>
  <c r="BW242" i="2"/>
  <c r="BI242" i="2"/>
  <c r="AG242" i="2"/>
  <c r="CQ242" i="2"/>
  <c r="CC242" i="2"/>
  <c r="AY242" i="2"/>
  <c r="BE242" i="2"/>
  <c r="AO242" i="2"/>
  <c r="AU242" i="2"/>
  <c r="CM242" i="2"/>
  <c r="CE243" i="2"/>
  <c r="AU253" i="2"/>
  <c r="BB253" i="2"/>
  <c r="CQ256" i="2"/>
  <c r="CY256" i="2" s="1"/>
  <c r="CX256" i="2"/>
  <c r="BE34" i="2"/>
  <c r="BY34" i="2"/>
  <c r="CG34" i="2" s="1"/>
  <c r="BE38" i="2"/>
  <c r="BY38" i="2"/>
  <c r="BE41" i="2"/>
  <c r="BY41" i="2"/>
  <c r="CG41" i="2" s="1"/>
  <c r="BE44" i="2"/>
  <c r="BQ44" i="2" s="1"/>
  <c r="BY44" i="2"/>
  <c r="BE48" i="2"/>
  <c r="BY48" i="2"/>
  <c r="CG48" i="2" s="1"/>
  <c r="AW49" i="2"/>
  <c r="BU49" i="2"/>
  <c r="BE52" i="2"/>
  <c r="BQ52" i="2" s="1"/>
  <c r="BY52" i="2"/>
  <c r="CG52" i="2" s="1"/>
  <c r="AW53" i="2"/>
  <c r="BU53" i="2"/>
  <c r="BE56" i="2"/>
  <c r="BY56" i="2"/>
  <c r="CG56" i="2" s="1"/>
  <c r="AW57" i="2"/>
  <c r="BU57" i="2"/>
  <c r="BE60" i="2"/>
  <c r="BY60" i="2"/>
  <c r="CG60" i="2" s="1"/>
  <c r="AW61" i="2"/>
  <c r="BU61" i="2"/>
  <c r="BE64" i="2"/>
  <c r="BY64" i="2"/>
  <c r="CG64" i="2" s="1"/>
  <c r="AW65" i="2"/>
  <c r="BU65" i="2"/>
  <c r="BE68" i="2"/>
  <c r="BQ68" i="2" s="1"/>
  <c r="BY68" i="2"/>
  <c r="CG68" i="2" s="1"/>
  <c r="AW69" i="2"/>
  <c r="BU69" i="2"/>
  <c r="BE72" i="2"/>
  <c r="BY72" i="2"/>
  <c r="CG72" i="2" s="1"/>
  <c r="AW73" i="2"/>
  <c r="BA73" i="2" s="1"/>
  <c r="BU73" i="2"/>
  <c r="BE76" i="2"/>
  <c r="BY76" i="2"/>
  <c r="CG76" i="2" s="1"/>
  <c r="AW77" i="2"/>
  <c r="BA77" i="2" s="1"/>
  <c r="BU77" i="2"/>
  <c r="BE80" i="2"/>
  <c r="BQ80" i="2" s="1"/>
  <c r="BY80" i="2"/>
  <c r="AW81" i="2"/>
  <c r="BU81" i="2"/>
  <c r="BE84" i="2"/>
  <c r="BY84" i="2"/>
  <c r="CG84" i="2" s="1"/>
  <c r="AW85" i="2"/>
  <c r="BU85" i="2"/>
  <c r="BE88" i="2"/>
  <c r="BY88" i="2"/>
  <c r="CG88" i="2" s="1"/>
  <c r="AW89" i="2"/>
  <c r="BA89" i="2" s="1"/>
  <c r="BU89" i="2"/>
  <c r="BE92" i="2"/>
  <c r="BY92" i="2"/>
  <c r="CG92" i="2" s="1"/>
  <c r="AW93" i="2"/>
  <c r="BU93" i="2"/>
  <c r="BE96" i="2"/>
  <c r="BQ96" i="2" s="1"/>
  <c r="BY96" i="2"/>
  <c r="AW97" i="2"/>
  <c r="BA97" i="2" s="1"/>
  <c r="BU97" i="2"/>
  <c r="BE100" i="2"/>
  <c r="BY100" i="2"/>
  <c r="CG100" i="2" s="1"/>
  <c r="AW101" i="2"/>
  <c r="BU101" i="2"/>
  <c r="AU104" i="2"/>
  <c r="BE104" i="2"/>
  <c r="BO104" i="2"/>
  <c r="BY104" i="2"/>
  <c r="CM104" i="2"/>
  <c r="AU108" i="2"/>
  <c r="BC108" i="2" s="1"/>
  <c r="BE108" i="2"/>
  <c r="BO108" i="2"/>
  <c r="BY108" i="2"/>
  <c r="CM108" i="2"/>
  <c r="CY108" i="2" s="1"/>
  <c r="AU112" i="2"/>
  <c r="BE112" i="2"/>
  <c r="BO112" i="2"/>
  <c r="BY112" i="2"/>
  <c r="CM112" i="2"/>
  <c r="CY112" i="2" s="1"/>
  <c r="AU116" i="2"/>
  <c r="BC116" i="2" s="1"/>
  <c r="BE116" i="2"/>
  <c r="BO116" i="2"/>
  <c r="BY116" i="2"/>
  <c r="AW117" i="2"/>
  <c r="BU117" i="2"/>
  <c r="AU120" i="2"/>
  <c r="BC120" i="2" s="1"/>
  <c r="BE120" i="2"/>
  <c r="BY120" i="2"/>
  <c r="AW121" i="2"/>
  <c r="BU121" i="2"/>
  <c r="CG121" i="2" s="1"/>
  <c r="CM121" i="2"/>
  <c r="BM123" i="2"/>
  <c r="CC123" i="2"/>
  <c r="CU123" i="2"/>
  <c r="DA123" i="2" s="1"/>
  <c r="CK124" i="2"/>
  <c r="BM124" i="2"/>
  <c r="AS124" i="2"/>
  <c r="AG124" i="2"/>
  <c r="G12" i="6" s="1"/>
  <c r="AM124" i="2"/>
  <c r="AY124" i="2"/>
  <c r="BE124" i="2"/>
  <c r="BK124" i="2"/>
  <c r="BS124" i="2" s="1"/>
  <c r="BW124" i="2"/>
  <c r="CO124" i="2"/>
  <c r="CU124" i="2"/>
  <c r="CC125" i="2"/>
  <c r="BI125" i="2"/>
  <c r="AO125" i="2"/>
  <c r="AA125" i="2"/>
  <c r="AS125" i="2"/>
  <c r="AY125" i="2"/>
  <c r="BE125" i="2"/>
  <c r="BK125" i="2"/>
  <c r="BW125" i="2"/>
  <c r="CO125" i="2"/>
  <c r="CE127" i="2"/>
  <c r="AO128" i="2"/>
  <c r="BG128" i="2"/>
  <c r="BY128" i="2"/>
  <c r="AG129" i="2"/>
  <c r="G42" i="6" s="1"/>
  <c r="BM129" i="2"/>
  <c r="BY129" i="2"/>
  <c r="CE129" i="2"/>
  <c r="CK129" i="2"/>
  <c r="CQ129" i="2"/>
  <c r="AQ131" i="2"/>
  <c r="CA132" i="2"/>
  <c r="CH132" i="2" s="1"/>
  <c r="BR133" i="2"/>
  <c r="CO135" i="2"/>
  <c r="BU135" i="2"/>
  <c r="CG135" i="2" s="1"/>
  <c r="AW135" i="2"/>
  <c r="AS135" i="2"/>
  <c r="BE135" i="2"/>
  <c r="BK135" i="2"/>
  <c r="CA135" i="2"/>
  <c r="CH135" i="2" s="1"/>
  <c r="CX135" i="2"/>
  <c r="BB136" i="2"/>
  <c r="CH138" i="2"/>
  <c r="BM139" i="2"/>
  <c r="CC139" i="2"/>
  <c r="CU139" i="2"/>
  <c r="DA139" i="2" s="1"/>
  <c r="CK140" i="2"/>
  <c r="BM140" i="2"/>
  <c r="AS140" i="2"/>
  <c r="AG140" i="2"/>
  <c r="G35" i="6" s="1"/>
  <c r="AY140" i="2"/>
  <c r="BE140" i="2"/>
  <c r="BW140" i="2"/>
  <c r="CO140" i="2"/>
  <c r="CU140" i="2"/>
  <c r="DA140" i="2" s="1"/>
  <c r="CC141" i="2"/>
  <c r="CG141" i="2" s="1"/>
  <c r="BI141" i="2"/>
  <c r="AO141" i="2"/>
  <c r="AA141" i="2"/>
  <c r="AS141" i="2"/>
  <c r="AY141" i="2"/>
  <c r="BE141" i="2"/>
  <c r="BW141" i="2"/>
  <c r="CO141" i="2"/>
  <c r="CW141" i="2" s="1"/>
  <c r="CE143" i="2"/>
  <c r="CM143" i="2"/>
  <c r="AQ144" i="2"/>
  <c r="AY144" i="2"/>
  <c r="BG144" i="2"/>
  <c r="CC144" i="2"/>
  <c r="CQ144" i="2"/>
  <c r="AU145" i="2"/>
  <c r="AQ147" i="2"/>
  <c r="AY147" i="2"/>
  <c r="BG147" i="2"/>
  <c r="CC147" i="2"/>
  <c r="CQ147" i="2"/>
  <c r="CA148" i="2"/>
  <c r="CH148" i="2" s="1"/>
  <c r="CE151" i="2"/>
  <c r="CC152" i="2"/>
  <c r="BI152" i="2"/>
  <c r="AO152" i="2"/>
  <c r="AA152" i="2"/>
  <c r="CK152" i="2"/>
  <c r="CW152" i="2" s="1"/>
  <c r="BM152" i="2"/>
  <c r="AS152" i="2"/>
  <c r="AG152" i="2"/>
  <c r="G63" i="6" s="1"/>
  <c r="AW152" i="2"/>
  <c r="BE152" i="2"/>
  <c r="BR152" i="2"/>
  <c r="BU152" i="2"/>
  <c r="CQ152" i="2"/>
  <c r="AM155" i="2"/>
  <c r="BK155" i="2"/>
  <c r="BS155" i="2" s="1"/>
  <c r="CU155" i="2"/>
  <c r="DA155" i="2" s="1"/>
  <c r="AW156" i="2"/>
  <c r="BE156" i="2"/>
  <c r="BR156" i="2"/>
  <c r="BU156" i="2"/>
  <c r="CQ156" i="2"/>
  <c r="CE159" i="2"/>
  <c r="CC160" i="2"/>
  <c r="BI160" i="2"/>
  <c r="AO160" i="2"/>
  <c r="AA160" i="2"/>
  <c r="CK160" i="2"/>
  <c r="CW160" i="2" s="1"/>
  <c r="BM160" i="2"/>
  <c r="AS160" i="2"/>
  <c r="AG160" i="2"/>
  <c r="AW160" i="2"/>
  <c r="BA160" i="2" s="1"/>
  <c r="BE160" i="2"/>
  <c r="BR160" i="2"/>
  <c r="BU160" i="2"/>
  <c r="CQ160" i="2"/>
  <c r="CX161" i="2"/>
  <c r="CK162" i="2"/>
  <c r="BM162" i="2"/>
  <c r="AS162" i="2"/>
  <c r="AG162" i="2"/>
  <c r="G73" i="6" s="1"/>
  <c r="CO162" i="2"/>
  <c r="BU162" i="2"/>
  <c r="CG162" i="2" s="1"/>
  <c r="AW162" i="2"/>
  <c r="AO162" i="2"/>
  <c r="BB162" i="2"/>
  <c r="BE162" i="2"/>
  <c r="CA162" i="2"/>
  <c r="CH162" i="2" s="1"/>
  <c r="CU163" i="2"/>
  <c r="DA163" i="2" s="1"/>
  <c r="CW164" i="2"/>
  <c r="CI165" i="2"/>
  <c r="AQ166" i="2"/>
  <c r="AY166" i="2"/>
  <c r="BG166" i="2"/>
  <c r="CC166" i="2"/>
  <c r="CQ166" i="2"/>
  <c r="CA167" i="2"/>
  <c r="CH167" i="2" s="1"/>
  <c r="BI170" i="2"/>
  <c r="BW170" i="2"/>
  <c r="CE170" i="2"/>
  <c r="CS170" i="2"/>
  <c r="CC171" i="2"/>
  <c r="BI171" i="2"/>
  <c r="AO171" i="2"/>
  <c r="AA171" i="2"/>
  <c r="CK171" i="2"/>
  <c r="BM171" i="2"/>
  <c r="AS171" i="2"/>
  <c r="AG171" i="2"/>
  <c r="G53" i="6" s="1"/>
  <c r="AW171" i="2"/>
  <c r="BE171" i="2"/>
  <c r="BR171" i="2"/>
  <c r="BU171" i="2"/>
  <c r="CQ171" i="2"/>
  <c r="CY171" i="2" s="1"/>
  <c r="CH172" i="2"/>
  <c r="AM174" i="2"/>
  <c r="BK174" i="2"/>
  <c r="CU174" i="2"/>
  <c r="AY175" i="2"/>
  <c r="BG175" i="2"/>
  <c r="BO175" i="2"/>
  <c r="BW175" i="2"/>
  <c r="CS175" i="2"/>
  <c r="CH177" i="2"/>
  <c r="AM179" i="2"/>
  <c r="BK179" i="2"/>
  <c r="CU179" i="2"/>
  <c r="DA179" i="2" s="1"/>
  <c r="AY180" i="2"/>
  <c r="BC180" i="2" s="1"/>
  <c r="BG180" i="2"/>
  <c r="BO180" i="2"/>
  <c r="BW180" i="2"/>
  <c r="CS180" i="2"/>
  <c r="CW180" i="2" s="1"/>
  <c r="BB182" i="2"/>
  <c r="AU184" i="2"/>
  <c r="BG184" i="2"/>
  <c r="CA184" i="2"/>
  <c r="CH184" i="2" s="1"/>
  <c r="CU184" i="2"/>
  <c r="DA184" i="2" s="1"/>
  <c r="CI186" i="2"/>
  <c r="BB187" i="2"/>
  <c r="AM188" i="2"/>
  <c r="AY188" i="2"/>
  <c r="BK188" i="2"/>
  <c r="CE188" i="2"/>
  <c r="CM188" i="2"/>
  <c r="CX190" i="2"/>
  <c r="BR191" i="2"/>
  <c r="AQ192" i="2"/>
  <c r="BR192" i="2"/>
  <c r="BW192" i="2"/>
  <c r="CQ192" i="2"/>
  <c r="CX193" i="2"/>
  <c r="CC196" i="2"/>
  <c r="BI196" i="2"/>
  <c r="AO196" i="2"/>
  <c r="AA196" i="2"/>
  <c r="CK196" i="2"/>
  <c r="BM196" i="2"/>
  <c r="AS196" i="2"/>
  <c r="AG196" i="2"/>
  <c r="CO196" i="2"/>
  <c r="BU196" i="2"/>
  <c r="AW196" i="2"/>
  <c r="BA196" i="2" s="1"/>
  <c r="BE196" i="2"/>
  <c r="BO196" i="2"/>
  <c r="BY196" i="2"/>
  <c r="CS196" i="2"/>
  <c r="CK199" i="2"/>
  <c r="CS199" i="2"/>
  <c r="CC199" i="2"/>
  <c r="BI199" i="2"/>
  <c r="AO199" i="2"/>
  <c r="AA199" i="2"/>
  <c r="CQ199" i="2"/>
  <c r="BM199" i="2"/>
  <c r="AS199" i="2"/>
  <c r="AG199" i="2"/>
  <c r="BU199" i="2"/>
  <c r="AW199" i="2"/>
  <c r="BE199" i="2"/>
  <c r="BO199" i="2"/>
  <c r="BY199" i="2"/>
  <c r="CU199" i="2"/>
  <c r="CX199" i="2"/>
  <c r="AM200" i="2"/>
  <c r="AY200" i="2"/>
  <c r="BB200" i="2"/>
  <c r="BW200" i="2"/>
  <c r="BR202" i="2"/>
  <c r="CE202" i="2"/>
  <c r="CX207" i="2"/>
  <c r="CM207" i="2"/>
  <c r="BA209" i="2"/>
  <c r="CC210" i="2"/>
  <c r="BI210" i="2"/>
  <c r="AO210" i="2"/>
  <c r="AA210" i="2"/>
  <c r="CK210" i="2"/>
  <c r="BY210" i="2"/>
  <c r="BM210" i="2"/>
  <c r="AG210" i="2"/>
  <c r="CS210" i="2"/>
  <c r="BU210" i="2"/>
  <c r="BE210" i="2"/>
  <c r="AS210" i="2"/>
  <c r="CO210" i="2"/>
  <c r="AW210" i="2"/>
  <c r="CA210" i="2"/>
  <c r="CH210" i="2" s="1"/>
  <c r="CM210" i="2"/>
  <c r="CX210" i="2"/>
  <c r="BB212" i="2"/>
  <c r="AU212" i="2"/>
  <c r="BG212" i="2"/>
  <c r="CQ212" i="2"/>
  <c r="BO213" i="2"/>
  <c r="BR213" i="2"/>
  <c r="CY227" i="2"/>
  <c r="CC234" i="2"/>
  <c r="BI234" i="2"/>
  <c r="AO234" i="2"/>
  <c r="AG234" i="2"/>
  <c r="CK234" i="2"/>
  <c r="BM234" i="2"/>
  <c r="AS234" i="2"/>
  <c r="CM234" i="2"/>
  <c r="BY234" i="2"/>
  <c r="CS234" i="2"/>
  <c r="BO234" i="2"/>
  <c r="BU234" i="2"/>
  <c r="BE234" i="2"/>
  <c r="AW234" i="2"/>
  <c r="CO234" i="2"/>
  <c r="AU234" i="2"/>
  <c r="BK234" i="2"/>
  <c r="AM234" i="2"/>
  <c r="BY242" i="2"/>
  <c r="BR182" i="2"/>
  <c r="BE183" i="2"/>
  <c r="BY183" i="2"/>
  <c r="CH183" i="2"/>
  <c r="CS183" i="2"/>
  <c r="CX184" i="2"/>
  <c r="BB185" i="2"/>
  <c r="BR186" i="2"/>
  <c r="BE187" i="2"/>
  <c r="BY187" i="2"/>
  <c r="CS187" i="2"/>
  <c r="CX188" i="2"/>
  <c r="BB189" i="2"/>
  <c r="BR190" i="2"/>
  <c r="BE191" i="2"/>
  <c r="BY191" i="2"/>
  <c r="CS191" i="2"/>
  <c r="CX192" i="2"/>
  <c r="BB193" i="2"/>
  <c r="BR194" i="2"/>
  <c r="BE195" i="2"/>
  <c r="BY195" i="2"/>
  <c r="CS195" i="2"/>
  <c r="CX196" i="2"/>
  <c r="BR197" i="2"/>
  <c r="BE198" i="2"/>
  <c r="BY198" i="2"/>
  <c r="CH198" i="2"/>
  <c r="CS198" i="2"/>
  <c r="CQ200" i="2"/>
  <c r="BB201" i="2"/>
  <c r="BR204" i="2"/>
  <c r="CO206" i="2"/>
  <c r="BU206" i="2"/>
  <c r="AW206" i="2"/>
  <c r="AS206" i="2"/>
  <c r="BE206" i="2"/>
  <c r="BK206" i="2"/>
  <c r="CA206" i="2"/>
  <c r="CH206" i="2" s="1"/>
  <c r="CX206" i="2"/>
  <c r="BB207" i="2"/>
  <c r="CX208" i="2"/>
  <c r="BK212" i="2"/>
  <c r="CE212" i="2"/>
  <c r="CU214" i="2"/>
  <c r="CX214" i="2"/>
  <c r="G123" i="6"/>
  <c r="G78" i="6"/>
  <c r="BS215" i="2"/>
  <c r="CH215" i="2"/>
  <c r="CK221" i="2"/>
  <c r="BM221" i="2"/>
  <c r="AS221" i="2"/>
  <c r="AG221" i="2"/>
  <c r="G115" i="6" s="1"/>
  <c r="CO221" i="2"/>
  <c r="BU221" i="2"/>
  <c r="AW221" i="2"/>
  <c r="CQ221" i="2"/>
  <c r="CC221" i="2"/>
  <c r="AY221" i="2"/>
  <c r="AO221" i="2"/>
  <c r="BW221" i="2"/>
  <c r="CC222" i="2"/>
  <c r="BI222" i="2"/>
  <c r="AO222" i="2"/>
  <c r="AA222" i="2"/>
  <c r="CK222" i="2"/>
  <c r="BM222" i="2"/>
  <c r="AS222" i="2"/>
  <c r="AG222" i="2"/>
  <c r="BU222" i="2"/>
  <c r="BE222" i="2"/>
  <c r="AW222" i="2"/>
  <c r="BA222" i="2" s="1"/>
  <c r="CO222" i="2"/>
  <c r="AU222" i="2"/>
  <c r="BK222" i="2"/>
  <c r="BW222" i="2"/>
  <c r="CE222" i="2"/>
  <c r="BO228" i="2"/>
  <c r="BR228" i="2"/>
  <c r="CK229" i="2"/>
  <c r="BM229" i="2"/>
  <c r="AS229" i="2"/>
  <c r="CO229" i="2"/>
  <c r="BU229" i="2"/>
  <c r="AW229" i="2"/>
  <c r="CS229" i="2"/>
  <c r="BW229" i="2"/>
  <c r="BI229" i="2"/>
  <c r="AG229" i="2"/>
  <c r="CQ229" i="2"/>
  <c r="CC229" i="2"/>
  <c r="AY229" i="2"/>
  <c r="AO229" i="2"/>
  <c r="CA229" i="2"/>
  <c r="CH229" i="2" s="1"/>
  <c r="CE233" i="2"/>
  <c r="AQ234" i="2"/>
  <c r="BB236" i="2"/>
  <c r="AY236" i="2"/>
  <c r="BO241" i="2"/>
  <c r="BR241" i="2"/>
  <c r="CX244" i="2"/>
  <c r="CU244" i="2"/>
  <c r="CK250" i="2"/>
  <c r="BM250" i="2"/>
  <c r="AS250" i="2"/>
  <c r="AG250" i="2"/>
  <c r="CO250" i="2"/>
  <c r="BU250" i="2"/>
  <c r="AW250" i="2"/>
  <c r="BA250" i="2" s="1"/>
  <c r="CM250" i="2"/>
  <c r="BY250" i="2"/>
  <c r="AU250" i="2"/>
  <c r="AA250" i="2"/>
  <c r="CS250" i="2"/>
  <c r="BW250" i="2"/>
  <c r="BI250" i="2"/>
  <c r="CQ250" i="2"/>
  <c r="CC250" i="2"/>
  <c r="AY250" i="2"/>
  <c r="BE250" i="2"/>
  <c r="CU251" i="2"/>
  <c r="CX251" i="2"/>
  <c r="CE270" i="2"/>
  <c r="CX144" i="2"/>
  <c r="BR145" i="2"/>
  <c r="BE146" i="2"/>
  <c r="BY146" i="2"/>
  <c r="CS146" i="2"/>
  <c r="CX147" i="2"/>
  <c r="BB148" i="2"/>
  <c r="BR149" i="2"/>
  <c r="BE150" i="2"/>
  <c r="BQ150" i="2" s="1"/>
  <c r="BY150" i="2"/>
  <c r="CS150" i="2"/>
  <c r="CX151" i="2"/>
  <c r="BB152" i="2"/>
  <c r="BR153" i="2"/>
  <c r="BE154" i="2"/>
  <c r="BY154" i="2"/>
  <c r="CS154" i="2"/>
  <c r="CX155" i="2"/>
  <c r="BB156" i="2"/>
  <c r="BR157" i="2"/>
  <c r="BE158" i="2"/>
  <c r="BY158" i="2"/>
  <c r="CS158" i="2"/>
  <c r="CX159" i="2"/>
  <c r="BB160" i="2"/>
  <c r="CH161" i="2"/>
  <c r="CX162" i="2"/>
  <c r="BB163" i="2"/>
  <c r="BR164" i="2"/>
  <c r="BE165" i="2"/>
  <c r="BY165" i="2"/>
  <c r="CS165" i="2"/>
  <c r="CX166" i="2"/>
  <c r="BB167" i="2"/>
  <c r="BR168" i="2"/>
  <c r="BE169" i="2"/>
  <c r="BQ169" i="2" s="1"/>
  <c r="BY169" i="2"/>
  <c r="CS169" i="2"/>
  <c r="CX170" i="2"/>
  <c r="BB171" i="2"/>
  <c r="BR172" i="2"/>
  <c r="BE173" i="2"/>
  <c r="BY173" i="2"/>
  <c r="CS173" i="2"/>
  <c r="CX174" i="2"/>
  <c r="BB175" i="2"/>
  <c r="BB176" i="2"/>
  <c r="BR177" i="2"/>
  <c r="BE178" i="2"/>
  <c r="BY178" i="2"/>
  <c r="CS178" i="2"/>
  <c r="CX179" i="2"/>
  <c r="BB180" i="2"/>
  <c r="BR181" i="2"/>
  <c r="BE182" i="2"/>
  <c r="BY182" i="2"/>
  <c r="CS182" i="2"/>
  <c r="AW183" i="2"/>
  <c r="BU183" i="2"/>
  <c r="CO183" i="2"/>
  <c r="CX183" i="2"/>
  <c r="BB184" i="2"/>
  <c r="BR185" i="2"/>
  <c r="BE186" i="2"/>
  <c r="BQ186" i="2" s="1"/>
  <c r="BY186" i="2"/>
  <c r="CH186" i="2"/>
  <c r="CS186" i="2"/>
  <c r="AW187" i="2"/>
  <c r="BU187" i="2"/>
  <c r="CO187" i="2"/>
  <c r="CX187" i="2"/>
  <c r="BB188" i="2"/>
  <c r="BR189" i="2"/>
  <c r="BE190" i="2"/>
  <c r="BY190" i="2"/>
  <c r="CH190" i="2"/>
  <c r="CS190" i="2"/>
  <c r="AW191" i="2"/>
  <c r="BU191" i="2"/>
  <c r="CO191" i="2"/>
  <c r="CX191" i="2"/>
  <c r="BB192" i="2"/>
  <c r="BR193" i="2"/>
  <c r="BE194" i="2"/>
  <c r="BQ194" i="2" s="1"/>
  <c r="BY194" i="2"/>
  <c r="CS194" i="2"/>
  <c r="CW194" i="2" s="1"/>
  <c r="AW195" i="2"/>
  <c r="BU195" i="2"/>
  <c r="CO195" i="2"/>
  <c r="CX195" i="2"/>
  <c r="BB196" i="2"/>
  <c r="CH197" i="2"/>
  <c r="AW198" i="2"/>
  <c r="BU198" i="2"/>
  <c r="CO198" i="2"/>
  <c r="CX198" i="2"/>
  <c r="BB199" i="2"/>
  <c r="BR200" i="2"/>
  <c r="CO202" i="2"/>
  <c r="CW202" i="2" s="1"/>
  <c r="BU202" i="2"/>
  <c r="AW202" i="2"/>
  <c r="AS202" i="2"/>
  <c r="BE202" i="2"/>
  <c r="BK202" i="2"/>
  <c r="CA202" i="2"/>
  <c r="CH202" i="2" s="1"/>
  <c r="CX202" i="2"/>
  <c r="BB203" i="2"/>
  <c r="CM203" i="2"/>
  <c r="AQ204" i="2"/>
  <c r="CX204" i="2"/>
  <c r="CH205" i="2"/>
  <c r="BM206" i="2"/>
  <c r="CC206" i="2"/>
  <c r="CU206" i="2"/>
  <c r="CK207" i="2"/>
  <c r="BM207" i="2"/>
  <c r="AS207" i="2"/>
  <c r="AG207" i="2"/>
  <c r="G72" i="6" s="1"/>
  <c r="AY207" i="2"/>
  <c r="BE207" i="2"/>
  <c r="BW207" i="2"/>
  <c r="CO207" i="2"/>
  <c r="CU207" i="2"/>
  <c r="CC208" i="2"/>
  <c r="BI208" i="2"/>
  <c r="AO208" i="2"/>
  <c r="AA208" i="2"/>
  <c r="AS208" i="2"/>
  <c r="AY208" i="2"/>
  <c r="BE208" i="2"/>
  <c r="BW208" i="2"/>
  <c r="CO208" i="2"/>
  <c r="BR209" i="2"/>
  <c r="AY210" i="2"/>
  <c r="BB211" i="2"/>
  <c r="BR212" i="2"/>
  <c r="CX212" i="2"/>
  <c r="CK213" i="2"/>
  <c r="BM213" i="2"/>
  <c r="AS213" i="2"/>
  <c r="AG213" i="2"/>
  <c r="G79" i="6" s="1"/>
  <c r="CQ213" i="2"/>
  <c r="BU213" i="2"/>
  <c r="BI213" i="2"/>
  <c r="AW213" i="2"/>
  <c r="BY213" i="2"/>
  <c r="BB216" i="2"/>
  <c r="BR217" i="2"/>
  <c r="CX219" i="2"/>
  <c r="AY220" i="2"/>
  <c r="BI221" i="2"/>
  <c r="BY221" i="2"/>
  <c r="CS221" i="2"/>
  <c r="B340" i="2"/>
  <c r="AM222" i="2"/>
  <c r="AY222" i="2"/>
  <c r="BY222" i="2"/>
  <c r="CS222" i="2"/>
  <c r="BO224" i="2"/>
  <c r="BR224" i="2"/>
  <c r="CK225" i="2"/>
  <c r="BM225" i="2"/>
  <c r="AS225" i="2"/>
  <c r="AG225" i="2"/>
  <c r="CO225" i="2"/>
  <c r="BU225" i="2"/>
  <c r="AW225" i="2"/>
  <c r="BA225" i="2" s="1"/>
  <c r="CM225" i="2"/>
  <c r="BY225" i="2"/>
  <c r="AU225" i="2"/>
  <c r="AA225" i="2"/>
  <c r="CS225" i="2"/>
  <c r="BW225" i="2"/>
  <c r="BI225" i="2"/>
  <c r="AQ225" i="2"/>
  <c r="CX228" i="2"/>
  <c r="BK229" i="2"/>
  <c r="CM229" i="2"/>
  <c r="CE230" i="2"/>
  <c r="CA234" i="2"/>
  <c r="CH234" i="2" s="1"/>
  <c r="CQ238" i="2"/>
  <c r="CY238" i="2" s="1"/>
  <c r="CX238" i="2"/>
  <c r="CX240" i="2"/>
  <c r="CU240" i="2"/>
  <c r="CH244" i="2"/>
  <c r="BO249" i="2"/>
  <c r="BR249" i="2"/>
  <c r="AY252" i="2"/>
  <c r="BB252" i="2"/>
  <c r="BB257" i="2"/>
  <c r="AY257" i="2"/>
  <c r="CX260" i="2"/>
  <c r="CU260" i="2"/>
  <c r="DA260" i="2" s="1"/>
  <c r="AY271" i="2"/>
  <c r="BB271" i="2"/>
  <c r="BB275" i="2"/>
  <c r="CQ279" i="2"/>
  <c r="CC279" i="2"/>
  <c r="BW279" i="2"/>
  <c r="BI279" i="2"/>
  <c r="AY279" i="2"/>
  <c r="AO279" i="2"/>
  <c r="AA279" i="2"/>
  <c r="CK279" i="2"/>
  <c r="BM279" i="2"/>
  <c r="AS279" i="2"/>
  <c r="AG279" i="2"/>
  <c r="CM279" i="2"/>
  <c r="BY279" i="2"/>
  <c r="CS279" i="2"/>
  <c r="BO279" i="2"/>
  <c r="BE279" i="2"/>
  <c r="AW279" i="2"/>
  <c r="CO279" i="2"/>
  <c r="BU279" i="2"/>
  <c r="BK279" i="2"/>
  <c r="AU279" i="2"/>
  <c r="CA279" i="2"/>
  <c r="CH279" i="2" s="1"/>
  <c r="BO281" i="2"/>
  <c r="BR281" i="2"/>
  <c r="CX295" i="2"/>
  <c r="CU295" i="2"/>
  <c r="DA295" i="2" s="1"/>
  <c r="BE122" i="2"/>
  <c r="BQ122" i="2" s="1"/>
  <c r="BY122" i="2"/>
  <c r="BE126" i="2"/>
  <c r="BY126" i="2"/>
  <c r="BE130" i="2"/>
  <c r="BQ130" i="2" s="1"/>
  <c r="BY130" i="2"/>
  <c r="BE134" i="2"/>
  <c r="BY134" i="2"/>
  <c r="BE138" i="2"/>
  <c r="BY138" i="2"/>
  <c r="BE142" i="2"/>
  <c r="BY142" i="2"/>
  <c r="AW146" i="2"/>
  <c r="BA146" i="2" s="1"/>
  <c r="BU146" i="2"/>
  <c r="BE149" i="2"/>
  <c r="BQ149" i="2" s="1"/>
  <c r="BY149" i="2"/>
  <c r="AW150" i="2"/>
  <c r="BU150" i="2"/>
  <c r="BE153" i="2"/>
  <c r="BY153" i="2"/>
  <c r="AW154" i="2"/>
  <c r="BU154" i="2"/>
  <c r="BE157" i="2"/>
  <c r="BQ157" i="2" s="1"/>
  <c r="BY157" i="2"/>
  <c r="AW158" i="2"/>
  <c r="BA158" i="2" s="1"/>
  <c r="BU158" i="2"/>
  <c r="BE161" i="2"/>
  <c r="BU161" i="2"/>
  <c r="BE164" i="2"/>
  <c r="BQ164" i="2" s="1"/>
  <c r="BY164" i="2"/>
  <c r="CG164" i="2" s="1"/>
  <c r="AW165" i="2"/>
  <c r="BU165" i="2"/>
  <c r="BE168" i="2"/>
  <c r="BY168" i="2"/>
  <c r="CG168" i="2" s="1"/>
  <c r="AW169" i="2"/>
  <c r="BU169" i="2"/>
  <c r="BE172" i="2"/>
  <c r="BY172" i="2"/>
  <c r="AW173" i="2"/>
  <c r="BU173" i="2"/>
  <c r="AO176" i="2"/>
  <c r="BI176" i="2"/>
  <c r="BQ176" i="2" s="1"/>
  <c r="BE177" i="2"/>
  <c r="BY177" i="2"/>
  <c r="AW178" i="2"/>
  <c r="BU178" i="2"/>
  <c r="BE181" i="2"/>
  <c r="BY181" i="2"/>
  <c r="AW182" i="2"/>
  <c r="BA182" i="2" s="1"/>
  <c r="BU182" i="2"/>
  <c r="AG183" i="2"/>
  <c r="AS183" i="2"/>
  <c r="BM183" i="2"/>
  <c r="BE185" i="2"/>
  <c r="BY185" i="2"/>
  <c r="AW186" i="2"/>
  <c r="BU186" i="2"/>
  <c r="AG187" i="2"/>
  <c r="G76" i="6" s="1"/>
  <c r="AS187" i="2"/>
  <c r="BM187" i="2"/>
  <c r="BE189" i="2"/>
  <c r="BY189" i="2"/>
  <c r="AW190" i="2"/>
  <c r="BU190" i="2"/>
  <c r="AG191" i="2"/>
  <c r="AS191" i="2"/>
  <c r="BM191" i="2"/>
  <c r="BE193" i="2"/>
  <c r="BY193" i="2"/>
  <c r="AW194" i="2"/>
  <c r="BU194" i="2"/>
  <c r="AG195" i="2"/>
  <c r="AS195" i="2"/>
  <c r="BM195" i="2"/>
  <c r="AQ197" i="2"/>
  <c r="AW197" i="2"/>
  <c r="BU197" i="2"/>
  <c r="AG198" i="2"/>
  <c r="G114" i="6" s="1"/>
  <c r="AS198" i="2"/>
  <c r="BM198" i="2"/>
  <c r="CH201" i="2"/>
  <c r="BM202" i="2"/>
  <c r="CC202" i="2"/>
  <c r="CG202" i="2" s="1"/>
  <c r="CU202" i="2"/>
  <c r="DA202" i="2" s="1"/>
  <c r="CK203" i="2"/>
  <c r="BM203" i="2"/>
  <c r="AS203" i="2"/>
  <c r="AG203" i="2"/>
  <c r="AY203" i="2"/>
  <c r="BE203" i="2"/>
  <c r="BW203" i="2"/>
  <c r="CO203" i="2"/>
  <c r="CU203" i="2"/>
  <c r="CC204" i="2"/>
  <c r="BI204" i="2"/>
  <c r="AO204" i="2"/>
  <c r="AA204" i="2"/>
  <c r="AS204" i="2"/>
  <c r="AY204" i="2"/>
  <c r="BE204" i="2"/>
  <c r="BW204" i="2"/>
  <c r="CO204" i="2"/>
  <c r="AG206" i="2"/>
  <c r="G45" i="6" s="1"/>
  <c r="AO206" i="2"/>
  <c r="BG206" i="2"/>
  <c r="BY206" i="2"/>
  <c r="CE206" i="2"/>
  <c r="CK206" i="2"/>
  <c r="AO207" i="2"/>
  <c r="BG207" i="2"/>
  <c r="BY207" i="2"/>
  <c r="CE207" i="2"/>
  <c r="BM208" i="2"/>
  <c r="BY208" i="2"/>
  <c r="CE208" i="2"/>
  <c r="CK208" i="2"/>
  <c r="CQ208" i="2"/>
  <c r="AM210" i="2"/>
  <c r="BR210" i="2"/>
  <c r="CE210" i="2"/>
  <c r="CI210" i="2" s="1"/>
  <c r="CQ211" i="2"/>
  <c r="BO212" i="2"/>
  <c r="AO213" i="2"/>
  <c r="CS213" i="2"/>
  <c r="CC214" i="2"/>
  <c r="BI214" i="2"/>
  <c r="AO214" i="2"/>
  <c r="AA214" i="2"/>
  <c r="CS214" i="2"/>
  <c r="AU214" i="2"/>
  <c r="AS214" i="2"/>
  <c r="BA214" i="2" s="1"/>
  <c r="BO214" i="2"/>
  <c r="BW214" i="2"/>
  <c r="CO214" i="2"/>
  <c r="CX215" i="2"/>
  <c r="CC218" i="2"/>
  <c r="BI218" i="2"/>
  <c r="AO218" i="2"/>
  <c r="AA218" i="2"/>
  <c r="CK218" i="2"/>
  <c r="CW218" i="2" s="1"/>
  <c r="BM218" i="2"/>
  <c r="AS218" i="2"/>
  <c r="AG218" i="2"/>
  <c r="CM218" i="2"/>
  <c r="BY218" i="2"/>
  <c r="AW218" i="2"/>
  <c r="BA218" i="2" s="1"/>
  <c r="BE218" i="2"/>
  <c r="BR218" i="2"/>
  <c r="BU218" i="2"/>
  <c r="BK221" i="2"/>
  <c r="CA221" i="2"/>
  <c r="CH221" i="2" s="1"/>
  <c r="CU221" i="2"/>
  <c r="BO222" i="2"/>
  <c r="CU222" i="2"/>
  <c r="BB223" i="2"/>
  <c r="CX224" i="2"/>
  <c r="BB228" i="2"/>
  <c r="BO229" i="2"/>
  <c r="CE234" i="2"/>
  <c r="AY235" i="2"/>
  <c r="BB235" i="2"/>
  <c r="CI240" i="2"/>
  <c r="AM242" i="2"/>
  <c r="BK242" i="2"/>
  <c r="CU242" i="2"/>
  <c r="CE258" i="2"/>
  <c r="CC259" i="2"/>
  <c r="BI259" i="2"/>
  <c r="AO259" i="2"/>
  <c r="AA259" i="2"/>
  <c r="CK259" i="2"/>
  <c r="BM259" i="2"/>
  <c r="AS259" i="2"/>
  <c r="BA259" i="2" s="1"/>
  <c r="AG259" i="2"/>
  <c r="CO259" i="2"/>
  <c r="BK259" i="2"/>
  <c r="AU259" i="2"/>
  <c r="CM259" i="2"/>
  <c r="BY259" i="2"/>
  <c r="CS259" i="2"/>
  <c r="BO259" i="2"/>
  <c r="BE259" i="2"/>
  <c r="CE259" i="2"/>
  <c r="CQ259" i="2"/>
  <c r="CH260" i="2"/>
  <c r="BR262" i="2"/>
  <c r="CK233" i="2"/>
  <c r="BM233" i="2"/>
  <c r="AS233" i="2"/>
  <c r="CO233" i="2"/>
  <c r="BU233" i="2"/>
  <c r="AW233" i="2"/>
  <c r="AM233" i="2"/>
  <c r="BK233" i="2"/>
  <c r="BR233" i="2"/>
  <c r="BY233" i="2"/>
  <c r="CU233" i="2"/>
  <c r="CQ234" i="2"/>
  <c r="CX235" i="2"/>
  <c r="CH238" i="2"/>
  <c r="CW238" i="2"/>
  <c r="BB239" i="2"/>
  <c r="BQ239" i="2"/>
  <c r="BB241" i="2"/>
  <c r="CA242" i="2"/>
  <c r="CH242" i="2" s="1"/>
  <c r="CK246" i="2"/>
  <c r="BM246" i="2"/>
  <c r="AS246" i="2"/>
  <c r="AG246" i="2"/>
  <c r="CO246" i="2"/>
  <c r="BU246" i="2"/>
  <c r="AW246" i="2"/>
  <c r="AO246" i="2"/>
  <c r="BE246" i="2"/>
  <c r="CA246" i="2"/>
  <c r="CH246" i="2" s="1"/>
  <c r="BB249" i="2"/>
  <c r="AQ250" i="2"/>
  <c r="BG250" i="2"/>
  <c r="CX252" i="2"/>
  <c r="CC255" i="2"/>
  <c r="BI255" i="2"/>
  <c r="AO255" i="2"/>
  <c r="AA255" i="2"/>
  <c r="CK255" i="2"/>
  <c r="BM255" i="2"/>
  <c r="AS255" i="2"/>
  <c r="AG255" i="2"/>
  <c r="AW255" i="2"/>
  <c r="BE255" i="2"/>
  <c r="BU255" i="2"/>
  <c r="CQ255" i="2"/>
  <c r="BR258" i="2"/>
  <c r="AY259" i="2"/>
  <c r="BG259" i="2"/>
  <c r="BW259" i="2"/>
  <c r="CO262" i="2"/>
  <c r="CS262" i="2"/>
  <c r="BY262" i="2"/>
  <c r="BE262" i="2"/>
  <c r="CC262" i="2"/>
  <c r="AO262" i="2"/>
  <c r="AA262" i="2"/>
  <c r="BU262" i="2"/>
  <c r="BI262" i="2"/>
  <c r="AS262" i="2"/>
  <c r="BA262" i="2" s="1"/>
  <c r="AG262" i="2"/>
  <c r="AY262" i="2"/>
  <c r="CE262" i="2"/>
  <c r="CQ262" i="2"/>
  <c r="CQ263" i="2"/>
  <c r="CC263" i="2"/>
  <c r="BW263" i="2"/>
  <c r="BI263" i="2"/>
  <c r="AY263" i="2"/>
  <c r="AO263" i="2"/>
  <c r="AA263" i="2"/>
  <c r="CK263" i="2"/>
  <c r="BM263" i="2"/>
  <c r="AS263" i="2"/>
  <c r="AG263" i="2"/>
  <c r="BU263" i="2"/>
  <c r="BE263" i="2"/>
  <c r="AW263" i="2"/>
  <c r="CO263" i="2"/>
  <c r="AU263" i="2"/>
  <c r="BK263" i="2"/>
  <c r="CE263" i="2"/>
  <c r="CU266" i="2"/>
  <c r="CX266" i="2"/>
  <c r="CX269" i="2"/>
  <c r="BB270" i="2"/>
  <c r="BO272" i="2"/>
  <c r="BR272" i="2"/>
  <c r="CU274" i="2"/>
  <c r="CK274" i="2"/>
  <c r="CA274" i="2"/>
  <c r="CH274" i="2" s="1"/>
  <c r="BM274" i="2"/>
  <c r="BG274" i="2"/>
  <c r="AS274" i="2"/>
  <c r="AG274" i="2"/>
  <c r="G118" i="6" s="1"/>
  <c r="CO274" i="2"/>
  <c r="BU274" i="2"/>
  <c r="AW274" i="2"/>
  <c r="CQ274" i="2"/>
  <c r="CC274" i="2"/>
  <c r="AY274" i="2"/>
  <c r="BE274" i="2"/>
  <c r="AO274" i="2"/>
  <c r="AM274" i="2"/>
  <c r="BI274" i="2"/>
  <c r="CE279" i="2"/>
  <c r="BB281" i="2"/>
  <c r="CU283" i="2"/>
  <c r="CX283" i="2"/>
  <c r="AU285" i="2"/>
  <c r="BB285" i="2"/>
  <c r="CQ286" i="2"/>
  <c r="CC286" i="2"/>
  <c r="BI286" i="2"/>
  <c r="AO286" i="2"/>
  <c r="AA286" i="2"/>
  <c r="CK286" i="2"/>
  <c r="BM286" i="2"/>
  <c r="AS286" i="2"/>
  <c r="AG286" i="2"/>
  <c r="CO286" i="2"/>
  <c r="BK286" i="2"/>
  <c r="AU286" i="2"/>
  <c r="CM286" i="2"/>
  <c r="BY286" i="2"/>
  <c r="BU286" i="2"/>
  <c r="AW286" i="2"/>
  <c r="BA286" i="2" s="1"/>
  <c r="AQ286" i="2"/>
  <c r="BE286" i="2"/>
  <c r="BO286" i="2"/>
  <c r="CK289" i="2"/>
  <c r="BM289" i="2"/>
  <c r="AS289" i="2"/>
  <c r="AG289" i="2"/>
  <c r="CO289" i="2"/>
  <c r="BU289" i="2"/>
  <c r="AW289" i="2"/>
  <c r="CS289" i="2"/>
  <c r="BW289" i="2"/>
  <c r="BI289" i="2"/>
  <c r="CQ289" i="2"/>
  <c r="CC289" i="2"/>
  <c r="AY289" i="2"/>
  <c r="CM289" i="2"/>
  <c r="AO289" i="2"/>
  <c r="CU289" i="2"/>
  <c r="CU290" i="2"/>
  <c r="CX290" i="2"/>
  <c r="AY295" i="2"/>
  <c r="BB295" i="2"/>
  <c r="BE201" i="2"/>
  <c r="BQ201" i="2" s="1"/>
  <c r="BY201" i="2"/>
  <c r="CG201" i="2" s="1"/>
  <c r="BE205" i="2"/>
  <c r="BY205" i="2"/>
  <c r="CG205" i="2" s="1"/>
  <c r="BE209" i="2"/>
  <c r="BQ209" i="2" s="1"/>
  <c r="BY209" i="2"/>
  <c r="CG209" i="2" s="1"/>
  <c r="CQ210" i="2"/>
  <c r="AQ212" i="2"/>
  <c r="CA213" i="2"/>
  <c r="CH213" i="2" s="1"/>
  <c r="BR214" i="2"/>
  <c r="CX216" i="2"/>
  <c r="CK217" i="2"/>
  <c r="BM217" i="2"/>
  <c r="AS217" i="2"/>
  <c r="AG217" i="2"/>
  <c r="CO217" i="2"/>
  <c r="CW217" i="2" s="1"/>
  <c r="BU217" i="2"/>
  <c r="AW217" i="2"/>
  <c r="AO217" i="2"/>
  <c r="BB217" i="2"/>
  <c r="BE217" i="2"/>
  <c r="CA217" i="2"/>
  <c r="CH217" i="2" s="1"/>
  <c r="CU218" i="2"/>
  <c r="CW219" i="2"/>
  <c r="AQ221" i="2"/>
  <c r="BG221" i="2"/>
  <c r="CA222" i="2"/>
  <c r="CH222" i="2" s="1"/>
  <c r="CE225" i="2"/>
  <c r="CC226" i="2"/>
  <c r="BI226" i="2"/>
  <c r="AO226" i="2"/>
  <c r="AG226" i="2"/>
  <c r="CK226" i="2"/>
  <c r="BM226" i="2"/>
  <c r="AS226" i="2"/>
  <c r="AU226" i="2"/>
  <c r="CA226" i="2"/>
  <c r="CO226" i="2"/>
  <c r="AQ229" i="2"/>
  <c r="BG229" i="2"/>
  <c r="BY230" i="2"/>
  <c r="CU230" i="2"/>
  <c r="BB231" i="2"/>
  <c r="AO233" i="2"/>
  <c r="BB233" i="2"/>
  <c r="BE233" i="2"/>
  <c r="CA233" i="2"/>
  <c r="CH233" i="2" s="1"/>
  <c r="AY234" i="2"/>
  <c r="BG234" i="2"/>
  <c r="BW234" i="2"/>
  <c r="CX236" i="2"/>
  <c r="CK237" i="2"/>
  <c r="BM237" i="2"/>
  <c r="BQ237" i="2" s="1"/>
  <c r="AS237" i="2"/>
  <c r="CO237" i="2"/>
  <c r="BU237" i="2"/>
  <c r="AW237" i="2"/>
  <c r="AM237" i="2"/>
  <c r="BK237" i="2"/>
  <c r="BY237" i="2"/>
  <c r="CU237" i="2"/>
  <c r="BB240" i="2"/>
  <c r="BS240" i="2"/>
  <c r="CG240" i="2"/>
  <c r="AQ242" i="2"/>
  <c r="BG242" i="2"/>
  <c r="BY243" i="2"/>
  <c r="CU243" i="2"/>
  <c r="AQ246" i="2"/>
  <c r="AY246" i="2"/>
  <c r="BG246" i="2"/>
  <c r="CC246" i="2"/>
  <c r="CQ246" i="2"/>
  <c r="AU247" i="2"/>
  <c r="CA247" i="2"/>
  <c r="CE250" i="2"/>
  <c r="CC251" i="2"/>
  <c r="BI251" i="2"/>
  <c r="AO251" i="2"/>
  <c r="AA251" i="2"/>
  <c r="CK251" i="2"/>
  <c r="BM251" i="2"/>
  <c r="AS251" i="2"/>
  <c r="AG251" i="2"/>
  <c r="AW251" i="2"/>
  <c r="BE251" i="2"/>
  <c r="BR251" i="2"/>
  <c r="BU251" i="2"/>
  <c r="CQ251" i="2"/>
  <c r="BR253" i="2"/>
  <c r="AA254" i="2"/>
  <c r="AM254" i="2"/>
  <c r="BK254" i="2"/>
  <c r="CU254" i="2"/>
  <c r="AY255" i="2"/>
  <c r="BG255" i="2"/>
  <c r="BO255" i="2"/>
  <c r="BW255" i="2"/>
  <c r="CS255" i="2"/>
  <c r="BB256" i="2"/>
  <c r="CX257" i="2"/>
  <c r="CK258" i="2"/>
  <c r="BM258" i="2"/>
  <c r="AS258" i="2"/>
  <c r="AG258" i="2"/>
  <c r="CO258" i="2"/>
  <c r="CW258" i="2" s="1"/>
  <c r="BU258" i="2"/>
  <c r="AW258" i="2"/>
  <c r="AO258" i="2"/>
  <c r="BB258" i="2"/>
  <c r="BE258" i="2"/>
  <c r="CA258" i="2"/>
  <c r="CH258" i="2" s="1"/>
  <c r="CU259" i="2"/>
  <c r="DA259" i="2" s="1"/>
  <c r="BC260" i="2"/>
  <c r="BW262" i="2"/>
  <c r="CX262" i="2"/>
  <c r="AM263" i="2"/>
  <c r="BY263" i="2"/>
  <c r="CS263" i="2"/>
  <c r="CH264" i="2"/>
  <c r="CU265" i="2"/>
  <c r="CK265" i="2"/>
  <c r="CA265" i="2"/>
  <c r="CH265" i="2" s="1"/>
  <c r="BM265" i="2"/>
  <c r="BG265" i="2"/>
  <c r="AS265" i="2"/>
  <c r="AG265" i="2"/>
  <c r="CO265" i="2"/>
  <c r="BU265" i="2"/>
  <c r="AW265" i="2"/>
  <c r="BA265" i="2" s="1"/>
  <c r="BY265" i="2"/>
  <c r="AA265" i="2"/>
  <c r="CS265" i="2"/>
  <c r="BW265" i="2"/>
  <c r="BI265" i="2"/>
  <c r="AQ265" i="2"/>
  <c r="BR270" i="2"/>
  <c r="BK274" i="2"/>
  <c r="CE274" i="2"/>
  <c r="CQ275" i="2"/>
  <c r="CC275" i="2"/>
  <c r="BW275" i="2"/>
  <c r="BI275" i="2"/>
  <c r="AY275" i="2"/>
  <c r="AO275" i="2"/>
  <c r="AA275" i="2"/>
  <c r="CK275" i="2"/>
  <c r="BM275" i="2"/>
  <c r="AS275" i="2"/>
  <c r="AG275" i="2"/>
  <c r="CO275" i="2"/>
  <c r="AU275" i="2"/>
  <c r="CM275" i="2"/>
  <c r="BY275" i="2"/>
  <c r="BE275" i="2"/>
  <c r="BO275" i="2"/>
  <c r="BR276" i="2"/>
  <c r="CU282" i="2"/>
  <c r="CK282" i="2"/>
  <c r="CA282" i="2"/>
  <c r="CH282" i="2" s="1"/>
  <c r="BM282" i="2"/>
  <c r="BG282" i="2"/>
  <c r="AS282" i="2"/>
  <c r="AG282" i="2"/>
  <c r="CO282" i="2"/>
  <c r="BU282" i="2"/>
  <c r="AW282" i="2"/>
  <c r="BY282" i="2"/>
  <c r="AA282" i="2"/>
  <c r="CS282" i="2"/>
  <c r="BW282" i="2"/>
  <c r="BI282" i="2"/>
  <c r="AQ282" i="2"/>
  <c r="CS286" i="2"/>
  <c r="BY289" i="2"/>
  <c r="G70" i="6"/>
  <c r="AM295" i="2"/>
  <c r="BR222" i="2"/>
  <c r="CQ222" i="2"/>
  <c r="CH223" i="2"/>
  <c r="AM225" i="2"/>
  <c r="BK225" i="2"/>
  <c r="BS225" i="2" s="1"/>
  <c r="CU225" i="2"/>
  <c r="BR226" i="2"/>
  <c r="CH227" i="2"/>
  <c r="CE229" i="2"/>
  <c r="CC230" i="2"/>
  <c r="BI230" i="2"/>
  <c r="AO230" i="2"/>
  <c r="AG230" i="2"/>
  <c r="CK230" i="2"/>
  <c r="BM230" i="2"/>
  <c r="AS230" i="2"/>
  <c r="AM230" i="2"/>
  <c r="AU230" i="2"/>
  <c r="BK230" i="2"/>
  <c r="CA230" i="2"/>
  <c r="CH230" i="2" s="1"/>
  <c r="CO230" i="2"/>
  <c r="AQ233" i="2"/>
  <c r="AY233" i="2"/>
  <c r="BG233" i="2"/>
  <c r="BO233" i="2"/>
  <c r="CC233" i="2"/>
  <c r="CQ233" i="2"/>
  <c r="CU234" i="2"/>
  <c r="DA234" i="2" s="1"/>
  <c r="BB237" i="2"/>
  <c r="BC240" i="2"/>
  <c r="CH240" i="2"/>
  <c r="CW240" i="2"/>
  <c r="CE242" i="2"/>
  <c r="CC243" i="2"/>
  <c r="BI243" i="2"/>
  <c r="AO243" i="2"/>
  <c r="AG243" i="2"/>
  <c r="CK243" i="2"/>
  <c r="BM243" i="2"/>
  <c r="BQ243" i="2" s="1"/>
  <c r="AS243" i="2"/>
  <c r="BA243" i="2" s="1"/>
  <c r="AM243" i="2"/>
  <c r="AU243" i="2"/>
  <c r="BK243" i="2"/>
  <c r="CA243" i="2"/>
  <c r="CH243" i="2" s="1"/>
  <c r="CO243" i="2"/>
  <c r="BI246" i="2"/>
  <c r="BW246" i="2"/>
  <c r="CE246" i="2"/>
  <c r="CS246" i="2"/>
  <c r="CC247" i="2"/>
  <c r="BI247" i="2"/>
  <c r="AO247" i="2"/>
  <c r="AA247" i="2"/>
  <c r="CK247" i="2"/>
  <c r="BM247" i="2"/>
  <c r="AS247" i="2"/>
  <c r="AG247" i="2"/>
  <c r="AW247" i="2"/>
  <c r="BE247" i="2"/>
  <c r="BR247" i="2"/>
  <c r="BU247" i="2"/>
  <c r="CQ247" i="2"/>
  <c r="AM250" i="2"/>
  <c r="BK250" i="2"/>
  <c r="CU250" i="2"/>
  <c r="CX253" i="2"/>
  <c r="CK254" i="2"/>
  <c r="BM254" i="2"/>
  <c r="AS254" i="2"/>
  <c r="AG254" i="2"/>
  <c r="CO254" i="2"/>
  <c r="CW254" i="2" s="1"/>
  <c r="BU254" i="2"/>
  <c r="AW254" i="2"/>
  <c r="AO254" i="2"/>
  <c r="BB254" i="2"/>
  <c r="BE254" i="2"/>
  <c r="CA254" i="2"/>
  <c r="CH254" i="2" s="1"/>
  <c r="BY255" i="2"/>
  <c r="CM255" i="2"/>
  <c r="CU255" i="2"/>
  <c r="AM259" i="2"/>
  <c r="CA259" i="2"/>
  <c r="CH259" i="2" s="1"/>
  <c r="AU262" i="2"/>
  <c r="BK262" i="2"/>
  <c r="CA262" i="2"/>
  <c r="CH262" i="2" s="1"/>
  <c r="CK262" i="2"/>
  <c r="CU262" i="2"/>
  <c r="BO263" i="2"/>
  <c r="CU263" i="2"/>
  <c r="BO264" i="2"/>
  <c r="BR264" i="2"/>
  <c r="CX264" i="2"/>
  <c r="AU265" i="2"/>
  <c r="BE265" i="2"/>
  <c r="BO265" i="2"/>
  <c r="CQ265" i="2"/>
  <c r="AY268" i="2"/>
  <c r="CE269" i="2"/>
  <c r="CQ270" i="2"/>
  <c r="CC270" i="2"/>
  <c r="BW270" i="2"/>
  <c r="BI270" i="2"/>
  <c r="AY270" i="2"/>
  <c r="AO270" i="2"/>
  <c r="AA270" i="2"/>
  <c r="CK270" i="2"/>
  <c r="BM270" i="2"/>
  <c r="AS270" i="2"/>
  <c r="AG270" i="2"/>
  <c r="CO270" i="2"/>
  <c r="CW270" i="2" s="1"/>
  <c r="AU270" i="2"/>
  <c r="CM270" i="2"/>
  <c r="BY270" i="2"/>
  <c r="BE270" i="2"/>
  <c r="BO270" i="2"/>
  <c r="BR271" i="2"/>
  <c r="BO274" i="2"/>
  <c r="BS274" i="2" s="1"/>
  <c r="BW274" i="2"/>
  <c r="CS274" i="2"/>
  <c r="AM275" i="2"/>
  <c r="AW275" i="2"/>
  <c r="BG275" i="2"/>
  <c r="AY276" i="2"/>
  <c r="BB276" i="2"/>
  <c r="CU276" i="2"/>
  <c r="AM279" i="2"/>
  <c r="BB280" i="2"/>
  <c r="CX281" i="2"/>
  <c r="AU282" i="2"/>
  <c r="BE282" i="2"/>
  <c r="BO282" i="2"/>
  <c r="CQ282" i="2"/>
  <c r="BW286" i="2"/>
  <c r="BE289" i="2"/>
  <c r="CA289" i="2"/>
  <c r="CH289" i="2" s="1"/>
  <c r="BB292" i="2"/>
  <c r="CX303" i="2"/>
  <c r="CC302" i="2"/>
  <c r="BI302" i="2"/>
  <c r="AO302" i="2"/>
  <c r="AA302" i="2"/>
  <c r="CK302" i="2"/>
  <c r="BM302" i="2"/>
  <c r="AS302" i="2"/>
  <c r="AG302" i="2"/>
  <c r="CM302" i="2"/>
  <c r="BY302" i="2"/>
  <c r="BK302" i="2"/>
  <c r="AU302" i="2"/>
  <c r="CS302" i="2"/>
  <c r="BO302" i="2"/>
  <c r="BE302" i="2"/>
  <c r="CO302" i="2"/>
  <c r="BR215" i="2"/>
  <c r="BE216" i="2"/>
  <c r="BY216" i="2"/>
  <c r="CH216" i="2"/>
  <c r="CS216" i="2"/>
  <c r="CX217" i="2"/>
  <c r="BB218" i="2"/>
  <c r="BR219" i="2"/>
  <c r="BE220" i="2"/>
  <c r="BY220" i="2"/>
  <c r="CH220" i="2"/>
  <c r="CS220" i="2"/>
  <c r="CX221" i="2"/>
  <c r="BB222" i="2"/>
  <c r="BR223" i="2"/>
  <c r="BE224" i="2"/>
  <c r="BY224" i="2"/>
  <c r="CS224" i="2"/>
  <c r="CX225" i="2"/>
  <c r="BB226" i="2"/>
  <c r="BR227" i="2"/>
  <c r="BE228" i="2"/>
  <c r="BY228" i="2"/>
  <c r="CH228" i="2"/>
  <c r="CS228" i="2"/>
  <c r="CX229" i="2"/>
  <c r="BB230" i="2"/>
  <c r="BR231" i="2"/>
  <c r="BE232" i="2"/>
  <c r="BY232" i="2"/>
  <c r="CH232" i="2"/>
  <c r="CS232" i="2"/>
  <c r="CX233" i="2"/>
  <c r="BB234" i="2"/>
  <c r="BR235" i="2"/>
  <c r="BE236" i="2"/>
  <c r="BY236" i="2"/>
  <c r="CH236" i="2"/>
  <c r="CS236" i="2"/>
  <c r="CW236" i="2" s="1"/>
  <c r="CX237" i="2"/>
  <c r="BR238" i="2"/>
  <c r="CX239" i="2"/>
  <c r="BR240" i="2"/>
  <c r="BE241" i="2"/>
  <c r="BQ241" i="2" s="1"/>
  <c r="BY241" i="2"/>
  <c r="CS241" i="2"/>
  <c r="CX242" i="2"/>
  <c r="BB243" i="2"/>
  <c r="BR244" i="2"/>
  <c r="BE245" i="2"/>
  <c r="BQ245" i="2" s="1"/>
  <c r="BY245" i="2"/>
  <c r="CS245" i="2"/>
  <c r="CX246" i="2"/>
  <c r="BB247" i="2"/>
  <c r="BR248" i="2"/>
  <c r="BE249" i="2"/>
  <c r="BY249" i="2"/>
  <c r="CS249" i="2"/>
  <c r="CX250" i="2"/>
  <c r="BB251" i="2"/>
  <c r="BR252" i="2"/>
  <c r="BE253" i="2"/>
  <c r="BY253" i="2"/>
  <c r="CH253" i="2"/>
  <c r="CS253" i="2"/>
  <c r="CW253" i="2" s="1"/>
  <c r="CX254" i="2"/>
  <c r="BB255" i="2"/>
  <c r="BR256" i="2"/>
  <c r="BE257" i="2"/>
  <c r="BY257" i="2"/>
  <c r="CS257" i="2"/>
  <c r="CW257" i="2" s="1"/>
  <c r="CX258" i="2"/>
  <c r="BB259" i="2"/>
  <c r="BR260" i="2"/>
  <c r="BE261" i="2"/>
  <c r="BY261" i="2"/>
  <c r="CS261" i="2"/>
  <c r="BB262" i="2"/>
  <c r="BO262" i="2"/>
  <c r="CA263" i="2"/>
  <c r="CH263" i="2" s="1"/>
  <c r="CE265" i="2"/>
  <c r="CQ266" i="2"/>
  <c r="CC266" i="2"/>
  <c r="BW266" i="2"/>
  <c r="BI266" i="2"/>
  <c r="AY266" i="2"/>
  <c r="AO266" i="2"/>
  <c r="AA266" i="2"/>
  <c r="CK266" i="2"/>
  <c r="BM266" i="2"/>
  <c r="AS266" i="2"/>
  <c r="AG266" i="2"/>
  <c r="AW266" i="2"/>
  <c r="BE266" i="2"/>
  <c r="BR266" i="2"/>
  <c r="BU266" i="2"/>
  <c r="CX267" i="2"/>
  <c r="CX268" i="2"/>
  <c r="CU269" i="2"/>
  <c r="CK269" i="2"/>
  <c r="CA269" i="2"/>
  <c r="CH269" i="2" s="1"/>
  <c r="BM269" i="2"/>
  <c r="BG269" i="2"/>
  <c r="AS269" i="2"/>
  <c r="AG269" i="2"/>
  <c r="CO269" i="2"/>
  <c r="BU269" i="2"/>
  <c r="AW269" i="2"/>
  <c r="AO269" i="2"/>
  <c r="BB269" i="2"/>
  <c r="BE269" i="2"/>
  <c r="CU270" i="2"/>
  <c r="BR273" i="2"/>
  <c r="CX273" i="2"/>
  <c r="BB274" i="2"/>
  <c r="CU275" i="2"/>
  <c r="CH277" i="2"/>
  <c r="BR278" i="2"/>
  <c r="CX278" i="2"/>
  <c r="BB279" i="2"/>
  <c r="BG279" i="2"/>
  <c r="BR280" i="2"/>
  <c r="CE282" i="2"/>
  <c r="CQ283" i="2"/>
  <c r="CC283" i="2"/>
  <c r="BW283" i="2"/>
  <c r="BI283" i="2"/>
  <c r="AY283" i="2"/>
  <c r="AO283" i="2"/>
  <c r="AA283" i="2"/>
  <c r="CK283" i="2"/>
  <c r="BM283" i="2"/>
  <c r="AS283" i="2"/>
  <c r="AG283" i="2"/>
  <c r="AW283" i="2"/>
  <c r="BE283" i="2"/>
  <c r="BR283" i="2"/>
  <c r="BU283" i="2"/>
  <c r="BG286" i="2"/>
  <c r="AY287" i="2"/>
  <c r="BB287" i="2"/>
  <c r="BK289" i="2"/>
  <c r="CU294" i="2"/>
  <c r="CX294" i="2"/>
  <c r="CK301" i="2"/>
  <c r="CA301" i="2"/>
  <c r="CH301" i="2" s="1"/>
  <c r="BM301" i="2"/>
  <c r="BG301" i="2"/>
  <c r="AS301" i="2"/>
  <c r="AG301" i="2"/>
  <c r="CO301" i="2"/>
  <c r="BU301" i="2"/>
  <c r="AW301" i="2"/>
  <c r="CQ301" i="2"/>
  <c r="AU301" i="2"/>
  <c r="AA301" i="2"/>
  <c r="BY301" i="2"/>
  <c r="BI301" i="2"/>
  <c r="BW301" i="2"/>
  <c r="BO301" i="2"/>
  <c r="AY301" i="2"/>
  <c r="BE301" i="2"/>
  <c r="CS301" i="2"/>
  <c r="AW302" i="2"/>
  <c r="BU302" i="2"/>
  <c r="CE302" i="2"/>
  <c r="BE211" i="2"/>
  <c r="BQ211" i="2" s="1"/>
  <c r="BY211" i="2"/>
  <c r="BE215" i="2"/>
  <c r="BY215" i="2"/>
  <c r="AW216" i="2"/>
  <c r="BU216" i="2"/>
  <c r="BE219" i="2"/>
  <c r="BY219" i="2"/>
  <c r="AW220" i="2"/>
  <c r="BA220" i="2" s="1"/>
  <c r="BU220" i="2"/>
  <c r="BE223" i="2"/>
  <c r="BY223" i="2"/>
  <c r="AW224" i="2"/>
  <c r="BA224" i="2" s="1"/>
  <c r="BU224" i="2"/>
  <c r="BE227" i="2"/>
  <c r="BY227" i="2"/>
  <c r="CG227" i="2" s="1"/>
  <c r="AW228" i="2"/>
  <c r="BU228" i="2"/>
  <c r="BE231" i="2"/>
  <c r="BY231" i="2"/>
  <c r="CG231" i="2" s="1"/>
  <c r="AW232" i="2"/>
  <c r="BU232" i="2"/>
  <c r="BE235" i="2"/>
  <c r="BY235" i="2"/>
  <c r="AW236" i="2"/>
  <c r="BU236" i="2"/>
  <c r="AW241" i="2"/>
  <c r="BU241" i="2"/>
  <c r="BE244" i="2"/>
  <c r="BY244" i="2"/>
  <c r="CG244" i="2" s="1"/>
  <c r="AW245" i="2"/>
  <c r="BA245" i="2" s="1"/>
  <c r="BU245" i="2"/>
  <c r="BE248" i="2"/>
  <c r="BY248" i="2"/>
  <c r="CG248" i="2" s="1"/>
  <c r="AW249" i="2"/>
  <c r="BU249" i="2"/>
  <c r="BE252" i="2"/>
  <c r="BQ252" i="2" s="1"/>
  <c r="BY252" i="2"/>
  <c r="CG252" i="2" s="1"/>
  <c r="AW253" i="2"/>
  <c r="BU253" i="2"/>
  <c r="BE256" i="2"/>
  <c r="BY256" i="2"/>
  <c r="AW257" i="2"/>
  <c r="BU257" i="2"/>
  <c r="BE260" i="2"/>
  <c r="BY260" i="2"/>
  <c r="AW261" i="2"/>
  <c r="BU261" i="2"/>
  <c r="BR263" i="2"/>
  <c r="AM265" i="2"/>
  <c r="BK265" i="2"/>
  <c r="CX265" i="2"/>
  <c r="BB266" i="2"/>
  <c r="BG266" i="2"/>
  <c r="BO266" i="2"/>
  <c r="CS266" i="2"/>
  <c r="BS268" i="2"/>
  <c r="AQ269" i="2"/>
  <c r="AY269" i="2"/>
  <c r="CC269" i="2"/>
  <c r="CQ269" i="2"/>
  <c r="CA270" i="2"/>
  <c r="CH270" i="2" s="1"/>
  <c r="CX272" i="2"/>
  <c r="CU273" i="2"/>
  <c r="CK273" i="2"/>
  <c r="CA273" i="2"/>
  <c r="CH273" i="2" s="1"/>
  <c r="BM273" i="2"/>
  <c r="BG273" i="2"/>
  <c r="AS273" i="2"/>
  <c r="AG273" i="2"/>
  <c r="CO273" i="2"/>
  <c r="BU273" i="2"/>
  <c r="AW273" i="2"/>
  <c r="AO273" i="2"/>
  <c r="BB273" i="2"/>
  <c r="BE273" i="2"/>
  <c r="AQ274" i="2"/>
  <c r="CA275" i="2"/>
  <c r="CX277" i="2"/>
  <c r="CU278" i="2"/>
  <c r="CK278" i="2"/>
  <c r="CA278" i="2"/>
  <c r="CH278" i="2" s="1"/>
  <c r="BM278" i="2"/>
  <c r="BG278" i="2"/>
  <c r="AS278" i="2"/>
  <c r="AG278" i="2"/>
  <c r="CO278" i="2"/>
  <c r="BU278" i="2"/>
  <c r="AW278" i="2"/>
  <c r="AO278" i="2"/>
  <c r="BB278" i="2"/>
  <c r="BE278" i="2"/>
  <c r="CU279" i="2"/>
  <c r="DA279" i="2" s="1"/>
  <c r="CH281" i="2"/>
  <c r="AM282" i="2"/>
  <c r="BK282" i="2"/>
  <c r="CX282" i="2"/>
  <c r="BB283" i="2"/>
  <c r="BG283" i="2"/>
  <c r="BO283" i="2"/>
  <c r="CS283" i="2"/>
  <c r="BR284" i="2"/>
  <c r="AY286" i="2"/>
  <c r="CE286" i="2"/>
  <c r="CU287" i="2"/>
  <c r="BO289" i="2"/>
  <c r="BO292" i="2"/>
  <c r="BR292" i="2"/>
  <c r="CK293" i="2"/>
  <c r="BM293" i="2"/>
  <c r="AS293" i="2"/>
  <c r="AG293" i="2"/>
  <c r="CO293" i="2"/>
  <c r="BU293" i="2"/>
  <c r="AW293" i="2"/>
  <c r="BA293" i="2" s="1"/>
  <c r="CM293" i="2"/>
  <c r="BY293" i="2"/>
  <c r="AU293" i="2"/>
  <c r="AA293" i="2"/>
  <c r="CS293" i="2"/>
  <c r="BW293" i="2"/>
  <c r="BI293" i="2"/>
  <c r="AQ293" i="2"/>
  <c r="BR296" i="2"/>
  <c r="CK297" i="2"/>
  <c r="BM297" i="2"/>
  <c r="AS297" i="2"/>
  <c r="AG297" i="2"/>
  <c r="G87" i="6" s="1"/>
  <c r="CO297" i="2"/>
  <c r="BU297" i="2"/>
  <c r="AW297" i="2"/>
  <c r="CS297" i="2"/>
  <c r="BW297" i="2"/>
  <c r="BI297" i="2"/>
  <c r="CQ297" i="2"/>
  <c r="CC297" i="2"/>
  <c r="AY297" i="2"/>
  <c r="BE297" i="2"/>
  <c r="AO297" i="2"/>
  <c r="BK297" i="2"/>
  <c r="CU297" i="2"/>
  <c r="BO300" i="2"/>
  <c r="BR300" i="2"/>
  <c r="B341" i="2"/>
  <c r="AM306" i="2"/>
  <c r="CU323" i="2"/>
  <c r="CK323" i="2"/>
  <c r="CA323" i="2"/>
  <c r="CH323" i="2" s="1"/>
  <c r="BM323" i="2"/>
  <c r="BG323" i="2"/>
  <c r="AS323" i="2"/>
  <c r="AG323" i="2"/>
  <c r="CO323" i="2"/>
  <c r="BU323" i="2"/>
  <c r="AW323" i="2"/>
  <c r="CS323" i="2"/>
  <c r="BW323" i="2"/>
  <c r="BI323" i="2"/>
  <c r="CQ323" i="2"/>
  <c r="CC323" i="2"/>
  <c r="AY323" i="2"/>
  <c r="BY323" i="2"/>
  <c r="BE323" i="2"/>
  <c r="AU323" i="2"/>
  <c r="AA323" i="2"/>
  <c r="CM323" i="2"/>
  <c r="AO323" i="2"/>
  <c r="CA297" i="2"/>
  <c r="CH297" i="2" s="1"/>
  <c r="BB300" i="2"/>
  <c r="CH300" i="2"/>
  <c r="AQ301" i="2"/>
  <c r="CE301" i="2"/>
  <c r="CU301" i="2"/>
  <c r="AY302" i="2"/>
  <c r="BG302" i="2"/>
  <c r="BW302" i="2"/>
  <c r="CK305" i="2"/>
  <c r="BM305" i="2"/>
  <c r="AS305" i="2"/>
  <c r="AG305" i="2"/>
  <c r="CO305" i="2"/>
  <c r="CW305" i="2" s="1"/>
  <c r="BU305" i="2"/>
  <c r="AW305" i="2"/>
  <c r="BA305" i="2" s="1"/>
  <c r="CQ305" i="2"/>
  <c r="CC305" i="2"/>
  <c r="AY305" i="2"/>
  <c r="BY305" i="2"/>
  <c r="AA305" i="2"/>
  <c r="BE305" i="2"/>
  <c r="BO305" i="2"/>
  <c r="BR305" i="2"/>
  <c r="BW305" i="2"/>
  <c r="BR306" i="2"/>
  <c r="CU306" i="2"/>
  <c r="CX306" i="2"/>
  <c r="CX307" i="2"/>
  <c r="CU307" i="2"/>
  <c r="DA307" i="2" s="1"/>
  <c r="BR309" i="2"/>
  <c r="CE312" i="2"/>
  <c r="BE264" i="2"/>
  <c r="BY264" i="2"/>
  <c r="CS264" i="2"/>
  <c r="CW264" i="2" s="1"/>
  <c r="AG267" i="2"/>
  <c r="AO267" i="2"/>
  <c r="BI267" i="2"/>
  <c r="CC267" i="2"/>
  <c r="BE268" i="2"/>
  <c r="BY268" i="2"/>
  <c r="AA271" i="2"/>
  <c r="AO271" i="2"/>
  <c r="BA271" i="2" s="1"/>
  <c r="BI271" i="2"/>
  <c r="CC271" i="2"/>
  <c r="BE272" i="2"/>
  <c r="BY272" i="2"/>
  <c r="CG272" i="2" s="1"/>
  <c r="AA276" i="2"/>
  <c r="AO276" i="2"/>
  <c r="BA276" i="2" s="1"/>
  <c r="BI276" i="2"/>
  <c r="CC276" i="2"/>
  <c r="BE277" i="2"/>
  <c r="BY277" i="2"/>
  <c r="AA280" i="2"/>
  <c r="AO280" i="2"/>
  <c r="BA280" i="2" s="1"/>
  <c r="BI280" i="2"/>
  <c r="CC280" i="2"/>
  <c r="BE281" i="2"/>
  <c r="BQ281" i="2" s="1"/>
  <c r="BY281" i="2"/>
  <c r="AA284" i="2"/>
  <c r="AO284" i="2"/>
  <c r="BI284" i="2"/>
  <c r="CC284" i="2"/>
  <c r="BE285" i="2"/>
  <c r="BY285" i="2"/>
  <c r="CG285" i="2" s="1"/>
  <c r="CU286" i="2"/>
  <c r="DA286" i="2" s="1"/>
  <c r="CW287" i="2"/>
  <c r="AQ289" i="2"/>
  <c r="BG289" i="2"/>
  <c r="AU290" i="2"/>
  <c r="CA290" i="2"/>
  <c r="CH290" i="2" s="1"/>
  <c r="BB291" i="2"/>
  <c r="CE293" i="2"/>
  <c r="CC294" i="2"/>
  <c r="BI294" i="2"/>
  <c r="AO294" i="2"/>
  <c r="AA294" i="2"/>
  <c r="CK294" i="2"/>
  <c r="BM294" i="2"/>
  <c r="AS294" i="2"/>
  <c r="AG294" i="2"/>
  <c r="AW294" i="2"/>
  <c r="BE294" i="2"/>
  <c r="BR294" i="2"/>
  <c r="BU294" i="2"/>
  <c r="CQ294" i="2"/>
  <c r="CI296" i="2"/>
  <c r="AQ297" i="2"/>
  <c r="BG297" i="2"/>
  <c r="AU298" i="2"/>
  <c r="CA298" i="2"/>
  <c r="CH298" i="2" s="1"/>
  <c r="BB299" i="2"/>
  <c r="CA302" i="2"/>
  <c r="CH302" i="2" s="1"/>
  <c r="BB304" i="2"/>
  <c r="AY304" i="2"/>
  <c r="BO304" i="2"/>
  <c r="BR304" i="2"/>
  <c r="CX304" i="2"/>
  <c r="AU305" i="2"/>
  <c r="CA305" i="2"/>
  <c r="CM305" i="2"/>
  <c r="CX312" i="2"/>
  <c r="CU312" i="2"/>
  <c r="BO314" i="2"/>
  <c r="BR314" i="2"/>
  <c r="CK315" i="2"/>
  <c r="BM315" i="2"/>
  <c r="AS315" i="2"/>
  <c r="AG315" i="2"/>
  <c r="CS315" i="2"/>
  <c r="CC315" i="2"/>
  <c r="AA315" i="2"/>
  <c r="CQ315" i="2"/>
  <c r="BU315" i="2"/>
  <c r="BI315" i="2"/>
  <c r="AW315" i="2"/>
  <c r="BA315" i="2" s="1"/>
  <c r="BE315" i="2"/>
  <c r="BK315" i="2"/>
  <c r="CO315" i="2"/>
  <c r="BY315" i="2"/>
  <c r="AY315" i="2"/>
  <c r="BG315" i="2"/>
  <c r="BR315" i="2"/>
  <c r="CE315" i="2"/>
  <c r="CM320" i="2"/>
  <c r="CX320" i="2"/>
  <c r="AQ264" i="2"/>
  <c r="AW264" i="2"/>
  <c r="BK264" i="2"/>
  <c r="BU264" i="2"/>
  <c r="CE264" i="2"/>
  <c r="CI264" i="2" s="1"/>
  <c r="AU267" i="2"/>
  <c r="BE267" i="2"/>
  <c r="BO267" i="2"/>
  <c r="BS267" i="2" s="1"/>
  <c r="BY267" i="2"/>
  <c r="CM267" i="2"/>
  <c r="CY267" i="2" s="1"/>
  <c r="AU271" i="2"/>
  <c r="BE271" i="2"/>
  <c r="BO271" i="2"/>
  <c r="BS271" i="2" s="1"/>
  <c r="BY271" i="2"/>
  <c r="CM271" i="2"/>
  <c r="AU276" i="2"/>
  <c r="BE276" i="2"/>
  <c r="BO276" i="2"/>
  <c r="BY276" i="2"/>
  <c r="CM276" i="2"/>
  <c r="AU280" i="2"/>
  <c r="BE280" i="2"/>
  <c r="BO280" i="2"/>
  <c r="BY280" i="2"/>
  <c r="CM280" i="2"/>
  <c r="CY280" i="2" s="1"/>
  <c r="AU284" i="2"/>
  <c r="BE284" i="2"/>
  <c r="BO284" i="2"/>
  <c r="BY284" i="2"/>
  <c r="CM284" i="2"/>
  <c r="CX285" i="2"/>
  <c r="AM286" i="2"/>
  <c r="CA286" i="2"/>
  <c r="CH286" i="2" s="1"/>
  <c r="CE289" i="2"/>
  <c r="CC290" i="2"/>
  <c r="BI290" i="2"/>
  <c r="AO290" i="2"/>
  <c r="AA290" i="2"/>
  <c r="CK290" i="2"/>
  <c r="BM290" i="2"/>
  <c r="AS290" i="2"/>
  <c r="AG290" i="2"/>
  <c r="AW290" i="2"/>
  <c r="BE290" i="2"/>
  <c r="BR290" i="2"/>
  <c r="BU290" i="2"/>
  <c r="CQ290" i="2"/>
  <c r="CH291" i="2"/>
  <c r="AM293" i="2"/>
  <c r="BK293" i="2"/>
  <c r="CU293" i="2"/>
  <c r="DA293" i="2" s="1"/>
  <c r="BC294" i="2"/>
  <c r="CE297" i="2"/>
  <c r="CQ298" i="2"/>
  <c r="CC298" i="2"/>
  <c r="BW298" i="2"/>
  <c r="BI298" i="2"/>
  <c r="AY298" i="2"/>
  <c r="AO298" i="2"/>
  <c r="AA298" i="2"/>
  <c r="CK298" i="2"/>
  <c r="BM298" i="2"/>
  <c r="AS298" i="2"/>
  <c r="AG298" i="2"/>
  <c r="G88" i="6" s="1"/>
  <c r="AW298" i="2"/>
  <c r="BE298" i="2"/>
  <c r="BR298" i="2"/>
  <c r="BU298" i="2"/>
  <c r="CH299" i="2"/>
  <c r="AM301" i="2"/>
  <c r="BK301" i="2"/>
  <c r="BR301" i="2"/>
  <c r="AM302" i="2"/>
  <c r="BI305" i="2"/>
  <c r="CE305" i="2"/>
  <c r="CH305" i="2"/>
  <c r="CC306" i="2"/>
  <c r="BI306" i="2"/>
  <c r="AO306" i="2"/>
  <c r="AA306" i="2"/>
  <c r="CK306" i="2"/>
  <c r="BM306" i="2"/>
  <c r="AS306" i="2"/>
  <c r="AG306" i="2"/>
  <c r="CO306" i="2"/>
  <c r="AU306" i="2"/>
  <c r="CS306" i="2"/>
  <c r="BO306" i="2"/>
  <c r="AW306" i="2"/>
  <c r="BU306" i="2"/>
  <c r="CE306" i="2"/>
  <c r="CM306" i="2"/>
  <c r="CQ328" i="2"/>
  <c r="CC328" i="2"/>
  <c r="BW328" i="2"/>
  <c r="BI328" i="2"/>
  <c r="AY328" i="2"/>
  <c r="AO328" i="2"/>
  <c r="AA328" i="2"/>
  <c r="CK328" i="2"/>
  <c r="BM328" i="2"/>
  <c r="AS328" i="2"/>
  <c r="AG328" i="2"/>
  <c r="CO328" i="2"/>
  <c r="AU328" i="2"/>
  <c r="CM328" i="2"/>
  <c r="BY328" i="2"/>
  <c r="CS328" i="2"/>
  <c r="CW328" i="2" s="1"/>
  <c r="BU328" i="2"/>
  <c r="AW328" i="2"/>
  <c r="BA328" i="2" s="1"/>
  <c r="BO328" i="2"/>
  <c r="BE328" i="2"/>
  <c r="CQ302" i="2"/>
  <c r="AM305" i="2"/>
  <c r="BK305" i="2"/>
  <c r="CU305" i="2"/>
  <c r="AY306" i="2"/>
  <c r="BG306" i="2"/>
  <c r="BW306" i="2"/>
  <c r="BB307" i="2"/>
  <c r="CX308" i="2"/>
  <c r="CS309" i="2"/>
  <c r="BM309" i="2"/>
  <c r="AS309" i="2"/>
  <c r="AG309" i="2"/>
  <c r="CK309" i="2"/>
  <c r="BU309" i="2"/>
  <c r="AW309" i="2"/>
  <c r="AO309" i="2"/>
  <c r="BB309" i="2"/>
  <c r="BE309" i="2"/>
  <c r="CA309" i="2"/>
  <c r="CH309" i="2" s="1"/>
  <c r="CX309" i="2"/>
  <c r="CQ309" i="2"/>
  <c r="CO310" i="2"/>
  <c r="BU310" i="2"/>
  <c r="AW310" i="2"/>
  <c r="CS310" i="2"/>
  <c r="BI310" i="2"/>
  <c r="AA310" i="2"/>
  <c r="CK310" i="2"/>
  <c r="BY310" i="2"/>
  <c r="BG310" i="2"/>
  <c r="AO310" i="2"/>
  <c r="AG310" i="2"/>
  <c r="AY310" i="2"/>
  <c r="BK310" i="2"/>
  <c r="CA310" i="2"/>
  <c r="CH310" i="2" s="1"/>
  <c r="CQ310" i="2"/>
  <c r="AA311" i="2"/>
  <c r="AU311" i="2"/>
  <c r="CE311" i="2"/>
  <c r="CC312" i="2"/>
  <c r="BI312" i="2"/>
  <c r="AO312" i="2"/>
  <c r="AA312" i="2"/>
  <c r="CS312" i="2"/>
  <c r="AU312" i="2"/>
  <c r="CK312" i="2"/>
  <c r="BY312" i="2"/>
  <c r="BM312" i="2"/>
  <c r="AG312" i="2"/>
  <c r="AW312" i="2"/>
  <c r="BE312" i="2"/>
  <c r="BW312" i="2"/>
  <c r="CM312" i="2"/>
  <c r="AQ315" i="2"/>
  <c r="CK316" i="2"/>
  <c r="BM316" i="2"/>
  <c r="CO316" i="2"/>
  <c r="BW316" i="2"/>
  <c r="BE316" i="2"/>
  <c r="AO316" i="2"/>
  <c r="AA316" i="2"/>
  <c r="CS316" i="2"/>
  <c r="CC316" i="2"/>
  <c r="BU316" i="2"/>
  <c r="AW316" i="2"/>
  <c r="AU316" i="2"/>
  <c r="AG316" i="2"/>
  <c r="BB316" i="2"/>
  <c r="AY316" i="2"/>
  <c r="CE316" i="2"/>
  <c r="CQ316" i="2"/>
  <c r="CX322" i="2"/>
  <c r="CE327" i="2"/>
  <c r="BB308" i="2"/>
  <c r="CK311" i="2"/>
  <c r="BM311" i="2"/>
  <c r="AS311" i="2"/>
  <c r="AG311" i="2"/>
  <c r="CQ311" i="2"/>
  <c r="BU311" i="2"/>
  <c r="BI311" i="2"/>
  <c r="AW311" i="2"/>
  <c r="BY311" i="2"/>
  <c r="AO311" i="2"/>
  <c r="AM311" i="2"/>
  <c r="BE311" i="2"/>
  <c r="BO311" i="2"/>
  <c r="BW311" i="2"/>
  <c r="CM311" i="2"/>
  <c r="CU311" i="2"/>
  <c r="BS312" i="2"/>
  <c r="BB314" i="2"/>
  <c r="AQ316" i="2"/>
  <c r="BY316" i="2"/>
  <c r="BK327" i="2"/>
  <c r="BR327" i="2"/>
  <c r="AQ328" i="2"/>
  <c r="CU302" i="2"/>
  <c r="DA302" i="2" s="1"/>
  <c r="AQ305" i="2"/>
  <c r="BG305" i="2"/>
  <c r="CA306" i="2"/>
  <c r="CH306" i="2" s="1"/>
  <c r="BI309" i="2"/>
  <c r="BW309" i="2"/>
  <c r="CE309" i="2"/>
  <c r="CU309" i="2"/>
  <c r="BB310" i="2"/>
  <c r="AU310" i="2"/>
  <c r="BE310" i="2"/>
  <c r="BO310" i="2"/>
  <c r="CU310" i="2"/>
  <c r="AY311" i="2"/>
  <c r="CO311" i="2"/>
  <c r="AS312" i="2"/>
  <c r="CA312" i="2"/>
  <c r="CH312" i="2" s="1"/>
  <c r="AM315" i="2"/>
  <c r="BO315" i="2"/>
  <c r="CU315" i="2"/>
  <c r="CX315" i="2"/>
  <c r="AS316" i="2"/>
  <c r="BG316" i="2"/>
  <c r="BO316" i="2"/>
  <c r="BR319" i="2"/>
  <c r="BR320" i="2"/>
  <c r="BK320" i="2"/>
  <c r="BK323" i="2"/>
  <c r="AM328" i="2"/>
  <c r="BG328" i="2"/>
  <c r="Z16" i="7"/>
  <c r="Z11" i="7"/>
  <c r="Z6" i="7"/>
  <c r="Z17" i="7"/>
  <c r="Z9" i="7"/>
  <c r="Z5" i="7"/>
  <c r="Z2" i="7"/>
  <c r="Z15" i="7"/>
  <c r="Z13" i="7"/>
  <c r="Z7" i="7"/>
  <c r="F92" i="6"/>
  <c r="E12" i="3" s="1"/>
  <c r="G12" i="3" s="1"/>
  <c r="BB286" i="2"/>
  <c r="AA287" i="2"/>
  <c r="AO287" i="2"/>
  <c r="BI287" i="2"/>
  <c r="BR287" i="2"/>
  <c r="CC287" i="2"/>
  <c r="BE288" i="2"/>
  <c r="BY288" i="2"/>
  <c r="CH288" i="2"/>
  <c r="CS288" i="2"/>
  <c r="CX289" i="2"/>
  <c r="BB290" i="2"/>
  <c r="AA291" i="2"/>
  <c r="AO291" i="2"/>
  <c r="BA291" i="2" s="1"/>
  <c r="BI291" i="2"/>
  <c r="CC291" i="2"/>
  <c r="BE292" i="2"/>
  <c r="BY292" i="2"/>
  <c r="CH292" i="2"/>
  <c r="CS292" i="2"/>
  <c r="CX293" i="2"/>
  <c r="BB294" i="2"/>
  <c r="BI295" i="2"/>
  <c r="BR295" i="2"/>
  <c r="CC295" i="2"/>
  <c r="BE296" i="2"/>
  <c r="BY296" i="2"/>
  <c r="CH296" i="2"/>
  <c r="CS296" i="2"/>
  <c r="CW296" i="2" s="1"/>
  <c r="CX297" i="2"/>
  <c r="AA299" i="2"/>
  <c r="AO299" i="2"/>
  <c r="BI299" i="2"/>
  <c r="CC299" i="2"/>
  <c r="BE300" i="2"/>
  <c r="BY300" i="2"/>
  <c r="CS300" i="2"/>
  <c r="CX301" i="2"/>
  <c r="BB302" i="2"/>
  <c r="BR303" i="2"/>
  <c r="BE304" i="2"/>
  <c r="BY304" i="2"/>
  <c r="CS304" i="2"/>
  <c r="CX305" i="2"/>
  <c r="BB306" i="2"/>
  <c r="BR307" i="2"/>
  <c r="BE308" i="2"/>
  <c r="BY308" i="2"/>
  <c r="CS308" i="2"/>
  <c r="CW308" i="2" s="1"/>
  <c r="BR310" i="2"/>
  <c r="CE310" i="2"/>
  <c r="BG311" i="2"/>
  <c r="CQ312" i="2"/>
  <c r="BB313" i="2"/>
  <c r="CA315" i="2"/>
  <c r="CH315" i="2" s="1"/>
  <c r="BK316" i="2"/>
  <c r="CA316" i="2"/>
  <c r="CH316" i="2" s="1"/>
  <c r="BB317" i="2"/>
  <c r="AQ317" i="2"/>
  <c r="CY317" i="2"/>
  <c r="CO319" i="2"/>
  <c r="BU319" i="2"/>
  <c r="AW319" i="2"/>
  <c r="CK319" i="2"/>
  <c r="BY319" i="2"/>
  <c r="BG319" i="2"/>
  <c r="AO319" i="2"/>
  <c r="AG319" i="2"/>
  <c r="CU319" i="2"/>
  <c r="CC319" i="2"/>
  <c r="BM319" i="2"/>
  <c r="AQ319" i="2"/>
  <c r="AY319" i="2"/>
  <c r="BO319" i="2"/>
  <c r="CS319" i="2"/>
  <c r="BO323" i="2"/>
  <c r="CX327" i="2"/>
  <c r="BB328" i="2"/>
  <c r="BK328" i="2"/>
  <c r="CE328" i="2"/>
  <c r="AB17" i="7"/>
  <c r="AB5" i="7"/>
  <c r="AB2" i="7"/>
  <c r="AB7" i="7"/>
  <c r="AB4" i="7"/>
  <c r="AB6" i="7"/>
  <c r="AB3" i="7"/>
  <c r="AU287" i="2"/>
  <c r="BE287" i="2"/>
  <c r="BY287" i="2"/>
  <c r="AW288" i="2"/>
  <c r="BU288" i="2"/>
  <c r="AU291" i="2"/>
  <c r="BE291" i="2"/>
  <c r="BO291" i="2"/>
  <c r="BY291" i="2"/>
  <c r="CM291" i="2"/>
  <c r="AQ292" i="2"/>
  <c r="AW292" i="2"/>
  <c r="BA292" i="2" s="1"/>
  <c r="BK292" i="2"/>
  <c r="BU292" i="2"/>
  <c r="BE295" i="2"/>
  <c r="BY295" i="2"/>
  <c r="AW296" i="2"/>
  <c r="BU296" i="2"/>
  <c r="AU299" i="2"/>
  <c r="BE299" i="2"/>
  <c r="BO299" i="2"/>
  <c r="BS299" i="2" s="1"/>
  <c r="BY299" i="2"/>
  <c r="CM299" i="2"/>
  <c r="AQ300" i="2"/>
  <c r="BC300" i="2" s="1"/>
  <c r="AW300" i="2"/>
  <c r="BK300" i="2"/>
  <c r="BU300" i="2"/>
  <c r="CE300" i="2"/>
  <c r="BE303" i="2"/>
  <c r="BY303" i="2"/>
  <c r="AW304" i="2"/>
  <c r="BU304" i="2"/>
  <c r="BE307" i="2"/>
  <c r="BY307" i="2"/>
  <c r="AW308" i="2"/>
  <c r="BU308" i="2"/>
  <c r="CM309" i="2"/>
  <c r="AQ310" i="2"/>
  <c r="CA311" i="2"/>
  <c r="CH311" i="2" s="1"/>
  <c r="BR312" i="2"/>
  <c r="CO314" i="2"/>
  <c r="CW314" i="2" s="1"/>
  <c r="BU314" i="2"/>
  <c r="AW314" i="2"/>
  <c r="B342" i="2"/>
  <c r="AS314" i="2"/>
  <c r="BE314" i="2"/>
  <c r="BK314" i="2"/>
  <c r="CA314" i="2"/>
  <c r="CH314" i="2" s="1"/>
  <c r="CX314" i="2"/>
  <c r="BB315" i="2"/>
  <c r="BR316" i="2"/>
  <c r="CX316" i="2"/>
  <c r="CM316" i="2"/>
  <c r="BO318" i="2"/>
  <c r="BR318" i="2"/>
  <c r="CU318" i="2"/>
  <c r="AS319" i="2"/>
  <c r="BI319" i="2"/>
  <c r="CA319" i="2"/>
  <c r="CH319" i="2" s="1"/>
  <c r="CX319" i="2"/>
  <c r="BB320" i="2"/>
  <c r="AU322" i="2"/>
  <c r="BB322" i="2"/>
  <c r="AM323" i="2"/>
  <c r="BR328" i="2"/>
  <c r="CX317" i="2"/>
  <c r="CK320" i="2"/>
  <c r="BM320" i="2"/>
  <c r="AS320" i="2"/>
  <c r="AG320" i="2"/>
  <c r="AY320" i="2"/>
  <c r="BE320" i="2"/>
  <c r="BW320" i="2"/>
  <c r="CH320" i="2"/>
  <c r="CO320" i="2"/>
  <c r="CU320" i="2"/>
  <c r="CS321" i="2"/>
  <c r="CM321" i="2"/>
  <c r="CC321" i="2"/>
  <c r="BI321" i="2"/>
  <c r="AO321" i="2"/>
  <c r="AA321" i="2"/>
  <c r="AS321" i="2"/>
  <c r="AY321" i="2"/>
  <c r="BE321" i="2"/>
  <c r="BW321" i="2"/>
  <c r="CH321" i="2"/>
  <c r="CK321" i="2"/>
  <c r="AQ323" i="2"/>
  <c r="CX325" i="2"/>
  <c r="CX326" i="2"/>
  <c r="CU327" i="2"/>
  <c r="CK327" i="2"/>
  <c r="CA327" i="2"/>
  <c r="CH327" i="2" s="1"/>
  <c r="BM327" i="2"/>
  <c r="BG327" i="2"/>
  <c r="AS327" i="2"/>
  <c r="AG327" i="2"/>
  <c r="CO327" i="2"/>
  <c r="BU327" i="2"/>
  <c r="AW327" i="2"/>
  <c r="AO327" i="2"/>
  <c r="BB327" i="2"/>
  <c r="BE327" i="2"/>
  <c r="CU328" i="2"/>
  <c r="BE313" i="2"/>
  <c r="BY313" i="2"/>
  <c r="CU316" i="2"/>
  <c r="CC317" i="2"/>
  <c r="BI317" i="2"/>
  <c r="AO317" i="2"/>
  <c r="AA317" i="2"/>
  <c r="AS317" i="2"/>
  <c r="AY317" i="2"/>
  <c r="BE317" i="2"/>
  <c r="BW317" i="2"/>
  <c r="CO317" i="2"/>
  <c r="CE319" i="2"/>
  <c r="AO320" i="2"/>
  <c r="BG320" i="2"/>
  <c r="BS320" i="2" s="1"/>
  <c r="BY320" i="2"/>
  <c r="AG321" i="2"/>
  <c r="BM321" i="2"/>
  <c r="BY321" i="2"/>
  <c r="CE321" i="2"/>
  <c r="CE323" i="2"/>
  <c r="CQ324" i="2"/>
  <c r="CC324" i="2"/>
  <c r="BW324" i="2"/>
  <c r="BI324" i="2"/>
  <c r="AY324" i="2"/>
  <c r="AO324" i="2"/>
  <c r="AA324" i="2"/>
  <c r="CK324" i="2"/>
  <c r="CW324" i="2" s="1"/>
  <c r="BM324" i="2"/>
  <c r="AS324" i="2"/>
  <c r="AG324" i="2"/>
  <c r="AW324" i="2"/>
  <c r="BE324" i="2"/>
  <c r="BR324" i="2"/>
  <c r="BU324" i="2"/>
  <c r="AQ327" i="2"/>
  <c r="AY327" i="2"/>
  <c r="CC327" i="2"/>
  <c r="CQ327" i="2"/>
  <c r="CA328" i="2"/>
  <c r="CH328" i="2" s="1"/>
  <c r="BE318" i="2"/>
  <c r="BY318" i="2"/>
  <c r="BE322" i="2"/>
  <c r="BQ322" i="2" s="1"/>
  <c r="BY322" i="2"/>
  <c r="AA325" i="2"/>
  <c r="AO325" i="2"/>
  <c r="BA325" i="2" s="1"/>
  <c r="BI325" i="2"/>
  <c r="CC325" i="2"/>
  <c r="BE326" i="2"/>
  <c r="BY326" i="2"/>
  <c r="CG326" i="2" s="1"/>
  <c r="X17" i="7"/>
  <c r="X7" i="7"/>
  <c r="X4" i="7"/>
  <c r="X6" i="7"/>
  <c r="X5" i="7"/>
  <c r="X3" i="7"/>
  <c r="X2" i="7"/>
  <c r="AU325" i="2"/>
  <c r="BE325" i="2"/>
  <c r="BO325" i="2"/>
  <c r="BY325" i="2"/>
  <c r="CM325" i="2"/>
  <c r="C33" i="7"/>
  <c r="D4" i="7" s="1"/>
  <c r="F14" i="7"/>
  <c r="F7" i="7"/>
  <c r="F2" i="7"/>
  <c r="F12" i="7"/>
  <c r="F6" i="7"/>
  <c r="F10" i="7"/>
  <c r="F5" i="7"/>
  <c r="F16" i="7"/>
  <c r="F8" i="7"/>
  <c r="H17" i="7"/>
  <c r="H6" i="7"/>
  <c r="H4" i="7"/>
  <c r="H3" i="7"/>
  <c r="H5" i="7"/>
  <c r="H7" i="7"/>
  <c r="H2" i="7"/>
  <c r="J16" i="7"/>
  <c r="J17" i="7"/>
  <c r="J9" i="7"/>
  <c r="J5" i="7"/>
  <c r="J15" i="7"/>
  <c r="J2" i="7"/>
  <c r="J13" i="7"/>
  <c r="J7" i="7"/>
  <c r="J11" i="7"/>
  <c r="J6" i="7"/>
  <c r="L17" i="7"/>
  <c r="L2" i="7"/>
  <c r="L7" i="7"/>
  <c r="L3" i="7"/>
  <c r="L6" i="7"/>
  <c r="L4" i="7"/>
  <c r="L5" i="7"/>
  <c r="N17" i="7"/>
  <c r="N10" i="7"/>
  <c r="N16" i="7"/>
  <c r="N8" i="7"/>
  <c r="N14" i="7"/>
  <c r="N2" i="7"/>
  <c r="N12" i="7"/>
  <c r="P17" i="7"/>
  <c r="P6" i="7"/>
  <c r="P4" i="7"/>
  <c r="P5" i="7"/>
  <c r="P2" i="7"/>
  <c r="P3" i="7"/>
  <c r="P7" i="7"/>
  <c r="R16" i="7"/>
  <c r="R13" i="7"/>
  <c r="R11" i="7"/>
  <c r="R17" i="7"/>
  <c r="R9" i="7"/>
  <c r="R15" i="7"/>
  <c r="R2" i="7"/>
  <c r="T17" i="7"/>
  <c r="T5" i="7"/>
  <c r="T3" i="7"/>
  <c r="T7" i="7"/>
  <c r="T4" i="7"/>
  <c r="T2" i="7"/>
  <c r="T6" i="7"/>
  <c r="V17" i="7"/>
  <c r="V16" i="7"/>
  <c r="V8" i="7"/>
  <c r="V2" i="7"/>
  <c r="V14" i="7"/>
  <c r="V7" i="7"/>
  <c r="V12" i="7"/>
  <c r="V6" i="7"/>
  <c r="V10" i="7"/>
  <c r="V5" i="7"/>
  <c r="J3" i="3"/>
  <c r="D16" i="3"/>
  <c r="F25" i="3"/>
  <c r="D25" i="3" s="1"/>
  <c r="O26" i="3"/>
  <c r="F18" i="3"/>
  <c r="D18" i="3" s="1"/>
  <c r="D3" i="7"/>
  <c r="F4" i="7"/>
  <c r="J4" i="7"/>
  <c r="N4" i="7"/>
  <c r="R4" i="7"/>
  <c r="V4" i="7"/>
  <c r="Z4" i="7"/>
  <c r="R5" i="7"/>
  <c r="R6" i="7"/>
  <c r="R7" i="7"/>
  <c r="F3" i="7"/>
  <c r="J3" i="7"/>
  <c r="N3" i="7"/>
  <c r="R3" i="7"/>
  <c r="V3" i="7"/>
  <c r="Z3" i="7"/>
  <c r="N5" i="7"/>
  <c r="N6" i="7"/>
  <c r="N7" i="7"/>
  <c r="J8" i="7"/>
  <c r="R8" i="7"/>
  <c r="Z8" i="7"/>
  <c r="F9" i="7"/>
  <c r="N9" i="7"/>
  <c r="V9" i="7"/>
  <c r="J10" i="7"/>
  <c r="R10" i="7"/>
  <c r="Z10" i="7"/>
  <c r="F11" i="7"/>
  <c r="N11" i="7"/>
  <c r="V11" i="7"/>
  <c r="J12" i="7"/>
  <c r="R12" i="7"/>
  <c r="Z12" i="7"/>
  <c r="F13" i="7"/>
  <c r="N13" i="7"/>
  <c r="V13" i="7"/>
  <c r="J14" i="7"/>
  <c r="R14" i="7"/>
  <c r="Z14" i="7"/>
  <c r="F15" i="7"/>
  <c r="N15" i="7"/>
  <c r="V15" i="7"/>
  <c r="F17" i="7"/>
  <c r="H8" i="7"/>
  <c r="L8" i="7"/>
  <c r="P8" i="7"/>
  <c r="T8" i="7"/>
  <c r="X8" i="7"/>
  <c r="AB8" i="7"/>
  <c r="H9" i="7"/>
  <c r="L9" i="7"/>
  <c r="P9" i="7"/>
  <c r="T9" i="7"/>
  <c r="X9" i="7"/>
  <c r="AB9" i="7"/>
  <c r="H10" i="7"/>
  <c r="L10" i="7"/>
  <c r="P10" i="7"/>
  <c r="T10" i="7"/>
  <c r="X10" i="7"/>
  <c r="AB10" i="7"/>
  <c r="H11" i="7"/>
  <c r="L11" i="7"/>
  <c r="P11" i="7"/>
  <c r="T11" i="7"/>
  <c r="X11" i="7"/>
  <c r="AB11" i="7"/>
  <c r="H12" i="7"/>
  <c r="L12" i="7"/>
  <c r="P12" i="7"/>
  <c r="T12" i="7"/>
  <c r="X12" i="7"/>
  <c r="AB12" i="7"/>
  <c r="H13" i="7"/>
  <c r="L13" i="7"/>
  <c r="P13" i="7"/>
  <c r="T13" i="7"/>
  <c r="X13" i="7"/>
  <c r="AB13" i="7"/>
  <c r="H14" i="7"/>
  <c r="L14" i="7"/>
  <c r="P14" i="7"/>
  <c r="T14" i="7"/>
  <c r="X14" i="7"/>
  <c r="AB14" i="7"/>
  <c r="H15" i="7"/>
  <c r="L15" i="7"/>
  <c r="P15" i="7"/>
  <c r="T15" i="7"/>
  <c r="X15" i="7"/>
  <c r="AB15" i="7"/>
  <c r="H16" i="7"/>
  <c r="L16" i="7"/>
  <c r="P16" i="7"/>
  <c r="T16" i="7"/>
  <c r="X16" i="7"/>
  <c r="AB16" i="7"/>
  <c r="D8" i="7" l="1"/>
  <c r="BA298" i="2"/>
  <c r="DA312" i="2"/>
  <c r="DA306" i="2"/>
  <c r="DA323" i="2"/>
  <c r="DA275" i="2"/>
  <c r="DA270" i="2"/>
  <c r="DA276" i="2"/>
  <c r="BA275" i="2"/>
  <c r="DA263" i="2"/>
  <c r="DA250" i="2"/>
  <c r="DA282" i="2"/>
  <c r="CY254" i="2"/>
  <c r="DA254" i="2"/>
  <c r="DA230" i="2"/>
  <c r="DA283" i="2"/>
  <c r="DA319" i="2"/>
  <c r="DA305" i="2"/>
  <c r="DA301" i="2"/>
  <c r="DA297" i="2"/>
  <c r="DA287" i="2"/>
  <c r="DA294" i="2"/>
  <c r="DA269" i="2"/>
  <c r="DA255" i="2"/>
  <c r="DA265" i="2"/>
  <c r="CY237" i="2"/>
  <c r="DA237" i="2"/>
  <c r="DA290" i="2"/>
  <c r="DA266" i="2"/>
  <c r="DA221" i="2"/>
  <c r="DA206" i="2"/>
  <c r="DA251" i="2"/>
  <c r="DA328" i="2"/>
  <c r="DA310" i="2"/>
  <c r="DA311" i="2"/>
  <c r="DA278" i="2"/>
  <c r="DA273" i="2"/>
  <c r="DA262" i="2"/>
  <c r="DA243" i="2"/>
  <c r="DA289" i="2"/>
  <c r="DA316" i="2"/>
  <c r="DA327" i="2"/>
  <c r="DA320" i="2"/>
  <c r="DA318" i="2"/>
  <c r="DA315" i="2"/>
  <c r="DA309" i="2"/>
  <c r="DA225" i="2"/>
  <c r="DA218" i="2"/>
  <c r="DA274" i="2"/>
  <c r="DA233" i="2"/>
  <c r="DA242" i="2"/>
  <c r="DA203" i="2"/>
  <c r="DA207" i="2"/>
  <c r="CY244" i="2"/>
  <c r="DA244" i="2"/>
  <c r="DA199" i="2"/>
  <c r="DA174" i="2"/>
  <c r="DA128" i="2"/>
  <c r="CY168" i="2"/>
  <c r="DA168" i="2"/>
  <c r="DA137" i="2"/>
  <c r="DA67" i="2"/>
  <c r="DA62" i="2"/>
  <c r="DA127" i="2"/>
  <c r="DA98" i="2"/>
  <c r="DA213" i="2"/>
  <c r="DA143" i="2"/>
  <c r="DA114" i="2"/>
  <c r="DA63" i="2"/>
  <c r="DA131" i="2"/>
  <c r="DA79" i="2"/>
  <c r="DA8" i="2"/>
  <c r="DA180" i="2"/>
  <c r="CX329" i="2"/>
  <c r="DA26" i="2"/>
  <c r="DA324" i="2"/>
  <c r="DA271" i="2"/>
  <c r="DA284" i="2"/>
  <c r="DA261" i="2"/>
  <c r="DA241" i="2"/>
  <c r="DA226" i="2"/>
  <c r="DA291" i="2"/>
  <c r="DA186" i="2"/>
  <c r="DA145" i="2"/>
  <c r="DA125" i="2"/>
  <c r="DA134" i="2"/>
  <c r="DA129" i="2"/>
  <c r="DA138" i="2"/>
  <c r="DA86" i="2"/>
  <c r="DA68" i="2"/>
  <c r="DA59" i="2"/>
  <c r="DA54" i="2"/>
  <c r="DA48" i="2"/>
  <c r="DA40" i="2"/>
  <c r="DA146" i="2"/>
  <c r="DA117" i="2"/>
  <c r="DA90" i="2"/>
  <c r="DA82" i="2"/>
  <c r="DA91" i="2"/>
  <c r="DA76" i="2"/>
  <c r="BW330" i="2"/>
  <c r="DA5" i="2"/>
  <c r="DA105" i="2"/>
  <c r="DA92" i="2"/>
  <c r="DA14" i="2"/>
  <c r="DA313" i="2"/>
  <c r="DA303" i="2"/>
  <c r="DA314" i="2"/>
  <c r="BS253" i="2"/>
  <c r="DA252" i="2"/>
  <c r="BC232" i="2"/>
  <c r="DA228" i="2"/>
  <c r="CW181" i="2"/>
  <c r="BC176" i="2"/>
  <c r="CW295" i="2"/>
  <c r="DA232" i="2"/>
  <c r="CY219" i="2"/>
  <c r="DA219" i="2"/>
  <c r="DA130" i="2"/>
  <c r="DA121" i="2"/>
  <c r="CY109" i="2"/>
  <c r="DA109" i="2"/>
  <c r="BS101" i="2"/>
  <c r="DA97" i="2"/>
  <c r="CI85" i="2"/>
  <c r="DA84" i="2"/>
  <c r="DA60" i="2"/>
  <c r="DA16" i="2"/>
  <c r="DA248" i="2"/>
  <c r="DA304" i="2"/>
  <c r="DA272" i="2"/>
  <c r="CI211" i="2"/>
  <c r="DA53" i="2"/>
  <c r="BS172" i="2"/>
  <c r="BS296" i="2"/>
  <c r="BS235" i="2"/>
  <c r="CY81" i="2"/>
  <c r="DA81" i="2"/>
  <c r="BS285" i="2"/>
  <c r="BS186" i="2"/>
  <c r="DA238" i="2"/>
  <c r="DA239" i="2"/>
  <c r="DA148" i="2"/>
  <c r="DA118" i="2"/>
  <c r="DA151" i="2"/>
  <c r="DA205" i="2"/>
  <c r="DA110" i="2"/>
  <c r="DA104" i="2"/>
  <c r="DA46" i="2"/>
  <c r="DA39" i="2"/>
  <c r="DA36" i="2"/>
  <c r="DA18" i="2"/>
  <c r="DA21" i="2"/>
  <c r="DA298" i="2"/>
  <c r="DA292" i="2"/>
  <c r="DA258" i="2"/>
  <c r="DA281" i="2"/>
  <c r="DA220" i="2"/>
  <c r="DA217" i="2"/>
  <c r="DA166" i="2"/>
  <c r="DA178" i="2"/>
  <c r="DA189" i="2"/>
  <c r="DA182" i="2"/>
  <c r="DA156" i="2"/>
  <c r="DA147" i="2"/>
  <c r="DA74" i="2"/>
  <c r="DA27" i="2"/>
  <c r="DA6" i="2"/>
  <c r="BC157" i="2"/>
  <c r="DA23" i="2"/>
  <c r="BS122" i="2"/>
  <c r="DA32" i="2"/>
  <c r="DA57" i="2"/>
  <c r="DA28" i="2"/>
  <c r="DA47" i="2"/>
  <c r="DA285" i="2"/>
  <c r="BS326" i="2"/>
  <c r="DA190" i="2"/>
  <c r="DA154" i="2"/>
  <c r="BS191" i="2"/>
  <c r="CW211" i="2"/>
  <c r="DA196" i="2"/>
  <c r="BC193" i="2"/>
  <c r="CY198" i="2"/>
  <c r="BC153" i="2"/>
  <c r="DA19" i="2"/>
  <c r="BS109" i="2"/>
  <c r="DA101" i="2"/>
  <c r="DA7" i="2"/>
  <c r="CI248" i="2"/>
  <c r="DA236" i="2"/>
  <c r="CY224" i="2"/>
  <c r="BC224" i="2"/>
  <c r="BC149" i="2"/>
  <c r="DA141" i="2"/>
  <c r="DA113" i="2"/>
  <c r="DA326" i="2"/>
  <c r="DA158" i="2"/>
  <c r="BC98" i="2"/>
  <c r="BS257" i="2"/>
  <c r="DA264" i="2"/>
  <c r="DA172" i="2"/>
  <c r="DA214" i="2"/>
  <c r="CY124" i="2"/>
  <c r="DA124" i="2"/>
  <c r="DA212" i="2"/>
  <c r="DA192" i="2"/>
  <c r="DA175" i="2"/>
  <c r="DA106" i="2"/>
  <c r="DA71" i="2"/>
  <c r="DA132" i="2"/>
  <c r="DA160" i="2"/>
  <c r="DA111" i="2"/>
  <c r="DA13" i="2"/>
  <c r="DA95" i="2"/>
  <c r="DA20" i="2"/>
  <c r="DA9" i="2"/>
  <c r="DA30" i="2"/>
  <c r="DA45" i="2"/>
  <c r="DA22" i="2"/>
  <c r="BA10" i="2"/>
  <c r="DA25" i="2"/>
  <c r="DA296" i="2"/>
  <c r="DA308" i="2"/>
  <c r="DA321" i="2"/>
  <c r="DA288" i="2"/>
  <c r="DA229" i="2"/>
  <c r="DA249" i="2"/>
  <c r="DA215" i="2"/>
  <c r="DA280" i="2"/>
  <c r="DA204" i="2"/>
  <c r="DA325" i="2"/>
  <c r="DA247" i="2"/>
  <c r="DA245" i="2"/>
  <c r="DA227" i="2"/>
  <c r="DA224" i="2"/>
  <c r="DA210" i="2"/>
  <c r="DA194" i="2"/>
  <c r="DA216" i="2"/>
  <c r="DA201" i="2"/>
  <c r="DA198" i="2"/>
  <c r="DA173" i="2"/>
  <c r="DA171" i="2"/>
  <c r="DA164" i="2"/>
  <c r="DA169" i="2"/>
  <c r="DA150" i="2"/>
  <c r="DA144" i="2"/>
  <c r="DA108" i="2"/>
  <c r="DA126" i="2"/>
  <c r="DA122" i="2"/>
  <c r="CW113" i="2"/>
  <c r="DA77" i="2"/>
  <c r="DA56" i="2"/>
  <c r="DA55" i="2"/>
  <c r="DA89" i="2"/>
  <c r="DA75" i="2"/>
  <c r="DA161" i="2"/>
  <c r="DA34" i="2"/>
  <c r="DA267" i="2"/>
  <c r="DA116" i="2"/>
  <c r="CI19" i="2"/>
  <c r="DA10" i="2"/>
  <c r="DA277" i="2"/>
  <c r="DA170" i="2"/>
  <c r="DA183" i="2"/>
  <c r="DA177" i="2"/>
  <c r="DA120" i="2"/>
  <c r="DA102" i="2"/>
  <c r="DA29" i="2"/>
  <c r="DA96" i="2"/>
  <c r="DA211" i="2"/>
  <c r="DA246" i="2"/>
  <c r="DA322" i="2"/>
  <c r="DA253" i="2"/>
  <c r="DA49" i="2"/>
  <c r="DA317" i="2"/>
  <c r="DA222" i="2"/>
  <c r="CY240" i="2"/>
  <c r="DA240" i="2"/>
  <c r="DA188" i="2"/>
  <c r="DA167" i="2"/>
  <c r="DA162" i="2"/>
  <c r="DA159" i="2"/>
  <c r="DA136" i="2"/>
  <c r="DA107" i="2"/>
  <c r="DA99" i="2"/>
  <c r="DA94" i="2"/>
  <c r="CY157" i="2"/>
  <c r="DA157" i="2"/>
  <c r="CY142" i="2"/>
  <c r="DA142" i="2"/>
  <c r="DA119" i="2"/>
  <c r="DA31" i="2"/>
  <c r="DA58" i="2"/>
  <c r="DA133" i="2"/>
  <c r="DA44" i="2"/>
  <c r="DA17" i="2"/>
  <c r="DA299" i="2"/>
  <c r="DA200" i="2"/>
  <c r="DA191" i="2"/>
  <c r="DA181" i="2"/>
  <c r="DA208" i="2"/>
  <c r="DA185" i="2"/>
  <c r="DA223" i="2"/>
  <c r="DA115" i="2"/>
  <c r="DA112" i="2"/>
  <c r="DA93" i="2"/>
  <c r="DA70" i="2"/>
  <c r="DA43" i="2"/>
  <c r="DA135" i="2"/>
  <c r="DA73" i="2"/>
  <c r="DA64" i="2"/>
  <c r="DA50" i="2"/>
  <c r="DA152" i="2"/>
  <c r="DA24" i="2"/>
  <c r="DA11" i="2"/>
  <c r="DA195" i="2"/>
  <c r="DA80" i="2"/>
  <c r="DA257" i="2"/>
  <c r="DA268" i="2"/>
  <c r="DA187" i="2"/>
  <c r="DA300" i="2"/>
  <c r="DA66" i="2"/>
  <c r="DA61" i="2"/>
  <c r="DA100" i="2"/>
  <c r="DA35" i="2"/>
  <c r="CQ330" i="2"/>
  <c r="DA85" i="2"/>
  <c r="DA69" i="2"/>
  <c r="DA33" i="2"/>
  <c r="DA41" i="2"/>
  <c r="DA256" i="2"/>
  <c r="DA65" i="2"/>
  <c r="DA165" i="2"/>
  <c r="DA153" i="2"/>
  <c r="DA235" i="2"/>
  <c r="BC197" i="2"/>
  <c r="DA197" i="2"/>
  <c r="BS291" i="2"/>
  <c r="BC290" i="2"/>
  <c r="CG204" i="2"/>
  <c r="BQ195" i="2"/>
  <c r="BQ185" i="2"/>
  <c r="CG172" i="2"/>
  <c r="CG130" i="2"/>
  <c r="BS147" i="2"/>
  <c r="BS116" i="2"/>
  <c r="CI181" i="2"/>
  <c r="F126" i="6"/>
  <c r="BQ257" i="2"/>
  <c r="BA230" i="2"/>
  <c r="CI247" i="2"/>
  <c r="BS246" i="2"/>
  <c r="BC226" i="2"/>
  <c r="CG214" i="2"/>
  <c r="CY207" i="2"/>
  <c r="CW178" i="2"/>
  <c r="CY129" i="2"/>
  <c r="BA124" i="2"/>
  <c r="CW57" i="2"/>
  <c r="BQ49" i="2"/>
  <c r="BC205" i="2"/>
  <c r="CY190" i="2"/>
  <c r="BS197" i="2"/>
  <c r="CI177" i="2"/>
  <c r="BS169" i="2"/>
  <c r="BC213" i="2"/>
  <c r="CY97" i="2"/>
  <c r="BC88" i="2"/>
  <c r="BS75" i="2"/>
  <c r="BC92" i="2"/>
  <c r="CY24" i="2"/>
  <c r="BS15" i="2"/>
  <c r="BC268" i="2"/>
  <c r="BQ214" i="2"/>
  <c r="BQ57" i="2"/>
  <c r="BQ11" i="2"/>
  <c r="CI81" i="2"/>
  <c r="D10" i="7"/>
  <c r="D6" i="7"/>
  <c r="BC322" i="2"/>
  <c r="BS318" i="2"/>
  <c r="CG303" i="2"/>
  <c r="CY319" i="2"/>
  <c r="BC311" i="2"/>
  <c r="BC298" i="2"/>
  <c r="BS276" i="2"/>
  <c r="BA264" i="2"/>
  <c r="BA261" i="2"/>
  <c r="BA249" i="2"/>
  <c r="BA241" i="2"/>
  <c r="BQ235" i="2"/>
  <c r="BQ227" i="2"/>
  <c r="BA301" i="2"/>
  <c r="CW228" i="2"/>
  <c r="CW233" i="2"/>
  <c r="BC175" i="2"/>
  <c r="BA108" i="2"/>
  <c r="BQ93" i="2"/>
  <c r="CW89" i="2"/>
  <c r="CG91" i="2"/>
  <c r="BC67" i="2"/>
  <c r="CI256" i="2"/>
  <c r="BC228" i="2"/>
  <c r="BC248" i="2"/>
  <c r="BS244" i="2"/>
  <c r="BA235" i="2"/>
  <c r="BS226" i="2"/>
  <c r="CY220" i="2"/>
  <c r="CY193" i="2"/>
  <c r="BA270" i="2"/>
  <c r="BC230" i="2"/>
  <c r="CW275" i="2"/>
  <c r="CW251" i="2"/>
  <c r="CY230" i="2"/>
  <c r="BQ226" i="2"/>
  <c r="BC295" i="2"/>
  <c r="BQ193" i="2"/>
  <c r="CG177" i="2"/>
  <c r="CW169" i="2"/>
  <c r="BQ165" i="2"/>
  <c r="BS241" i="2"/>
  <c r="BC184" i="2"/>
  <c r="CI175" i="2"/>
  <c r="CG166" i="2"/>
  <c r="BA121" i="2"/>
  <c r="BS112" i="2"/>
  <c r="BQ100" i="2"/>
  <c r="BQ92" i="2"/>
  <c r="BQ88" i="2"/>
  <c r="BQ60" i="2"/>
  <c r="BQ41" i="2"/>
  <c r="BQ34" i="2"/>
  <c r="CW166" i="2"/>
  <c r="CW144" i="2"/>
  <c r="CW101" i="2"/>
  <c r="CW73" i="2"/>
  <c r="CY70" i="2"/>
  <c r="CW66" i="2"/>
  <c r="BC63" i="2"/>
  <c r="BA40" i="2"/>
  <c r="CI118" i="2"/>
  <c r="CW99" i="2"/>
  <c r="BS173" i="2"/>
  <c r="CY37" i="2"/>
  <c r="BA33" i="2"/>
  <c r="CI18" i="2"/>
  <c r="CW103" i="2"/>
  <c r="CG32" i="2"/>
  <c r="BS294" i="2"/>
  <c r="CW303" i="2"/>
  <c r="CI299" i="2"/>
  <c r="CI284" i="2"/>
  <c r="CW268" i="2"/>
  <c r="BS219" i="2"/>
  <c r="CI113" i="2"/>
  <c r="BS138" i="2"/>
  <c r="CY113" i="2"/>
  <c r="BS96" i="2"/>
  <c r="BS69" i="2"/>
  <c r="BC57" i="2"/>
  <c r="CW44" i="2"/>
  <c r="BS319" i="2"/>
  <c r="BQ296" i="2"/>
  <c r="CW311" i="2"/>
  <c r="BC312" i="2"/>
  <c r="BA284" i="2"/>
  <c r="CG268" i="2"/>
  <c r="BQ264" i="2"/>
  <c r="CG273" i="2"/>
  <c r="CY273" i="2"/>
  <c r="BQ260" i="2"/>
  <c r="BQ248" i="2"/>
  <c r="BQ244" i="2"/>
  <c r="BA236" i="2"/>
  <c r="BA232" i="2"/>
  <c r="CY294" i="2"/>
  <c r="BQ236" i="2"/>
  <c r="CY255" i="2"/>
  <c r="CI242" i="2"/>
  <c r="BC255" i="2"/>
  <c r="CY243" i="2"/>
  <c r="CI226" i="2"/>
  <c r="CG226" i="2"/>
  <c r="CG217" i="2"/>
  <c r="CG207" i="2"/>
  <c r="CI203" i="2"/>
  <c r="BA203" i="2"/>
  <c r="CG185" i="2"/>
  <c r="BA173" i="2"/>
  <c r="BQ153" i="2"/>
  <c r="BQ134" i="2"/>
  <c r="CY260" i="2"/>
  <c r="BS249" i="2"/>
  <c r="BQ178" i="2"/>
  <c r="CY184" i="2"/>
  <c r="CY156" i="2"/>
  <c r="BC145" i="2"/>
  <c r="CI124" i="2"/>
  <c r="BC160" i="2"/>
  <c r="CW139" i="2"/>
  <c r="BQ53" i="2"/>
  <c r="BS277" i="2"/>
  <c r="BS119" i="2"/>
  <c r="CG106" i="2"/>
  <c r="CW59" i="2"/>
  <c r="CY47" i="2"/>
  <c r="BQ40" i="2"/>
  <c r="CI99" i="2"/>
  <c r="CY176" i="2"/>
  <c r="BA136" i="2"/>
  <c r="BQ33" i="2"/>
  <c r="BS25" i="2"/>
  <c r="CY30" i="2"/>
  <c r="BS34" i="2"/>
  <c r="BC121" i="2"/>
  <c r="BC15" i="2"/>
  <c r="BA313" i="2"/>
  <c r="CI219" i="2"/>
  <c r="BS158" i="2"/>
  <c r="CW142" i="2"/>
  <c r="CI105" i="2"/>
  <c r="BC142" i="2"/>
  <c r="CY314" i="2"/>
  <c r="BS321" i="2"/>
  <c r="BC303" i="2"/>
  <c r="BA256" i="2"/>
  <c r="CY235" i="2"/>
  <c r="CY197" i="2"/>
  <c r="BA185" i="2"/>
  <c r="BC178" i="2"/>
  <c r="BC183" i="2"/>
  <c r="CY201" i="2"/>
  <c r="CI237" i="2"/>
  <c r="P24" i="3"/>
  <c r="CI201" i="2"/>
  <c r="BS183" i="2"/>
  <c r="CI161" i="2"/>
  <c r="BC134" i="2"/>
  <c r="CY153" i="2"/>
  <c r="BA149" i="2"/>
  <c r="BS115" i="2"/>
  <c r="BC113" i="2"/>
  <c r="BC84" i="2"/>
  <c r="BC76" i="2"/>
  <c r="CW48" i="2"/>
  <c r="CI109" i="2"/>
  <c r="BS80" i="2"/>
  <c r="BS68" i="2"/>
  <c r="BA109" i="2"/>
  <c r="BC100" i="2"/>
  <c r="BS32" i="2"/>
  <c r="CW52" i="2"/>
  <c r="CY7" i="2"/>
  <c r="CY195" i="2"/>
  <c r="BC216" i="2"/>
  <c r="CW285" i="2"/>
  <c r="CI295" i="2"/>
  <c r="CY285" i="2"/>
  <c r="BA285" i="2"/>
  <c r="CY313" i="2"/>
  <c r="BS252" i="2"/>
  <c r="CY248" i="2"/>
  <c r="BC261" i="2"/>
  <c r="CI232" i="2"/>
  <c r="CI220" i="2"/>
  <c r="CI199" i="2"/>
  <c r="BS194" i="2"/>
  <c r="CI228" i="2"/>
  <c r="CI227" i="2"/>
  <c r="BS211" i="2"/>
  <c r="CI205" i="2"/>
  <c r="BC202" i="2"/>
  <c r="CI185" i="2"/>
  <c r="BC177" i="2"/>
  <c r="BS168" i="2"/>
  <c r="BS165" i="2"/>
  <c r="CI193" i="2"/>
  <c r="CI196" i="2"/>
  <c r="CY177" i="2"/>
  <c r="CI244" i="2"/>
  <c r="CY154" i="2"/>
  <c r="CY77" i="2"/>
  <c r="BC106" i="2"/>
  <c r="BS85" i="2"/>
  <c r="BS53" i="2"/>
  <c r="BS48" i="2"/>
  <c r="BC162" i="2"/>
  <c r="BS190" i="2"/>
  <c r="CW104" i="2"/>
  <c r="CI75" i="2"/>
  <c r="CI59" i="2"/>
  <c r="BS50" i="2"/>
  <c r="CY228" i="2"/>
  <c r="BS150" i="2"/>
  <c r="BS248" i="2"/>
  <c r="BC169" i="2"/>
  <c r="BC73" i="2"/>
  <c r="BS247" i="2"/>
  <c r="BS185" i="2"/>
  <c r="BC251" i="2"/>
  <c r="BC182" i="2"/>
  <c r="BC172" i="2"/>
  <c r="BS181" i="2"/>
  <c r="BC309" i="2"/>
  <c r="CY303" i="2"/>
  <c r="CW299" i="2"/>
  <c r="BS295" i="2"/>
  <c r="BS308" i="2"/>
  <c r="BS260" i="2"/>
  <c r="CI261" i="2"/>
  <c r="CW260" i="2"/>
  <c r="CY261" i="2"/>
  <c r="CY252" i="2"/>
  <c r="CW252" i="2"/>
  <c r="BS223" i="2"/>
  <c r="BA172" i="2"/>
  <c r="BA231" i="2"/>
  <c r="CY204" i="2"/>
  <c r="CW325" i="2"/>
  <c r="BC154" i="2"/>
  <c r="CI60" i="2"/>
  <c r="CY28" i="2"/>
  <c r="CI235" i="2"/>
  <c r="BS204" i="2"/>
  <c r="CY66" i="2"/>
  <c r="CI15" i="2"/>
  <c r="BC59" i="2"/>
  <c r="CW161" i="2"/>
  <c r="BS313" i="2"/>
  <c r="CH285" i="2"/>
  <c r="CI285" i="2"/>
  <c r="CI272" i="2"/>
  <c r="CH272" i="2"/>
  <c r="CI56" i="2"/>
  <c r="CI224" i="2"/>
  <c r="CH224" i="2"/>
  <c r="BC321" i="2"/>
  <c r="CW241" i="2"/>
  <c r="BC129" i="2"/>
  <c r="CI178" i="2"/>
  <c r="CW74" i="2"/>
  <c r="CW17" i="2"/>
  <c r="R20" i="3"/>
  <c r="R24" i="3"/>
  <c r="BC307" i="2"/>
  <c r="CI158" i="2"/>
  <c r="BS273" i="2"/>
  <c r="CW40" i="2"/>
  <c r="CW35" i="2"/>
  <c r="BQ28" i="2"/>
  <c r="CH268" i="2"/>
  <c r="CI268" i="2"/>
  <c r="CI173" i="2"/>
  <c r="CH173" i="2"/>
  <c r="BS156" i="2"/>
  <c r="BQ224" i="2"/>
  <c r="CW220" i="2"/>
  <c r="F9" i="3"/>
  <c r="H9" i="3" s="1"/>
  <c r="BQ77" i="2"/>
  <c r="CY102" i="2"/>
  <c r="BA78" i="2"/>
  <c r="R26" i="3"/>
  <c r="BC320" i="2"/>
  <c r="CY318" i="2"/>
  <c r="CI300" i="2"/>
  <c r="BS280" i="2"/>
  <c r="BQ272" i="2"/>
  <c r="BC265" i="2"/>
  <c r="BQ286" i="2"/>
  <c r="BQ202" i="2"/>
  <c r="CG138" i="2"/>
  <c r="CG122" i="2"/>
  <c r="CW165" i="2"/>
  <c r="BS228" i="2"/>
  <c r="BS166" i="2"/>
  <c r="BA140" i="2"/>
  <c r="BQ84" i="2"/>
  <c r="BQ76" i="2"/>
  <c r="BS192" i="2"/>
  <c r="BS145" i="2"/>
  <c r="CG85" i="2"/>
  <c r="CG69" i="2"/>
  <c r="BQ65" i="2"/>
  <c r="CG53" i="2"/>
  <c r="BC95" i="2"/>
  <c r="CG66" i="2"/>
  <c r="CG43" i="2"/>
  <c r="CG15" i="2"/>
  <c r="CY98" i="2"/>
  <c r="CI16" i="2"/>
  <c r="BA9" i="2"/>
  <c r="CG78" i="2"/>
  <c r="CW78" i="2"/>
  <c r="BQ78" i="2"/>
  <c r="CW21" i="2"/>
  <c r="BC69" i="2"/>
  <c r="BC42" i="2"/>
  <c r="CY27" i="2"/>
  <c r="BS7" i="2"/>
  <c r="BA63" i="2"/>
  <c r="BC26" i="2"/>
  <c r="CY22" i="2"/>
  <c r="CY326" i="2"/>
  <c r="CW318" i="2"/>
  <c r="CI252" i="2"/>
  <c r="BC173" i="2"/>
  <c r="BC223" i="2"/>
  <c r="BC209" i="2"/>
  <c r="BC190" i="2"/>
  <c r="BC185" i="2"/>
  <c r="CY183" i="2"/>
  <c r="CY321" i="2"/>
  <c r="BQ300" i="2"/>
  <c r="CY298" i="2"/>
  <c r="CI293" i="2"/>
  <c r="BA267" i="2"/>
  <c r="CW266" i="2"/>
  <c r="BS243" i="2"/>
  <c r="CY246" i="2"/>
  <c r="CY211" i="2"/>
  <c r="CI204" i="2"/>
  <c r="BC203" i="2"/>
  <c r="BS281" i="2"/>
  <c r="BC257" i="2"/>
  <c r="BS202" i="2"/>
  <c r="BQ196" i="2"/>
  <c r="BC166" i="2"/>
  <c r="BC215" i="2"/>
  <c r="BC163" i="2"/>
  <c r="BS141" i="2"/>
  <c r="BQ97" i="2"/>
  <c r="BQ69" i="2"/>
  <c r="BS130" i="2"/>
  <c r="BS86" i="2"/>
  <c r="CI43" i="2"/>
  <c r="BS98" i="2"/>
  <c r="CG42" i="2"/>
  <c r="CY38" i="2"/>
  <c r="BC101" i="2"/>
  <c r="BA42" i="2"/>
  <c r="BC6" i="2"/>
  <c r="CI22" i="2"/>
  <c r="BS11" i="2"/>
  <c r="CY5" i="2"/>
  <c r="BS322" i="2"/>
  <c r="CY277" i="2"/>
  <c r="BC277" i="2"/>
  <c r="AE7" i="7"/>
  <c r="BQ313" i="2"/>
  <c r="BQ291" i="2"/>
  <c r="BA309" i="2"/>
  <c r="CG235" i="2"/>
  <c r="BQ249" i="2"/>
  <c r="CG317" i="2"/>
  <c r="CW288" i="2"/>
  <c r="BQ328" i="2"/>
  <c r="BC280" i="2"/>
  <c r="BQ277" i="2"/>
  <c r="CW249" i="2"/>
  <c r="BA282" i="2"/>
  <c r="CG237" i="2"/>
  <c r="CY218" i="2"/>
  <c r="BA197" i="2"/>
  <c r="BA186" i="2"/>
  <c r="BQ154" i="2"/>
  <c r="CW150" i="2"/>
  <c r="BC140" i="2"/>
  <c r="CI125" i="2"/>
  <c r="CY123" i="2"/>
  <c r="CY121" i="2"/>
  <c r="BA85" i="2"/>
  <c r="BA69" i="2"/>
  <c r="CI155" i="2"/>
  <c r="CI131" i="2"/>
  <c r="BQ101" i="2"/>
  <c r="BQ89" i="2"/>
  <c r="BQ73" i="2"/>
  <c r="CW69" i="2"/>
  <c r="CY159" i="2"/>
  <c r="CW90" i="2"/>
  <c r="CG155" i="2"/>
  <c r="CY74" i="2"/>
  <c r="BS114" i="2"/>
  <c r="BS93" i="2"/>
  <c r="BA47" i="2"/>
  <c r="CG24" i="2"/>
  <c r="CG14" i="2"/>
  <c r="CG27" i="2"/>
  <c r="CY55" i="2"/>
  <c r="CY44" i="2"/>
  <c r="CY19" i="2"/>
  <c r="BS12" i="2"/>
  <c r="BA6" i="2"/>
  <c r="BS20" i="2"/>
  <c r="BA322" i="2"/>
  <c r="CW248" i="2"/>
  <c r="CI307" i="2"/>
  <c r="CY304" i="2"/>
  <c r="CI326" i="2"/>
  <c r="BS261" i="2"/>
  <c r="BS210" i="2"/>
  <c r="BA181" i="2"/>
  <c r="CW177" i="2"/>
  <c r="CY223" i="2"/>
  <c r="CW197" i="2"/>
  <c r="CY120" i="2"/>
  <c r="BC65" i="2"/>
  <c r="CI64" i="2"/>
  <c r="BC44" i="2"/>
  <c r="BS102" i="2"/>
  <c r="CY89" i="2"/>
  <c r="CW56" i="2"/>
  <c r="BS43" i="2"/>
  <c r="CW157" i="2"/>
  <c r="BS38" i="2"/>
  <c r="BS27" i="2"/>
  <c r="CI23" i="2"/>
  <c r="BS113" i="2"/>
  <c r="BS303" i="2"/>
  <c r="BS298" i="2"/>
  <c r="BS288" i="2"/>
  <c r="CW284" i="2"/>
  <c r="CI313" i="2"/>
  <c r="CI292" i="2"/>
  <c r="CW322" i="2"/>
  <c r="CW271" i="2"/>
  <c r="CY268" i="2"/>
  <c r="CI257" i="2"/>
  <c r="BS309" i="2"/>
  <c r="BA272" i="2"/>
  <c r="BS232" i="2"/>
  <c r="CY226" i="2"/>
  <c r="BS209" i="2"/>
  <c r="BC194" i="2"/>
  <c r="BS177" i="2"/>
  <c r="CY158" i="2"/>
  <c r="BC273" i="2"/>
  <c r="BS231" i="2"/>
  <c r="CI198" i="2"/>
  <c r="CI194" i="2"/>
  <c r="BQ173" i="2"/>
  <c r="CY187" i="2"/>
  <c r="CI223" i="2"/>
  <c r="BC196" i="2"/>
  <c r="BS201" i="2"/>
  <c r="BS193" i="2"/>
  <c r="BS144" i="2"/>
  <c r="CI138" i="2"/>
  <c r="CW231" i="2"/>
  <c r="CI101" i="2"/>
  <c r="BS22" i="2"/>
  <c r="CY100" i="2"/>
  <c r="BC97" i="2"/>
  <c r="BS52" i="2"/>
  <c r="BC40" i="2"/>
  <c r="CY35" i="2"/>
  <c r="BC219" i="2"/>
  <c r="BS121" i="2"/>
  <c r="CY85" i="2"/>
  <c r="CI77" i="2"/>
  <c r="CY69" i="2"/>
  <c r="CW34" i="2"/>
  <c r="CY33" i="2"/>
  <c r="CY29" i="2"/>
  <c r="CY60" i="2"/>
  <c r="CW60" i="2"/>
  <c r="CW64" i="2"/>
  <c r="BC313" i="2"/>
  <c r="BC256" i="2"/>
  <c r="CI241" i="2"/>
  <c r="BC288" i="2"/>
  <c r="BC89" i="2"/>
  <c r="CY232" i="2"/>
  <c r="CI153" i="2"/>
  <c r="CI142" i="2"/>
  <c r="BC82" i="2"/>
  <c r="CW185" i="2"/>
  <c r="CY65" i="2"/>
  <c r="CI65" i="2"/>
  <c r="CI322" i="2"/>
  <c r="CW130" i="2"/>
  <c r="CI112" i="2"/>
  <c r="CY96" i="2"/>
  <c r="CY93" i="2"/>
  <c r="CY105" i="2"/>
  <c r="CI6" i="2"/>
  <c r="BS89" i="2"/>
  <c r="CY32" i="2"/>
  <c r="CI149" i="2"/>
  <c r="BC23" i="2"/>
  <c r="CI303" i="2"/>
  <c r="BA277" i="2"/>
  <c r="CY258" i="2"/>
  <c r="CY241" i="2"/>
  <c r="BC241" i="2"/>
  <c r="CW235" i="2"/>
  <c r="BS208" i="2"/>
  <c r="BS160" i="2"/>
  <c r="BC171" i="2"/>
  <c r="CW153" i="2"/>
  <c r="BA142" i="2"/>
  <c r="BS140" i="2"/>
  <c r="BC126" i="2"/>
  <c r="CY130" i="2"/>
  <c r="BA113" i="2"/>
  <c r="CY101" i="2"/>
  <c r="CI97" i="2"/>
  <c r="CI89" i="2"/>
  <c r="BS82" i="2"/>
  <c r="BS76" i="2"/>
  <c r="BC66" i="2"/>
  <c r="CI61" i="2"/>
  <c r="BS60" i="2"/>
  <c r="BS49" i="2"/>
  <c r="CI122" i="2"/>
  <c r="CY117" i="2"/>
  <c r="CI68" i="2"/>
  <c r="CI141" i="2"/>
  <c r="CI11" i="2"/>
  <c r="CH11" i="2"/>
  <c r="CG318" i="2"/>
  <c r="CW320" i="2"/>
  <c r="CH326" i="2"/>
  <c r="BQ307" i="2"/>
  <c r="BQ295" i="2"/>
  <c r="BS306" i="2"/>
  <c r="BQ285" i="2"/>
  <c r="BA216" i="2"/>
  <c r="CG228" i="2"/>
  <c r="BQ181" i="2"/>
  <c r="BA169" i="2"/>
  <c r="CG178" i="2"/>
  <c r="CG173" i="2"/>
  <c r="P16" i="3"/>
  <c r="CW199" i="2"/>
  <c r="BS175" i="2"/>
  <c r="CW171" i="2"/>
  <c r="BQ129" i="2"/>
  <c r="CG123" i="2"/>
  <c r="CG96" i="2"/>
  <c r="CG80" i="2"/>
  <c r="BC227" i="2"/>
  <c r="BA175" i="2"/>
  <c r="CW156" i="2"/>
  <c r="CW147" i="2"/>
  <c r="BQ61" i="2"/>
  <c r="BA200" i="2"/>
  <c r="CG98" i="2"/>
  <c r="BS83" i="2"/>
  <c r="BC181" i="2"/>
  <c r="BS66" i="2"/>
  <c r="BA104" i="2"/>
  <c r="CI5" i="2"/>
  <c r="BS325" i="2"/>
  <c r="CW317" i="2"/>
  <c r="BA288" i="2"/>
  <c r="CY310" i="2"/>
  <c r="CW306" i="2"/>
  <c r="BC304" i="2"/>
  <c r="CG223" i="2"/>
  <c r="CI282" i="2"/>
  <c r="BC266" i="2"/>
  <c r="BQ261" i="2"/>
  <c r="BC285" i="2"/>
  <c r="BA263" i="2"/>
  <c r="CW204" i="2"/>
  <c r="CG189" i="2"/>
  <c r="CW154" i="2"/>
  <c r="CH153" i="2"/>
  <c r="BC124" i="2"/>
  <c r="BQ72" i="2"/>
  <c r="BQ64" i="2"/>
  <c r="BQ48" i="2"/>
  <c r="CI179" i="2"/>
  <c r="BS123" i="2"/>
  <c r="BQ113" i="2"/>
  <c r="CH101" i="2"/>
  <c r="BC206" i="2"/>
  <c r="CI111" i="2"/>
  <c r="CI27" i="2"/>
  <c r="BC9" i="2"/>
  <c r="CY288" i="2"/>
  <c r="BQ326" i="2"/>
  <c r="CG320" i="2"/>
  <c r="CI311" i="2"/>
  <c r="BS284" i="2"/>
  <c r="BA255" i="2"/>
  <c r="BS327" i="2"/>
  <c r="BC299" i="2"/>
  <c r="CG309" i="2"/>
  <c r="CW294" i="2"/>
  <c r="CY286" i="2"/>
  <c r="CG264" i="2"/>
  <c r="BS292" i="2"/>
  <c r="CI283" i="2"/>
  <c r="CW261" i="2"/>
  <c r="BQ216" i="2"/>
  <c r="BC235" i="2"/>
  <c r="BS214" i="2"/>
  <c r="CW213" i="2"/>
  <c r="BQ138" i="2"/>
  <c r="BC252" i="2"/>
  <c r="BC144" i="2"/>
  <c r="BQ139" i="2"/>
  <c r="BA135" i="2"/>
  <c r="CG93" i="2"/>
  <c r="CI192" i="2"/>
  <c r="CY162" i="2"/>
  <c r="BC156" i="2"/>
  <c r="CW123" i="2"/>
  <c r="CG104" i="2"/>
  <c r="CG101" i="2"/>
  <c r="CW49" i="2"/>
  <c r="CG188" i="2"/>
  <c r="CI50" i="2"/>
  <c r="CI45" i="2"/>
  <c r="BC43" i="2"/>
  <c r="BQ35" i="2"/>
  <c r="CG167" i="2"/>
  <c r="BS77" i="2"/>
  <c r="CH23" i="2"/>
  <c r="CI209" i="2"/>
  <c r="CW176" i="2"/>
  <c r="BS245" i="2"/>
  <c r="CW209" i="2"/>
  <c r="CI96" i="2"/>
  <c r="CW51" i="2"/>
  <c r="CW27" i="2"/>
  <c r="CY13" i="2"/>
  <c r="BA13" i="2"/>
  <c r="CY58" i="2"/>
  <c r="BC80" i="2"/>
  <c r="BS39" i="2"/>
  <c r="CY272" i="2"/>
  <c r="CW280" i="2"/>
  <c r="BS236" i="2"/>
  <c r="CI249" i="2"/>
  <c r="BC244" i="2"/>
  <c r="CY249" i="2"/>
  <c r="CY191" i="2"/>
  <c r="CI187" i="2"/>
  <c r="CY181" i="2"/>
  <c r="CI176" i="2"/>
  <c r="CI169" i="2"/>
  <c r="BC195" i="2"/>
  <c r="BS176" i="2"/>
  <c r="CI154" i="2"/>
  <c r="CI120" i="2"/>
  <c r="CI92" i="2"/>
  <c r="BC91" i="2"/>
  <c r="BC77" i="2"/>
  <c r="CI73" i="2"/>
  <c r="CI72" i="2"/>
  <c r="CY68" i="2"/>
  <c r="BS64" i="2"/>
  <c r="BS84" i="2"/>
  <c r="CI76" i="2"/>
  <c r="CY50" i="2"/>
  <c r="BS41" i="2"/>
  <c r="CW41" i="2"/>
  <c r="CW15" i="2"/>
  <c r="BS251" i="2"/>
  <c r="CI271" i="2"/>
  <c r="BQ7" i="2"/>
  <c r="CW84" i="2"/>
  <c r="CI32" i="2"/>
  <c r="CW155" i="2"/>
  <c r="CI121" i="2"/>
  <c r="BC111" i="2"/>
  <c r="CG95" i="2"/>
  <c r="CW83" i="2"/>
  <c r="CY205" i="2"/>
  <c r="BQ163" i="2"/>
  <c r="CG159" i="2"/>
  <c r="BS105" i="2"/>
  <c r="CY31" i="2"/>
  <c r="CW22" i="2"/>
  <c r="BC13" i="2"/>
  <c r="BS30" i="2"/>
  <c r="BC21" i="2"/>
  <c r="BA133" i="2"/>
  <c r="BC55" i="2"/>
  <c r="CI17" i="2"/>
  <c r="BC139" i="2"/>
  <c r="CW313" i="2"/>
  <c r="CW256" i="2"/>
  <c r="BA252" i="2"/>
  <c r="BA248" i="2"/>
  <c r="CI281" i="2"/>
  <c r="BQ197" i="2"/>
  <c r="CG176" i="2"/>
  <c r="CW172" i="2"/>
  <c r="CI182" i="2"/>
  <c r="CY245" i="2"/>
  <c r="CW223" i="2"/>
  <c r="CW189" i="2"/>
  <c r="BS187" i="2"/>
  <c r="BS151" i="2"/>
  <c r="BC93" i="2"/>
  <c r="BC48" i="2"/>
  <c r="BS146" i="2"/>
  <c r="BC105" i="2"/>
  <c r="CW100" i="2"/>
  <c r="BS65" i="2"/>
  <c r="CY61" i="2"/>
  <c r="BA60" i="2"/>
  <c r="CI44" i="2"/>
  <c r="BS57" i="2"/>
  <c r="BS56" i="2"/>
  <c r="CW88" i="2"/>
  <c r="CW80" i="2"/>
  <c r="BS40" i="2"/>
  <c r="CI108" i="2"/>
  <c r="CW108" i="2"/>
  <c r="CI88" i="2"/>
  <c r="CI80" i="2"/>
  <c r="BC56" i="2"/>
  <c r="BC28" i="2"/>
  <c r="BC7" i="2"/>
  <c r="CW72" i="2"/>
  <c r="CY57" i="2"/>
  <c r="BS217" i="2"/>
  <c r="CY196" i="2"/>
  <c r="CG203" i="2"/>
  <c r="CW149" i="2"/>
  <c r="CY125" i="2"/>
  <c r="BC237" i="2"/>
  <c r="BC130" i="2"/>
  <c r="CI104" i="2"/>
  <c r="CI93" i="2"/>
  <c r="CI69" i="2"/>
  <c r="CY16" i="2"/>
  <c r="BC34" i="2"/>
  <c r="BC119" i="2"/>
  <c r="CI79" i="2"/>
  <c r="CW75" i="2"/>
  <c r="CG11" i="2"/>
  <c r="BC148" i="2"/>
  <c r="BS142" i="2"/>
  <c r="CY127" i="2"/>
  <c r="BA55" i="2"/>
  <c r="CG29" i="2"/>
  <c r="BC14" i="2"/>
  <c r="CI9" i="2"/>
  <c r="BS28" i="2"/>
  <c r="BC109" i="2"/>
  <c r="BC64" i="2"/>
  <c r="CW7" i="2"/>
  <c r="BQ63" i="2"/>
  <c r="CY41" i="2"/>
  <c r="BC25" i="2"/>
  <c r="BA326" i="2"/>
  <c r="CI325" i="2"/>
  <c r="CI288" i="2"/>
  <c r="CY300" i="2"/>
  <c r="CI291" i="2"/>
  <c r="BQ288" i="2"/>
  <c r="CI277" i="2"/>
  <c r="CI273" i="2"/>
  <c r="BA268" i="2"/>
  <c r="CI260" i="2"/>
  <c r="BS242" i="2"/>
  <c r="CI236" i="2"/>
  <c r="BC272" i="2"/>
  <c r="BA177" i="2"/>
  <c r="BA227" i="2"/>
  <c r="BS220" i="2"/>
  <c r="CY169" i="2"/>
  <c r="CY150" i="2"/>
  <c r="CW138" i="2"/>
  <c r="BS149" i="2"/>
  <c r="CY138" i="2"/>
  <c r="BA48" i="2"/>
  <c r="BC72" i="2"/>
  <c r="BA161" i="2"/>
  <c r="CY14" i="2"/>
  <c r="BA11" i="2"/>
  <c r="BS6" i="2"/>
  <c r="BA34" i="2"/>
  <c r="BA28" i="2"/>
  <c r="CI7" i="2"/>
  <c r="CI34" i="2"/>
  <c r="BC211" i="2"/>
  <c r="BQ87" i="2"/>
  <c r="CW201" i="2"/>
  <c r="BC168" i="2"/>
  <c r="CI216" i="2"/>
  <c r="BS70" i="2"/>
  <c r="CY48" i="2"/>
  <c r="CY152" i="2"/>
  <c r="BS92" i="2"/>
  <c r="BQ276" i="2"/>
  <c r="CI269" i="2"/>
  <c r="BC324" i="2"/>
  <c r="BA308" i="2"/>
  <c r="CY307" i="2"/>
  <c r="CG246" i="2"/>
  <c r="BQ274" i="2"/>
  <c r="BC220" i="2"/>
  <c r="CG213" i="2"/>
  <c r="BC207" i="2"/>
  <c r="CW186" i="2"/>
  <c r="CI159" i="2"/>
  <c r="CY144" i="2"/>
  <c r="CY145" i="2"/>
  <c r="CW128" i="2"/>
  <c r="BC128" i="2"/>
  <c r="CG117" i="2"/>
  <c r="BA116" i="2"/>
  <c r="CW93" i="2"/>
  <c r="BQ81" i="2"/>
  <c r="BS134" i="2"/>
  <c r="BC115" i="2"/>
  <c r="CY115" i="2"/>
  <c r="CY106" i="2"/>
  <c r="CY67" i="2"/>
  <c r="F6" i="3"/>
  <c r="H6" i="3" s="1"/>
  <c r="CG23" i="2"/>
  <c r="BQ143" i="2"/>
  <c r="CY90" i="2"/>
  <c r="BA163" i="2"/>
  <c r="CW159" i="2"/>
  <c r="CW47" i="2"/>
  <c r="BS46" i="2"/>
  <c r="CY20" i="2"/>
  <c r="BC62" i="2"/>
  <c r="CG58" i="2"/>
  <c r="BQ42" i="2"/>
  <c r="CG9" i="2"/>
  <c r="CY11" i="2"/>
  <c r="BC123" i="2"/>
  <c r="G116" i="6"/>
  <c r="CY149" i="2"/>
  <c r="BS5" i="2"/>
  <c r="BC314" i="2"/>
  <c r="BA318" i="2"/>
  <c r="BA295" i="2"/>
  <c r="BC292" i="2"/>
  <c r="BS287" i="2"/>
  <c r="CI276" i="2"/>
  <c r="CY257" i="2"/>
  <c r="BS324" i="2"/>
  <c r="CI324" i="2"/>
  <c r="CI287" i="2"/>
  <c r="CI280" i="2"/>
  <c r="BC198" i="2"/>
  <c r="BS258" i="2"/>
  <c r="BC245" i="2"/>
  <c r="BA211" i="2"/>
  <c r="BC199" i="2"/>
  <c r="BS227" i="2"/>
  <c r="BA223" i="2"/>
  <c r="BS218" i="2"/>
  <c r="BS216" i="2"/>
  <c r="BA219" i="2"/>
  <c r="BC150" i="2"/>
  <c r="CI130" i="2"/>
  <c r="BS129" i="2"/>
  <c r="CY134" i="2"/>
  <c r="BC117" i="2"/>
  <c r="BS72" i="2"/>
  <c r="BC60" i="2"/>
  <c r="CI40" i="2"/>
  <c r="CW134" i="2"/>
  <c r="BS120" i="2"/>
  <c r="CI91" i="2"/>
  <c r="CY82" i="2"/>
  <c r="BS54" i="2"/>
  <c r="BQ161" i="2"/>
  <c r="BA38" i="2"/>
  <c r="CW11" i="2"/>
  <c r="CY92" i="2"/>
  <c r="CG62" i="2"/>
  <c r="BS87" i="2"/>
  <c r="CI317" i="2"/>
  <c r="CG304" i="2"/>
  <c r="BS304" i="2"/>
  <c r="CG277" i="2"/>
  <c r="BA269" i="2"/>
  <c r="CG254" i="2"/>
  <c r="CI246" i="2"/>
  <c r="CI255" i="2"/>
  <c r="CI250" i="2"/>
  <c r="CI225" i="2"/>
  <c r="CG274" i="2"/>
  <c r="CW262" i="2"/>
  <c r="CG313" i="2"/>
  <c r="CW327" i="2"/>
  <c r="CG314" i="2"/>
  <c r="CG307" i="2"/>
  <c r="CG292" i="2"/>
  <c r="CY291" i="2"/>
  <c r="CI310" i="2"/>
  <c r="BQ304" i="2"/>
  <c r="BS311" i="2"/>
  <c r="BQ306" i="2"/>
  <c r="BQ268" i="2"/>
  <c r="BC297" i="2"/>
  <c r="BQ223" i="2"/>
  <c r="CY263" i="2"/>
  <c r="CY234" i="2"/>
  <c r="BA226" i="2"/>
  <c r="BS222" i="2"/>
  <c r="BQ189" i="2"/>
  <c r="BQ172" i="2"/>
  <c r="BQ168" i="2"/>
  <c r="CW158" i="2"/>
  <c r="BQ146" i="2"/>
  <c r="CY251" i="2"/>
  <c r="BC236" i="2"/>
  <c r="CY229" i="2"/>
  <c r="G56" i="6"/>
  <c r="BS213" i="2"/>
  <c r="BS196" i="2"/>
  <c r="CW170" i="2"/>
  <c r="BA156" i="2"/>
  <c r="CY139" i="2"/>
  <c r="CW135" i="2"/>
  <c r="CI129" i="2"/>
  <c r="CG128" i="2"/>
  <c r="BC125" i="2"/>
  <c r="CG38" i="2"/>
  <c r="BC253" i="2"/>
  <c r="P22" i="3"/>
  <c r="BS170" i="2"/>
  <c r="BS162" i="2"/>
  <c r="CG140" i="2"/>
  <c r="CW121" i="2"/>
  <c r="BQ109" i="2"/>
  <c r="CW97" i="2"/>
  <c r="CW65" i="2"/>
  <c r="BS250" i="2"/>
  <c r="BC165" i="2"/>
  <c r="CW119" i="2"/>
  <c r="BA115" i="2"/>
  <c r="CW114" i="2"/>
  <c r="BQ106" i="2"/>
  <c r="CW98" i="2"/>
  <c r="CI74" i="2"/>
  <c r="BQ23" i="2"/>
  <c r="BS195" i="2"/>
  <c r="BS178" i="2"/>
  <c r="BQ127" i="2"/>
  <c r="CH120" i="2"/>
  <c r="CG90" i="2"/>
  <c r="BC83" i="2"/>
  <c r="CI78" i="2"/>
  <c r="CW136" i="2"/>
  <c r="CY46" i="2"/>
  <c r="CG45" i="2"/>
  <c r="CG30" i="2"/>
  <c r="BA29" i="2"/>
  <c r="CW20" i="2"/>
  <c r="BS17" i="2"/>
  <c r="CW13" i="2"/>
  <c r="CW12" i="2"/>
  <c r="CY88" i="2"/>
  <c r="CY52" i="2"/>
  <c r="CW39" i="2"/>
  <c r="BS23" i="2"/>
  <c r="CW67" i="2"/>
  <c r="BC29" i="2"/>
  <c r="CW18" i="2"/>
  <c r="BA17" i="2"/>
  <c r="CG94" i="2"/>
  <c r="BQ31" i="2"/>
  <c r="CY15" i="2"/>
  <c r="BC85" i="2"/>
  <c r="BS198" i="2"/>
  <c r="BC318" i="2"/>
  <c r="BS307" i="2"/>
  <c r="CI304" i="2"/>
  <c r="BC296" i="2"/>
  <c r="CY292" i="2"/>
  <c r="BA303" i="2"/>
  <c r="CW277" i="2"/>
  <c r="BA260" i="2"/>
  <c r="BS230" i="2"/>
  <c r="CW193" i="2"/>
  <c r="CI168" i="2"/>
  <c r="BA193" i="2"/>
  <c r="CI172" i="2"/>
  <c r="CY165" i="2"/>
  <c r="BC164" i="2"/>
  <c r="CG278" i="2"/>
  <c r="CY217" i="2"/>
  <c r="CW205" i="2"/>
  <c r="BS189" i="2"/>
  <c r="CW168" i="2"/>
  <c r="CY189" i="2"/>
  <c r="BC138" i="2"/>
  <c r="BA130" i="2"/>
  <c r="CI146" i="2"/>
  <c r="CY84" i="2"/>
  <c r="BA44" i="2"/>
  <c r="BS100" i="2"/>
  <c r="CY75" i="2"/>
  <c r="BC68" i="2"/>
  <c r="BC35" i="2"/>
  <c r="BA19" i="2"/>
  <c r="BQ126" i="2"/>
  <c r="CW126" i="2"/>
  <c r="BA23" i="2"/>
  <c r="CW38" i="2"/>
  <c r="CY23" i="2"/>
  <c r="CW19" i="2"/>
  <c r="CI12" i="2"/>
  <c r="CY10" i="2"/>
  <c r="BC187" i="2"/>
  <c r="CI28" i="2"/>
  <c r="C342" i="2"/>
  <c r="CY324" i="2"/>
  <c r="CI320" i="2"/>
  <c r="CY299" i="2"/>
  <c r="CG315" i="2"/>
  <c r="BS278" i="2"/>
  <c r="BS207" i="2"/>
  <c r="BA194" i="2"/>
  <c r="BQ318" i="2"/>
  <c r="BA324" i="2"/>
  <c r="BC291" i="2"/>
  <c r="CW300" i="2"/>
  <c r="BQ292" i="2"/>
  <c r="CG311" i="2"/>
  <c r="CY293" i="2"/>
  <c r="CW290" i="2"/>
  <c r="CY271" i="2"/>
  <c r="BQ271" i="2"/>
  <c r="CI301" i="2"/>
  <c r="CY297" i="2"/>
  <c r="CW278" i="2"/>
  <c r="BA257" i="2"/>
  <c r="BQ215" i="2"/>
  <c r="CG283" i="2"/>
  <c r="BQ232" i="2"/>
  <c r="BC317" i="2"/>
  <c r="BQ317" i="2"/>
  <c r="BA321" i="2"/>
  <c r="BQ303" i="2"/>
  <c r="BA296" i="2"/>
  <c r="BC319" i="2"/>
  <c r="BS315" i="2"/>
  <c r="BQ316" i="2"/>
  <c r="BS293" i="2"/>
  <c r="CI289" i="2"/>
  <c r="CY284" i="2"/>
  <c r="BC284" i="2"/>
  <c r="BC267" i="2"/>
  <c r="BC315" i="2"/>
  <c r="CG281" i="2"/>
  <c r="CI286" i="2"/>
  <c r="CW283" i="2"/>
  <c r="CW273" i="2"/>
  <c r="CG269" i="2"/>
  <c r="CG260" i="2"/>
  <c r="CG256" i="2"/>
  <c r="CG211" i="2"/>
  <c r="BA302" i="2"/>
  <c r="BS301" i="2"/>
  <c r="BC283" i="2"/>
  <c r="CW232" i="2"/>
  <c r="BQ220" i="2"/>
  <c r="CW216" i="2"/>
  <c r="BS270" i="2"/>
  <c r="BS263" i="2"/>
  <c r="CW247" i="2"/>
  <c r="BC243" i="2"/>
  <c r="CG243" i="2"/>
  <c r="BC233" i="2"/>
  <c r="CG282" i="2"/>
  <c r="BQ275" i="2"/>
  <c r="CG265" i="2"/>
  <c r="CG258" i="2"/>
  <c r="BC234" i="2"/>
  <c r="BS212" i="2"/>
  <c r="CW208" i="2"/>
  <c r="CW203" i="2"/>
  <c r="CY202" i="2"/>
  <c r="BQ198" i="2"/>
  <c r="BQ187" i="2"/>
  <c r="CG161" i="2"/>
  <c r="CG149" i="2"/>
  <c r="CG142" i="2"/>
  <c r="CG134" i="2"/>
  <c r="BC225" i="2"/>
  <c r="BC222" i="2"/>
  <c r="BA207" i="2"/>
  <c r="BA202" i="2"/>
  <c r="BA198" i="2"/>
  <c r="CW182" i="2"/>
  <c r="BC200" i="2"/>
  <c r="BA199" i="2"/>
  <c r="BS180" i="2"/>
  <c r="CI170" i="2"/>
  <c r="CY166" i="2"/>
  <c r="BA162" i="2"/>
  <c r="CG125" i="2"/>
  <c r="BC112" i="2"/>
  <c r="BS104" i="2"/>
  <c r="BA101" i="2"/>
  <c r="BA81" i="2"/>
  <c r="BA53" i="2"/>
  <c r="BA49" i="2"/>
  <c r="BQ38" i="2"/>
  <c r="CW184" i="2"/>
  <c r="CI156" i="2"/>
  <c r="BQ135" i="2"/>
  <c r="BA129" i="2"/>
  <c r="CG129" i="2"/>
  <c r="CG124" i="2"/>
  <c r="CG105" i="2"/>
  <c r="CG77" i="2"/>
  <c r="CG61" i="2"/>
  <c r="CY137" i="2"/>
  <c r="CI133" i="2"/>
  <c r="CI119" i="2"/>
  <c r="CI114" i="2"/>
  <c r="CY86" i="2"/>
  <c r="CY83" i="2"/>
  <c r="CG82" i="2"/>
  <c r="CW79" i="2"/>
  <c r="BC79" i="2"/>
  <c r="CY40" i="2"/>
  <c r="CG35" i="2"/>
  <c r="CG28" i="2"/>
  <c r="CI163" i="2"/>
  <c r="CW132" i="2"/>
  <c r="CG127" i="2"/>
  <c r="CI83" i="2"/>
  <c r="BS137" i="2"/>
  <c r="CW179" i="2"/>
  <c r="CW110" i="2"/>
  <c r="CY110" i="2"/>
  <c r="CW55" i="2"/>
  <c r="CH50" i="2"/>
  <c r="BS45" i="2"/>
  <c r="BS44" i="2"/>
  <c r="BS29" i="2"/>
  <c r="CG25" i="2"/>
  <c r="BQ14" i="2"/>
  <c r="CI13" i="2"/>
  <c r="BA62" i="2"/>
  <c r="BA58" i="2"/>
  <c r="CI31" i="2"/>
  <c r="CI10" i="2"/>
  <c r="BA71" i="2"/>
  <c r="BQ67" i="2"/>
  <c r="BS26" i="2"/>
  <c r="BQ10" i="2"/>
  <c r="BS8" i="2"/>
  <c r="CG71" i="2"/>
  <c r="CY25" i="2"/>
  <c r="CV332" i="2"/>
  <c r="BC5" i="2"/>
  <c r="CY308" i="2"/>
  <c r="BC325" i="2"/>
  <c r="CY322" i="2"/>
  <c r="CI318" i="2"/>
  <c r="BC308" i="2"/>
  <c r="CY296" i="2"/>
  <c r="BS256" i="2"/>
  <c r="CI308" i="2"/>
  <c r="BC281" i="2"/>
  <c r="CW276" i="2"/>
  <c r="BQ256" i="2"/>
  <c r="BC249" i="2"/>
  <c r="CY281" i="2"/>
  <c r="BA281" i="2"/>
  <c r="CY253" i="2"/>
  <c r="CI245" i="2"/>
  <c r="CW244" i="2"/>
  <c r="BC231" i="2"/>
  <c r="CI218" i="2"/>
  <c r="CG197" i="2"/>
  <c r="BC191" i="2"/>
  <c r="CY178" i="2"/>
  <c r="BC217" i="2"/>
  <c r="BA215" i="2"/>
  <c r="BC189" i="2"/>
  <c r="BA189" i="2"/>
  <c r="BS161" i="2"/>
  <c r="BA153" i="2"/>
  <c r="BA138" i="2"/>
  <c r="BC146" i="2"/>
  <c r="BC161" i="2"/>
  <c r="BC158" i="2"/>
  <c r="CW120" i="2"/>
  <c r="CI116" i="2"/>
  <c r="BC102" i="2"/>
  <c r="CY53" i="2"/>
  <c r="BC50" i="2"/>
  <c r="CI49" i="2"/>
  <c r="CY43" i="2"/>
  <c r="CI84" i="2"/>
  <c r="CY73" i="2"/>
  <c r="BA157" i="2"/>
  <c r="CW122" i="2"/>
  <c r="BC38" i="2"/>
  <c r="CW6" i="2"/>
  <c r="CG308" i="2"/>
  <c r="BQ299" i="2"/>
  <c r="CW309" i="2"/>
  <c r="BQ280" i="2"/>
  <c r="BS275" i="2"/>
  <c r="BA188" i="2"/>
  <c r="BC151" i="2"/>
  <c r="CW70" i="2"/>
  <c r="CG192" i="2"/>
  <c r="CI102" i="2"/>
  <c r="BS103" i="2"/>
  <c r="BC39" i="2"/>
  <c r="BQ29" i="2"/>
  <c r="CG7" i="2"/>
  <c r="BQ21" i="2"/>
  <c r="CC330" i="2"/>
  <c r="R11" i="3"/>
  <c r="R10" i="3"/>
  <c r="R4" i="3"/>
  <c r="R14" i="3"/>
  <c r="CI48" i="2"/>
  <c r="CI52" i="2"/>
  <c r="CI267" i="2"/>
  <c r="R18" i="7"/>
  <c r="V18" i="7"/>
  <c r="R15" i="3"/>
  <c r="AE2" i="7"/>
  <c r="AE5" i="7"/>
  <c r="R21" i="3"/>
  <c r="CG325" i="2"/>
  <c r="CG322" i="2"/>
  <c r="CI323" i="2"/>
  <c r="BQ321" i="2"/>
  <c r="BQ327" i="2"/>
  <c r="BA304" i="2"/>
  <c r="C335" i="2"/>
  <c r="BQ308" i="2"/>
  <c r="CW304" i="2"/>
  <c r="CG300" i="2"/>
  <c r="BA299" i="2"/>
  <c r="CW292" i="2"/>
  <c r="BQ287" i="2"/>
  <c r="BA311" i="2"/>
  <c r="CI305" i="2"/>
  <c r="CW298" i="2"/>
  <c r="BC264" i="2"/>
  <c r="BS314" i="2"/>
  <c r="BA294" i="2"/>
  <c r="CG294" i="2"/>
  <c r="CG284" i="2"/>
  <c r="CG267" i="2"/>
  <c r="BS297" i="2"/>
  <c r="CG297" i="2"/>
  <c r="BC293" i="2"/>
  <c r="BC286" i="2"/>
  <c r="BS283" i="2"/>
  <c r="CY279" i="2"/>
  <c r="CI275" i="2"/>
  <c r="BC269" i="2"/>
  <c r="BA228" i="2"/>
  <c r="BQ301" i="2"/>
  <c r="CI294" i="2"/>
  <c r="CG249" i="2"/>
  <c r="BC282" i="2"/>
  <c r="BQ230" i="2"/>
  <c r="CW282" i="2"/>
  <c r="CY282" i="2"/>
  <c r="BA258" i="2"/>
  <c r="BS255" i="2"/>
  <c r="BS254" i="2"/>
  <c r="BS237" i="2"/>
  <c r="CW237" i="2"/>
  <c r="BQ289" i="2"/>
  <c r="CI279" i="2"/>
  <c r="BS272" i="2"/>
  <c r="CW259" i="2"/>
  <c r="CY208" i="2"/>
  <c r="CG193" i="2"/>
  <c r="BQ183" i="2"/>
  <c r="BA178" i="2"/>
  <c r="BA176" i="2"/>
  <c r="BA154" i="2"/>
  <c r="BA150" i="2"/>
  <c r="CG225" i="2"/>
  <c r="CW207" i="2"/>
  <c r="CY206" i="2"/>
  <c r="CG190" i="2"/>
  <c r="CG182" i="2"/>
  <c r="BQ158" i="2"/>
  <c r="CI222" i="2"/>
  <c r="CI212" i="2"/>
  <c r="BS206" i="2"/>
  <c r="BA234" i="2"/>
  <c r="CW234" i="2"/>
  <c r="BQ234" i="2"/>
  <c r="CY163" i="2"/>
  <c r="BC147" i="2"/>
  <c r="CY140" i="2"/>
  <c r="BS135" i="2"/>
  <c r="CW124" i="2"/>
  <c r="BQ123" i="2"/>
  <c r="BQ56" i="2"/>
  <c r="CW242" i="2"/>
  <c r="CY212" i="2"/>
  <c r="BA147" i="2"/>
  <c r="BA144" i="2"/>
  <c r="BA125" i="2"/>
  <c r="BQ120" i="2"/>
  <c r="BQ112" i="2"/>
  <c r="BQ104" i="2"/>
  <c r="CG89" i="2"/>
  <c r="BQ85" i="2"/>
  <c r="CG73" i="2"/>
  <c r="CG57" i="2"/>
  <c r="CI137" i="2"/>
  <c r="BS126" i="2"/>
  <c r="CI123" i="2"/>
  <c r="CY118" i="2"/>
  <c r="CI95" i="2"/>
  <c r="CY94" i="2"/>
  <c r="BQ91" i="2"/>
  <c r="CG86" i="2"/>
  <c r="CY78" i="2"/>
  <c r="CI66" i="2"/>
  <c r="CW43" i="2"/>
  <c r="BA35" i="2"/>
  <c r="BQ15" i="2"/>
  <c r="BC155" i="2"/>
  <c r="CY151" i="2"/>
  <c r="BS148" i="2"/>
  <c r="BQ148" i="2"/>
  <c r="CG102" i="2"/>
  <c r="CG79" i="2"/>
  <c r="BA90" i="2"/>
  <c r="BA74" i="2"/>
  <c r="BA179" i="2"/>
  <c r="CY63" i="2"/>
  <c r="BS47" i="2"/>
  <c r="BQ47" i="2"/>
  <c r="BC46" i="2"/>
  <c r="BS31" i="2"/>
  <c r="CW30" i="2"/>
  <c r="BA21" i="2"/>
  <c r="BS16" i="2"/>
  <c r="CW14" i="2"/>
  <c r="CY12" i="2"/>
  <c r="BA12" i="2"/>
  <c r="BA7" i="2"/>
  <c r="AO330" i="2"/>
  <c r="CY131" i="2"/>
  <c r="BC31" i="2"/>
  <c r="BQ103" i="2"/>
  <c r="CG54" i="2"/>
  <c r="CI39" i="2"/>
  <c r="CI33" i="2"/>
  <c r="BQ6" i="2"/>
  <c r="CK329" i="2"/>
  <c r="B30" i="7" s="1"/>
  <c r="F30" i="7" s="1"/>
  <c r="CY72" i="2"/>
  <c r="CI70" i="2"/>
  <c r="BC51" i="2"/>
  <c r="BC27" i="2"/>
  <c r="CW9" i="2"/>
  <c r="BS133" i="2"/>
  <c r="CG87" i="2"/>
  <c r="CI38" i="2"/>
  <c r="BA37" i="2"/>
  <c r="BQ36" i="2"/>
  <c r="CW31" i="2"/>
  <c r="CI30" i="2"/>
  <c r="CW26" i="2"/>
  <c r="R6" i="3"/>
  <c r="R7" i="3"/>
  <c r="CW307" i="2"/>
  <c r="CW291" i="2"/>
  <c r="CY236" i="2"/>
  <c r="CY231" i="2"/>
  <c r="BA244" i="2"/>
  <c r="CI231" i="2"/>
  <c r="BC326" i="2"/>
  <c r="BS317" i="2"/>
  <c r="BA205" i="2"/>
  <c r="BA201" i="2"/>
  <c r="CW227" i="2"/>
  <c r="CW215" i="2"/>
  <c r="BS157" i="2"/>
  <c r="CI134" i="2"/>
  <c r="BA164" i="2"/>
  <c r="BA64" i="2"/>
  <c r="BA56" i="2"/>
  <c r="CI164" i="2"/>
  <c r="BA100" i="2"/>
  <c r="BA84" i="2"/>
  <c r="BA105" i="2"/>
  <c r="BA76" i="2"/>
  <c r="CY6" i="2"/>
  <c r="BS88" i="2"/>
  <c r="BA92" i="2"/>
  <c r="CI41" i="2"/>
  <c r="BA15" i="2"/>
  <c r="CY216" i="2"/>
  <c r="CG295" i="2"/>
  <c r="C334" i="2"/>
  <c r="CG224" i="2"/>
  <c r="BS286" i="2"/>
  <c r="CG158" i="2"/>
  <c r="CW198" i="2"/>
  <c r="CW162" i="2"/>
  <c r="CG31" i="2"/>
  <c r="CY325" i="2"/>
  <c r="R22" i="3"/>
  <c r="CW321" i="2"/>
  <c r="BQ314" i="2"/>
  <c r="BA287" i="2"/>
  <c r="CY302" i="2"/>
  <c r="CG310" i="2"/>
  <c r="BC306" i="2"/>
  <c r="BS328" i="2"/>
  <c r="CY312" i="2"/>
  <c r="CY287" i="2"/>
  <c r="CY278" i="2"/>
  <c r="CG219" i="2"/>
  <c r="CG215" i="2"/>
  <c r="CY270" i="2"/>
  <c r="CW269" i="2"/>
  <c r="BA266" i="2"/>
  <c r="CI265" i="2"/>
  <c r="CG253" i="2"/>
  <c r="CW245" i="2"/>
  <c r="CG232" i="2"/>
  <c r="BQ228" i="2"/>
  <c r="CW224" i="2"/>
  <c r="CG216" i="2"/>
  <c r="CY247" i="2"/>
  <c r="CG230" i="2"/>
  <c r="BQ282" i="2"/>
  <c r="BC289" i="2"/>
  <c r="CY233" i="2"/>
  <c r="CY221" i="2"/>
  <c r="BQ218" i="2"/>
  <c r="BC214" i="2"/>
  <c r="CI207" i="2"/>
  <c r="G24" i="3"/>
  <c r="CG181" i="2"/>
  <c r="CG157" i="2"/>
  <c r="CG153" i="2"/>
  <c r="CG126" i="2"/>
  <c r="CY295" i="2"/>
  <c r="BC208" i="2"/>
  <c r="CG206" i="2"/>
  <c r="BA191" i="2"/>
  <c r="BQ190" i="2"/>
  <c r="BQ182" i="2"/>
  <c r="CW173" i="2"/>
  <c r="CG150" i="2"/>
  <c r="CG187" i="2"/>
  <c r="CG234" i="2"/>
  <c r="BA210" i="2"/>
  <c r="BS199" i="2"/>
  <c r="CI195" i="2"/>
  <c r="BA171" i="2"/>
  <c r="CG171" i="2"/>
  <c r="CY155" i="2"/>
  <c r="CY147" i="2"/>
  <c r="CW125" i="2"/>
  <c r="BA117" i="2"/>
  <c r="BS108" i="2"/>
  <c r="CG44" i="2"/>
  <c r="CY170" i="2"/>
  <c r="BQ156" i="2"/>
  <c r="BQ121" i="2"/>
  <c r="BA120" i="2"/>
  <c r="CW117" i="2"/>
  <c r="CG113" i="2"/>
  <c r="BA112" i="2"/>
  <c r="CW53" i="2"/>
  <c r="BS203" i="2"/>
  <c r="BS188" i="2"/>
  <c r="CI145" i="2"/>
  <c r="CI115" i="2"/>
  <c r="CH109" i="2"/>
  <c r="BS95" i="2"/>
  <c r="BA91" i="2"/>
  <c r="CW91" i="2"/>
  <c r="CY59" i="2"/>
  <c r="CY51" i="2"/>
  <c r="P10" i="3"/>
  <c r="CY42" i="2"/>
  <c r="CG19" i="2"/>
  <c r="BA111" i="2"/>
  <c r="CI110" i="2"/>
  <c r="BS106" i="2"/>
  <c r="BC99" i="2"/>
  <c r="BA95" i="2"/>
  <c r="BS74" i="2"/>
  <c r="BC133" i="2"/>
  <c r="BS132" i="2"/>
  <c r="P2" i="3"/>
  <c r="CI98" i="2"/>
  <c r="BQ74" i="2"/>
  <c r="CG179" i="2"/>
  <c r="BQ179" i="2"/>
  <c r="CG110" i="2"/>
  <c r="CG17" i="2"/>
  <c r="CW16" i="2"/>
  <c r="AO329" i="2"/>
  <c r="B21" i="7" s="1"/>
  <c r="G15" i="7" s="1"/>
  <c r="CI14" i="2"/>
  <c r="AQ330" i="2"/>
  <c r="AA329" i="2"/>
  <c r="BA22" i="2"/>
  <c r="CY8" i="2"/>
  <c r="CI51" i="2"/>
  <c r="CG67" i="2"/>
  <c r="BC58" i="2"/>
  <c r="CY54" i="2"/>
  <c r="CI26" i="2"/>
  <c r="BS24" i="2"/>
  <c r="CG21" i="2"/>
  <c r="CI20" i="2"/>
  <c r="BC17" i="2"/>
  <c r="CG13" i="2"/>
  <c r="BQ5" i="2"/>
  <c r="CH34" i="2"/>
  <c r="BC24" i="2"/>
  <c r="BS37" i="2"/>
  <c r="BA36" i="2"/>
  <c r="CW36" i="2"/>
  <c r="CG5" i="2"/>
  <c r="R2" i="3"/>
  <c r="BA307" i="2"/>
  <c r="R13" i="3"/>
  <c r="CW326" i="2"/>
  <c r="CW272" i="2"/>
  <c r="CY209" i="2"/>
  <c r="CY215" i="2"/>
  <c r="BC201" i="2"/>
  <c r="CI189" i="2"/>
  <c r="BA168" i="2"/>
  <c r="BC218" i="2"/>
  <c r="CY146" i="2"/>
  <c r="CW112" i="2"/>
  <c r="CY56" i="2"/>
  <c r="CY49" i="2"/>
  <c r="BA134" i="2"/>
  <c r="CY122" i="2"/>
  <c r="CW116" i="2"/>
  <c r="BA68" i="2"/>
  <c r="CY64" i="2"/>
  <c r="BC53" i="2"/>
  <c r="CW109" i="2"/>
  <c r="CW105" i="2"/>
  <c r="BA80" i="2"/>
  <c r="CW76" i="2"/>
  <c r="BC41" i="2"/>
  <c r="BC32" i="2"/>
  <c r="BA41" i="2"/>
  <c r="BA96" i="2"/>
  <c r="CW96" i="2"/>
  <c r="CW92" i="2"/>
  <c r="CY80" i="2"/>
  <c r="BC19" i="2"/>
  <c r="BC11" i="2"/>
  <c r="BI330" i="2"/>
  <c r="R9" i="3"/>
  <c r="CY186" i="2"/>
  <c r="CY126" i="2"/>
  <c r="R18" i="3"/>
  <c r="R16" i="3"/>
  <c r="CG327" i="2"/>
  <c r="BA300" i="2"/>
  <c r="BC316" i="2"/>
  <c r="BA316" i="2"/>
  <c r="CI314" i="2"/>
  <c r="BA312" i="2"/>
  <c r="BQ310" i="2"/>
  <c r="BA290" i="2"/>
  <c r="CG290" i="2"/>
  <c r="CG305" i="2"/>
  <c r="CY301" i="2"/>
  <c r="BC323" i="2"/>
  <c r="C341" i="2"/>
  <c r="BQ278" i="2"/>
  <c r="BS266" i="2"/>
  <c r="BA253" i="2"/>
  <c r="BQ231" i="2"/>
  <c r="BQ219" i="2"/>
  <c r="BC301" i="2"/>
  <c r="CG301" i="2"/>
  <c r="BQ283" i="2"/>
  <c r="BS269" i="2"/>
  <c r="CI266" i="2"/>
  <c r="BQ253" i="2"/>
  <c r="CG241" i="2"/>
  <c r="CG236" i="2"/>
  <c r="CG220" i="2"/>
  <c r="BC276" i="2"/>
  <c r="BA254" i="2"/>
  <c r="CW246" i="2"/>
  <c r="CW230" i="2"/>
  <c r="CI229" i="2"/>
  <c r="CY225" i="2"/>
  <c r="C339" i="2"/>
  <c r="CG251" i="2"/>
  <c r="BC247" i="2"/>
  <c r="BC246" i="2"/>
  <c r="CW226" i="2"/>
  <c r="CY210" i="2"/>
  <c r="BQ205" i="2"/>
  <c r="BQ262" i="2"/>
  <c r="CG262" i="2"/>
  <c r="BC259" i="2"/>
  <c r="CG255" i="2"/>
  <c r="CI214" i="2"/>
  <c r="CI208" i="2"/>
  <c r="CI206" i="2"/>
  <c r="BQ204" i="2"/>
  <c r="BQ191" i="2"/>
  <c r="BA190" i="2"/>
  <c r="BQ177" i="2"/>
  <c r="BA165" i="2"/>
  <c r="BQ142" i="2"/>
  <c r="BS224" i="2"/>
  <c r="BA208" i="2"/>
  <c r="CG208" i="2"/>
  <c r="BQ206" i="2"/>
  <c r="CG194" i="2"/>
  <c r="CW190" i="2"/>
  <c r="CG186" i="2"/>
  <c r="CG154" i="2"/>
  <c r="CW146" i="2"/>
  <c r="CG250" i="2"/>
  <c r="CW250" i="2"/>
  <c r="CG229" i="2"/>
  <c r="CY214" i="2"/>
  <c r="CY200" i="2"/>
  <c r="CG191" i="2"/>
  <c r="CW183" i="2"/>
  <c r="CI188" i="2"/>
  <c r="CI180" i="2"/>
  <c r="CG160" i="2"/>
  <c r="BC141" i="2"/>
  <c r="CI140" i="2"/>
  <c r="CG139" i="2"/>
  <c r="BS128" i="2"/>
  <c r="BA93" i="2"/>
  <c r="BA65" i="2"/>
  <c r="BA61" i="2"/>
  <c r="BA57" i="2"/>
  <c r="CY188" i="2"/>
  <c r="CG175" i="2"/>
  <c r="CG170" i="2"/>
  <c r="CY167" i="2"/>
  <c r="CY128" i="2"/>
  <c r="BQ116" i="2"/>
  <c r="BQ105" i="2"/>
  <c r="CG97" i="2"/>
  <c r="BQ200" i="2"/>
  <c r="CW200" i="2"/>
  <c r="CG200" i="2"/>
  <c r="CI157" i="2"/>
  <c r="BA82" i="2"/>
  <c r="BC70" i="2"/>
  <c r="CI58" i="2"/>
  <c r="BQ43" i="2"/>
  <c r="BQ19" i="2"/>
  <c r="CI160" i="2"/>
  <c r="CW127" i="2"/>
  <c r="BA127" i="2"/>
  <c r="BS90" i="2"/>
  <c r="CH80" i="2"/>
  <c r="BC186" i="2"/>
  <c r="BA132" i="2"/>
  <c r="BA114" i="2"/>
  <c r="CI107" i="2"/>
  <c r="BC136" i="2"/>
  <c r="CY111" i="2"/>
  <c r="BQ110" i="2"/>
  <c r="CW62" i="2"/>
  <c r="CW37" i="2"/>
  <c r="BA27" i="2"/>
  <c r="BQ8" i="2"/>
  <c r="BC30" i="2"/>
  <c r="BC122" i="2"/>
  <c r="CH66" i="2"/>
  <c r="BQ24" i="2"/>
  <c r="BS21" i="2"/>
  <c r="CY18" i="2"/>
  <c r="BS117" i="2"/>
  <c r="CW94" i="2"/>
  <c r="CI86" i="2"/>
  <c r="CI46" i="2"/>
  <c r="BK330" i="2"/>
  <c r="BQ71" i="2"/>
  <c r="CI37" i="2"/>
  <c r="R3" i="3"/>
  <c r="BS290" i="2"/>
  <c r="CW281" i="2"/>
  <c r="BC258" i="2"/>
  <c r="CI191" i="2"/>
  <c r="BS164" i="2"/>
  <c r="BC278" i="2"/>
  <c r="CY182" i="2"/>
  <c r="CI251" i="2"/>
  <c r="CY194" i="2"/>
  <c r="CY173" i="2"/>
  <c r="CY164" i="2"/>
  <c r="BC61" i="2"/>
  <c r="BA122" i="2"/>
  <c r="BA88" i="2"/>
  <c r="BA126" i="2"/>
  <c r="BS91" i="2"/>
  <c r="BC81" i="2"/>
  <c r="BA52" i="2"/>
  <c r="BC12" i="2"/>
  <c r="BA72" i="2"/>
  <c r="CY34" i="2"/>
  <c r="Y3" i="7"/>
  <c r="Y2" i="7"/>
  <c r="Y4" i="7"/>
  <c r="Y16" i="7"/>
  <c r="Y12" i="7"/>
  <c r="Y8" i="7"/>
  <c r="Y15" i="7"/>
  <c r="Y7" i="7"/>
  <c r="Y6" i="7"/>
  <c r="Y13" i="7"/>
  <c r="Y11" i="7"/>
  <c r="Y10" i="7"/>
  <c r="Y5" i="7"/>
  <c r="Y14" i="7"/>
  <c r="Y17" i="7"/>
  <c r="Y9" i="7"/>
  <c r="G2" i="7"/>
  <c r="G3" i="7"/>
  <c r="G10" i="7"/>
  <c r="G14" i="7"/>
  <c r="G8" i="7"/>
  <c r="G16" i="7"/>
  <c r="BS118" i="2"/>
  <c r="BC8" i="2"/>
  <c r="BQ315" i="2"/>
  <c r="BQ294" i="2"/>
  <c r="CY323" i="2"/>
  <c r="BC275" i="2"/>
  <c r="BQ255" i="2"/>
  <c r="BA183" i="2"/>
  <c r="CG165" i="2"/>
  <c r="CG221" i="2"/>
  <c r="CG199" i="2"/>
  <c r="CY175" i="2"/>
  <c r="BQ151" i="2"/>
  <c r="BQ82" i="2"/>
  <c r="CI147" i="2"/>
  <c r="CY114" i="2"/>
  <c r="BE330" i="2"/>
  <c r="BE329" i="2"/>
  <c r="B24" i="7" s="1"/>
  <c r="F24" i="7" s="1"/>
  <c r="BS71" i="2"/>
  <c r="CG36" i="2"/>
  <c r="BW329" i="2"/>
  <c r="C338" i="2"/>
  <c r="AM329" i="2"/>
  <c r="D17" i="7"/>
  <c r="CI328" i="2"/>
  <c r="CY311" i="2"/>
  <c r="BQ309" i="2"/>
  <c r="CW315" i="2"/>
  <c r="CG276" i="2"/>
  <c r="CW297" i="2"/>
  <c r="CY269" i="2"/>
  <c r="C332" i="2"/>
  <c r="CI262" i="2"/>
  <c r="BQ233" i="2"/>
  <c r="CH247" i="2"/>
  <c r="BC204" i="2"/>
  <c r="G23" i="3"/>
  <c r="G25" i="3" s="1"/>
  <c r="P21" i="3"/>
  <c r="G28" i="6"/>
  <c r="CW279" i="2"/>
  <c r="CG195" i="2"/>
  <c r="CW187" i="2"/>
  <c r="CW210" i="2"/>
  <c r="CG210" i="2"/>
  <c r="CG196" i="2"/>
  <c r="CY179" i="2"/>
  <c r="BQ162" i="2"/>
  <c r="BQ152" i="2"/>
  <c r="CI127" i="2"/>
  <c r="BQ124" i="2"/>
  <c r="BA242" i="2"/>
  <c r="BQ242" i="2"/>
  <c r="BS221" i="2"/>
  <c r="CG212" i="2"/>
  <c r="BC212" i="2"/>
  <c r="F7" i="3"/>
  <c r="H7" i="3" s="1"/>
  <c r="CI174" i="2"/>
  <c r="CG156" i="2"/>
  <c r="BQ147" i="2"/>
  <c r="BQ144" i="2"/>
  <c r="BA141" i="2"/>
  <c r="CW129" i="2"/>
  <c r="BA128" i="2"/>
  <c r="BA123" i="2"/>
  <c r="BA170" i="2"/>
  <c r="BA106" i="2"/>
  <c r="BQ75" i="2"/>
  <c r="BA50" i="2"/>
  <c r="BS174" i="2"/>
  <c r="BS159" i="2"/>
  <c r="BQ155" i="2"/>
  <c r="CI135" i="2"/>
  <c r="BC132" i="2"/>
  <c r="CG114" i="2"/>
  <c r="CY103" i="2"/>
  <c r="CI94" i="2"/>
  <c r="CY87" i="2"/>
  <c r="CG74" i="2"/>
  <c r="CY71" i="2"/>
  <c r="CG163" i="2"/>
  <c r="CI152" i="2"/>
  <c r="CG143" i="2"/>
  <c r="CW143" i="2"/>
  <c r="CY132" i="2"/>
  <c r="BQ114" i="2"/>
  <c r="CG107" i="2"/>
  <c r="BQ90" i="2"/>
  <c r="BQ83" i="2"/>
  <c r="BC71" i="2"/>
  <c r="CY160" i="2"/>
  <c r="CI148" i="2"/>
  <c r="CI136" i="2"/>
  <c r="BC118" i="2"/>
  <c r="CI87" i="2"/>
  <c r="CI71" i="2"/>
  <c r="P3" i="3"/>
  <c r="CI63" i="2"/>
  <c r="BS62" i="2"/>
  <c r="CW33" i="2"/>
  <c r="CG33" i="2"/>
  <c r="BA31" i="2"/>
  <c r="BA24" i="2"/>
  <c r="BQ13" i="2"/>
  <c r="CG12" i="2"/>
  <c r="CU330" i="2"/>
  <c r="CU329" i="2"/>
  <c r="CY4" i="2"/>
  <c r="BM329" i="2"/>
  <c r="B26" i="7" s="1"/>
  <c r="F26" i="7" s="1"/>
  <c r="BM330" i="2"/>
  <c r="BQ4" i="2"/>
  <c r="BQ131" i="2"/>
  <c r="CW131" i="2"/>
  <c r="CW58" i="2"/>
  <c r="CI54" i="2"/>
  <c r="BS51" i="2"/>
  <c r="CG39" i="2"/>
  <c r="CI29" i="2"/>
  <c r="BC10" i="2"/>
  <c r="BY329" i="2"/>
  <c r="B28" i="7" s="1"/>
  <c r="F28" i="7" s="1"/>
  <c r="BY330" i="2"/>
  <c r="AU330" i="2"/>
  <c r="AU329" i="2"/>
  <c r="CY180" i="2"/>
  <c r="BC143" i="2"/>
  <c r="G16" i="3"/>
  <c r="CH156" i="2"/>
  <c r="CI103" i="2"/>
  <c r="CI62" i="2"/>
  <c r="BQ32" i="2"/>
  <c r="BA30" i="2"/>
  <c r="BQ22" i="2"/>
  <c r="BC18" i="2"/>
  <c r="CG16" i="2"/>
  <c r="CX330" i="2"/>
  <c r="CE330" i="2"/>
  <c r="CE329" i="2"/>
  <c r="CI4" i="2"/>
  <c r="AW330" i="2"/>
  <c r="AW329" i="2"/>
  <c r="B23" i="7" s="1"/>
  <c r="F23" i="7" s="1"/>
  <c r="BA4" i="2"/>
  <c r="BQ94" i="2"/>
  <c r="BS63" i="2"/>
  <c r="BQ46" i="2"/>
  <c r="BC37" i="2"/>
  <c r="CH32" i="2"/>
  <c r="CY26" i="2"/>
  <c r="CI24" i="2"/>
  <c r="CM330" i="2"/>
  <c r="CM329" i="2"/>
  <c r="BC4" i="2"/>
  <c r="CW5" i="2"/>
  <c r="CQ329" i="2"/>
  <c r="BI329" i="2"/>
  <c r="B25" i="7" s="1"/>
  <c r="F25" i="7" s="1"/>
  <c r="CK330" i="2"/>
  <c r="CI306" i="2"/>
  <c r="BS279" i="2"/>
  <c r="BC271" i="2"/>
  <c r="CI144" i="2"/>
  <c r="BU330" i="2"/>
  <c r="BU329" i="2"/>
  <c r="B27" i="7" s="1"/>
  <c r="F27" i="7" s="1"/>
  <c r="D15" i="7"/>
  <c r="D2" i="7"/>
  <c r="CI319" i="2"/>
  <c r="CY305" i="2"/>
  <c r="CI297" i="2"/>
  <c r="CI312" i="2"/>
  <c r="BQ323" i="2"/>
  <c r="BQ293" i="2"/>
  <c r="BS265" i="2"/>
  <c r="CW243" i="2"/>
  <c r="CY265" i="2"/>
  <c r="G119" i="6"/>
  <c r="G50" i="6"/>
  <c r="G19" i="6"/>
  <c r="CY290" i="2"/>
  <c r="CI258" i="2"/>
  <c r="CW214" i="2"/>
  <c r="AE17" i="7"/>
  <c r="AE6" i="7"/>
  <c r="D5" i="7"/>
  <c r="D9" i="7"/>
  <c r="CI321" i="2"/>
  <c r="BA317" i="2"/>
  <c r="CY328" i="2"/>
  <c r="CY320" i="2"/>
  <c r="CW319" i="2"/>
  <c r="CY309" i="2"/>
  <c r="BC310" i="2"/>
  <c r="CW323" i="2"/>
  <c r="BA297" i="2"/>
  <c r="CG293" i="2"/>
  <c r="BA278" i="2"/>
  <c r="CW301" i="2"/>
  <c r="CI290" i="2"/>
  <c r="BA283" i="2"/>
  <c r="CY275" i="2"/>
  <c r="BQ269" i="2"/>
  <c r="CG266" i="2"/>
  <c r="BS262" i="2"/>
  <c r="CG261" i="2"/>
  <c r="CG245" i="2"/>
  <c r="BS302" i="2"/>
  <c r="BQ302" i="2"/>
  <c r="CI298" i="2"/>
  <c r="BS282" i="2"/>
  <c r="CY276" i="2"/>
  <c r="CH275" i="2"/>
  <c r="CW274" i="2"/>
  <c r="CG270" i="2"/>
  <c r="BS264" i="2"/>
  <c r="CY262" i="2"/>
  <c r="CY250" i="2"/>
  <c r="BQ247" i="2"/>
  <c r="CG233" i="2"/>
  <c r="CI278" i="2"/>
  <c r="CI274" i="2"/>
  <c r="BQ265" i="2"/>
  <c r="CW255" i="2"/>
  <c r="BA251" i="2"/>
  <c r="BA237" i="2"/>
  <c r="BA217" i="2"/>
  <c r="CY289" i="2"/>
  <c r="CG289" i="2"/>
  <c r="CW289" i="2"/>
  <c r="BA274" i="2"/>
  <c r="CI263" i="2"/>
  <c r="CG263" i="2"/>
  <c r="BC262" i="2"/>
  <c r="CI254" i="2"/>
  <c r="BA246" i="2"/>
  <c r="CI259" i="2"/>
  <c r="BQ259" i="2"/>
  <c r="CY242" i="2"/>
  <c r="CG218" i="2"/>
  <c r="F10" i="3"/>
  <c r="H10" i="3" s="1"/>
  <c r="BA204" i="2"/>
  <c r="BQ203" i="2"/>
  <c r="BA279" i="2"/>
  <c r="BQ279" i="2"/>
  <c r="BC279" i="2"/>
  <c r="CI230" i="2"/>
  <c r="CW225" i="2"/>
  <c r="CW222" i="2"/>
  <c r="BA195" i="2"/>
  <c r="BA187" i="2"/>
  <c r="BQ250" i="2"/>
  <c r="CI233" i="2"/>
  <c r="BA229" i="2"/>
  <c r="BQ229" i="2"/>
  <c r="BA221" i="2"/>
  <c r="CW191" i="2"/>
  <c r="CG183" i="2"/>
  <c r="CI202" i="2"/>
  <c r="CY199" i="2"/>
  <c r="CW196" i="2"/>
  <c r="P14" i="3"/>
  <c r="P13" i="3"/>
  <c r="F8" i="3"/>
  <c r="H8" i="3" s="1"/>
  <c r="P15" i="3"/>
  <c r="BC188" i="2"/>
  <c r="CW175" i="2"/>
  <c r="G17" i="3"/>
  <c r="BA152" i="2"/>
  <c r="CG152" i="2"/>
  <c r="CG144" i="2"/>
  <c r="CW140" i="2"/>
  <c r="BQ125" i="2"/>
  <c r="BC242" i="2"/>
  <c r="P18" i="3"/>
  <c r="BC192" i="2"/>
  <c r="BQ184" i="2"/>
  <c r="BQ180" i="2"/>
  <c r="P20" i="3"/>
  <c r="BA166" i="2"/>
  <c r="BA139" i="2"/>
  <c r="BQ128" i="2"/>
  <c r="CG116" i="2"/>
  <c r="CG108" i="2"/>
  <c r="CI213" i="2"/>
  <c r="BS200" i="2"/>
  <c r="CW188" i="2"/>
  <c r="BQ170" i="2"/>
  <c r="BS179" i="2"/>
  <c r="BC174" i="2"/>
  <c r="CI162" i="2"/>
  <c r="CG151" i="2"/>
  <c r="CW151" i="2"/>
  <c r="BQ145" i="2"/>
  <c r="CG145" i="2"/>
  <c r="CW145" i="2"/>
  <c r="CG115" i="2"/>
  <c r="CW111" i="2"/>
  <c r="BA98" i="2"/>
  <c r="BS79" i="2"/>
  <c r="BA75" i="2"/>
  <c r="CG75" i="2"/>
  <c r="CG70" i="2"/>
  <c r="BA66" i="2"/>
  <c r="CY62" i="2"/>
  <c r="BQ59" i="2"/>
  <c r="BQ50" i="2"/>
  <c r="CI166" i="2"/>
  <c r="CG148" i="2"/>
  <c r="BS131" i="2"/>
  <c r="BC127" i="2"/>
  <c r="BQ119" i="2"/>
  <c r="BC114" i="2"/>
  <c r="CG111" i="2"/>
  <c r="CW107" i="2"/>
  <c r="BA102" i="2"/>
  <c r="BS99" i="2"/>
  <c r="BA86" i="2"/>
  <c r="BA70" i="2"/>
  <c r="CY213" i="2"/>
  <c r="CI167" i="2"/>
  <c r="BS163" i="2"/>
  <c r="CY143" i="2"/>
  <c r="BA143" i="2"/>
  <c r="CW137" i="2"/>
  <c r="CG137" i="2"/>
  <c r="BQ107" i="2"/>
  <c r="BQ99" i="2"/>
  <c r="BC87" i="2"/>
  <c r="BA83" i="2"/>
  <c r="CG83" i="2"/>
  <c r="BQ159" i="2"/>
  <c r="CG136" i="2"/>
  <c r="BQ136" i="2"/>
  <c r="BC131" i="2"/>
  <c r="CG118" i="2"/>
  <c r="CW118" i="2"/>
  <c r="BQ118" i="2"/>
  <c r="CY104" i="2"/>
  <c r="BA103" i="2"/>
  <c r="CI67" i="2"/>
  <c r="CW54" i="2"/>
  <c r="CW42" i="2"/>
  <c r="BS36" i="2"/>
  <c r="BS33" i="2"/>
  <c r="BA26" i="2"/>
  <c r="BQ18" i="2"/>
  <c r="BQ12" i="2"/>
  <c r="CW10" i="2"/>
  <c r="CW8" i="2"/>
  <c r="CA330" i="2"/>
  <c r="CA329" i="2"/>
  <c r="BG330" i="2"/>
  <c r="BG329" i="2"/>
  <c r="AS330" i="2"/>
  <c r="AS329" i="2"/>
  <c r="B22" i="7" s="1"/>
  <c r="F22" i="7" s="1"/>
  <c r="CG131" i="2"/>
  <c r="BA131" i="2"/>
  <c r="CY95" i="2"/>
  <c r="CY79" i="2"/>
  <c r="BS58" i="2"/>
  <c r="BA46" i="2"/>
  <c r="BA45" i="2"/>
  <c r="CY39" i="2"/>
  <c r="CG22" i="2"/>
  <c r="CY9" i="2"/>
  <c r="BA8" i="2"/>
  <c r="BA5" i="2"/>
  <c r="BO330" i="2"/>
  <c r="BO329" i="2"/>
  <c r="BS4" i="2"/>
  <c r="BC104" i="2"/>
  <c r="BS94" i="2"/>
  <c r="BQ30" i="2"/>
  <c r="CG26" i="2"/>
  <c r="CG103" i="2"/>
  <c r="BQ55" i="2"/>
  <c r="BA54" i="2"/>
  <c r="CW46" i="2"/>
  <c r="BC36" i="2"/>
  <c r="BC33" i="2"/>
  <c r="BQ27" i="2"/>
  <c r="BA18" i="2"/>
  <c r="CG18" i="2"/>
  <c r="BQ16" i="2"/>
  <c r="P11" i="3"/>
  <c r="P9" i="3"/>
  <c r="F5" i="3"/>
  <c r="H5" i="3" s="1"/>
  <c r="CG6" i="2"/>
  <c r="CW63" i="2"/>
  <c r="CG63" i="2"/>
  <c r="BC22" i="2"/>
  <c r="CG20" i="2"/>
  <c r="CH9" i="2"/>
  <c r="CG8" i="2"/>
  <c r="BQ133" i="2"/>
  <c r="CW133" i="2"/>
  <c r="CG133" i="2"/>
  <c r="BQ51" i="2"/>
  <c r="CI35" i="2"/>
  <c r="BR329" i="2"/>
  <c r="BR330" i="2"/>
  <c r="AY329" i="2"/>
  <c r="BS78" i="2"/>
  <c r="BQ26" i="2"/>
  <c r="B343" i="2"/>
  <c r="CI25" i="2"/>
  <c r="AQ329" i="2"/>
  <c r="BK329" i="2"/>
  <c r="BQ298" i="2"/>
  <c r="BQ225" i="2"/>
  <c r="CG222" i="2"/>
  <c r="BQ160" i="2"/>
  <c r="BQ140" i="2"/>
  <c r="BA212" i="2"/>
  <c r="CG112" i="2"/>
  <c r="BC179" i="2"/>
  <c r="BQ39" i="2"/>
  <c r="CI36" i="2"/>
  <c r="BA16" i="2"/>
  <c r="BS67" i="2"/>
  <c r="BS55" i="2"/>
  <c r="CO329" i="2"/>
  <c r="B31" i="7" s="1"/>
  <c r="F31" i="7" s="1"/>
  <c r="CO330" i="2"/>
  <c r="BC94" i="2"/>
  <c r="CG10" i="2"/>
  <c r="BQ9" i="2"/>
  <c r="N18" i="7"/>
  <c r="D13" i="7"/>
  <c r="BQ325" i="2"/>
  <c r="BA320" i="2"/>
  <c r="CG291" i="2"/>
  <c r="CG288" i="2"/>
  <c r="CI327" i="2"/>
  <c r="CG328" i="2"/>
  <c r="BS300" i="2"/>
  <c r="BS289" i="2"/>
  <c r="BQ273" i="2"/>
  <c r="CG257" i="2"/>
  <c r="BQ254" i="2"/>
  <c r="CW265" i="2"/>
  <c r="BQ258" i="2"/>
  <c r="BQ251" i="2"/>
  <c r="CG286" i="2"/>
  <c r="BA233" i="2"/>
  <c r="BS259" i="2"/>
  <c r="P7" i="3"/>
  <c r="CG279" i="2"/>
  <c r="C340" i="2"/>
  <c r="BQ213" i="2"/>
  <c r="BQ207" i="2"/>
  <c r="CG169" i="2"/>
  <c r="CW229" i="2"/>
  <c r="C333" i="2"/>
  <c r="BA206" i="2"/>
  <c r="AE3" i="7"/>
  <c r="J18" i="7"/>
  <c r="D11" i="7"/>
  <c r="D14" i="7"/>
  <c r="CG324" i="2"/>
  <c r="BA327" i="2"/>
  <c r="BQ320" i="2"/>
  <c r="BQ319" i="2"/>
  <c r="BA319" i="2"/>
  <c r="CG296" i="2"/>
  <c r="BS310" i="2"/>
  <c r="CG316" i="2"/>
  <c r="CW310" i="2"/>
  <c r="BC328" i="2"/>
  <c r="BQ284" i="2"/>
  <c r="BQ267" i="2"/>
  <c r="CG323" i="2"/>
  <c r="P18" i="7"/>
  <c r="D16" i="7"/>
  <c r="D7" i="7"/>
  <c r="D12" i="7"/>
  <c r="BC327" i="2"/>
  <c r="BQ324" i="2"/>
  <c r="CY316" i="2"/>
  <c r="CY327" i="2"/>
  <c r="CG321" i="2"/>
  <c r="BA314" i="2"/>
  <c r="BS323" i="2"/>
  <c r="CG319" i="2"/>
  <c r="CG299" i="2"/>
  <c r="CG287" i="2"/>
  <c r="BS316" i="2"/>
  <c r="CY315" i="2"/>
  <c r="CI309" i="2"/>
  <c r="BQ311" i="2"/>
  <c r="CI316" i="2"/>
  <c r="CW316" i="2"/>
  <c r="BQ312" i="2"/>
  <c r="CW312" i="2"/>
  <c r="CG312" i="2"/>
  <c r="BA310" i="2"/>
  <c r="BA306" i="2"/>
  <c r="CG306" i="2"/>
  <c r="CG298" i="2"/>
  <c r="BQ290" i="2"/>
  <c r="CI315" i="2"/>
  <c r="CG280" i="2"/>
  <c r="CG271" i="2"/>
  <c r="CY306" i="2"/>
  <c r="BS305" i="2"/>
  <c r="BC305" i="2"/>
  <c r="BQ305" i="2"/>
  <c r="BC302" i="2"/>
  <c r="BA323" i="2"/>
  <c r="BQ297" i="2"/>
  <c r="CW293" i="2"/>
  <c r="BA273" i="2"/>
  <c r="CI302" i="2"/>
  <c r="BC287" i="2"/>
  <c r="BQ266" i="2"/>
  <c r="CW302" i="2"/>
  <c r="CG302" i="2"/>
  <c r="BQ270" i="2"/>
  <c r="BC270" i="2"/>
  <c r="BA247" i="2"/>
  <c r="CG247" i="2"/>
  <c r="BS233" i="2"/>
  <c r="CW286" i="2"/>
  <c r="CG275" i="2"/>
  <c r="CW263" i="2"/>
  <c r="CY259" i="2"/>
  <c r="BQ217" i="2"/>
  <c r="BA289" i="2"/>
  <c r="CY283" i="2"/>
  <c r="BC274" i="2"/>
  <c r="CY274" i="2"/>
  <c r="CY266" i="2"/>
  <c r="BQ263" i="2"/>
  <c r="BC263" i="2"/>
  <c r="BQ246" i="2"/>
  <c r="CG259" i="2"/>
  <c r="CI234" i="2"/>
  <c r="BS229" i="2"/>
  <c r="CH226" i="2"/>
  <c r="CY222" i="2"/>
  <c r="G20" i="6"/>
  <c r="G48" i="6"/>
  <c r="BQ208" i="2"/>
  <c r="CY203" i="2"/>
  <c r="CW221" i="2"/>
  <c r="BA213" i="2"/>
  <c r="BC210" i="2"/>
  <c r="CG146" i="2"/>
  <c r="CI270" i="2"/>
  <c r="BC250" i="2"/>
  <c r="BC229" i="2"/>
  <c r="BQ222" i="2"/>
  <c r="BC221" i="2"/>
  <c r="BQ221" i="2"/>
  <c r="CW206" i="2"/>
  <c r="CG198" i="2"/>
  <c r="CW195" i="2"/>
  <c r="BS234" i="2"/>
  <c r="BQ210" i="2"/>
  <c r="BQ199" i="2"/>
  <c r="CY174" i="2"/>
  <c r="BQ171" i="2"/>
  <c r="CI151" i="2"/>
  <c r="CG147" i="2"/>
  <c r="CI143" i="2"/>
  <c r="BQ141" i="2"/>
  <c r="CI243" i="2"/>
  <c r="CG242" i="2"/>
  <c r="CI221" i="2"/>
  <c r="F11" i="3"/>
  <c r="H11" i="3" s="1"/>
  <c r="BQ212" i="2"/>
  <c r="CW212" i="2"/>
  <c r="BS184" i="2"/>
  <c r="CG184" i="2"/>
  <c r="BA180" i="2"/>
  <c r="CG180" i="2"/>
  <c r="BQ175" i="2"/>
  <c r="BC170" i="2"/>
  <c r="BQ166" i="2"/>
  <c r="CY148" i="2"/>
  <c r="BS125" i="2"/>
  <c r="CG120" i="2"/>
  <c r="BQ108" i="2"/>
  <c r="CG81" i="2"/>
  <c r="CG65" i="2"/>
  <c r="CG49" i="2"/>
  <c r="CI217" i="2"/>
  <c r="CI200" i="2"/>
  <c r="CY192" i="2"/>
  <c r="BQ188" i="2"/>
  <c r="CI184" i="2"/>
  <c r="CG174" i="2"/>
  <c r="CW174" i="2"/>
  <c r="BQ174" i="2"/>
  <c r="BA151" i="2"/>
  <c r="BQ137" i="2"/>
  <c r="CY136" i="2"/>
  <c r="CG132" i="2"/>
  <c r="BQ115" i="2"/>
  <c r="BS111" i="2"/>
  <c r="CY107" i="2"/>
  <c r="CW106" i="2"/>
  <c r="CY99" i="2"/>
  <c r="BQ98" i="2"/>
  <c r="CW95" i="2"/>
  <c r="CI90" i="2"/>
  <c r="BC86" i="2"/>
  <c r="BQ66" i="2"/>
  <c r="BA59" i="2"/>
  <c r="CG59" i="2"/>
  <c r="BA43" i="2"/>
  <c r="CG40" i="2"/>
  <c r="CW192" i="2"/>
  <c r="BS167" i="2"/>
  <c r="BA119" i="2"/>
  <c r="CG119" i="2"/>
  <c r="BQ111" i="2"/>
  <c r="BS107" i="2"/>
  <c r="BQ102" i="2"/>
  <c r="BQ95" i="2"/>
  <c r="BC90" i="2"/>
  <c r="BQ86" i="2"/>
  <c r="BQ79" i="2"/>
  <c r="BC74" i="2"/>
  <c r="BQ70" i="2"/>
  <c r="CW163" i="2"/>
  <c r="BC137" i="2"/>
  <c r="BA137" i="2"/>
  <c r="BQ132" i="2"/>
  <c r="BA107" i="2"/>
  <c r="CI106" i="2"/>
  <c r="BC103" i="2"/>
  <c r="BA99" i="2"/>
  <c r="CG99" i="2"/>
  <c r="CI82" i="2"/>
  <c r="BC159" i="2"/>
  <c r="BS139" i="2"/>
  <c r="CY119" i="2"/>
  <c r="BC110" i="2"/>
  <c r="CG47" i="2"/>
  <c r="CW45" i="2"/>
  <c r="CI42" i="2"/>
  <c r="BB330" i="2"/>
  <c r="BB329" i="2"/>
  <c r="G19" i="3"/>
  <c r="P6" i="3"/>
  <c r="F4" i="3"/>
  <c r="H4" i="3" s="1"/>
  <c r="C331" i="2"/>
  <c r="CI132" i="2"/>
  <c r="BC78" i="2"/>
  <c r="BQ58" i="2"/>
  <c r="BQ45" i="2"/>
  <c r="BA39" i="2"/>
  <c r="CY36" i="2"/>
  <c r="BS13" i="2"/>
  <c r="CS330" i="2"/>
  <c r="CS329" i="2"/>
  <c r="B32" i="7" s="1"/>
  <c r="F32" i="7" s="1"/>
  <c r="CW4" i="2"/>
  <c r="CY133" i="2"/>
  <c r="BQ25" i="2"/>
  <c r="BC20" i="2"/>
  <c r="BS110" i="2"/>
  <c r="CG55" i="2"/>
  <c r="BC54" i="2"/>
  <c r="BQ54" i="2"/>
  <c r="CI47" i="2"/>
  <c r="BA32" i="2"/>
  <c r="BA25" i="2"/>
  <c r="CI21" i="2"/>
  <c r="CY17" i="2"/>
  <c r="BQ17" i="2"/>
  <c r="BA14" i="2"/>
  <c r="CI55" i="2"/>
  <c r="CY45" i="2"/>
  <c r="BQ37" i="2"/>
  <c r="CY21" i="2"/>
  <c r="BQ20" i="2"/>
  <c r="CG51" i="2"/>
  <c r="CG37" i="2"/>
  <c r="CG4" i="2"/>
  <c r="AY330" i="2"/>
  <c r="CI139" i="2"/>
  <c r="BA20" i="2"/>
  <c r="CC329" i="2"/>
  <c r="B29" i="7" s="1"/>
  <c r="F29" i="7" s="1"/>
  <c r="BS9" i="2"/>
  <c r="F18" i="7"/>
  <c r="AE4" i="7"/>
  <c r="X18" i="7"/>
  <c r="H18" i="7"/>
  <c r="AE15" i="7"/>
  <c r="AE13" i="7"/>
  <c r="AE11" i="7"/>
  <c r="AE9" i="7"/>
  <c r="L18" i="7"/>
  <c r="T18" i="7"/>
  <c r="Z18" i="7"/>
  <c r="AE16" i="7"/>
  <c r="AE10" i="7"/>
  <c r="AE8" i="7"/>
  <c r="AB18" i="7"/>
  <c r="AE14" i="7"/>
  <c r="AE12" i="7"/>
  <c r="G12" i="7" l="1"/>
  <c r="G17" i="7"/>
  <c r="F21" i="7"/>
  <c r="F33" i="7" s="1"/>
  <c r="Y18" i="7"/>
  <c r="G7" i="7"/>
  <c r="G13" i="7"/>
  <c r="G11" i="7"/>
  <c r="G4" i="7"/>
  <c r="G5" i="7"/>
  <c r="G6" i="7"/>
  <c r="G9" i="7"/>
  <c r="D18" i="7"/>
  <c r="CH329" i="2"/>
  <c r="CH330" i="2"/>
  <c r="B33" i="7"/>
  <c r="CW331" i="2"/>
  <c r="CW330" i="2"/>
  <c r="CW329" i="2"/>
  <c r="AA4" i="7"/>
  <c r="AA14" i="7"/>
  <c r="AA3" i="7"/>
  <c r="AA12" i="7"/>
  <c r="AA10" i="7"/>
  <c r="AA16" i="7"/>
  <c r="AA8" i="7"/>
  <c r="AA2" i="7"/>
  <c r="AA6" i="7"/>
  <c r="AA11" i="7"/>
  <c r="AA15" i="7"/>
  <c r="AA9" i="7"/>
  <c r="AA13" i="7"/>
  <c r="AA17" i="7"/>
  <c r="AA5" i="7"/>
  <c r="AA7" i="7"/>
  <c r="BA330" i="2"/>
  <c r="BA329" i="2"/>
  <c r="P26" i="3"/>
  <c r="G20" i="3"/>
  <c r="G18" i="3"/>
  <c r="C343" i="2"/>
  <c r="M3" i="7"/>
  <c r="M4" i="7"/>
  <c r="M2" i="7"/>
  <c r="M17" i="7"/>
  <c r="M13" i="7"/>
  <c r="M9" i="7"/>
  <c r="M5" i="7"/>
  <c r="M16" i="7"/>
  <c r="M12" i="7"/>
  <c r="M11" i="7"/>
  <c r="M7" i="7"/>
  <c r="M14" i="7"/>
  <c r="M8" i="7"/>
  <c r="M15" i="7"/>
  <c r="M6" i="7"/>
  <c r="M10" i="7"/>
  <c r="G92" i="6"/>
  <c r="BC330" i="2"/>
  <c r="BC329" i="2"/>
  <c r="K4" i="7"/>
  <c r="K12" i="7"/>
  <c r="K10" i="7"/>
  <c r="K16" i="7"/>
  <c r="K8" i="7"/>
  <c r="K3" i="7"/>
  <c r="K14" i="7"/>
  <c r="K2" i="7"/>
  <c r="K5" i="7"/>
  <c r="K9" i="7"/>
  <c r="K13" i="7"/>
  <c r="K17" i="7"/>
  <c r="K7" i="7"/>
  <c r="K11" i="7"/>
  <c r="K15" i="7"/>
  <c r="K6" i="7"/>
  <c r="Q2" i="7"/>
  <c r="Q3" i="7"/>
  <c r="Q4" i="7"/>
  <c r="Q14" i="7"/>
  <c r="Q10" i="7"/>
  <c r="Q6" i="7"/>
  <c r="Q17" i="7"/>
  <c r="Q9" i="7"/>
  <c r="Q12" i="7"/>
  <c r="Q15" i="7"/>
  <c r="Q13" i="7"/>
  <c r="Q5" i="7"/>
  <c r="Q16" i="7"/>
  <c r="Q8" i="7"/>
  <c r="Q11" i="7"/>
  <c r="Q7" i="7"/>
  <c r="P4" i="3"/>
  <c r="AC4" i="7"/>
  <c r="AC3" i="7"/>
  <c r="AC2" i="7"/>
  <c r="AC17" i="7"/>
  <c r="AC13" i="7"/>
  <c r="AC9" i="7"/>
  <c r="AC5" i="7"/>
  <c r="AC12" i="7"/>
  <c r="AC11" i="7"/>
  <c r="AC10" i="7"/>
  <c r="AC16" i="7"/>
  <c r="AC8" i="7"/>
  <c r="AC7" i="7"/>
  <c r="AC6" i="7"/>
  <c r="AC15" i="7"/>
  <c r="AC14" i="7"/>
  <c r="W4" i="7"/>
  <c r="W8" i="7"/>
  <c r="W12" i="7"/>
  <c r="W16" i="7"/>
  <c r="W3" i="7"/>
  <c r="W13" i="7"/>
  <c r="W7" i="7"/>
  <c r="W14" i="7"/>
  <c r="W11" i="7"/>
  <c r="W9" i="7"/>
  <c r="W17" i="7"/>
  <c r="W6" i="7"/>
  <c r="W10" i="7"/>
  <c r="W15" i="7"/>
  <c r="W5" i="7"/>
  <c r="W2" i="7"/>
  <c r="CG330" i="2"/>
  <c r="CG329" i="2"/>
  <c r="K15" i="3"/>
  <c r="Q15" i="3" s="1"/>
  <c r="C336" i="2"/>
  <c r="F3" i="3"/>
  <c r="H3" i="3" s="1"/>
  <c r="BS330" i="2"/>
  <c r="BS329" i="2"/>
  <c r="O4" i="7"/>
  <c r="O15" i="7"/>
  <c r="O7" i="7"/>
  <c r="O13" i="7"/>
  <c r="O6" i="7"/>
  <c r="O11" i="7"/>
  <c r="O5" i="7"/>
  <c r="O17" i="7"/>
  <c r="O9" i="7"/>
  <c r="O3" i="7"/>
  <c r="O2" i="7"/>
  <c r="O10" i="7"/>
  <c r="O14" i="7"/>
  <c r="O8" i="7"/>
  <c r="O12" i="7"/>
  <c r="O16" i="7"/>
  <c r="U4" i="7"/>
  <c r="U2" i="7"/>
  <c r="U3" i="7"/>
  <c r="U15" i="7"/>
  <c r="U11" i="7"/>
  <c r="U7" i="7"/>
  <c r="U10" i="7"/>
  <c r="U17" i="7"/>
  <c r="U5" i="7"/>
  <c r="U16" i="7"/>
  <c r="U14" i="7"/>
  <c r="U6" i="7"/>
  <c r="U9" i="7"/>
  <c r="U8" i="7"/>
  <c r="U13" i="7"/>
  <c r="U12" i="7"/>
  <c r="CY330" i="2"/>
  <c r="CY329" i="2"/>
  <c r="I2" i="7"/>
  <c r="I4" i="7"/>
  <c r="I3" i="7"/>
  <c r="I16" i="7"/>
  <c r="I12" i="7"/>
  <c r="I8" i="7"/>
  <c r="I15" i="7"/>
  <c r="I11" i="7"/>
  <c r="I7" i="7"/>
  <c r="I14" i="7"/>
  <c r="I10" i="7"/>
  <c r="I6" i="7"/>
  <c r="I13" i="7"/>
  <c r="I5" i="7"/>
  <c r="I9" i="7"/>
  <c r="I17" i="7"/>
  <c r="S7" i="7"/>
  <c r="S3" i="7"/>
  <c r="S8" i="7"/>
  <c r="S12" i="7"/>
  <c r="S16" i="7"/>
  <c r="S11" i="7"/>
  <c r="S15" i="7"/>
  <c r="S5" i="7"/>
  <c r="S2" i="7"/>
  <c r="S10" i="7"/>
  <c r="S13" i="7"/>
  <c r="S17" i="7"/>
  <c r="S14" i="7"/>
  <c r="S9" i="7"/>
  <c r="S4" i="7"/>
  <c r="S6" i="7"/>
  <c r="CI330" i="2"/>
  <c r="CI329" i="2"/>
  <c r="BQ330" i="2"/>
  <c r="BQ329" i="2"/>
  <c r="K3" i="3"/>
  <c r="AE18" i="7"/>
  <c r="Q14" i="3" l="1"/>
  <c r="G18" i="7"/>
  <c r="K18" i="7"/>
  <c r="Q13" i="3"/>
  <c r="Q21" i="3"/>
  <c r="AD4" i="7"/>
  <c r="Q11" i="3"/>
  <c r="Q18" i="3"/>
  <c r="Q9" i="3"/>
  <c r="Q20" i="3"/>
  <c r="AD14" i="7"/>
  <c r="Q4" i="3"/>
  <c r="B13" i="7"/>
  <c r="C13" i="7" s="1"/>
  <c r="B10" i="7"/>
  <c r="C10" i="7" s="1"/>
  <c r="B5" i="7"/>
  <c r="C5" i="7" s="1"/>
  <c r="B16" i="7"/>
  <c r="C16" i="7" s="1"/>
  <c r="B11" i="7"/>
  <c r="C11" i="7" s="1"/>
  <c r="B8" i="7"/>
  <c r="C8" i="7" s="1"/>
  <c r="B4" i="7"/>
  <c r="C4" i="7" s="1"/>
  <c r="B2" i="7"/>
  <c r="C2" i="7" s="1"/>
  <c r="B17" i="7"/>
  <c r="C17" i="7" s="1"/>
  <c r="B14" i="7"/>
  <c r="C14" i="7" s="1"/>
  <c r="B9" i="7"/>
  <c r="C9" i="7" s="1"/>
  <c r="B7" i="7"/>
  <c r="C7" i="7" s="1"/>
  <c r="B3" i="7"/>
  <c r="C3" i="7" s="1"/>
  <c r="B15" i="7"/>
  <c r="C15" i="7" s="1"/>
  <c r="B12" i="7"/>
  <c r="C12" i="7" s="1"/>
  <c r="B6" i="7"/>
  <c r="C6" i="7" s="1"/>
  <c r="W18" i="7"/>
  <c r="S18" i="7"/>
  <c r="Q22" i="3"/>
  <c r="Q10" i="3"/>
  <c r="Q16" i="3"/>
  <c r="Q2" i="3"/>
  <c r="Q24" i="3"/>
  <c r="AD15" i="7"/>
  <c r="AD16" i="7"/>
  <c r="AD5" i="7"/>
  <c r="AC18" i="7"/>
  <c r="AD2" i="7"/>
  <c r="Q3" i="3"/>
  <c r="Q18" i="7"/>
  <c r="Q26" i="3"/>
  <c r="AA18" i="7"/>
  <c r="Q6" i="3"/>
  <c r="I18" i="7"/>
  <c r="O18" i="7"/>
  <c r="AD6" i="7"/>
  <c r="AD10" i="7"/>
  <c r="AD9" i="7"/>
  <c r="M18" i="7"/>
  <c r="Q7" i="3"/>
  <c r="AD3" i="7"/>
  <c r="U18" i="7"/>
  <c r="AD7" i="7"/>
  <c r="AD11" i="7"/>
  <c r="AD13" i="7"/>
  <c r="AD8" i="7"/>
  <c r="AD12" i="7"/>
  <c r="AD17" i="7"/>
  <c r="F12" i="3"/>
  <c r="H12" i="3" s="1"/>
  <c r="G126" i="6"/>
  <c r="CW332" i="2"/>
  <c r="AD18" i="7" l="1"/>
  <c r="C18"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مریم اکبری</author>
    <author>Mrs. S.Karamyar</author>
  </authors>
  <commentList>
    <comment ref="M7" authorId="0" shapeId="0" xr:uid="{00000000-0006-0000-0000-000001000000}">
      <text>
        <r>
          <rPr>
            <b/>
            <sz val="9"/>
            <color indexed="81"/>
            <rFont val="Tahoma"/>
            <family val="2"/>
          </rPr>
          <t>مریم اکبری:</t>
        </r>
        <r>
          <rPr>
            <sz val="9"/>
            <color indexed="81"/>
            <rFont val="Tahoma"/>
            <family val="2"/>
          </rPr>
          <t xml:space="preserve">
در فایلهای یک و دو نیست و در آمارنامه هم ثبت نداشت </t>
        </r>
      </text>
    </comment>
    <comment ref="M16" authorId="0" shapeId="0" xr:uid="{00000000-0006-0000-0000-000002000000}">
      <text>
        <r>
          <rPr>
            <b/>
            <sz val="9"/>
            <color indexed="81"/>
            <rFont val="Tahoma"/>
            <family val="2"/>
          </rPr>
          <t>مریم اکبری:</t>
        </r>
        <r>
          <rPr>
            <sz val="9"/>
            <color indexed="81"/>
            <rFont val="Tahoma"/>
            <family val="2"/>
          </rPr>
          <t xml:space="preserve">
این اطلاعات از فایل اول می باشد. </t>
        </r>
      </text>
    </comment>
    <comment ref="M22" authorId="0" shapeId="0" xr:uid="{00000000-0006-0000-0000-000003000000}">
      <text>
        <r>
          <rPr>
            <b/>
            <sz val="9"/>
            <color indexed="81"/>
            <rFont val="Tahoma"/>
            <family val="2"/>
          </rPr>
          <t>مریم اکبری:</t>
        </r>
        <r>
          <rPr>
            <sz val="9"/>
            <color indexed="81"/>
            <rFont val="Tahoma"/>
            <family val="2"/>
          </rPr>
          <t xml:space="preserve">
از فایل یک برداشته شده است 
در فایل دو تعداد 7 عدد و مبلغ فروش 1.764.210 می باشد. </t>
        </r>
      </text>
    </comment>
    <comment ref="M23" authorId="0" shapeId="0" xr:uid="{00000000-0006-0000-0000-000004000000}">
      <text>
        <r>
          <rPr>
            <b/>
            <sz val="9"/>
            <color indexed="81"/>
            <rFont val="Tahoma"/>
            <family val="2"/>
          </rPr>
          <t xml:space="preserve">مریم اکبری:
اطلاعات از فایل یک برداشته شده است 
در فایل دوم تعداد و رقم فروش صفر است </t>
        </r>
      </text>
    </comment>
    <comment ref="AF44" authorId="1" shapeId="0" xr:uid="{00000000-0006-0000-0000-000005000000}">
      <text>
        <r>
          <rPr>
            <b/>
            <sz val="9"/>
            <color indexed="81"/>
            <rFont val="Tahoma"/>
            <family val="2"/>
          </rPr>
          <t>Mrs. S.Karamyar:</t>
        </r>
        <r>
          <rPr>
            <sz val="9"/>
            <color indexed="81"/>
            <rFont val="Tahoma"/>
            <family val="2"/>
          </rPr>
          <t xml:space="preserve">
خانم کاسبی</t>
        </r>
      </text>
    </comment>
    <comment ref="M48" authorId="0" shapeId="0" xr:uid="{00000000-0006-0000-0000-000006000000}">
      <text>
        <r>
          <rPr>
            <b/>
            <sz val="9"/>
            <color indexed="81"/>
            <rFont val="Tahoma"/>
            <family val="2"/>
          </rPr>
          <t>مریم اکبری:</t>
        </r>
        <r>
          <rPr>
            <sz val="9"/>
            <color indexed="81"/>
            <rFont val="Tahoma"/>
            <family val="2"/>
          </rPr>
          <t xml:space="preserve">
فایل دوم تعداد 9.514 و رقم فروش 2.519.053.010 می باشد. </t>
        </r>
      </text>
    </comment>
    <comment ref="M50" authorId="0" shapeId="0" xr:uid="{00000000-0006-0000-0000-000007000000}">
      <text>
        <r>
          <rPr>
            <b/>
            <sz val="9"/>
            <color indexed="81"/>
            <rFont val="Tahoma"/>
            <family val="2"/>
          </rPr>
          <t>مریم اکبری:</t>
        </r>
        <r>
          <rPr>
            <sz val="9"/>
            <color indexed="81"/>
            <rFont val="Tahoma"/>
            <family val="2"/>
          </rPr>
          <t xml:space="preserve">
در فایل دوم تعداد 5.071 و رقم فروش 1.080.921.336 می باشد. </t>
        </r>
      </text>
    </comment>
    <comment ref="M51" authorId="0" shapeId="0" xr:uid="{00000000-0006-0000-0000-000008000000}">
      <text>
        <r>
          <rPr>
            <b/>
            <sz val="9"/>
            <color indexed="81"/>
            <rFont val="Tahoma"/>
            <family val="2"/>
          </rPr>
          <t>مریم اکبری:</t>
        </r>
        <r>
          <rPr>
            <sz val="9"/>
            <color indexed="81"/>
            <rFont val="Tahoma"/>
            <family val="2"/>
          </rPr>
          <t xml:space="preserve">
در فایل اول اصلا وجود نداشت و صفر است </t>
        </r>
      </text>
    </comment>
    <comment ref="M52" authorId="0" shapeId="0" xr:uid="{00000000-0006-0000-0000-000009000000}">
      <text>
        <r>
          <rPr>
            <b/>
            <sz val="9"/>
            <color indexed="81"/>
            <rFont val="Tahoma"/>
            <family val="2"/>
          </rPr>
          <t>مریم اکبری:</t>
        </r>
        <r>
          <rPr>
            <sz val="9"/>
            <color indexed="81"/>
            <rFont val="Tahoma"/>
            <family val="2"/>
          </rPr>
          <t xml:space="preserve">
در فایل دوم تعداد 8.236 و رقم فروش 5.307.927.171 می باشد. </t>
        </r>
      </text>
    </comment>
    <comment ref="AD52" authorId="1" shapeId="0" xr:uid="{00000000-0006-0000-0000-00000A000000}">
      <text>
        <r>
          <rPr>
            <b/>
            <sz val="9"/>
            <color indexed="81"/>
            <rFont val="Tahoma"/>
            <family val="2"/>
          </rPr>
          <t>Mrs. S.Karamyar:</t>
        </r>
        <r>
          <rPr>
            <sz val="9"/>
            <color indexed="81"/>
            <rFont val="Tahoma"/>
            <family val="2"/>
          </rPr>
          <t xml:space="preserve">
در صورتیکه مشابه کلسی شور رفتار شود، از لحاظ آفر و شرایط پرداخت، و از لحاظ مالی توجیح داشته باشه واسه ما، باید سهم بگیریم از calcisure   </t>
        </r>
      </text>
    </comment>
    <comment ref="M53" authorId="0" shapeId="0" xr:uid="{00000000-0006-0000-0000-00000B000000}">
      <text>
        <r>
          <rPr>
            <b/>
            <sz val="9"/>
            <color indexed="81"/>
            <rFont val="Tahoma"/>
            <family val="2"/>
          </rPr>
          <t>مریم اکبری:</t>
        </r>
        <r>
          <rPr>
            <sz val="9"/>
            <color indexed="81"/>
            <rFont val="Tahoma"/>
            <family val="2"/>
          </rPr>
          <t xml:space="preserve">
در فایل دوم تعداد 1.189 و رقم فروش 1.355.710.098 می باشد. </t>
        </r>
      </text>
    </comment>
    <comment ref="M54" authorId="0" shapeId="0" xr:uid="{00000000-0006-0000-0000-00000C000000}">
      <text>
        <r>
          <rPr>
            <b/>
            <sz val="9"/>
            <color indexed="81"/>
            <rFont val="Tahoma"/>
            <family val="2"/>
          </rPr>
          <t>مریم اکبری:</t>
        </r>
        <r>
          <rPr>
            <sz val="9"/>
            <color indexed="81"/>
            <rFont val="Tahoma"/>
            <family val="2"/>
          </rPr>
          <t xml:space="preserve">
فایل اول نیست هیچ اطلاعاتی یعنی صفر است </t>
        </r>
      </text>
    </comment>
    <comment ref="M55" authorId="0" shapeId="0" xr:uid="{00000000-0006-0000-0000-00000D000000}">
      <text>
        <r>
          <rPr>
            <b/>
            <sz val="9"/>
            <color indexed="81"/>
            <rFont val="Tahoma"/>
            <family val="2"/>
          </rPr>
          <t>مریم اکبری:</t>
        </r>
        <r>
          <rPr>
            <sz val="9"/>
            <color indexed="81"/>
            <rFont val="Tahoma"/>
            <family val="2"/>
          </rPr>
          <t xml:space="preserve">
در فایل دوم تعداد 10.616 و رقم فروش 4.844.827.308 می باشد. </t>
        </r>
      </text>
    </comment>
    <comment ref="M56" authorId="0" shapeId="0" xr:uid="{00000000-0006-0000-0000-00000E000000}">
      <text>
        <r>
          <rPr>
            <b/>
            <sz val="9"/>
            <color indexed="81"/>
            <rFont val="Tahoma"/>
            <family val="2"/>
          </rPr>
          <t>مریم اکبری:</t>
        </r>
        <r>
          <rPr>
            <sz val="9"/>
            <color indexed="81"/>
            <rFont val="Tahoma"/>
            <family val="2"/>
          </rPr>
          <t xml:space="preserve">
در فایل دوم تعداد 1.410 و رقم فروش 505.668.779 می باشد. </t>
        </r>
      </text>
    </comment>
    <comment ref="M57" authorId="0" shapeId="0" xr:uid="{00000000-0006-0000-0000-00000F000000}">
      <text>
        <r>
          <rPr>
            <b/>
            <sz val="9"/>
            <color indexed="81"/>
            <rFont val="Tahoma"/>
            <family val="2"/>
          </rPr>
          <t>مریم اکبری:</t>
        </r>
        <r>
          <rPr>
            <sz val="9"/>
            <color indexed="81"/>
            <rFont val="Tahoma"/>
            <family val="2"/>
          </rPr>
          <t xml:space="preserve">
در فایل دوم تعداد 2.351 و رقم فروش  868.006.613  می باشد. </t>
        </r>
      </text>
    </comment>
    <comment ref="M58" authorId="0" shapeId="0" xr:uid="{00000000-0006-0000-0000-000010000000}">
      <text>
        <r>
          <rPr>
            <b/>
            <sz val="9"/>
            <color indexed="81"/>
            <rFont val="Tahoma"/>
            <family val="2"/>
          </rPr>
          <t>مریم اکبری:</t>
        </r>
        <r>
          <rPr>
            <sz val="9"/>
            <color indexed="81"/>
            <rFont val="Tahoma"/>
            <family val="2"/>
          </rPr>
          <t xml:space="preserve">
در فایل یک اطلاعاتی نیست یعنی صفر است</t>
        </r>
      </text>
    </comment>
    <comment ref="M59" authorId="0" shapeId="0" xr:uid="{00000000-0006-0000-0000-000011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60" authorId="0" shapeId="0" xr:uid="{00000000-0006-0000-0000-000012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61" authorId="0" shapeId="0" xr:uid="{00000000-0006-0000-0000-000013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78" authorId="0" shapeId="0" xr:uid="{00000000-0006-0000-0000-000014000000}">
      <text>
        <r>
          <rPr>
            <b/>
            <sz val="9"/>
            <color indexed="81"/>
            <rFont val="Tahoma"/>
            <family val="2"/>
          </rPr>
          <t>مریم اکبری:</t>
        </r>
        <r>
          <rPr>
            <sz val="9"/>
            <color indexed="81"/>
            <rFont val="Tahoma"/>
            <family val="2"/>
          </rPr>
          <t xml:space="preserve">
در دوتا فایل عددها یکی است و در فایل اول 100 و 300 را یکجا گذاشته </t>
        </r>
      </text>
    </comment>
    <comment ref="M79" authorId="0" shapeId="0" xr:uid="{00000000-0006-0000-0000-000015000000}">
      <text>
        <r>
          <rPr>
            <b/>
            <sz val="9"/>
            <color indexed="81"/>
            <rFont val="Tahoma"/>
            <family val="2"/>
          </rPr>
          <t>مریم اکبری:</t>
        </r>
        <r>
          <rPr>
            <sz val="9"/>
            <color indexed="81"/>
            <rFont val="Tahoma"/>
            <family val="2"/>
          </rPr>
          <t xml:space="preserve">
مریم اکبری:
در دوتا فایل عددها یکی است و در فایل اول 100 و 300 را یکجا گذاشته </t>
        </r>
      </text>
    </comment>
    <comment ref="M109" authorId="0" shapeId="0" xr:uid="{00000000-0006-0000-0000-000016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16" authorId="0" shapeId="0" xr:uid="{00000000-0006-0000-0000-000017000000}">
      <text>
        <r>
          <rPr>
            <b/>
            <sz val="9"/>
            <color indexed="81"/>
            <rFont val="Tahoma"/>
            <family val="2"/>
          </rPr>
          <t>مریم اکبری:</t>
        </r>
        <r>
          <rPr>
            <sz val="9"/>
            <color indexed="81"/>
            <rFont val="Tahoma"/>
            <family val="2"/>
          </rPr>
          <t xml:space="preserve">
در فایل یک هیچ اطلاعاتی نیست و در فایل دوم هم صفر است. </t>
        </r>
      </text>
    </comment>
    <comment ref="M117" authorId="0" shapeId="0" xr:uid="{00000000-0006-0000-0000-000018000000}">
      <text>
        <r>
          <rPr>
            <b/>
            <sz val="9"/>
            <color indexed="81"/>
            <rFont val="Tahoma"/>
            <family val="2"/>
          </rPr>
          <t>مریم اکبری:</t>
        </r>
        <r>
          <rPr>
            <sz val="9"/>
            <color indexed="81"/>
            <rFont val="Tahoma"/>
            <family val="2"/>
          </rPr>
          <t xml:space="preserve">
در فایل یک هیچ اطلاعاتی نیست و در فایل دوم هم صفر است. </t>
        </r>
      </text>
    </comment>
    <comment ref="M158" authorId="0" shapeId="0" xr:uid="{00000000-0006-0000-0000-000019000000}">
      <text>
        <r>
          <rPr>
            <b/>
            <sz val="9"/>
            <color indexed="81"/>
            <rFont val="Tahoma"/>
            <family val="2"/>
          </rPr>
          <t>مریم اکبری:</t>
        </r>
        <r>
          <rPr>
            <sz val="9"/>
            <color indexed="81"/>
            <rFont val="Tahoma"/>
            <family val="2"/>
          </rPr>
          <t xml:space="preserve">
در فایل اول هیچ اطلاعاتی نیست یعنی صفر است. </t>
        </r>
      </text>
    </comment>
    <comment ref="M159" authorId="0" shapeId="0" xr:uid="{00000000-0006-0000-0000-00001A000000}">
      <text>
        <r>
          <rPr>
            <b/>
            <sz val="9"/>
            <color indexed="81"/>
            <rFont val="Tahoma"/>
            <family val="2"/>
          </rPr>
          <t>مریم اکبری:</t>
        </r>
        <r>
          <rPr>
            <sz val="9"/>
            <color indexed="81"/>
            <rFont val="Tahoma"/>
            <family val="2"/>
          </rPr>
          <t xml:space="preserve">
در فایل یک هیچ اطلاعاتی نیست یعنی صفر است. 
در فایل دوم هم صفر است </t>
        </r>
      </text>
    </comment>
    <comment ref="M160" authorId="0" shapeId="0" xr:uid="{00000000-0006-0000-0000-00001B000000}">
      <text>
        <r>
          <rPr>
            <b/>
            <sz val="9"/>
            <color indexed="81"/>
            <rFont val="Tahoma"/>
            <family val="2"/>
          </rPr>
          <t>مریم اکبری:</t>
        </r>
        <r>
          <rPr>
            <sz val="9"/>
            <color indexed="81"/>
            <rFont val="Tahoma"/>
            <family val="2"/>
          </rPr>
          <t xml:space="preserve">
در فایل دوم تعداد 4908 و رقم فروش 1.451.340.000 می باشد. </t>
        </r>
      </text>
    </comment>
    <comment ref="M161" authorId="0" shapeId="0" xr:uid="{00000000-0006-0000-0000-00001C000000}">
      <text>
        <r>
          <rPr>
            <b/>
            <sz val="9"/>
            <color indexed="81"/>
            <rFont val="Tahoma"/>
            <family val="2"/>
          </rPr>
          <t>مریم اکبری:</t>
        </r>
        <r>
          <rPr>
            <sz val="9"/>
            <color indexed="81"/>
            <rFont val="Tahoma"/>
            <family val="2"/>
          </rPr>
          <t xml:space="preserve">
</t>
        </r>
      </text>
    </comment>
    <comment ref="M162" authorId="0" shapeId="0" xr:uid="{00000000-0006-0000-0000-00001D000000}">
      <text>
        <r>
          <rPr>
            <b/>
            <sz val="9"/>
            <color indexed="81"/>
            <rFont val="Tahoma"/>
            <family val="2"/>
          </rPr>
          <t>مریم اکبری:</t>
        </r>
        <r>
          <rPr>
            <sz val="9"/>
            <color indexed="81"/>
            <rFont val="Tahoma"/>
            <family val="2"/>
          </rPr>
          <t xml:space="preserve">
کد 13020248 در فایل اول با رقم گذاشته شده و در فایل دوم به مشخصات زیر است : تعداد 1139 و رقم فروش 988.744.000</t>
        </r>
      </text>
    </comment>
    <comment ref="M163" authorId="0" shapeId="0" xr:uid="{00000000-0006-0000-0000-00001E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64" authorId="0" shapeId="0" xr:uid="{00000000-0006-0000-0000-00001F000000}">
      <text>
        <r>
          <rPr>
            <b/>
            <sz val="9"/>
            <color indexed="81"/>
            <rFont val="Tahoma"/>
            <family val="2"/>
          </rPr>
          <t>مریم اکبری:</t>
        </r>
        <r>
          <rPr>
            <sz val="9"/>
            <color indexed="81"/>
            <rFont val="Tahoma"/>
            <family val="2"/>
          </rPr>
          <t xml:space="preserve">
در فایل دوم تعداد 21 و رقم فروش 23.625.000 است. </t>
        </r>
      </text>
    </comment>
    <comment ref="M165" authorId="0" shapeId="0" xr:uid="{00000000-0006-0000-0000-000020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66" authorId="0" shapeId="0" xr:uid="{00000000-0006-0000-0000-000021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67" authorId="0" shapeId="0" xr:uid="{00000000-0006-0000-0000-000022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68" authorId="0" shapeId="0" xr:uid="{00000000-0006-0000-0000-000023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69" authorId="0" shapeId="0" xr:uid="{00000000-0006-0000-0000-000024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70" authorId="0" shapeId="0" xr:uid="{00000000-0006-0000-0000-000025000000}">
      <text>
        <r>
          <rPr>
            <b/>
            <sz val="9"/>
            <color indexed="81"/>
            <rFont val="Tahoma"/>
            <family val="2"/>
          </rPr>
          <t>مریم اکبری:</t>
        </r>
        <r>
          <rPr>
            <sz val="9"/>
            <color indexed="81"/>
            <rFont val="Tahoma"/>
            <family val="2"/>
          </rPr>
          <t xml:space="preserve">
در فایل دوم تعداد 748 و رقم فروش 439.442.520 می باشد. </t>
        </r>
      </text>
    </comment>
    <comment ref="M171" authorId="0" shapeId="0" xr:uid="{00000000-0006-0000-0000-000026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183" authorId="0" shapeId="0" xr:uid="{00000000-0006-0000-0000-000027000000}">
      <text>
        <r>
          <rPr>
            <b/>
            <sz val="9"/>
            <color indexed="81"/>
            <rFont val="Tahoma"/>
            <family val="2"/>
          </rPr>
          <t>مریم اکبری:</t>
        </r>
        <r>
          <rPr>
            <sz val="9"/>
            <color indexed="81"/>
            <rFont val="Tahoma"/>
            <family val="2"/>
          </rPr>
          <t xml:space="preserve">
در فایل دوم تعداد 120.891 و رقم فروش 11.369.990.019 می باشد. </t>
        </r>
      </text>
    </comment>
    <comment ref="M184" authorId="0" shapeId="0" xr:uid="{00000000-0006-0000-0000-000028000000}">
      <text>
        <r>
          <rPr>
            <b/>
            <sz val="9"/>
            <color indexed="81"/>
            <rFont val="Tahoma"/>
            <family val="2"/>
          </rPr>
          <t>مریم اکبری:</t>
        </r>
        <r>
          <rPr>
            <sz val="9"/>
            <color indexed="81"/>
            <rFont val="Tahoma"/>
            <family val="2"/>
          </rPr>
          <t xml:space="preserve">
در فایل دوم تعداد 5100 و رقم فروش 745.150.000 می باشد. </t>
        </r>
      </text>
    </comment>
    <comment ref="M185" authorId="0" shapeId="0" xr:uid="{00000000-0006-0000-0000-000029000000}">
      <text>
        <r>
          <rPr>
            <b/>
            <sz val="9"/>
            <color indexed="81"/>
            <rFont val="Tahoma"/>
            <family val="2"/>
          </rPr>
          <t>مریم اکبری:</t>
        </r>
        <r>
          <rPr>
            <sz val="9"/>
            <color indexed="81"/>
            <rFont val="Tahoma"/>
            <family val="2"/>
          </rPr>
          <t xml:space="preserve">
در فایل دوم رقمها صفر هستند </t>
        </r>
      </text>
    </comment>
    <comment ref="M186" authorId="0" shapeId="0" xr:uid="{00000000-0006-0000-0000-00002A000000}">
      <text>
        <r>
          <rPr>
            <b/>
            <sz val="9"/>
            <color indexed="81"/>
            <rFont val="Tahoma"/>
            <family val="2"/>
          </rPr>
          <t>مریم اکبری:</t>
        </r>
        <r>
          <rPr>
            <sz val="9"/>
            <color indexed="81"/>
            <rFont val="Tahoma"/>
            <family val="2"/>
          </rPr>
          <t xml:space="preserve">
در فایل دوم تغداد 1046 و رقم فروش 400.565.700 است. </t>
        </r>
      </text>
    </comment>
    <comment ref="M188" authorId="0" shapeId="0" xr:uid="{00000000-0006-0000-0000-00002B000000}">
      <text>
        <r>
          <rPr>
            <b/>
            <sz val="9"/>
            <color indexed="81"/>
            <rFont val="Tahoma"/>
            <family val="2"/>
          </rPr>
          <t>مریم اکبری:</t>
        </r>
        <r>
          <rPr>
            <sz val="9"/>
            <color indexed="81"/>
            <rFont val="Tahoma"/>
            <family val="2"/>
          </rPr>
          <t xml:space="preserve">
در فایل دوم تعداد 130.546 و رقم فروش 13.590.377.813 می باشد. </t>
        </r>
      </text>
    </comment>
    <comment ref="M189" authorId="0" shapeId="0" xr:uid="{00000000-0006-0000-0000-00002C000000}">
      <text>
        <r>
          <rPr>
            <b/>
            <sz val="9"/>
            <color indexed="81"/>
            <rFont val="Tahoma"/>
            <family val="2"/>
          </rPr>
          <t>مریم اکبری:</t>
        </r>
        <r>
          <rPr>
            <sz val="9"/>
            <color indexed="81"/>
            <rFont val="Tahoma"/>
            <family val="2"/>
          </rPr>
          <t xml:space="preserve">
در فایل دوم تعداد 1.495 و رقم فروش 234.403.680 می باشد. </t>
        </r>
      </text>
    </comment>
    <comment ref="M190" authorId="0" shapeId="0" xr:uid="{00000000-0006-0000-0000-00002D000000}">
      <text>
        <r>
          <rPr>
            <b/>
            <sz val="9"/>
            <color indexed="81"/>
            <rFont val="Tahoma"/>
            <family val="2"/>
          </rPr>
          <t>مریم اکبری:</t>
        </r>
        <r>
          <rPr>
            <sz val="9"/>
            <color indexed="81"/>
            <rFont val="Tahoma"/>
            <family val="2"/>
          </rPr>
          <t xml:space="preserve">
در فایل دوم تعداد 101.012 و رقم فروش 10.836.196.250 می باشد. </t>
        </r>
      </text>
    </comment>
    <comment ref="M191" authorId="0" shapeId="0" xr:uid="{00000000-0006-0000-0000-00002E000000}">
      <text>
        <r>
          <rPr>
            <b/>
            <sz val="9"/>
            <color indexed="81"/>
            <rFont val="Tahoma"/>
            <family val="2"/>
          </rPr>
          <t>مریم اکبری:</t>
        </r>
        <r>
          <rPr>
            <sz val="9"/>
            <color indexed="81"/>
            <rFont val="Tahoma"/>
            <family val="2"/>
          </rPr>
          <t xml:space="preserve">
در فایل دوم تعداد 71984 و رقم فروش 8.316.287.000 می باشد. </t>
        </r>
      </text>
    </comment>
    <comment ref="M192" authorId="0" shapeId="0" xr:uid="{00000000-0006-0000-0000-00002F000000}">
      <text>
        <r>
          <rPr>
            <b/>
            <sz val="9"/>
            <color indexed="81"/>
            <rFont val="Tahoma"/>
            <family val="2"/>
          </rPr>
          <t>مریم اکبری:</t>
        </r>
        <r>
          <rPr>
            <sz val="9"/>
            <color indexed="81"/>
            <rFont val="Tahoma"/>
            <family val="2"/>
          </rPr>
          <t xml:space="preserve">
در فایل اول هیچ اطلاعاتی نیست یعنی صفر است. </t>
        </r>
      </text>
    </comment>
    <comment ref="M193" authorId="0" shapeId="0" xr:uid="{00000000-0006-0000-0000-000030000000}">
      <text>
        <r>
          <rPr>
            <b/>
            <sz val="9"/>
            <color indexed="81"/>
            <rFont val="Tahoma"/>
            <family val="2"/>
          </rPr>
          <t>مریم اکبری:</t>
        </r>
        <r>
          <rPr>
            <sz val="9"/>
            <color indexed="81"/>
            <rFont val="Tahoma"/>
            <family val="2"/>
          </rPr>
          <t xml:space="preserve">
در فایل های یک و دوم با کد 13070304 هستند، این اعداد برای فایل اول هستند و تعداد و رقم در فایل دوم به ترتیب : 11978 و 3.489.329.027 است. </t>
        </r>
      </text>
    </comment>
    <comment ref="M194" authorId="0" shapeId="0" xr:uid="{00000000-0006-0000-0000-000031000000}">
      <text>
        <r>
          <rPr>
            <b/>
            <sz val="9"/>
            <color indexed="81"/>
            <rFont val="Tahoma"/>
            <family val="2"/>
          </rPr>
          <t>مریم اکبری:</t>
        </r>
        <r>
          <rPr>
            <sz val="9"/>
            <color indexed="81"/>
            <rFont val="Tahoma"/>
            <family val="2"/>
          </rPr>
          <t xml:space="preserve">
در فایل اول هیچ اطلاعاتی نیست یعنی صفر است. </t>
        </r>
      </text>
    </comment>
    <comment ref="M195" authorId="0" shapeId="0" xr:uid="{00000000-0006-0000-0000-000032000000}">
      <text>
        <r>
          <rPr>
            <b/>
            <sz val="9"/>
            <color indexed="81"/>
            <rFont val="Tahoma"/>
            <family val="2"/>
          </rPr>
          <t>مریم اکبری:</t>
        </r>
        <r>
          <rPr>
            <sz val="9"/>
            <color indexed="81"/>
            <rFont val="Tahoma"/>
            <family val="2"/>
          </rPr>
          <t xml:space="preserve">
هیچ اطلاعاتی در دوتا فایل نیست</t>
        </r>
      </text>
    </comment>
    <comment ref="M209" authorId="0" shapeId="0" xr:uid="{00000000-0006-0000-0000-000033000000}">
      <text>
        <r>
          <rPr>
            <b/>
            <sz val="9"/>
            <color indexed="81"/>
            <rFont val="Tahoma"/>
            <family val="2"/>
          </rPr>
          <t>مریم اکبری:</t>
        </r>
        <r>
          <rPr>
            <sz val="9"/>
            <color indexed="81"/>
            <rFont val="Tahoma"/>
            <family val="2"/>
          </rPr>
          <t xml:space="preserve">
در فایل اول هیچ اطلاعاتی نیست یعنی صفر است. </t>
        </r>
      </text>
    </comment>
    <comment ref="M210" authorId="0" shapeId="0" xr:uid="{00000000-0006-0000-0000-000034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211" authorId="0" shapeId="0" xr:uid="{00000000-0006-0000-0000-000035000000}">
      <text>
        <r>
          <rPr>
            <b/>
            <sz val="9"/>
            <color indexed="81"/>
            <rFont val="Tahoma"/>
            <family val="2"/>
          </rPr>
          <t>مریم اکبری:</t>
        </r>
        <r>
          <rPr>
            <sz val="9"/>
            <color indexed="81"/>
            <rFont val="Tahoma"/>
            <family val="2"/>
          </rPr>
          <t xml:space="preserve">
در فایل یک هیچ اطلاعاتی نیست و در فایل دوم صفر است. </t>
        </r>
      </text>
    </comment>
    <comment ref="M212" authorId="0" shapeId="0" xr:uid="{00000000-0006-0000-0000-000036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214" authorId="0" shapeId="0" xr:uid="{00000000-0006-0000-0000-000037000000}">
      <text>
        <r>
          <rPr>
            <b/>
            <sz val="9"/>
            <color indexed="81"/>
            <rFont val="Tahoma"/>
            <family val="2"/>
          </rPr>
          <t>مریم اکبری:</t>
        </r>
        <r>
          <rPr>
            <sz val="9"/>
            <color indexed="81"/>
            <rFont val="Tahoma"/>
            <family val="2"/>
          </rPr>
          <t xml:space="preserve">
در فایل اول هیچ اطلاعاتی نیست یعنی صفر است. </t>
        </r>
      </text>
    </comment>
    <comment ref="M216" authorId="0" shapeId="0" xr:uid="{00000000-0006-0000-0000-000038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217" authorId="0" shapeId="0" xr:uid="{00000000-0006-0000-0000-000039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218" authorId="0" shapeId="0" xr:uid="{00000000-0006-0000-0000-00003A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M289" authorId="0" shapeId="0" xr:uid="{00000000-0006-0000-0000-00003B000000}">
      <text>
        <r>
          <rPr>
            <b/>
            <sz val="9"/>
            <color indexed="81"/>
            <rFont val="Tahoma"/>
            <family val="2"/>
          </rPr>
          <t>مریم اکبری:</t>
        </r>
        <r>
          <rPr>
            <sz val="9"/>
            <color indexed="81"/>
            <rFont val="Tahoma"/>
            <family val="2"/>
          </rPr>
          <t xml:space="preserve">
در فایل یک هیچ اطلاعاتی نیست یعنی صفر است </t>
        </r>
      </text>
    </comment>
    <comment ref="Z292" authorId="1" shapeId="0" xr:uid="{00000000-0006-0000-0000-00003C000000}">
      <text>
        <r>
          <rPr>
            <b/>
            <sz val="9"/>
            <color indexed="81"/>
            <rFont val="Tahoma"/>
            <family val="2"/>
          </rPr>
          <t>Mrs. S.Karamyar:</t>
        </r>
        <r>
          <rPr>
            <sz val="9"/>
            <color indexed="81"/>
            <rFont val="Tahoma"/>
            <family val="2"/>
          </rPr>
          <t xml:space="preserve">
به علت عدم گواهی برند عدد پیش بینی کمتر از میزان قابل دسترسی بوده است
علاوه بر این چون این محصول در فایل پایپ لاینR&amp;Dنبوده میزان پیش بینی شده برای کل سال 1403 میباشد.</t>
        </r>
      </text>
    </comment>
  </commentList>
</comments>
</file>

<file path=xl/sharedStrings.xml><?xml version="1.0" encoding="utf-8"?>
<sst xmlns="http://schemas.openxmlformats.org/spreadsheetml/2006/main" count="2797" uniqueCount="1451">
  <si>
    <t>برند</t>
  </si>
  <si>
    <t xml:space="preserve">نوع 
محصول </t>
  </si>
  <si>
    <t>كد محصول</t>
  </si>
  <si>
    <t>محصول</t>
  </si>
  <si>
    <t xml:space="preserve">ماه </t>
  </si>
  <si>
    <t xml:space="preserve">تعداد در بسته </t>
  </si>
  <si>
    <t>قيمت بدون ارزش افزوده
فروش به پخش
(عدد)(ريال)</t>
  </si>
  <si>
    <t>درصد جوايز</t>
  </si>
  <si>
    <t>مكمل</t>
  </si>
  <si>
    <t>اسپري برن-ايز( ژل سوختگي)50 ميلي ليتر</t>
  </si>
  <si>
    <t>سرليكس</t>
  </si>
  <si>
    <t xml:space="preserve">دارو </t>
  </si>
  <si>
    <t>اسپري سرليكس (ليدوكائين ) 100 سي سي</t>
  </si>
  <si>
    <t>اسپري سرليكس(ليدوكائين)20 سي سي</t>
  </si>
  <si>
    <t>اسپري سرليكس(ليدوكائين)50 سي سي</t>
  </si>
  <si>
    <t>سيترازم</t>
  </si>
  <si>
    <t>ولوتيل</t>
  </si>
  <si>
    <t xml:space="preserve">شربت استامينوفن ليتو 120 ميلي ليتر </t>
  </si>
  <si>
    <t>موكورانت</t>
  </si>
  <si>
    <t>موكورانت-سي</t>
  </si>
  <si>
    <t>شربت اكسپكتورانت كدئين (60 ميلي ليتر)</t>
  </si>
  <si>
    <t xml:space="preserve">انستین </t>
  </si>
  <si>
    <t>بلتيل</t>
  </si>
  <si>
    <t>برينيل</t>
  </si>
  <si>
    <t>پريتيفن</t>
  </si>
  <si>
    <t>تئوزين</t>
  </si>
  <si>
    <t>شربت تئوفيلين جي (120 ميلي ليتر)</t>
  </si>
  <si>
    <t>دكس پي</t>
  </si>
  <si>
    <t>دامينكس گات</t>
  </si>
  <si>
    <t>شربت‌ ديسيكلومين‌ (60 ميلي ليتر)</t>
  </si>
  <si>
    <t>ديفرام</t>
  </si>
  <si>
    <t>ديفراميكس</t>
  </si>
  <si>
    <t>بريسول</t>
  </si>
  <si>
    <t>شربت سالبوتامول (120 ميلي ليتر)</t>
  </si>
  <si>
    <t>فلوپد</t>
  </si>
  <si>
    <t>شربت سرما خوردگي كودكان ليتو 120 ميلي ليتر</t>
  </si>
  <si>
    <t>كلسي كر</t>
  </si>
  <si>
    <t>كيدومك</t>
  </si>
  <si>
    <t>سيرولاكت</t>
  </si>
  <si>
    <t>شربت هيدروكسي زين (120 ميلي ليتر)</t>
  </si>
  <si>
    <t>گلوبت گات</t>
  </si>
  <si>
    <t>ارتسين سيدال</t>
  </si>
  <si>
    <t>كداكفن</t>
  </si>
  <si>
    <t>ولوتيل سي</t>
  </si>
  <si>
    <t xml:space="preserve"> فلوليكس سيدال</t>
  </si>
  <si>
    <t>ليپوتين</t>
  </si>
  <si>
    <t xml:space="preserve">ليپوتين </t>
  </si>
  <si>
    <t xml:space="preserve">زيتو سيدال  </t>
  </si>
  <si>
    <t>آسپیتب</t>
  </si>
  <si>
    <t>بن ول</t>
  </si>
  <si>
    <t>بيسمونول</t>
  </si>
  <si>
    <t>سرازين</t>
  </si>
  <si>
    <t>پوريك سيدال</t>
  </si>
  <si>
    <t>ملداكس</t>
  </si>
  <si>
    <t>جم فلو</t>
  </si>
  <si>
    <t>لوركستادين</t>
  </si>
  <si>
    <t>پنوكس گات</t>
  </si>
  <si>
    <t>روستاتين کارد</t>
  </si>
  <si>
    <t>فتلس</t>
  </si>
  <si>
    <t>كلاتبان</t>
  </si>
  <si>
    <t>سايكونورم</t>
  </si>
  <si>
    <t>بلاترون</t>
  </si>
  <si>
    <t>سيلركت</t>
  </si>
  <si>
    <t>فلاژيكس</t>
  </si>
  <si>
    <t>كلدي ساپورت</t>
  </si>
  <si>
    <t>كوتيمت سيدال</t>
  </si>
  <si>
    <t>پيلور سيدال</t>
  </si>
  <si>
    <t>لانيا</t>
  </si>
  <si>
    <t>جارينومت5-500</t>
  </si>
  <si>
    <t>قرص متفورمین500  میلی گرم + امپاگلیفلوزین 5 میلی گرم</t>
  </si>
  <si>
    <t>جارينومت12.5-500</t>
  </si>
  <si>
    <t>قرص متفورمین500  میلی گرم + امپاگلیفلوزین 12.5 میلی گرم</t>
  </si>
  <si>
    <t>آدسول</t>
  </si>
  <si>
    <t>آيروزاد</t>
  </si>
  <si>
    <t>آيروسول</t>
  </si>
  <si>
    <t>آيروفنت</t>
  </si>
  <si>
    <t>تاپ ويت</t>
  </si>
  <si>
    <t>ويتاميكس</t>
  </si>
  <si>
    <t>ويتارول</t>
  </si>
  <si>
    <t>زيتوسيدال</t>
  </si>
  <si>
    <t>پريزل گات</t>
  </si>
  <si>
    <t>زافكس</t>
  </si>
  <si>
    <t>سولورايد</t>
  </si>
  <si>
    <t>دکس پی</t>
  </si>
  <si>
    <t>ايماكو</t>
  </si>
  <si>
    <t>استئورن</t>
  </si>
  <si>
    <t>پماد هيدروكورتيزون</t>
  </si>
  <si>
    <t>پايپ لاين</t>
  </si>
  <si>
    <t>قطره سوسپانسیون استامینوفن</t>
  </si>
  <si>
    <t>جيمترو</t>
  </si>
  <si>
    <t>نابوكورت</t>
  </si>
  <si>
    <t>اسپری بودزوناید100  میکروگرم</t>
  </si>
  <si>
    <t>پايپ لاين BeezMax</t>
  </si>
  <si>
    <t>هاني نايت</t>
  </si>
  <si>
    <t>پايپ لاين MixWell</t>
  </si>
  <si>
    <t>Women 50+ Permix</t>
  </si>
  <si>
    <t xml:space="preserve"> Women Multivitamin Permix</t>
  </si>
  <si>
    <t xml:space="preserve"> پايپ لاين بايو</t>
  </si>
  <si>
    <t>تمازام</t>
  </si>
  <si>
    <t xml:space="preserve"> پايپ لاين بدنسازي</t>
  </si>
  <si>
    <t>WHEY PROTEIN 100%  / POWDER2000</t>
  </si>
  <si>
    <t>GAINER / POWDER5400</t>
  </si>
  <si>
    <t>500BCAA / پودر</t>
  </si>
  <si>
    <t>AMINO ACID  / powder500</t>
  </si>
  <si>
    <t>CREATINE 5G /POWDER500</t>
  </si>
  <si>
    <t>GLUTAMINE  / POWDER500</t>
  </si>
  <si>
    <t>CASEIN / POWDER900</t>
  </si>
  <si>
    <t>L- Carnitine liquid 1000-473ml</t>
  </si>
  <si>
    <t>preworkout225</t>
  </si>
  <si>
    <t>تاسينيب</t>
  </si>
  <si>
    <t>سونیسر</t>
  </si>
  <si>
    <t xml:space="preserve">تعداد جوايز  كلي  </t>
  </si>
  <si>
    <t>تعداد</t>
  </si>
  <si>
    <t>ارلوكو</t>
  </si>
  <si>
    <t>اومور</t>
  </si>
  <si>
    <t>بودجه محصولات كنوني با جایزه</t>
  </si>
  <si>
    <t>پايپ لاين با جایزه</t>
  </si>
  <si>
    <t xml:space="preserve"> پايپ لاين بايو با جایزه</t>
  </si>
  <si>
    <t xml:space="preserve"> پايپ لاين بدنسازي با جایزه</t>
  </si>
  <si>
    <t>بودجه ناخالص تعدادی</t>
  </si>
  <si>
    <t>بودجه ناخالص ریالی</t>
  </si>
  <si>
    <t>قرص روكش دار رگورافنيب40</t>
  </si>
  <si>
    <t>قيمت بدون ارزش افزوده
فروش به پخش
بسته)(ريال)</t>
  </si>
  <si>
    <t>قطره ويتامين آ+د (15ميلي ليتر)*</t>
  </si>
  <si>
    <t>قطره فروس سولفات (15 ميلي ليتر)*</t>
  </si>
  <si>
    <t>پماد کلوبتازول 0.05 %(15 گرمی)</t>
  </si>
  <si>
    <t>دیفرامیکس</t>
  </si>
  <si>
    <t>شربت دیفن هیدرامین کامپاند لیتو (120 میلی لیتر)</t>
  </si>
  <si>
    <t>ولوتیل</t>
  </si>
  <si>
    <t>بن ول تاپ</t>
  </si>
  <si>
    <t>شربت برگ پیچک+دانه گریپ فروت+ملاتونین+ویتامین ث+زینک</t>
  </si>
  <si>
    <t xml:space="preserve">سافت ژل امگا3 </t>
  </si>
  <si>
    <t>ویتاپلکس</t>
  </si>
  <si>
    <t>قرص آسیکلوویر 200</t>
  </si>
  <si>
    <t>قرص آسیکلوویر 400</t>
  </si>
  <si>
    <t>قرص ناپروکسن 250</t>
  </si>
  <si>
    <t>کپسول فلوکستین 20</t>
  </si>
  <si>
    <t>اسپری بودزوناید64 میکروگرم-120puff</t>
  </si>
  <si>
    <t>قرص پیرفنیدون 200</t>
  </si>
  <si>
    <t>کپسول نيلوتينيب  200 ميلي گرمي -28عددی</t>
  </si>
  <si>
    <t>سوسپانسیون ايبوپروفن -30</t>
  </si>
  <si>
    <t>آدیرون</t>
  </si>
  <si>
    <t>قرص مولتی ویتامین</t>
  </si>
  <si>
    <t>گین آپ بزرگسالان</t>
  </si>
  <si>
    <t>گین آپ کودکان</t>
  </si>
  <si>
    <t>ویتادیلی خوارزمی</t>
  </si>
  <si>
    <t>کپسول  مولتی ویتامین مینرال</t>
  </si>
  <si>
    <t>قرص بیوتین پلاس</t>
  </si>
  <si>
    <t>ویال نوروبیون فورت</t>
  </si>
  <si>
    <t>هاني گارد</t>
  </si>
  <si>
    <t>شربت امگا+ ال آرژنین+ویتامین+مینرال</t>
  </si>
  <si>
    <t>هانی تال</t>
  </si>
  <si>
    <t>شربت گل ختمی + عسل+ویتامین ث+ویتامین د3</t>
  </si>
  <si>
    <t>شربت امگا+ و.یتامین A,E,D,C,B3,B12,Folic acid</t>
  </si>
  <si>
    <t>سافت ژل زینک پلاس</t>
  </si>
  <si>
    <t>کپسول فلوکستین 10</t>
  </si>
  <si>
    <t>شربت هاني گارد (سرخارگل + ويتامين ث)-  145 ميلي ليتر</t>
  </si>
  <si>
    <t>کپسول آهن+ب 6+ب12+فولیک اسید+کوپر+زینک</t>
  </si>
  <si>
    <t>ریال</t>
  </si>
  <si>
    <t>جمع  كل خالص</t>
  </si>
  <si>
    <t>جمع  كل ناخالص</t>
  </si>
  <si>
    <t>قرص بیوتین1000</t>
  </si>
  <si>
    <t>قطره زنجبیل+ب 6</t>
  </si>
  <si>
    <t>ریپکس گات</t>
  </si>
  <si>
    <t>مکمل</t>
  </si>
  <si>
    <t>قرص ال آرژنین 1000</t>
  </si>
  <si>
    <t>نوریز موکو</t>
  </si>
  <si>
    <t>یدمام</t>
  </si>
  <si>
    <t>قطره آهن ليپوزومال14ميلي گرم 30میل</t>
  </si>
  <si>
    <t>آیروسول</t>
  </si>
  <si>
    <t>نوریز کاف</t>
  </si>
  <si>
    <t>دای کولیک</t>
  </si>
  <si>
    <t>قرص دایمتیکون 40</t>
  </si>
  <si>
    <t>قرص دایمتیکون 125</t>
  </si>
  <si>
    <t>قرص فلوکستین 10</t>
  </si>
  <si>
    <t>قرص فلوکستین 20</t>
  </si>
  <si>
    <t>قرص آلپرازولام 1</t>
  </si>
  <si>
    <t>قرص بیوتین 5</t>
  </si>
  <si>
    <t>قرص سوماتریپتان+ناپروکسن</t>
  </si>
  <si>
    <t>قرص جوشان استیل سیستئین600</t>
  </si>
  <si>
    <t>قرص جوشان فسفات سدیم</t>
  </si>
  <si>
    <t>نوریز کلد</t>
  </si>
  <si>
    <t>شربت ديفرام (ليتو) 120 ميلي ليتر</t>
  </si>
  <si>
    <t xml:space="preserve">شربت سالبوتامول ليتو ( 120 ميلي ليتر ) </t>
  </si>
  <si>
    <t>برینیل</t>
  </si>
  <si>
    <t>شربت دكسترومتورفان ليتو (120 ميلي ليتر)</t>
  </si>
  <si>
    <t>شربت برم هگزين ليتو  (120ميلي ليتر)</t>
  </si>
  <si>
    <t>شربت  كتوتيفن ليتو 120 ميلي ليتر</t>
  </si>
  <si>
    <t xml:space="preserve">دیفرام </t>
  </si>
  <si>
    <t>شربت ستيريزين ليتو (120ميلي ليتر)</t>
  </si>
  <si>
    <t>شربت تئوفيلين جي ليتو (120 ميلي ليتر)</t>
  </si>
  <si>
    <t>تئوزین</t>
  </si>
  <si>
    <t>شربت گایفنزین لیتو(120 میلی لیتر)</t>
  </si>
  <si>
    <t xml:space="preserve">موكورانت </t>
  </si>
  <si>
    <t xml:space="preserve">موكورانت سی   </t>
  </si>
  <si>
    <t xml:space="preserve">شربت  اكسپكتورانت كديين  120ليتو م ل </t>
  </si>
  <si>
    <t>شربت دکسترومتورفان پی لیتو (120 میلی لیتر)</t>
  </si>
  <si>
    <t xml:space="preserve">شربت (استامينوفن /ديفن هيدرامين /فنيل افرين ) 60 ميلي ليتر </t>
  </si>
  <si>
    <t>شربت (استامينوفن-گايفنزين-فنيل افرين) با جعبه (60 ميلي ليتر)</t>
  </si>
  <si>
    <t>شربت (استامینوفن/کلروفنرامین/دکسترو متورفان/فنیل افرین)-60 میلی لیتر</t>
  </si>
  <si>
    <t>شربت ستيريزين (60 ميلي ليتر)</t>
  </si>
  <si>
    <t>شربت كتوتيفن (60 ميلي ليتر)</t>
  </si>
  <si>
    <t>شربت ديفن هيدرامين كامپاند (60 ميلي ليتر)</t>
  </si>
  <si>
    <t>پرافیل</t>
  </si>
  <si>
    <t>شربت سيپروهپتادين 150 ميلي ليتر</t>
  </si>
  <si>
    <t xml:space="preserve">شربت گريپ ميكسچر 145 ميلي ليتر </t>
  </si>
  <si>
    <t xml:space="preserve"> لوركستادين</t>
  </si>
  <si>
    <t xml:space="preserve">شربت دسلوراتادين 120 ميلي ليتر </t>
  </si>
  <si>
    <t>محلول خوراکی جیمترو (ORS) 500 میلی لیتر</t>
  </si>
  <si>
    <t>شربت كلسي كر 200 ميلي ليتر *</t>
  </si>
  <si>
    <t>شربت كلسيم 200 ميلي ليتر*</t>
  </si>
  <si>
    <t>محلول خوراكي mct oil*</t>
  </si>
  <si>
    <t>شربت ال آرژنین (200 میلی لیتر)</t>
  </si>
  <si>
    <t>شربت  زينك سولفات (120 ميلي ليتر)*</t>
  </si>
  <si>
    <t>زی سول</t>
  </si>
  <si>
    <t>شربت زينك گلوكونات 120ميلي ليتر*</t>
  </si>
  <si>
    <t>گلوزینک</t>
  </si>
  <si>
    <t>کلسی کر</t>
  </si>
  <si>
    <t>مول ویت</t>
  </si>
  <si>
    <t>شربت مولتي ويتامين + زينك (150 ميلي ليتر)*</t>
  </si>
  <si>
    <t>ویتازینک</t>
  </si>
  <si>
    <t>شربت ويتامين ب- كمپلكس  (150 ميلي ليتر)*</t>
  </si>
  <si>
    <t>ویتابی</t>
  </si>
  <si>
    <t>ویتابی پلاس</t>
  </si>
  <si>
    <t>شربت مولتی ویتامین + ال لایزین200 ميلي ليتر*</t>
  </si>
  <si>
    <t>شربت ویتامین ب کمپلکس+ال لایزین*</t>
  </si>
  <si>
    <t xml:space="preserve"> شربت مولتی ویتامین+ عسل+زینک - (بیزمکس) - 145 میلی لیتر</t>
  </si>
  <si>
    <t>هانی مولتی</t>
  </si>
  <si>
    <t xml:space="preserve">فلاژيكس </t>
  </si>
  <si>
    <t>انستين</t>
  </si>
  <si>
    <t>قـرص ايزونيازيد 100 ميلي گرم</t>
  </si>
  <si>
    <t>قـرص ايزونيازيد 300 ميلي گرم</t>
  </si>
  <si>
    <t>قـرص تيوريدازين 100 ميلي گرم</t>
  </si>
  <si>
    <t>قـرص تيوريدازين 25 ميلي گرم</t>
  </si>
  <si>
    <t xml:space="preserve">قرص ريواركسابان 15 ميلي گرم </t>
  </si>
  <si>
    <t xml:space="preserve">قرص ريواركسابان 20 ميلي گرم </t>
  </si>
  <si>
    <t>قرص سيتاگليپتين 50 ميليگرم</t>
  </si>
  <si>
    <t>قـرص فنوباربيتال  60 ميلي گرم</t>
  </si>
  <si>
    <t>قـرص فنوباربيتال 100 ميلي گرم</t>
  </si>
  <si>
    <t>قرص نيتروگليسيرين 2.6</t>
  </si>
  <si>
    <t>قرص نيتروگليسيرين 6.4</t>
  </si>
  <si>
    <t xml:space="preserve"> روماکین</t>
  </si>
  <si>
    <t>تیام ویت</t>
  </si>
  <si>
    <t>قـرص گريزوفولووين 125 ميلي گرم</t>
  </si>
  <si>
    <t>قـرص گريزوفولووين 500 ميلي گرم</t>
  </si>
  <si>
    <t xml:space="preserve"> تافكس سيدال</t>
  </si>
  <si>
    <t>جارینومت5/1000</t>
  </si>
  <si>
    <t>جارینومت12،5/1000</t>
  </si>
  <si>
    <t>کلسی دی</t>
  </si>
  <si>
    <t>ویتامام</t>
  </si>
  <si>
    <t>قرص فوليك اسيد يد</t>
  </si>
  <si>
    <t>قرص ويتامين ث جوشان (1000)</t>
  </si>
  <si>
    <t xml:space="preserve">قرص جوشان ویتامین ث 500 </t>
  </si>
  <si>
    <t xml:space="preserve">قرص جوشان ویتامین ث 550 </t>
  </si>
  <si>
    <t xml:space="preserve">قرص کربنات کلسیم + ویتامین د 3 + ویتامین کا 2 </t>
  </si>
  <si>
    <t>قرص ال کارنیتین 500</t>
  </si>
  <si>
    <t xml:space="preserve">قرص ال آرژنین 500 </t>
  </si>
  <si>
    <t xml:space="preserve">قرص  سيپروفلوكساسين 750 ميليگرم </t>
  </si>
  <si>
    <t xml:space="preserve">قرص بيزوپرولول 2.5 م گ  </t>
  </si>
  <si>
    <t xml:space="preserve">قرص بيزوپرولول 5 م گ  </t>
  </si>
  <si>
    <t xml:space="preserve">قرص بيزوپرولول 10 م گ   </t>
  </si>
  <si>
    <t xml:space="preserve">قرص بی پریدن 2  </t>
  </si>
  <si>
    <t>قرص آملودیپین5 / بیزوپرولول 5</t>
  </si>
  <si>
    <t xml:space="preserve">قرص آملودیپین 10/ بیزوپرولول 5 </t>
  </si>
  <si>
    <t>قرص آملودیپین 10 /بیزوپرولول 10</t>
  </si>
  <si>
    <t>قرص آملودیپین5 / بیزوپرولول 10</t>
  </si>
  <si>
    <t xml:space="preserve">قرص لیناگلیپتین 5 میلی گرم </t>
  </si>
  <si>
    <t>قرص لیناگلیپتین 5  +امپاگلیفلوزین 10</t>
  </si>
  <si>
    <t>قرص لیناگلیپتین 5  +امپاگلیفلوزین 25</t>
  </si>
  <si>
    <t>قرص (متفورمین 1000+امپاگلیفلوزین 5 )</t>
  </si>
  <si>
    <t>قرص  (متفورمین 1000 + امپاگلیفلوزین 12.5)</t>
  </si>
  <si>
    <t>قرص متفورمین 500+ لیناگلیپتین 2.5</t>
  </si>
  <si>
    <t>قرص متفورمین 1000+ لیناگلیپتین 2.5</t>
  </si>
  <si>
    <t xml:space="preserve">قرص آگوملاتین 25 </t>
  </si>
  <si>
    <t xml:space="preserve">قرص کلوبانیل (کلوبازام) 10 </t>
  </si>
  <si>
    <t>قرص ایبوپروفن 200 + متوکاربامول 500</t>
  </si>
  <si>
    <t>قرص کلسیم دی قوطی</t>
  </si>
  <si>
    <t>قرص کلسیم دی بلیستر</t>
  </si>
  <si>
    <t>قطره ملاتونین + ب 6 - (30 میلی لیتر)*</t>
  </si>
  <si>
    <t>ویتازنیک پلاس آیرون</t>
  </si>
  <si>
    <t xml:space="preserve">قطره مولتی ویتامین +زینک گلوکونات+ آهن </t>
  </si>
  <si>
    <t>قطره متوكلوپراميد</t>
  </si>
  <si>
    <t>داي كوليك</t>
  </si>
  <si>
    <t>قطره دايمتيكون (30 ميلي ليتر)</t>
  </si>
  <si>
    <t xml:space="preserve">ولوتيل </t>
  </si>
  <si>
    <t>قطره استامينوفن (15 ميلي ليتر)</t>
  </si>
  <si>
    <t>قطره ويتامين آ+د (30ميلي ليتر)*</t>
  </si>
  <si>
    <t>قطره آهن +زینک+ویتامین د+ویتامین آ 30 ميلي ليتر*</t>
  </si>
  <si>
    <t>قطره اهن ليپوزومال  30 ميلي ليتر*</t>
  </si>
  <si>
    <t>قطره فروس سولفات (30ميلي ليتر)*</t>
  </si>
  <si>
    <t>قطره مولتي ويتامين(15 ميلي ليتر)*</t>
  </si>
  <si>
    <t>قطره مولتي ويتامين 30 ميلي ليتر*</t>
  </si>
  <si>
    <t xml:space="preserve"> پاراكفن</t>
  </si>
  <si>
    <t xml:space="preserve">كپسول  استامينوفن ، كافئين  ، ايبوپروفن </t>
  </si>
  <si>
    <t xml:space="preserve">كپسول تامسولوسين 0/4 ميليگرم  پيوسته رهش </t>
  </si>
  <si>
    <t>كپسول دولوكستين 30 ميليگرم</t>
  </si>
  <si>
    <t>كپسول دولوكستين 60 ميليگرم</t>
  </si>
  <si>
    <t xml:space="preserve">كپسول پرگابالين75 ميلي گرم </t>
  </si>
  <si>
    <t xml:space="preserve">كپسول آزيترومايسين 250 ميلي گرم </t>
  </si>
  <si>
    <t>كپسول فنوفيبرات 200 ميلي گرم</t>
  </si>
  <si>
    <t>كپسول ونلافاكسين 75</t>
  </si>
  <si>
    <t xml:space="preserve">كپسول اس امپرازول20 ميلي گرم </t>
  </si>
  <si>
    <t xml:space="preserve">كپسول ايماتينيب 100 ميلي گرم </t>
  </si>
  <si>
    <t xml:space="preserve">آیرونیر-سی </t>
  </si>
  <si>
    <t xml:space="preserve">كپسول ويتامين سي + زينك </t>
  </si>
  <si>
    <t xml:space="preserve">کپسول فروس بیس گلیسینات، فولیک اسید، ویتامین b12، ویتامین ث </t>
  </si>
  <si>
    <t>کپسول آووکادو-سویا 300 میلی گرم</t>
  </si>
  <si>
    <t>ويال محلول  ال کارنتین 1000 - 10 میلی لیتر</t>
  </si>
  <si>
    <t>ويال محلول  ال کارنتین 2000 - 10 میلی لیتر</t>
  </si>
  <si>
    <t>ويال محلول  ال کارنتین 3000 - 10 میلی لیتر</t>
  </si>
  <si>
    <t>پماد بتامتازون0.1%-15 گرمي</t>
  </si>
  <si>
    <t xml:space="preserve">پماد تريامسينولون ان ان 15 ميلي گرم </t>
  </si>
  <si>
    <t xml:space="preserve">کپسول سرماخوردگی بزرگسالان </t>
  </si>
  <si>
    <t>دالپریدین10</t>
  </si>
  <si>
    <t xml:space="preserve">کپسول ايماتینیب خوراکی 400 mg 
</t>
  </si>
  <si>
    <t>ایماکو</t>
  </si>
  <si>
    <t>کپراکس</t>
  </si>
  <si>
    <t xml:space="preserve">کپسیتابین 500 ميلي گرم
</t>
  </si>
  <si>
    <t>امنیلوس</t>
  </si>
  <si>
    <t>فکسوفنادین سوسپانسیون خوراکی 30 mg/5mL 120mL</t>
  </si>
  <si>
    <t>آووسوی</t>
  </si>
  <si>
    <t xml:space="preserve">قرص آتورواستاتين 20 ميليگرم </t>
  </si>
  <si>
    <t xml:space="preserve">قرص مترونيدازول 500 ميلي گرم روكشدار </t>
  </si>
  <si>
    <t>قرص دسلوراتادين  5</t>
  </si>
  <si>
    <t xml:space="preserve">قرص بيسموت 120ميلي گرم  </t>
  </si>
  <si>
    <t xml:space="preserve">قرص اريترومايسين 400 ميليگرم </t>
  </si>
  <si>
    <t>قرص استامينوفن‌ 325 ميليگرم</t>
  </si>
  <si>
    <t xml:space="preserve">قرص استامينوفن 500 م گ </t>
  </si>
  <si>
    <t>قرص استامينوفن كدئين 20 ميليگرم</t>
  </si>
  <si>
    <t xml:space="preserve">قرص افلوكساسين 200 ميليگرم </t>
  </si>
  <si>
    <t xml:space="preserve">قرص امپاگليفلوزين 10 م گ  </t>
  </si>
  <si>
    <t xml:space="preserve">قرص امپاگليفلوزين 25م گ  </t>
  </si>
  <si>
    <t xml:space="preserve">قرص  پنتوپرازول 40 ميلي گرم </t>
  </si>
  <si>
    <t xml:space="preserve">قرص اندانسترون4ميلي گرم </t>
  </si>
  <si>
    <t>قرص آ.اس.آ .81 ميليگرم- بلیستر</t>
  </si>
  <si>
    <t>قرص آتورواستاتين 40 ميليگرم</t>
  </si>
  <si>
    <t xml:space="preserve">قرص آزيترومايسين 250 ميليگرم  </t>
  </si>
  <si>
    <t>قرص آزيترومايسين 500 ميليگرم</t>
  </si>
  <si>
    <t xml:space="preserve">قرص پرفنازين‌ 4 ميليگرم </t>
  </si>
  <si>
    <t xml:space="preserve">قرص پرفنازين‌2 ميليگرم </t>
  </si>
  <si>
    <t xml:space="preserve">قرص پرفنازين‌ 8 ميليگرم </t>
  </si>
  <si>
    <t xml:space="preserve">قرص  سيپروفلوكساسين 500 ميليگرم </t>
  </si>
  <si>
    <t>قرص جمي فلوكساسين 320 ميليگرم</t>
  </si>
  <si>
    <t xml:space="preserve">قرص ديفنوكسيلات 2/5 ميليگرم </t>
  </si>
  <si>
    <t>قرص رزوواستاتين 10 ميليگرم</t>
  </si>
  <si>
    <t>قرص رزوواستاتين 20 ميليگرم</t>
  </si>
  <si>
    <t xml:space="preserve">قرص كلروپرومازين 100 م گ </t>
  </si>
  <si>
    <t xml:space="preserve">قرص  كلروپرومازين 25 م گ </t>
  </si>
  <si>
    <t>قرص ستیریزین 10</t>
  </si>
  <si>
    <t xml:space="preserve">قرص سرماخوردگي بزرگسالان با جعبه‌ </t>
  </si>
  <si>
    <t xml:space="preserve">قرص سوماتريپتان 50 ميليگرم </t>
  </si>
  <si>
    <t>قرص سيتالوپرام 20 ميلي گرم</t>
  </si>
  <si>
    <t>قرص سيلدنافيل 100 ميليگرم</t>
  </si>
  <si>
    <t xml:space="preserve">قرص كلاريترومايسين500 ميلي </t>
  </si>
  <si>
    <t>قرص هیدروکسی کلروکین سولفات  200</t>
  </si>
  <si>
    <t>قرص هيوسين 10ميلي گرم</t>
  </si>
  <si>
    <t>قرص ویتامین ب 1 100</t>
  </si>
  <si>
    <t xml:space="preserve">قرص ویتامین ب 1 300 </t>
  </si>
  <si>
    <t xml:space="preserve">قرص كلونازپام 1 ميلي‌ گرم </t>
  </si>
  <si>
    <t xml:space="preserve">قرص كلونازپام ‌2 ميلي‌ گرم </t>
  </si>
  <si>
    <t>قرص كوتريموكسازول</t>
  </si>
  <si>
    <t xml:space="preserve">قرص لووفلوكساسين 500 ميليگرم </t>
  </si>
  <si>
    <t>قرص مترونيدازول 250 ميليگرم روكشدار</t>
  </si>
  <si>
    <t xml:space="preserve">قرص فاموتيدين 20 م گ </t>
  </si>
  <si>
    <t xml:space="preserve">قرص فاموتيدين 40 م گ </t>
  </si>
  <si>
    <t>قرص جوشان مولتی ویتامین</t>
  </si>
  <si>
    <t xml:space="preserve">فولیکرون </t>
  </si>
  <si>
    <t xml:space="preserve">کپسول آهن+فولیک اسید </t>
  </si>
  <si>
    <t>قرص جوشان انرژی</t>
  </si>
  <si>
    <t>کپسول سانیتینیب 25 میلی گرمی</t>
  </si>
  <si>
    <t>کپسول سانیتینیب 50 میلی گرمی</t>
  </si>
  <si>
    <t>کپسول لناليدومايد 10</t>
  </si>
  <si>
    <t>کپسول لناليدومايد 25</t>
  </si>
  <si>
    <t>کپسول روكش دار ايبروتينيب70</t>
  </si>
  <si>
    <t>کپسول روكش دار ايبروتينيب140</t>
  </si>
  <si>
    <t>كپسول تموزولاميد 100</t>
  </si>
  <si>
    <t>كپسول تموزولاميد 250</t>
  </si>
  <si>
    <t>كپسول تموزولاميد 20</t>
  </si>
  <si>
    <t>قرص سورافنيب 200</t>
  </si>
  <si>
    <t>قرص ارلوتينيب 150 ميلي گرمي</t>
  </si>
  <si>
    <t xml:space="preserve">قرص ارلوتينيب 100 ميلي گرمي </t>
  </si>
  <si>
    <t xml:space="preserve">قرص اورليموس 5 </t>
  </si>
  <si>
    <t>قرص روكش دار داساتينيب 50</t>
  </si>
  <si>
    <t>قرص روكش دار داساتينيب 100</t>
  </si>
  <si>
    <t>قرص روكش دار جفيتينيب250</t>
  </si>
  <si>
    <t>قرص روكش دار ابيراترون250</t>
  </si>
  <si>
    <t>CLA 1000mg soft gel</t>
  </si>
  <si>
    <t>AMINO ACID  / TABLET</t>
  </si>
  <si>
    <t>L-ARGININE 500HCL / Capsule</t>
  </si>
  <si>
    <t>Vitamin C 1000</t>
  </si>
  <si>
    <t>Fat Burner</t>
  </si>
  <si>
    <t>HMB cap</t>
  </si>
  <si>
    <t>شربت ( اكسپكتورانت ) 120 ميلي ليترلیتو</t>
  </si>
  <si>
    <t>بودجه ماهیانه بسته1403</t>
  </si>
  <si>
    <t>برن ایز</t>
  </si>
  <si>
    <t>بودجه سال 1403 بسته</t>
  </si>
  <si>
    <t>قرص مینوسایکلین 50</t>
  </si>
  <si>
    <t>قرص مینوسایکلین 100</t>
  </si>
  <si>
    <t>قرص تلمیزارتان40</t>
  </si>
  <si>
    <t>قرص تلمیزارتان80</t>
  </si>
  <si>
    <t>تلمیزارتان+هیدروکلروتیازید40+12/5</t>
  </si>
  <si>
    <t>تلمیزارتان+هیدروکلروتیازید80+12/5</t>
  </si>
  <si>
    <t>تلمیزارتان+هیدروکلروتیازید80+25</t>
  </si>
  <si>
    <t>اسپری نفازولین0/05%</t>
  </si>
  <si>
    <t>اسپری فنیل افرین 0/25</t>
  </si>
  <si>
    <t>اسپری فنیل افرین 0/5</t>
  </si>
  <si>
    <t>قرص بیوتین2000</t>
  </si>
  <si>
    <t>13090212</t>
  </si>
  <si>
    <t>13090213</t>
  </si>
  <si>
    <t>13090211</t>
  </si>
  <si>
    <t>13020284</t>
  </si>
  <si>
    <t>شربت اکسپکتورانت بدون جعبه(60میلی لیتر)</t>
  </si>
  <si>
    <t>13050340</t>
  </si>
  <si>
    <t>13050337</t>
  </si>
  <si>
    <t>شربت اندانسترون 4 میلی گرم بدون جعبه (60 میلی لیتر)</t>
  </si>
  <si>
    <t>شربت دکسترومتورفان بدون جعبه (60 میلی لیتر)</t>
  </si>
  <si>
    <t>شربت برم هگزین بدون جعبه (60 میلی لیتر)</t>
  </si>
  <si>
    <t>13050102</t>
  </si>
  <si>
    <t>شربت دکسترومتورفان پی بدون جعبه (60 میلی لیتر)</t>
  </si>
  <si>
    <t>13050205</t>
  </si>
  <si>
    <t>شربت دیفن هیدرامین بدون جعبه (60 میلی لیتر)</t>
  </si>
  <si>
    <t>شربت سرماخوردگی اطفال بدون جعبه (60 میلی لیتر)</t>
  </si>
  <si>
    <t>شربت گایافنزین بدون جعبه (60 میلی لیتر)</t>
  </si>
  <si>
    <t>شربت استامینوفن بدون جعبه (60 میلی لیتر)</t>
  </si>
  <si>
    <t>لناکو</t>
  </si>
  <si>
    <t>لینفلومیکس</t>
  </si>
  <si>
    <t>گلولينو</t>
  </si>
  <si>
    <t>گلولینو</t>
  </si>
  <si>
    <t>ایبوتاکفن</t>
  </si>
  <si>
    <t>سیلویتا</t>
  </si>
  <si>
    <t>قرص لوزارتان هیدروکلروتیازید 50/12/5</t>
  </si>
  <si>
    <t>قرص منیزیوم100 +ب6  10</t>
  </si>
  <si>
    <t>قرص ناپروکسن 500 DR</t>
  </si>
  <si>
    <t>قرص استامینوفن+فنیل افرین+دیفن هیدرامین</t>
  </si>
  <si>
    <t>ال کارنیتین+ال آرژنین pvc</t>
  </si>
  <si>
    <t>ويال محلول  ال کارنتین 3000 - 10 میلی لیتر pvc</t>
  </si>
  <si>
    <t>ويال محلول  ال کارنتین 2000 - 10 میلی لیتر pvc</t>
  </si>
  <si>
    <t>ويال محلول  ال کارنتین 1000 - 10 میلی لیتر pvc</t>
  </si>
  <si>
    <t>ویال ب کمپلکس+ ال آرژنین 10 pvc</t>
  </si>
  <si>
    <t xml:space="preserve"> ویال ب کمپلکس + ال کارنتین 10 pvc</t>
  </si>
  <si>
    <t>اسپری فلوتیکازون20</t>
  </si>
  <si>
    <t>اسپري مومتازون0/05% 20میل</t>
  </si>
  <si>
    <t>کپسول داکسی سایکلین100(مونوهیدرات)</t>
  </si>
  <si>
    <t>کپسول آووکادو+دانه سویا+زنجبیل+ویتامین D3</t>
  </si>
  <si>
    <t>شربت امگا3</t>
  </si>
  <si>
    <t>کلوبازام</t>
  </si>
  <si>
    <t>آلرزام</t>
  </si>
  <si>
    <t>ویوازینک</t>
  </si>
  <si>
    <t>سیترامیکس</t>
  </si>
  <si>
    <t>متورزام</t>
  </si>
  <si>
    <t>مومینیس</t>
  </si>
  <si>
    <t>سیلویتا انرژی درینک</t>
  </si>
  <si>
    <t>میکس ول</t>
  </si>
  <si>
    <t xml:space="preserve">سینوریز </t>
  </si>
  <si>
    <t xml:space="preserve">كپسول امپرازول 20 ميلي گرم </t>
  </si>
  <si>
    <t>سافت ژل ویتامین E400</t>
  </si>
  <si>
    <t>قرص ترامادول هیدروکلراید 100</t>
  </si>
  <si>
    <t>انترامیل استاندارد</t>
  </si>
  <si>
    <t>انترامیل پر پروتئین</t>
  </si>
  <si>
    <t xml:space="preserve">مکمل </t>
  </si>
  <si>
    <t>ملداکس</t>
  </si>
  <si>
    <t>بودجه  تعدادي با کاهش 20%
 1403</t>
  </si>
  <si>
    <t>بودجه ریالی با کاهش 20%
1403</t>
  </si>
  <si>
    <t>قرص كلسيم سيترات + ويتامينD3 بلیستر</t>
  </si>
  <si>
    <t xml:space="preserve">البرز دارو </t>
  </si>
  <si>
    <t xml:space="preserve">خوارزمی </t>
  </si>
  <si>
    <t xml:space="preserve">نیک سامان دارو </t>
  </si>
  <si>
    <t xml:space="preserve">کارخانجات داروپخش </t>
  </si>
  <si>
    <t xml:space="preserve">عماد درمان پارس </t>
  </si>
  <si>
    <t xml:space="preserve">داروسازی خوارزمی </t>
  </si>
  <si>
    <t xml:space="preserve">تهران شیمی </t>
  </si>
  <si>
    <t xml:space="preserve">الحاوی </t>
  </si>
  <si>
    <t xml:space="preserve">سبحان دارو </t>
  </si>
  <si>
    <t xml:space="preserve">پارس دارو </t>
  </si>
  <si>
    <t xml:space="preserve">داروسازی امین </t>
  </si>
  <si>
    <t xml:space="preserve">روز دارو </t>
  </si>
  <si>
    <t>دارویی و نهاده های زاگرس دارو پارسیان</t>
  </si>
  <si>
    <t xml:space="preserve">دکتر عبیدی </t>
  </si>
  <si>
    <t xml:space="preserve">اکتوورکو </t>
  </si>
  <si>
    <t>درصد سهم خوارزمی در سال 1402</t>
  </si>
  <si>
    <t xml:space="preserve">جالینوس </t>
  </si>
  <si>
    <t xml:space="preserve">داروسازی حکیم </t>
  </si>
  <si>
    <t xml:space="preserve">داروسازی اکسیر </t>
  </si>
  <si>
    <t xml:space="preserve">زیست اروند فارمد </t>
  </si>
  <si>
    <t xml:space="preserve">تدبیر کالای جم </t>
  </si>
  <si>
    <t xml:space="preserve">تولید دارو </t>
  </si>
  <si>
    <t xml:space="preserve">داروسازی رها اصفهان </t>
  </si>
  <si>
    <t xml:space="preserve">ایران آوندفر </t>
  </si>
  <si>
    <t xml:space="preserve">صنعتی کیمیدارو </t>
  </si>
  <si>
    <t>درصد سهم خوارزمی در سال 1401</t>
  </si>
  <si>
    <t>درصد سهم خوارزمی در سال 1403</t>
  </si>
  <si>
    <t xml:space="preserve">راموفارمین </t>
  </si>
  <si>
    <t>عماد درمان پارس</t>
  </si>
  <si>
    <t xml:space="preserve">پورسینا </t>
  </si>
  <si>
    <t>لابراتوار داروسازی و بهداشتی شفا</t>
  </si>
  <si>
    <t>نامشخص</t>
  </si>
  <si>
    <t>پنتوفلكس</t>
  </si>
  <si>
    <t xml:space="preserve">داروسازی ثنامد </t>
  </si>
  <si>
    <t>بانیان پیک دارویی صبح</t>
  </si>
  <si>
    <t xml:space="preserve">لابراتوارهای شهردارو </t>
  </si>
  <si>
    <t xml:space="preserve">آرنا حیات دانش </t>
  </si>
  <si>
    <t>داروسازی پورسینا</t>
  </si>
  <si>
    <t xml:space="preserve">فرنوش دارو طب </t>
  </si>
  <si>
    <t xml:space="preserve">مرهم دارو </t>
  </si>
  <si>
    <t xml:space="preserve">شیمیائی و داروئی باران
 اکتورخاورمیانه </t>
  </si>
  <si>
    <t>دارو درمان پارس</t>
  </si>
  <si>
    <t>دارو سازی تسنیم</t>
  </si>
  <si>
    <t xml:space="preserve">داروسازی سامی ساز </t>
  </si>
  <si>
    <t>دکتر عبیدی 81 %</t>
  </si>
  <si>
    <t>سبحان انکولوژی 76 %</t>
  </si>
  <si>
    <t xml:space="preserve">زیست دارو دانش 71% </t>
  </si>
  <si>
    <t>نوآوران دارویی کیمیا  54%</t>
  </si>
  <si>
    <t>کارخانجات داروپخش 48 %</t>
  </si>
  <si>
    <t>کارخانجات داروپخش 52 %</t>
  </si>
  <si>
    <t xml:space="preserve">پارس دارو 39% </t>
  </si>
  <si>
    <t xml:space="preserve">بهستان 64 % </t>
  </si>
  <si>
    <t>داروسازی ابوریحان 32%</t>
  </si>
  <si>
    <t>داروسازی امین 60%</t>
  </si>
  <si>
    <t>داروسازی امین 33%</t>
  </si>
  <si>
    <t>داروسازی امین 100%</t>
  </si>
  <si>
    <t>هیلیا فارمد 100%</t>
  </si>
  <si>
    <t>صنعتی کیمیدارو 25%</t>
  </si>
  <si>
    <t>سبحان دارو 80%</t>
  </si>
  <si>
    <t>اکتوورکو 64%</t>
  </si>
  <si>
    <t>لابراتورهای دنیای بهداشت 51%</t>
  </si>
  <si>
    <t>کوشان فارمد 52%</t>
  </si>
  <si>
    <t>سبحان دارو 100%</t>
  </si>
  <si>
    <t>لابراتوارهای رازک 53%</t>
  </si>
  <si>
    <t>دکتر عبیدی 51%</t>
  </si>
  <si>
    <t>دکتر عبیدی 27%</t>
  </si>
  <si>
    <t>در 1401 فعال نیست</t>
  </si>
  <si>
    <t>کوبل دارو 100%</t>
  </si>
  <si>
    <t>لابراتورهای سینا دارو 100%</t>
  </si>
  <si>
    <t xml:space="preserve">نانوفن آوران دارویی الوند 39% </t>
  </si>
  <si>
    <t xml:space="preserve">نانوفن آوران دارویی الوند 41% </t>
  </si>
  <si>
    <t xml:space="preserve">نانوفن آوران دارویی الوند 48% </t>
  </si>
  <si>
    <t xml:space="preserve">نانوفن آوران دارویی الوند 44% </t>
  </si>
  <si>
    <t>دکتر عبیدی 60%</t>
  </si>
  <si>
    <t>سبحان انکولوژی 100 %</t>
  </si>
  <si>
    <t>نوآوران دارویی کیمیا  48%</t>
  </si>
  <si>
    <t>نانودارو پژوهان پردیس 43%</t>
  </si>
  <si>
    <t>اکتروخاورمیانه 63%</t>
  </si>
  <si>
    <t>اکتروخاورمیانه 61%</t>
  </si>
  <si>
    <t>اکترو خاورمیانه 71%</t>
  </si>
  <si>
    <t>نوآوران دارویی کیمیا 62%</t>
  </si>
  <si>
    <t>زیست دارو دانش 39%</t>
  </si>
  <si>
    <t>دکتر عبیدی 81%</t>
  </si>
  <si>
    <t>زیست دارو دانش 40%</t>
  </si>
  <si>
    <t>دکتر عبیدی 42%</t>
  </si>
  <si>
    <t>نوآوران دارویی کیمیا100%</t>
  </si>
  <si>
    <t>نوآوران دارویی کیمیا 96%</t>
  </si>
  <si>
    <t>نانو فناوران داروئی الوند 50%</t>
  </si>
  <si>
    <t>ایران دارو 79%</t>
  </si>
  <si>
    <t>ایران دارو 72%</t>
  </si>
  <si>
    <t>ایران دارو 49%</t>
  </si>
  <si>
    <t>لابراتورهای دنیای بهداشت 39%</t>
  </si>
  <si>
    <t>داروسازی اکسیر 100%</t>
  </si>
  <si>
    <t xml:space="preserve">داروسازی سها 39% </t>
  </si>
  <si>
    <t>دکتر عبیدی 100%</t>
  </si>
  <si>
    <t>کارخانجات داروپخش 39%</t>
  </si>
  <si>
    <t>لابراتورهای دنیای بهداشت 100%</t>
  </si>
  <si>
    <t>البرز دارو 39%</t>
  </si>
  <si>
    <t>تهران شیمی 19%</t>
  </si>
  <si>
    <t>البرز دارو 27%</t>
  </si>
  <si>
    <t>نیست</t>
  </si>
  <si>
    <t>تولید دارو 34%</t>
  </si>
  <si>
    <t>دکتر عبیدی 52%</t>
  </si>
  <si>
    <t>داروسازی فارابی 100%</t>
  </si>
  <si>
    <t>دکتر عبیدی 41%</t>
  </si>
  <si>
    <t>اکتوورکو 79%</t>
  </si>
  <si>
    <t>کارخانجات داروپخش 100%</t>
  </si>
  <si>
    <t>دارویی و نهاده های زاگرس دارو پارسیان 23%</t>
  </si>
  <si>
    <t>داروئی ارایشی وبهداشتی مینو 100%</t>
  </si>
  <si>
    <t>دکتر عبیدی 73%</t>
  </si>
  <si>
    <t>تهران شیمی 81%</t>
  </si>
  <si>
    <t>دکتر عبیدی 85%</t>
  </si>
  <si>
    <t>تهران شیمی 53%</t>
  </si>
  <si>
    <t>دکتر عبیدی 57%</t>
  </si>
  <si>
    <t>دکتر عبیدی 77%</t>
  </si>
  <si>
    <t>آنی درمان 76%</t>
  </si>
  <si>
    <t>کیمیا آرا هرم 100%</t>
  </si>
  <si>
    <t>دکتر عبیدی 67%</t>
  </si>
  <si>
    <t>داروسازی حکیم 100%</t>
  </si>
  <si>
    <t>پارس دارو 48%</t>
  </si>
  <si>
    <t>تدبیرکالای جم 100%</t>
  </si>
  <si>
    <t>الحاوی 33%</t>
  </si>
  <si>
    <t>دکتر عبیدی 63%</t>
  </si>
  <si>
    <t>اکتوورکو 39%</t>
  </si>
  <si>
    <t>رویان دارو 100%</t>
  </si>
  <si>
    <t>پارس دارو 43%</t>
  </si>
  <si>
    <t>داروسازی امین 99%</t>
  </si>
  <si>
    <t>هیلیافارمد 84%</t>
  </si>
  <si>
    <t>سبحان دارو  100%</t>
  </si>
  <si>
    <t>داروسازی الحاوی 100%</t>
  </si>
  <si>
    <t>اکتوورکو 83%</t>
  </si>
  <si>
    <t>اکترو خاورمیانه 100%</t>
  </si>
  <si>
    <t xml:space="preserve">داروسازی دکتر عبیدی 60 میلی بوده </t>
  </si>
  <si>
    <t>نیک سامان دارو 32%</t>
  </si>
  <si>
    <t>نیک سامان دارو 26%</t>
  </si>
  <si>
    <t>داروسازی پورسینا 24%</t>
  </si>
  <si>
    <t>داروسازی عماد درمان پارس 44%</t>
  </si>
  <si>
    <t>تهران شیمی 26%</t>
  </si>
  <si>
    <t>نیک سامان دارو  21%</t>
  </si>
  <si>
    <t>لابراتورهای دنیای بهداشت 19%</t>
  </si>
  <si>
    <t>البرز دارو  39%</t>
  </si>
  <si>
    <t>البرز دارو 28%</t>
  </si>
  <si>
    <t>داروسازی تولید دارو 39%</t>
  </si>
  <si>
    <t xml:space="preserve">خوارزمی - عماد درمان پارس- آساطوس  هر سه یک درصد مساوی و لیدر </t>
  </si>
  <si>
    <t>عماد درمان پارس 17%</t>
  </si>
  <si>
    <t>کارخانجات داروپخش  39%</t>
  </si>
  <si>
    <t>نیک سامان دارو  23%</t>
  </si>
  <si>
    <t>البرز دارو  34%</t>
  </si>
  <si>
    <t>تهران شیمی 49%</t>
  </si>
  <si>
    <t>دکتر عبیدی 98%</t>
  </si>
  <si>
    <t>ایران دارو 78%</t>
  </si>
  <si>
    <t>الحاوی 86%</t>
  </si>
  <si>
    <t>سبحان دارو  48%</t>
  </si>
  <si>
    <t>پارس دارو 47%</t>
  </si>
  <si>
    <t>داروسازی دکتر عبیدی 87%</t>
  </si>
  <si>
    <t>داروسازی امین 27%</t>
  </si>
  <si>
    <t>روز دارو  28%</t>
  </si>
  <si>
    <t>دارویی و نهاده های زاگرس دارو پارسیان 35%</t>
  </si>
  <si>
    <t>دارویی و نهاده های زاگرس دارو پارسیان 38%</t>
  </si>
  <si>
    <t>اکسیر 23%</t>
  </si>
  <si>
    <t xml:space="preserve">دکتر عبیدی 78% </t>
  </si>
  <si>
    <t>دکتر عبیدی 76%</t>
  </si>
  <si>
    <t>اکتوورکو 51%</t>
  </si>
  <si>
    <t>اکتوورکو 86%</t>
  </si>
  <si>
    <t>سبحان دارو 66$</t>
  </si>
  <si>
    <t>فاتک شیمی 20%</t>
  </si>
  <si>
    <t xml:space="preserve"> تهران شیمی 18%</t>
  </si>
  <si>
    <t>کارخانجات داروپخش  100%</t>
  </si>
  <si>
    <t>بانیان پیک دارویی صبح 70%</t>
  </si>
  <si>
    <t>بانیان پیک دارویی صبح 100%</t>
  </si>
  <si>
    <t>جالینوس 65%</t>
  </si>
  <si>
    <t>دارویی و نهاده های زاگرس دارو پارسیان 37%</t>
  </si>
  <si>
    <t>دکتر عبیدی 50%</t>
  </si>
  <si>
    <t xml:space="preserve">دکتر عبیدی 51% </t>
  </si>
  <si>
    <t>آرنا حیات دانش 51%</t>
  </si>
  <si>
    <t>آرنا حیات دانش 50%</t>
  </si>
  <si>
    <t xml:space="preserve">تهران شیمی 74% </t>
  </si>
  <si>
    <t>تهران شیمی 79%</t>
  </si>
  <si>
    <t>اکتوورکو  47%$</t>
  </si>
  <si>
    <t>پورسینا 41%</t>
  </si>
  <si>
    <t>دکتر عبیدی 87%</t>
  </si>
  <si>
    <t>سبحان دارو  74%</t>
  </si>
  <si>
    <t>اکتوورکو 37%</t>
  </si>
  <si>
    <t>داروسازی امین 55%</t>
  </si>
  <si>
    <t>پارس دارو  59%</t>
  </si>
  <si>
    <t xml:space="preserve">تهران شیمی 41% </t>
  </si>
  <si>
    <t>اکتوورکو  41%</t>
  </si>
  <si>
    <t>اکتوورکو 41%</t>
  </si>
  <si>
    <t>تهران شیمی 50%</t>
  </si>
  <si>
    <t>کارخانجات داروپخش 46%</t>
  </si>
  <si>
    <t>داروسازی حکیم 21%</t>
  </si>
  <si>
    <t>سبحان دارو  94%</t>
  </si>
  <si>
    <t>سبحان دارو  73%</t>
  </si>
  <si>
    <t>روز دارو 35%</t>
  </si>
  <si>
    <t>اکتوورکو 34%</t>
  </si>
  <si>
    <t>اکتوورکو  34%</t>
  </si>
  <si>
    <t>تهران شیمی 29 %</t>
  </si>
  <si>
    <t>فاتک شیمی 16%</t>
  </si>
  <si>
    <t>کیمیدارو  28%</t>
  </si>
  <si>
    <t>دکتر عبیدی  77%</t>
  </si>
  <si>
    <t>دکتر عبیدی 65%</t>
  </si>
  <si>
    <t>اکتوورکو  88%</t>
  </si>
  <si>
    <t>سامی ساز  40%</t>
  </si>
  <si>
    <t>تهران شیمی  37%</t>
  </si>
  <si>
    <t>کیمیاآرا هرم  43%</t>
  </si>
  <si>
    <t>کیمیا آرا هرم  70%</t>
  </si>
  <si>
    <t>داروسازی کوثر 78%</t>
  </si>
  <si>
    <t>داروسازی کوثر 100%</t>
  </si>
  <si>
    <t>داروسازی الحاوی 62%</t>
  </si>
  <si>
    <t>عبیدی 81%</t>
  </si>
  <si>
    <t>دکتر عبیدی 75%</t>
  </si>
  <si>
    <t>دکتر عبیدی 70%</t>
  </si>
  <si>
    <t xml:space="preserve">کارخانجات داروپخش 55% </t>
  </si>
  <si>
    <t>داروسازی حکیم 94%</t>
  </si>
  <si>
    <t>دارویی امید بهبود 96%</t>
  </si>
  <si>
    <t>زیست اروند فارمد 94%</t>
  </si>
  <si>
    <t>اکترو خاورمیانه  54%</t>
  </si>
  <si>
    <t>داروسازی تهران شیمی 26%</t>
  </si>
  <si>
    <t>داروسازی تهران دارو 26%</t>
  </si>
  <si>
    <t>داروسازی امین 38%</t>
  </si>
  <si>
    <t>داروسازی امین 35%</t>
  </si>
  <si>
    <t>داروسازی امین 43%</t>
  </si>
  <si>
    <t>داروسازی الحاوی 99%</t>
  </si>
  <si>
    <t>داروسازی الحاوی  52%</t>
  </si>
  <si>
    <t>دکتر عبیدی  32%</t>
  </si>
  <si>
    <t>بهستان  49%</t>
  </si>
  <si>
    <t>تدبیر کالای جم  100%</t>
  </si>
  <si>
    <t>دکتر عبیدی 45%</t>
  </si>
  <si>
    <t>دکتر عبیدی 55%</t>
  </si>
  <si>
    <t>اکتووکو - بهستان دارو  23%</t>
  </si>
  <si>
    <t>تهران شیمی 22%</t>
  </si>
  <si>
    <t>دارو درمان پارس 45%</t>
  </si>
  <si>
    <t>دکتر عبیدی 90%</t>
  </si>
  <si>
    <t>اکتوورکو  81%</t>
  </si>
  <si>
    <t>سبحان آنکولوژی  82%</t>
  </si>
  <si>
    <t>نوآوران دارویی کیمیا 47%</t>
  </si>
  <si>
    <t>کارخانجات داروپخش  31%</t>
  </si>
  <si>
    <t>کارخانجات داروپخش 29%</t>
  </si>
  <si>
    <t>عماد درمان پارس  35%</t>
  </si>
  <si>
    <t>ایران دارو 20%</t>
  </si>
  <si>
    <t>پارس دارو  53%</t>
  </si>
  <si>
    <t>کیمیاکالای رازی 91%</t>
  </si>
  <si>
    <t>داروسازی امین  81%</t>
  </si>
  <si>
    <t>داروسازی امین  30%</t>
  </si>
  <si>
    <t>هیلیا فارمد 97%</t>
  </si>
  <si>
    <t>تهران شیمی 28%</t>
  </si>
  <si>
    <t>سبحان دارو 88%</t>
  </si>
  <si>
    <t xml:space="preserve">داروسازی رها اصفهان 41% </t>
  </si>
  <si>
    <t>لابراتورهای دنیای بهداشت  77%</t>
  </si>
  <si>
    <t>لابراتورهای دنیای بهداشت  39%</t>
  </si>
  <si>
    <t>لابراتوارهای رازک 49%</t>
  </si>
  <si>
    <t>دکتر عبیدی  45%</t>
  </si>
  <si>
    <t>دکتر عبیدی 29%</t>
  </si>
  <si>
    <t>صنعتی کیمیدارو 57%</t>
  </si>
  <si>
    <t>تسنیم 100%</t>
  </si>
  <si>
    <t>کوبل دارو  100%</t>
  </si>
  <si>
    <t xml:space="preserve">کوبل دارو 100% </t>
  </si>
  <si>
    <t>اکتوورکو 100%</t>
  </si>
  <si>
    <t>اکتوورکو  100%</t>
  </si>
  <si>
    <t>لابراتورهای سینا دارو  100%</t>
  </si>
  <si>
    <t xml:space="preserve">لابراتورهای سینا دارو 93% </t>
  </si>
  <si>
    <t>نانوفن آوران دارویی الوند 39%</t>
  </si>
  <si>
    <t>نانوفن آوران دارویی الوند  39%</t>
  </si>
  <si>
    <t>نانوفن آوران دارویی الوند 46%</t>
  </si>
  <si>
    <t>نانوفن آوران دارویی الوند  42%</t>
  </si>
  <si>
    <t>سبحان انکولوژی  100%</t>
  </si>
  <si>
    <t>زیست دارو دانش  34%</t>
  </si>
  <si>
    <t>نانو دارو پژوهان پردیس  38%</t>
  </si>
  <si>
    <t>اکتروخاورمیانه   60%</t>
  </si>
  <si>
    <t>اکتروخاورمیانه  58%</t>
  </si>
  <si>
    <t>اکتروخاورمیانه 91%</t>
  </si>
  <si>
    <t>نواوران دارویی کیمیا  48%</t>
  </si>
  <si>
    <t>اکتروخاورمیانه  37%</t>
  </si>
  <si>
    <t>دکتر عبیدی  69%</t>
  </si>
  <si>
    <t>دکتر عبیدی  72%</t>
  </si>
  <si>
    <t>زیست دارو دانش  52%</t>
  </si>
  <si>
    <t>نواوران دارویی کیمیا  83%</t>
  </si>
  <si>
    <t>نواوران دارویی کیمیا  100%</t>
  </si>
  <si>
    <t>نانو فناوران داروئی الوند 42%</t>
  </si>
  <si>
    <t>ایران دارو60%</t>
  </si>
  <si>
    <t>ایران دارو  50%</t>
  </si>
  <si>
    <t>داروسازی رها اصفهان  43%</t>
  </si>
  <si>
    <t xml:space="preserve">داروسازی اکسیر 85% </t>
  </si>
  <si>
    <t>داروسازی سها 53%</t>
  </si>
  <si>
    <t xml:space="preserve"> دکتر عبیدی 100% </t>
  </si>
  <si>
    <t xml:space="preserve">داروسازی رها اصفهان 52% </t>
  </si>
  <si>
    <t>البرز دارو  43%</t>
  </si>
  <si>
    <t>داروسازی دکتر عبیدی 100%</t>
  </si>
  <si>
    <t>داروسازی تهران شیمی 25%</t>
  </si>
  <si>
    <t>عماد درمان پارس 21%</t>
  </si>
  <si>
    <t>تهران شیمی 46%</t>
  </si>
  <si>
    <t xml:space="preserve">البرز دارو 46% </t>
  </si>
  <si>
    <t xml:space="preserve"> 1401 ریال</t>
  </si>
  <si>
    <t>1401 تعداد</t>
  </si>
  <si>
    <t>لیدر 1401</t>
  </si>
  <si>
    <t>1402 ریال</t>
  </si>
  <si>
    <t>1402 تعداد</t>
  </si>
  <si>
    <t>لیدر 1402</t>
  </si>
  <si>
    <t xml:space="preserve"> 1403 ریال </t>
  </si>
  <si>
    <t xml:space="preserve"> 1403 تعداد </t>
  </si>
  <si>
    <t>‎13090205</t>
  </si>
  <si>
    <t>‎13090207</t>
  </si>
  <si>
    <t>‎13090204</t>
  </si>
  <si>
    <t>‎13090208</t>
  </si>
  <si>
    <t>‎13050328</t>
  </si>
  <si>
    <t>‎13050326</t>
  </si>
  <si>
    <t>‎13050329</t>
  </si>
  <si>
    <t>‎13060305</t>
  </si>
  <si>
    <t>‎13050333</t>
  </si>
  <si>
    <t>‎13050332</t>
  </si>
  <si>
    <t>‎13060308</t>
  </si>
  <si>
    <t>‎13050223</t>
  </si>
  <si>
    <t>‎13050338</t>
  </si>
  <si>
    <t>‎13070302</t>
  </si>
  <si>
    <t>‎13020296</t>
  </si>
  <si>
    <t>‎13020289</t>
  </si>
  <si>
    <t>‎13050339</t>
  </si>
  <si>
    <t>‎13050327</t>
  </si>
  <si>
    <t>‎13060311</t>
  </si>
  <si>
    <t>‎13050343</t>
  </si>
  <si>
    <t>‎13060306</t>
  </si>
  <si>
    <t>‎13010343</t>
  </si>
  <si>
    <t>‎13020269</t>
  </si>
  <si>
    <t>‎13070303</t>
  </si>
  <si>
    <t>‎13040227</t>
  </si>
  <si>
    <t>‎13040228</t>
  </si>
  <si>
    <t>‎13040223</t>
  </si>
  <si>
    <t>‎13040222</t>
  </si>
  <si>
    <t>‎13040224</t>
  </si>
  <si>
    <t>‎13040217</t>
  </si>
  <si>
    <t>‎13040211</t>
  </si>
  <si>
    <t>‎13030209</t>
  </si>
  <si>
    <t>‎13040214</t>
  </si>
  <si>
    <t>‎13030210</t>
  </si>
  <si>
    <t>‎13040220</t>
  </si>
  <si>
    <t>‎13020283</t>
  </si>
  <si>
    <t>‎13020303</t>
  </si>
  <si>
    <t>‎13020302</t>
  </si>
  <si>
    <t>‎13020297</t>
  </si>
  <si>
    <t>‎13020262</t>
  </si>
  <si>
    <t xml:space="preserve">قرص استامينوفن كافئين كدئين 15/15/300- </t>
  </si>
  <si>
    <t>‎13020270</t>
  </si>
  <si>
    <t>‎13020271</t>
  </si>
  <si>
    <t>‎13020253</t>
  </si>
  <si>
    <t>‎13020281</t>
  </si>
  <si>
    <t>‎13020304</t>
  </si>
  <si>
    <t>(سیلویتا)</t>
  </si>
  <si>
    <t>‎13020327</t>
  </si>
  <si>
    <t>‎13020331</t>
  </si>
  <si>
    <t>‎13020292</t>
  </si>
  <si>
    <t>‎13020291</t>
  </si>
  <si>
    <t>‎13020286</t>
  </si>
  <si>
    <t>‎13020285</t>
  </si>
  <si>
    <t>‎13020288</t>
  </si>
  <si>
    <t>‎13040213</t>
  </si>
  <si>
    <t>‎13070211</t>
  </si>
  <si>
    <t>‎13020336</t>
  </si>
  <si>
    <t>‎13050352</t>
  </si>
  <si>
    <t>‎3010350</t>
  </si>
  <si>
    <t>‎13020293</t>
  </si>
  <si>
    <t>‎13040226</t>
  </si>
  <si>
    <t>‎13020334</t>
  </si>
  <si>
    <t>‎13020310</t>
  </si>
  <si>
    <t>‎13020309</t>
  </si>
  <si>
    <t>‎13020308</t>
  </si>
  <si>
    <t>‎13020306</t>
  </si>
  <si>
    <t>‎13020307</t>
  </si>
  <si>
    <t>‎13020311</t>
  </si>
  <si>
    <t>‎13020299</t>
  </si>
  <si>
    <t xml:space="preserve">رنگ آبی : در فایل محصولات خانم کاسبی نیست </t>
  </si>
  <si>
    <t xml:space="preserve">رنگ : ادیت شده ها </t>
  </si>
  <si>
    <t xml:space="preserve">داورسازی خوارزمی </t>
  </si>
  <si>
    <t>داروسازی دانا 100%</t>
  </si>
  <si>
    <t>داروسازی دکتر عبیدی 43%</t>
  </si>
  <si>
    <t>‎13050330</t>
  </si>
  <si>
    <t xml:space="preserve">  </t>
  </si>
  <si>
    <t>گایافکس گايافنزين</t>
  </si>
  <si>
    <t>جاريبت</t>
  </si>
  <si>
    <t xml:space="preserve">نوریز کاف </t>
  </si>
  <si>
    <t>داروسازی رها اصفهان 80%</t>
  </si>
  <si>
    <t>داروسازی رها اصفهان 91%</t>
  </si>
  <si>
    <t>داروسازی رها اصفهان 77%</t>
  </si>
  <si>
    <t>قرص مولتي ویتامین مینرال(ويتامام مولتی پریناتال)(بلیستر60 عددی)</t>
  </si>
  <si>
    <t xml:space="preserve">یک کد دوبار تکرار شده است </t>
  </si>
  <si>
    <t>‎13080203</t>
  </si>
  <si>
    <t>‎13030213</t>
  </si>
  <si>
    <t xml:space="preserve">کد بدون برند تولید و توزیع می شود </t>
  </si>
  <si>
    <t>قرص( استامینوفن-فنیل افرین-دکسترومتورفان-کلرفنیرآمین)</t>
  </si>
  <si>
    <t xml:space="preserve">صفر است </t>
  </si>
  <si>
    <t>رقم در فروش 1402 منفی است</t>
  </si>
  <si>
    <t xml:space="preserve">کدئین فقط 60 میلی هست </t>
  </si>
  <si>
    <t>كپسول پالبوسيكليب  125</t>
  </si>
  <si>
    <t>قرص جوشان جیمترو - 20 عددی</t>
  </si>
  <si>
    <t xml:space="preserve">اضافه شده </t>
  </si>
  <si>
    <t>بودجه ماهیانه بسته1404</t>
  </si>
  <si>
    <t>بودجه سال 1404 بسته</t>
  </si>
  <si>
    <t xml:space="preserve">گزارش فروش </t>
  </si>
  <si>
    <t>داروسازی الحاوی 98%</t>
  </si>
  <si>
    <t>ایران آوند فر 100%</t>
  </si>
  <si>
    <t xml:space="preserve">رنگ  : پیدا نشده </t>
  </si>
  <si>
    <t xml:space="preserve">به دليل تك شيفت كار كردن و عدم اضافه كاري خطوط اسپري توليد نشد </t>
  </si>
  <si>
    <t>به دلیل تک شیفت کار کردن به دلیل کسری نفرات و وجود تعطیلات تابستانه 1 بچ از 3 بچ برنامه ساخت گردید (كسري ليبل شيشه) شهریور</t>
  </si>
  <si>
    <t>به دلیل کسری بطري سفيد مات (HD_PE)20 ml تولید نشد-مهر
به دليل تك شيفت كار كردن خط اسپري توليد نشد-شهریور</t>
  </si>
  <si>
    <t>به دلیل کسری پزودوافدرين هيدروكلرايد تولید نشد-مهر</t>
  </si>
  <si>
    <t>ماده نیست</t>
  </si>
  <si>
    <t>آفر نمیدیم</t>
  </si>
  <si>
    <t>عدم تولید</t>
  </si>
  <si>
    <t>ماده نداریم</t>
  </si>
  <si>
    <t xml:space="preserve">توقفات خط 3 شربت (9.65 ساعت منتظر تاییدیه و تغییر فرمول حین ساخت شربت لاکتولوز سینا پیشگام / 6.41 ساعت منتظر تاییدیه شربت پریمیدون سینا پیشگام / 1.20 ساعت خرابی مکانیکی و تنظیم جک و خرابی لیبل زن ) کسری (اسانس پرتقال  محلول در آب /پيمانه كلاهي درب چايلدپروف / كارتن پلاست شربت كلسي كر 200 ميلي ليتر)-مهر
به دليل عدم تامين بروشور توليد نشد </t>
  </si>
  <si>
    <t>توضیح</t>
  </si>
  <si>
    <t>به دليل كسري (بيسموت ساب سيترات / جعبه ‌قرص بيسمونول 120(بيسموت ساب سيترات) 30ع ) توليد نشد-مهر</t>
  </si>
  <si>
    <t>به دلیل عدم توان رقابت در آفر با زاگرس</t>
  </si>
  <si>
    <t>به دلیل کسری ستيريزين دي هيدروكلرايد تولید نشد</t>
  </si>
  <si>
    <t>به جاي قرص بيسمونول خارج از برنامه توليد شد-مهر</t>
  </si>
  <si>
    <t>2% بازار</t>
  </si>
  <si>
    <t>ماده نداره</t>
  </si>
  <si>
    <t>1%بازار</t>
  </si>
  <si>
    <t>قرص متوپرولول 47.5-پروانه ندارد</t>
  </si>
  <si>
    <t>قرص كلسيم سيترات + ويتامين D3-بلیستر</t>
  </si>
  <si>
    <t>تعداد فروش لیدر بازار 
1403</t>
  </si>
  <si>
    <t xml:space="preserve">نیک سامان دارو 48%  </t>
  </si>
  <si>
    <t xml:space="preserve">لابراتوارهای دنیای بهداشت 32% </t>
  </si>
  <si>
    <t>داروسازی سها 51%</t>
  </si>
  <si>
    <t xml:space="preserve">صفر </t>
  </si>
  <si>
    <t>داروسازی حکیم18%</t>
  </si>
  <si>
    <t>کارخانجات داروپخش 69%</t>
  </si>
  <si>
    <t>داروسازی روژین 40%</t>
  </si>
  <si>
    <t>داروسازی اکسیر 33%</t>
  </si>
  <si>
    <t>داروسازی الحاوی 75%</t>
  </si>
  <si>
    <t>سبحان دارو 61%</t>
  </si>
  <si>
    <t>پارس دارو 54%</t>
  </si>
  <si>
    <t>البرز دارو 32%</t>
  </si>
  <si>
    <t>دارویی و نهاده های زاگرس دارو پارسیان 48%</t>
  </si>
  <si>
    <t>دارویی و نهاده های زاگرس دارو پارسیان 62%</t>
  </si>
  <si>
    <t>دارویی و نهاده های زاگرس دارو پارسیان 42%</t>
  </si>
  <si>
    <t>ایران دارو 55%</t>
  </si>
  <si>
    <t>داروسازی اکسیر 46%</t>
  </si>
  <si>
    <t>اکتوورکو 58%</t>
  </si>
  <si>
    <t>تهران شیمی 44%</t>
  </si>
  <si>
    <t>کیان رخسار قشم 62%</t>
  </si>
  <si>
    <t>اریکا فارمد 68%</t>
  </si>
  <si>
    <t>سبحان دارو 70%</t>
  </si>
  <si>
    <t>تهران شیمی 32%</t>
  </si>
  <si>
    <t>دارویی و نهاده های زاگرس دارو پارسیان 24%</t>
  </si>
  <si>
    <t>داروسازی حکیم 53%</t>
  </si>
  <si>
    <t>داروسازی دکتر عبیدی 58%</t>
  </si>
  <si>
    <t>تهران شیمی 52%</t>
  </si>
  <si>
    <t>لابراتوارهای رازک 31%</t>
  </si>
  <si>
    <t>دکتر عبیدی 39%</t>
  </si>
  <si>
    <t>داروسازی پورسینا 65%</t>
  </si>
  <si>
    <t>دکتر عبیدی 83%</t>
  </si>
  <si>
    <t>سبحان دارو 77%</t>
  </si>
  <si>
    <t>فرنوش دارو طب 48%</t>
  </si>
  <si>
    <t>داروسازی امین 74%</t>
  </si>
  <si>
    <t>اکتوورکو 38%</t>
  </si>
  <si>
    <t>اکتوورکو 45%</t>
  </si>
  <si>
    <t>تهران شیمی 58%</t>
  </si>
  <si>
    <t>تهران شیمی 39%</t>
  </si>
  <si>
    <t>سبحان دارو 90%</t>
  </si>
  <si>
    <t>سبحان دارو 85%</t>
  </si>
  <si>
    <t>تهران دارو 48%</t>
  </si>
  <si>
    <t>اکتوورکو 54%</t>
  </si>
  <si>
    <t>دکتر عبیدی 35%</t>
  </si>
  <si>
    <t>پارس دارو 19%</t>
  </si>
  <si>
    <t>صنعتی کیمیدارو 20%</t>
  </si>
  <si>
    <t>دکتر عبیدی 61%</t>
  </si>
  <si>
    <t>دکتر عبیدی 69%</t>
  </si>
  <si>
    <t>اکتوورکو 84%</t>
  </si>
  <si>
    <t>اکتوورکو 87%</t>
  </si>
  <si>
    <t xml:space="preserve">داروسازی سامی ساز 34% </t>
  </si>
  <si>
    <t>تهران شیمی 38%</t>
  </si>
  <si>
    <t>الحاوی 49%</t>
  </si>
  <si>
    <t>کوشان فارمد 50%</t>
  </si>
  <si>
    <t>تهران دارو 77%</t>
  </si>
  <si>
    <t>زیست اروند فارمد 81%</t>
  </si>
  <si>
    <t>اکترروخاورمیانه 70%</t>
  </si>
  <si>
    <t>پارس دارو 28%</t>
  </si>
  <si>
    <t>فارماشیمی 22%</t>
  </si>
  <si>
    <t>پارس دارو 69%</t>
  </si>
  <si>
    <t>داروسازی امین 66%</t>
  </si>
  <si>
    <t>تهران دارو 33%</t>
  </si>
  <si>
    <t>تهران شیمی 30%</t>
  </si>
  <si>
    <t>سبحان دارو 79%</t>
  </si>
  <si>
    <t>البرز دارو 26%</t>
  </si>
  <si>
    <t>جوشان ویتامین ث+د3+زینک+زنجبیل</t>
  </si>
  <si>
    <t>داروسازی امین 70%</t>
  </si>
  <si>
    <t>داروسازی امین 78%</t>
  </si>
  <si>
    <t>دکتر عبیدی 92%</t>
  </si>
  <si>
    <t>22506330
112000620</t>
  </si>
  <si>
    <t>داروسازی بهستان 44%
داروسازی آنوشا 44%</t>
  </si>
  <si>
    <t>دکتر عبیدی 53%</t>
  </si>
  <si>
    <t>اکتوورکو 20%</t>
  </si>
  <si>
    <t>داروسازی فارابی 23%</t>
  </si>
  <si>
    <t>دارو درمان پارس 23%</t>
  </si>
  <si>
    <t>اکتوورکو  77%</t>
  </si>
  <si>
    <t>نو آوران دارویی کیمیا 55 %</t>
  </si>
  <si>
    <t>اکتروخاورمیانه 54%</t>
  </si>
  <si>
    <t>دکتر عبیدی 43%</t>
  </si>
  <si>
    <t>پارس دارو 29%</t>
  </si>
  <si>
    <t>ابوریحان 29%</t>
  </si>
  <si>
    <t>لابراتوارهای سینا دارو 62%</t>
  </si>
  <si>
    <t>کوشان فارمد 35%</t>
  </si>
  <si>
    <t>داروسازی رها اصفهان 52%</t>
  </si>
  <si>
    <t>لابراتوارهای رازک 84%</t>
  </si>
  <si>
    <t>داروسازی آنوشا 100%</t>
  </si>
  <si>
    <t>کوبل دارو 88%</t>
  </si>
  <si>
    <t>کوبل دارو 85%</t>
  </si>
  <si>
    <t>اکتوورکو 80%</t>
  </si>
  <si>
    <t>اکتوورکو 76%</t>
  </si>
  <si>
    <t>لابراتوارهای سینا دارو 91%</t>
  </si>
  <si>
    <t>داروسازی آنی درمان 78%</t>
  </si>
  <si>
    <t>داروسازی آنی درمان 88%</t>
  </si>
  <si>
    <t>اکتوورکو 50%</t>
  </si>
  <si>
    <t>تهران دارو 63%</t>
  </si>
  <si>
    <t>پارس گیتا دارو  85%</t>
  </si>
  <si>
    <t>اکتروخاورمیانه 35%</t>
  </si>
  <si>
    <t>اکتروخاورمیانه 53%</t>
  </si>
  <si>
    <t>اکتروخاورمیانه 78%</t>
  </si>
  <si>
    <t>اکترو خاورمیانه 28%</t>
  </si>
  <si>
    <t>نوآوران دارویی کیمیا 24%</t>
  </si>
  <si>
    <t>نانو دارو پژوهان پردیس 30%</t>
  </si>
  <si>
    <t>اکترو خاورمیانه 74%</t>
  </si>
  <si>
    <t>اکترو خاورمیانه 49%</t>
  </si>
  <si>
    <t>نانو فناوران داروئی الوند 54%</t>
  </si>
  <si>
    <t>داروسازی سبحان انکولوژی 47%</t>
  </si>
  <si>
    <t>داروسازی سبحان انکولوژی 100%</t>
  </si>
  <si>
    <t>زیست دارو دانش 78 %</t>
  </si>
  <si>
    <t>زیست دارو دانش 46%</t>
  </si>
  <si>
    <t>نانوفناوران دارویی الوند 47%</t>
  </si>
  <si>
    <t>نانو فناوران داروئی الوند 48%</t>
  </si>
  <si>
    <t>آووسوی پلاس</t>
  </si>
  <si>
    <t>مناقصه+5000بسته درخواست بازاریابی</t>
  </si>
  <si>
    <t xml:space="preserve">تعداد فروش داروسازی خوارزمی در سال
1403 </t>
  </si>
  <si>
    <t>لیدر بازار در سال   1403</t>
  </si>
  <si>
    <t>تعداد تامین کننده سال
1403</t>
  </si>
  <si>
    <t>درصد بودجه 1404 به 1403</t>
  </si>
  <si>
    <t>اسپري نازال سديم كلرايد (سولورايد)0.65 درصد 20 ملي ليتر</t>
  </si>
  <si>
    <t>تیر اومده- بودجه 1404 مطابق میانگین فروش سال 1402</t>
  </si>
  <si>
    <t>ماده نداشتیم و تولید نشد-مثل میانگین فروش پارسال گرفتیم</t>
  </si>
  <si>
    <t>ماده نداریم-10% بازار</t>
  </si>
  <si>
    <t xml:space="preserve">میانگین فروش ماهانه 1402 </t>
  </si>
  <si>
    <t xml:space="preserve">میانگین فروش ماهانه 1403 </t>
  </si>
  <si>
    <t>ماده نداشتیم تازه تولید شده</t>
  </si>
  <si>
    <t>10% بازار</t>
  </si>
  <si>
    <t>دارودرمان سپهر
calcisure</t>
  </si>
  <si>
    <t xml:space="preserve">به شرط جایزه مناسب بازار (2 بسته 1بسته آفر) و شرط بازپرداخت 300روزه </t>
  </si>
  <si>
    <t>30%بازار</t>
  </si>
  <si>
    <t>به دلیل عدم توان رقابت در آفر با زاگرس-</t>
  </si>
  <si>
    <t>در صورت انجام برنامه بازاریابی دیابتی</t>
  </si>
  <si>
    <t xml:space="preserve">مناقصه </t>
  </si>
  <si>
    <t>زاگرس رقیبمونه با آفر بالا</t>
  </si>
  <si>
    <t xml:space="preserve">روند فروش محصول در بازار افت داشته </t>
  </si>
  <si>
    <t>20%بازار</t>
  </si>
  <si>
    <t>15% بازار</t>
  </si>
  <si>
    <t>با توجه به جایزه 1به 4 بازار امکان فروش خیلی کم است</t>
  </si>
  <si>
    <t>به دليل كسري سيپروفلوكساسين هيدروكلرايد توليد نشد-شهریور
آماری براش وجود نداره-مارکت کوچک</t>
  </si>
  <si>
    <t>به دلیل کسری (آسيكلووير ميكرونايزد /فيلمPVC/PVDC سفيد مات 250مك- ع112 /جعبه قرص آسيكلووير 200 - بروشورچاپ داخل - 100ع  ) تولید نشد-مهر5%</t>
  </si>
  <si>
    <t>به دلیل کسری آسيكلووير ميكرونايزد تولید نشد-مهر3%</t>
  </si>
  <si>
    <t>مناقصه</t>
  </si>
  <si>
    <t>در صورتی که مارکتینگ انجام شود تا 4 برابر امکان فروش دارد</t>
  </si>
  <si>
    <t>به دليل عدم تامين ويتامين B1 توليد نشد-مهر-</t>
  </si>
  <si>
    <t>سمر طب درمان 4000 در ماه</t>
  </si>
  <si>
    <t>1% بازار</t>
  </si>
  <si>
    <r>
      <t xml:space="preserve">شربت سيرولاكت  240 ميلي ليتر </t>
    </r>
    <r>
      <rPr>
        <u/>
        <sz val="9"/>
        <color theme="1"/>
        <rFont val="B Nazanin"/>
        <charset val="178"/>
      </rPr>
      <t>(لاکتوز)</t>
    </r>
  </si>
  <si>
    <r>
      <t>داروسازی حکیم 49</t>
    </r>
    <r>
      <rPr>
        <strike/>
        <sz val="9"/>
        <color theme="1"/>
        <rFont val="B Nazanin"/>
        <charset val="178"/>
      </rPr>
      <t>%</t>
    </r>
  </si>
  <si>
    <r>
      <t xml:space="preserve">قرص متفورمین 500 م گ  بسته بندی </t>
    </r>
    <r>
      <rPr>
        <b/>
        <sz val="9"/>
        <color theme="1"/>
        <rFont val="B Nazanin"/>
        <charset val="178"/>
      </rPr>
      <t>100 عددی</t>
    </r>
    <r>
      <rPr>
        <sz val="9"/>
        <color theme="1"/>
        <rFont val="B Nazanin"/>
        <charset val="178"/>
      </rPr>
      <t xml:space="preserve"> </t>
    </r>
  </si>
  <si>
    <r>
      <t xml:space="preserve">قرص متفورمین 500 م گ  </t>
    </r>
    <r>
      <rPr>
        <b/>
        <sz val="9"/>
        <color theme="1"/>
        <rFont val="B Nazanin"/>
        <charset val="178"/>
      </rPr>
      <t>30 عددی</t>
    </r>
    <r>
      <rPr>
        <sz val="9"/>
        <color theme="1"/>
        <rFont val="B Nazanin"/>
        <charset val="178"/>
      </rPr>
      <t xml:space="preserve"> </t>
    </r>
  </si>
  <si>
    <t>بودجه 1403</t>
  </si>
  <si>
    <t xml:space="preserve">میانگین فروش   </t>
  </si>
  <si>
    <t>بودجه 1404</t>
  </si>
  <si>
    <t xml:space="preserve">محصولات كنوني پروانه دار بودجه  </t>
  </si>
  <si>
    <t xml:space="preserve">پایش </t>
  </si>
  <si>
    <t>کل پايپ لاين</t>
  </si>
  <si>
    <t xml:space="preserve"> پلاميد گات</t>
  </si>
  <si>
    <t xml:space="preserve">قرص اندانسترون odt </t>
  </si>
  <si>
    <t xml:space="preserve">قرص ویتامین دی 3 IU1000 </t>
  </si>
  <si>
    <t>قرص امپاگلیفلوزین  5+ لیناگلیپتین 2.5+ متفورمین 1000</t>
  </si>
  <si>
    <t>قرص امپاگلیفلوزین 10+ لیناگلیپتین5 + متفورمین 1000</t>
  </si>
  <si>
    <t>قرص امپاگلیفلوزین 12.5+ لیناگلیپتین 2.5 + متفورمین 1000</t>
  </si>
  <si>
    <t>قرص امپاگلیفلوزین 25+ لیناگلیپتین 5 + متفورمین 1000</t>
  </si>
  <si>
    <t xml:space="preserve"> 120 mg/ 5 ml سوسپانسیون استامینوفن</t>
  </si>
  <si>
    <t xml:space="preserve">کپسول پنتوپرازول 20 میلی گرم DR </t>
  </si>
  <si>
    <t xml:space="preserve">کپسول پنتوپرازول 40 میلی گرم DR </t>
  </si>
  <si>
    <t>قرص ساکوبیتریل والزارتان 100 میلی گرم (51+49)</t>
  </si>
  <si>
    <t>قرص ساکوبیتریل والزارتان 50 میلی گرم (24+26)</t>
  </si>
  <si>
    <t>قرص ساکوبیتریل والزارتان 200  میلی گرم (103+97)</t>
  </si>
  <si>
    <t xml:space="preserve">ویال ال آرژنین 2 گرم (10 سی سی ) </t>
  </si>
  <si>
    <t xml:space="preserve">ویال ال آرژنین 1 گرم (10 سی سی ) </t>
  </si>
  <si>
    <t xml:space="preserve">ال کارنتین + ال آرژنین </t>
  </si>
  <si>
    <t xml:space="preserve">شربت عسل + امگا 3 + مولتی ویتامین </t>
  </si>
  <si>
    <t>کل بودجه تعدادی و ریالی سال 1403</t>
  </si>
  <si>
    <t>کل بودجه تعدادی و ریالی سال 1404</t>
  </si>
  <si>
    <t>بودجه تعدادی</t>
  </si>
  <si>
    <t>بودجه ریالی</t>
  </si>
  <si>
    <t>اسپري</t>
  </si>
  <si>
    <t>شربت</t>
  </si>
  <si>
    <t>قرص</t>
  </si>
  <si>
    <t>قطره</t>
  </si>
  <si>
    <t>كپسول</t>
  </si>
  <si>
    <t>سافت ژل</t>
  </si>
  <si>
    <t>ویال</t>
  </si>
  <si>
    <t>پماد</t>
  </si>
  <si>
    <t xml:space="preserve">قرص </t>
  </si>
  <si>
    <t>کپسول</t>
  </si>
  <si>
    <t>‎13020301
پایپ لاین</t>
  </si>
  <si>
    <t>قرص تلمیزارتان 20</t>
  </si>
  <si>
    <t xml:space="preserve">بازار کل دارو </t>
  </si>
  <si>
    <t xml:space="preserve">حجم بازار فروش دارو </t>
  </si>
  <si>
    <t xml:space="preserve">تعداد بازار فروش دارو </t>
  </si>
  <si>
    <t xml:space="preserve">داروسازی خوازرمی </t>
  </si>
  <si>
    <t xml:space="preserve">حجم بازار فروش دارو  (ریال) </t>
  </si>
  <si>
    <t xml:space="preserve">تعداد بازار فروش دارو (عدد) </t>
  </si>
  <si>
    <t>سال 1402</t>
  </si>
  <si>
    <t xml:space="preserve">تولیدی - وارداتی </t>
  </si>
  <si>
    <t xml:space="preserve">تولیدی </t>
  </si>
  <si>
    <t>سال 1403</t>
  </si>
  <si>
    <t>حجم بازار کل دارویی (تولیدی ها) سال 1402</t>
  </si>
  <si>
    <t>حجم بازار کل دارویی (تولیدی ها) سال 1403</t>
  </si>
  <si>
    <t xml:space="preserve">اشكال مختلف دارویی </t>
  </si>
  <si>
    <t xml:space="preserve">حجم بازار کل تولیدی </t>
  </si>
  <si>
    <t xml:space="preserve">تعداد بازار کل تولیدی </t>
  </si>
  <si>
    <t xml:space="preserve">جوشان </t>
  </si>
  <si>
    <t xml:space="preserve">پماد  </t>
  </si>
  <si>
    <t xml:space="preserve">پماد </t>
  </si>
  <si>
    <t xml:space="preserve">نوع محصول </t>
  </si>
  <si>
    <t xml:space="preserve">کد محصول </t>
  </si>
  <si>
    <t xml:space="preserve">نام محصول  دارو / مکمل </t>
  </si>
  <si>
    <t xml:space="preserve">نام برند </t>
  </si>
  <si>
    <t xml:space="preserve">بودجه تعدادی </t>
  </si>
  <si>
    <t xml:space="preserve">بودجه ریالی </t>
  </si>
  <si>
    <t xml:space="preserve">سال اخذ پروانه </t>
  </si>
  <si>
    <t xml:space="preserve">تاریخ اعتبار </t>
  </si>
  <si>
    <t xml:space="preserve">قرص خوراکی افلوكساسين 200 ميليگرم </t>
  </si>
  <si>
    <t>1404/07/17</t>
  </si>
  <si>
    <t>1404/04/11</t>
  </si>
  <si>
    <t>شربت تئوفيلين جي (لیتو 120 میلی لیتر) -محلول خوراکی 50 mg/30 mg/5mL 120mL</t>
  </si>
  <si>
    <t>1402/08/14</t>
  </si>
  <si>
    <t>مهر 1403</t>
  </si>
  <si>
    <t>1404/07/09</t>
  </si>
  <si>
    <t>شربت خوراکی گایافنزین بدون جعبه (60 میلی لیتر) - 100 mg/5mL 60mL</t>
  </si>
  <si>
    <t>آبان 8/3/2008</t>
  </si>
  <si>
    <t>1405/08/27</t>
  </si>
  <si>
    <t>1402/12/02</t>
  </si>
  <si>
    <t>1404/03/31</t>
  </si>
  <si>
    <t>1403/11/30</t>
  </si>
  <si>
    <t>1404/11/28</t>
  </si>
  <si>
    <t xml:space="preserve">کلروپرومازین  25 م گ   </t>
  </si>
  <si>
    <t>1406/12/22</t>
  </si>
  <si>
    <t>1407/05/20</t>
  </si>
  <si>
    <t>1403/12/22</t>
  </si>
  <si>
    <t>قرص کلوبانیل (کلوبازام10)</t>
  </si>
  <si>
    <t>1406/04/12</t>
  </si>
  <si>
    <t>1406/09/12</t>
  </si>
  <si>
    <t>1406/09/18</t>
  </si>
  <si>
    <t>1400/12/7</t>
  </si>
  <si>
    <t>1404/12/07</t>
  </si>
  <si>
    <t>قرص امپاگلیفلوزین+متفورمین  12.5/1000</t>
  </si>
  <si>
    <t>قرص امپاگلیفلوزین+متفورمین 5/1000</t>
  </si>
  <si>
    <t>1403/08/13</t>
  </si>
  <si>
    <t>قطره سوسپانسیون ایبوپروفن 30 م ل</t>
  </si>
  <si>
    <t>1406/11/04</t>
  </si>
  <si>
    <t>1403/09/01</t>
  </si>
  <si>
    <t>1405/02/21</t>
  </si>
  <si>
    <t>نورفاكسين</t>
  </si>
  <si>
    <t>1401/04/08</t>
  </si>
  <si>
    <t>1405/02/04</t>
  </si>
  <si>
    <t>1406/09/25</t>
  </si>
  <si>
    <t>1406/07/24</t>
  </si>
  <si>
    <t>1406/08/13</t>
  </si>
  <si>
    <t xml:space="preserve">ویتامام </t>
  </si>
  <si>
    <t>1405/07/11</t>
  </si>
  <si>
    <t xml:space="preserve">هانی مولتی </t>
  </si>
  <si>
    <t>1404/12/09</t>
  </si>
  <si>
    <t>1406/08/17</t>
  </si>
  <si>
    <t>1406/04/05</t>
  </si>
  <si>
    <t>قطره ملاتونین + ب 6 - (30 میلی لیتر)</t>
  </si>
  <si>
    <t>1407/02/02</t>
  </si>
  <si>
    <t>قرص جوشان ویتامین سی 500</t>
  </si>
  <si>
    <t>1404/11/20</t>
  </si>
  <si>
    <t>قرص جوشان ویتامین سی 550</t>
  </si>
  <si>
    <t>1404/11/19</t>
  </si>
  <si>
    <t>قرص جوشان مولتي ويتامين(سیلویتا )</t>
  </si>
  <si>
    <t>1405/10/13</t>
  </si>
  <si>
    <t>1405/08/11</t>
  </si>
  <si>
    <t>بيوتين 5</t>
  </si>
  <si>
    <t xml:space="preserve">ویتارول </t>
  </si>
  <si>
    <t>1406/04/04</t>
  </si>
  <si>
    <t>ال-آرژنين 1000 ميلي گرم</t>
  </si>
  <si>
    <t xml:space="preserve">ویال ال-آرژنين 1000 ميلي گرم
</t>
  </si>
  <si>
    <t>1405/06/29</t>
  </si>
  <si>
    <t xml:space="preserve">ویال ال-آرژنين  2000 ميلي گرم
</t>
  </si>
  <si>
    <t>کپسول زینک + سی</t>
  </si>
  <si>
    <t>1404/03/05</t>
  </si>
  <si>
    <t>1404/04/16</t>
  </si>
  <si>
    <t xml:space="preserve">ویتا زینک پلاس آیرون 
</t>
  </si>
  <si>
    <t>1407/03/10</t>
  </si>
  <si>
    <t>قرص جوشان ویتامین سی 1000</t>
  </si>
  <si>
    <t>1404/05/24</t>
  </si>
  <si>
    <t>محلول خوراکی ال کارنتین 2000</t>
  </si>
  <si>
    <t>1404/09/22</t>
  </si>
  <si>
    <t>1403/09/20</t>
  </si>
  <si>
    <t xml:space="preserve">کپسول روغن ماهی امگا3  (سافت ژل امگا 3) </t>
  </si>
  <si>
    <t>1403/02/10</t>
  </si>
  <si>
    <t>1407/08/20</t>
  </si>
  <si>
    <t xml:space="preserve">قرص جوشان جیمترو </t>
  </si>
  <si>
    <t>1403/08/19</t>
  </si>
  <si>
    <t>1407/05/18</t>
  </si>
  <si>
    <t xml:space="preserve">(شربت امگا+ ال آرژنین+ویتامین+مینرال) </t>
  </si>
  <si>
    <t>1403/11/25</t>
  </si>
  <si>
    <t>1401/10/15</t>
  </si>
  <si>
    <t>1401/08/27</t>
  </si>
  <si>
    <t>1401/08/28</t>
  </si>
  <si>
    <t>1401/02/21</t>
  </si>
  <si>
    <t>1401/08/03</t>
  </si>
  <si>
    <t>1401/01/08</t>
  </si>
  <si>
    <t xml:space="preserve">تاریخ اخذ پروانه </t>
  </si>
  <si>
    <t>1401/02/04</t>
  </si>
  <si>
    <t>1399/04/17</t>
  </si>
  <si>
    <t xml:space="preserve">گلوبت گات
</t>
  </si>
  <si>
    <t xml:space="preserve">قرص متفورمین 500 م گ  بسته بندی 100 عددی </t>
  </si>
  <si>
    <t>1396/05/16</t>
  </si>
  <si>
    <t>1389/04/22</t>
  </si>
  <si>
    <t>1391/05/25</t>
  </si>
  <si>
    <t>حجم بازار کل دارویی (داروسازی خوارزمی) سال 1402</t>
  </si>
  <si>
    <t>حجم بازار کل دارویی (داروسازی خوارزمی) سال 1403</t>
  </si>
  <si>
    <t>1392/12/27</t>
  </si>
  <si>
    <t>1395/10/04</t>
  </si>
  <si>
    <t>1391/10/25</t>
  </si>
  <si>
    <t xml:space="preserve">هیدروکسی زین- خوارزمی </t>
  </si>
  <si>
    <t>1391/07/02</t>
  </si>
  <si>
    <t>1392/08/08</t>
  </si>
  <si>
    <t>1374/06/04</t>
  </si>
  <si>
    <t xml:space="preserve">سافت ژل امگا 3 (تکراری است) </t>
  </si>
  <si>
    <t>1396/11/14</t>
  </si>
  <si>
    <t>1393/10/22</t>
  </si>
  <si>
    <t>1403/08/20</t>
  </si>
  <si>
    <t>1403/07/09</t>
  </si>
  <si>
    <t>1402/04/12</t>
  </si>
  <si>
    <t>1402/11/07</t>
  </si>
  <si>
    <t xml:space="preserve"> قرص خوراکی سوماتریپتان / ناپروکسن 85 mg/500 mg </t>
  </si>
  <si>
    <t>قرص خوراکی لیناگلیپتین/متفورمین   1000 mg/2.5 mg</t>
  </si>
  <si>
    <t>قرص خوراکی لیناگلیپتین/متفورمین  500 mg/2.5 mg</t>
  </si>
  <si>
    <t xml:space="preserve">قرص خوراکی امپاگلیفلوزین/ لیناگلیپتین   25 mg/5 mg    </t>
  </si>
  <si>
    <t xml:space="preserve">قرص خوراکی امپاگلیفلوزین/لیناگلیپتین  10 mg/5 mg </t>
  </si>
  <si>
    <t xml:space="preserve">قرص سيپروفلوكساسين 750 ميليگرم </t>
  </si>
  <si>
    <t xml:space="preserve"> قرص خوراکی لیناگلیپتین  5 mg</t>
  </si>
  <si>
    <t>قرص فاموتیدین 20</t>
  </si>
  <si>
    <t>قرص فاموتیدین  40</t>
  </si>
  <si>
    <t xml:space="preserve">قرص خوراکی آسیکلوویر  400 mg </t>
  </si>
  <si>
    <t xml:space="preserve">قرص خوراکی آسیکلوویر  200 mg </t>
  </si>
  <si>
    <t xml:space="preserve">قرص خوراکی آملوديپين / بيزوپرولول  10 mg/10 mg </t>
  </si>
  <si>
    <t>قرص خوراکی آملوديپين / بيزوپرولول   5 mg/10 mg</t>
  </si>
  <si>
    <t xml:space="preserve">قرص خوراکی آملوديپين / بيزوپرولول  10 mg/5 mg </t>
  </si>
  <si>
    <t xml:space="preserve">قرص خوراکی آملوديپين / بيزوپرولول  5 mg/5 mg </t>
  </si>
  <si>
    <t>قرص ایبوپروفن+متوکاربامول</t>
  </si>
  <si>
    <t>قطره سوسپانسیون فکسوفنادین 120 میلی لیتر</t>
  </si>
  <si>
    <t>1405/07/30</t>
  </si>
  <si>
    <t>1405/01/08</t>
  </si>
  <si>
    <t>1405/06/21</t>
  </si>
  <si>
    <t>1405/09/29</t>
  </si>
  <si>
    <t>1405/07/13</t>
  </si>
  <si>
    <t>1406/08/28</t>
  </si>
  <si>
    <t>1405/05/22</t>
  </si>
  <si>
    <t>1405/05/15</t>
  </si>
  <si>
    <t>1405/08/28</t>
  </si>
  <si>
    <t>1405/03/08</t>
  </si>
  <si>
    <t>1403/08/27</t>
  </si>
  <si>
    <t>1405/05/29</t>
  </si>
  <si>
    <t>سال 1400</t>
  </si>
  <si>
    <t>1405/06/05</t>
  </si>
  <si>
    <t>1404/12/01</t>
  </si>
  <si>
    <t>1404/09/14</t>
  </si>
  <si>
    <t xml:space="preserve">قرص ال آرژنین 1000 میلی گرم </t>
  </si>
  <si>
    <t>1404/06/20</t>
  </si>
  <si>
    <t>1404/02/06</t>
  </si>
  <si>
    <t>سال 1401</t>
  </si>
  <si>
    <t xml:space="preserve">قرص بیوتین 1000 میکروگرم </t>
  </si>
  <si>
    <t>1405/02/27</t>
  </si>
  <si>
    <t>1405/12/01</t>
  </si>
  <si>
    <r>
      <t xml:space="preserve">كپسول ايماتينيب 100 ميلي گرم </t>
    </r>
    <r>
      <rPr>
        <sz val="9"/>
        <color theme="1"/>
        <rFont val="B Nazanin"/>
        <charset val="178"/>
      </rPr>
      <t xml:space="preserve">(ساخت از پایه) </t>
    </r>
  </si>
  <si>
    <r>
      <t xml:space="preserve">کپسول ايماتینیب خوراکی 400 mg  </t>
    </r>
    <r>
      <rPr>
        <sz val="9"/>
        <color theme="1"/>
        <rFont val="B Nazanin"/>
        <charset val="178"/>
      </rPr>
      <t xml:space="preserve">(ساخت از پایه) </t>
    </r>
  </si>
  <si>
    <t>1406/12/02</t>
  </si>
  <si>
    <t>1406/12/23</t>
  </si>
  <si>
    <t>1404/06/24</t>
  </si>
  <si>
    <t>قرص امپاگلیفلوزین+متفورمین  12.5/500</t>
  </si>
  <si>
    <t xml:space="preserve">قرص امپاگلیفلوزین+متفورمین 5/500 </t>
  </si>
  <si>
    <t>1404/03/09</t>
  </si>
  <si>
    <t>مجموع محصولات جدید</t>
  </si>
  <si>
    <t xml:space="preserve">آزلاستین 0.1 10 میلی لیتر </t>
  </si>
  <si>
    <t xml:space="preserve">هانی کلد </t>
  </si>
  <si>
    <t>شربت سوسپانسیون ايبوپروفن 100 mg/ 5 ml</t>
  </si>
  <si>
    <t xml:space="preserve">سافت ژل امگا3  1000 میلی گرم </t>
  </si>
  <si>
    <t>قرص منیزیوم سیترات 100 +ب6  10</t>
  </si>
  <si>
    <t>1404/12/17</t>
  </si>
  <si>
    <t>1407/05/08</t>
  </si>
  <si>
    <t>1403/02/28</t>
  </si>
  <si>
    <t>1407/04/17</t>
  </si>
  <si>
    <t>1407/07/09</t>
  </si>
  <si>
    <t>دارو -13020337- در فایل برنامه تولید تعریف شده این کد</t>
  </si>
  <si>
    <t xml:space="preserve">اسپری آزلاستین 125 میکروگرم 20 میلی لیتر </t>
  </si>
  <si>
    <t xml:space="preserve">‎13090220 </t>
  </si>
  <si>
    <t xml:space="preserve">پایپ لاین </t>
  </si>
  <si>
    <t>1403/04/11</t>
  </si>
  <si>
    <t>1404/09/18</t>
  </si>
  <si>
    <t>1403/09/25</t>
  </si>
  <si>
    <t>کپسول مولتی ویتامین مینرال</t>
  </si>
  <si>
    <t>تو فابل خودمه</t>
  </si>
  <si>
    <t>قرص کلسیم د+منیزیم+ روی</t>
  </si>
  <si>
    <t>قطره ويتامين دي 3 30میل</t>
  </si>
  <si>
    <t>درصد سهم خوارزمی از بازار دارو-ریال</t>
  </si>
  <si>
    <t>درصد سهم خوارزمی از بازار دارو-تعداد</t>
  </si>
  <si>
    <t>سافت ژل-CAPSULE, LIQUID FILLEDCAPSULE, GELATIN</t>
  </si>
  <si>
    <t xml:space="preserve">محصولات جدید </t>
  </si>
  <si>
    <t>محصولات جدید</t>
  </si>
  <si>
    <t>محصولات كنوني جدید بایو</t>
  </si>
  <si>
    <t>1405/01/20</t>
  </si>
  <si>
    <t>1403/10</t>
  </si>
  <si>
    <t>1404/10/18</t>
  </si>
  <si>
    <t xml:space="preserve">محصولات جدید (به روز رسانی فایل 1403/10/29) </t>
  </si>
  <si>
    <t>اشكال</t>
  </si>
  <si>
    <t>مکمل مناقصه ای</t>
  </si>
  <si>
    <t>مکمل غیر مناقصه ای</t>
  </si>
  <si>
    <t>دارو</t>
  </si>
  <si>
    <t xml:space="preserve">مجموع </t>
  </si>
  <si>
    <t>مجموع تعدادي بودجه محصولات كنوني 1403</t>
  </si>
  <si>
    <t>مجموع ريالي بودجه محصولات كنوني 1403</t>
  </si>
  <si>
    <t xml:space="preserve">تعداد </t>
  </si>
  <si>
    <t xml:space="preserve">ریال </t>
  </si>
  <si>
    <t>مجموع تعدادي بودجه محصولات كنوني 1404</t>
  </si>
  <si>
    <t>مجموع ريالي بودجه محصولات كنوني 1404</t>
  </si>
  <si>
    <t>درصد رشد 1404 نسبت به 1403</t>
  </si>
  <si>
    <t>قطره مناقصه</t>
  </si>
  <si>
    <t>قطره غیر مناقصه</t>
  </si>
  <si>
    <t>تعدادی</t>
  </si>
  <si>
    <t>ریالی</t>
  </si>
  <si>
    <t>درصد از بودجه ریالی</t>
  </si>
  <si>
    <t>درصد از بودجه تعدادی</t>
  </si>
  <si>
    <t>مجموع قرص</t>
  </si>
  <si>
    <t>قرص دارو</t>
  </si>
  <si>
    <t>قرص مکمل</t>
  </si>
  <si>
    <t>مجموع اسپری</t>
  </si>
  <si>
    <t>مجموع ویال</t>
  </si>
  <si>
    <t>مجموع شربت</t>
  </si>
  <si>
    <t>شربت مکمل</t>
  </si>
  <si>
    <t>شربت دارو</t>
  </si>
  <si>
    <t>مجموع کپسول</t>
  </si>
  <si>
    <t>کپسول دارو بدون بایو</t>
  </si>
  <si>
    <t>کپسول دارو با بایو</t>
  </si>
  <si>
    <t>کپسول مکمل</t>
  </si>
  <si>
    <t>مجموع پماد</t>
  </si>
  <si>
    <t>مجموع قطره</t>
  </si>
  <si>
    <t>قطره مکمل</t>
  </si>
  <si>
    <t>کل مکملها</t>
  </si>
  <si>
    <t>قطره دارو</t>
  </si>
  <si>
    <t xml:space="preserve">جدید اضافه شده </t>
  </si>
  <si>
    <t>بودجه 1404 تعدادی</t>
  </si>
  <si>
    <t>بودجه 1404 ریالی</t>
  </si>
  <si>
    <t xml:space="preserve">تعداد كل فروردين خالص </t>
  </si>
  <si>
    <t xml:space="preserve">ریال كل  فروردين خالص </t>
  </si>
  <si>
    <t xml:space="preserve">تعداد فروش كل ارديبهشت  خالص </t>
  </si>
  <si>
    <t xml:space="preserve">ریال  فروش ارديبهشت خالص </t>
  </si>
  <si>
    <t xml:space="preserve">تعداد کل خرداد خالص  </t>
  </si>
  <si>
    <t xml:space="preserve">ریال کل خرداد خالص </t>
  </si>
  <si>
    <t xml:space="preserve">سه ماهه اول تعداد خالص </t>
  </si>
  <si>
    <t xml:space="preserve">سه ماهه اول ریال خالص </t>
  </si>
  <si>
    <t xml:space="preserve">تعداد  کل تير خالص </t>
  </si>
  <si>
    <t xml:space="preserve">ریال کل تير خالص </t>
  </si>
  <si>
    <t xml:space="preserve">تعداد کل مرداد خالص </t>
  </si>
  <si>
    <t xml:space="preserve">ریال کل مرداد خالص </t>
  </si>
  <si>
    <t xml:space="preserve">تعداد کل شهريور خالص </t>
  </si>
  <si>
    <t>ریال  کل شهريور خالص</t>
  </si>
  <si>
    <t xml:space="preserve">سه ماهه دوم تعداد خالص </t>
  </si>
  <si>
    <t xml:space="preserve">سه ماهه دوم ریال خالص </t>
  </si>
  <si>
    <t xml:space="preserve"> تعداد کل خالص مهر  </t>
  </si>
  <si>
    <t xml:space="preserve">ریال کل خالص مهر  </t>
  </si>
  <si>
    <t xml:space="preserve">تعداد کل خالص آبان  </t>
  </si>
  <si>
    <t xml:space="preserve">ریال  کل خالص آبان </t>
  </si>
  <si>
    <t xml:space="preserve">تعداد  کل خالص اذر </t>
  </si>
  <si>
    <t xml:space="preserve">ریال  کل خالص اذر </t>
  </si>
  <si>
    <t xml:space="preserve">سه ماهه خالص سوم </t>
  </si>
  <si>
    <t>سه ماهه خالص سوم</t>
  </si>
  <si>
    <t xml:space="preserve">تعداد کل خالص دي </t>
  </si>
  <si>
    <t xml:space="preserve">ریال کل خالص دي </t>
  </si>
  <si>
    <t xml:space="preserve">تعداد  کل خالص بهمن </t>
  </si>
  <si>
    <t xml:space="preserve">ریال کل خالص بهمن </t>
  </si>
  <si>
    <t xml:space="preserve">تعداد کل خالص اسفند </t>
  </si>
  <si>
    <t xml:space="preserve">ریال کل خالص اسفند </t>
  </si>
  <si>
    <t xml:space="preserve">سه ماهه چهارم تعداد  خالص </t>
  </si>
  <si>
    <t xml:space="preserve">سه ماهه چهارم ریال خالص </t>
  </si>
  <si>
    <t>مكمل- در محصولات پایپ لاین نیست</t>
  </si>
  <si>
    <t>تمامی اطلاعات بر اساس آمارنامه دارویی</t>
  </si>
  <si>
    <t>محصولات فعلی</t>
  </si>
  <si>
    <t>تعداد كل فروردين جایزه</t>
  </si>
  <si>
    <t>ریال كل  فروردين جایزه</t>
  </si>
  <si>
    <t xml:space="preserve">تعداد فروش كل ارديبهشت  جایزه </t>
  </si>
  <si>
    <t>ریال  فروش ارديبهشت جایزه</t>
  </si>
  <si>
    <t>تعداد کل خرداد جایزه</t>
  </si>
  <si>
    <t>ریال کل خرداد جایزه</t>
  </si>
  <si>
    <t xml:space="preserve">سه ماهه اول تعداد جایزه </t>
  </si>
  <si>
    <t>سه ماهه اول ریال جایزه</t>
  </si>
  <si>
    <t>تعداد  کل تير جایزه</t>
  </si>
  <si>
    <t>ریال کل تير جایزه</t>
  </si>
  <si>
    <t>تعداد کل مرداد جایزه</t>
  </si>
  <si>
    <t>ریال کل مردادجایزه</t>
  </si>
  <si>
    <t xml:space="preserve">تعداد کل شهريور جایزه </t>
  </si>
  <si>
    <t>ریال  کل شهريور جایزه</t>
  </si>
  <si>
    <t>سه ماهه دوم تعدادجایزه</t>
  </si>
  <si>
    <t xml:space="preserve">سه ماهه دوم ریال جایزه </t>
  </si>
  <si>
    <t xml:space="preserve"> تعداد کل جایزه مهر  </t>
  </si>
  <si>
    <t xml:space="preserve">ریال کل جایزه مهر  </t>
  </si>
  <si>
    <t xml:space="preserve">تعداد کل جایزه آبان  </t>
  </si>
  <si>
    <t xml:space="preserve">ریال  کل جایزه آبان </t>
  </si>
  <si>
    <t xml:space="preserve">تعداد  کل جایزه اذر </t>
  </si>
  <si>
    <t xml:space="preserve">ریال  کل جایزه اذر </t>
  </si>
  <si>
    <t xml:space="preserve">سه ماهه جایزه سوم </t>
  </si>
  <si>
    <t>سه ماهه جایزه سوم</t>
  </si>
  <si>
    <t xml:space="preserve">تعداد کل جایزه دي </t>
  </si>
  <si>
    <t xml:space="preserve">ریال کل جایزه دي </t>
  </si>
  <si>
    <t xml:space="preserve">تعداد  کل جایزه بهمن </t>
  </si>
  <si>
    <t xml:space="preserve">ریال کل جایزه بهمن </t>
  </si>
  <si>
    <t xml:space="preserve">تعداد کل جایزه اسفند </t>
  </si>
  <si>
    <t xml:space="preserve">ریال کل جایزه اسفند </t>
  </si>
  <si>
    <t xml:space="preserve">سه ماهه چهارم تعداد  جایزه </t>
  </si>
  <si>
    <t>سه ماهه چهارم ریال جایزه</t>
  </si>
  <si>
    <t>پخش</t>
  </si>
  <si>
    <t>التیام</t>
  </si>
  <si>
    <t>دايا</t>
  </si>
  <si>
    <t>هجرت</t>
  </si>
  <si>
    <t>رازي</t>
  </si>
  <si>
    <t>البرز</t>
  </si>
  <si>
    <t>هستي</t>
  </si>
  <si>
    <t>ممتاز</t>
  </si>
  <si>
    <t xml:space="preserve">قاسم </t>
  </si>
  <si>
    <t>بهستان</t>
  </si>
  <si>
    <t xml:space="preserve">فردوس </t>
  </si>
  <si>
    <t>ثامن</t>
  </si>
  <si>
    <t>محیا</t>
  </si>
  <si>
    <t>طوبي</t>
  </si>
  <si>
    <t xml:space="preserve">شایا </t>
  </si>
  <si>
    <t>باریج</t>
  </si>
  <si>
    <t>نخبگان</t>
  </si>
  <si>
    <t>بودجه کل خالص1404</t>
  </si>
  <si>
    <t>فروردین</t>
  </si>
  <si>
    <t>سهم پخش از بودجه ریالی</t>
  </si>
  <si>
    <t xml:space="preserve">خرداد </t>
  </si>
  <si>
    <t xml:space="preserve">تیر </t>
  </si>
  <si>
    <t xml:space="preserve">مرداد </t>
  </si>
  <si>
    <t xml:space="preserve">شهریور </t>
  </si>
  <si>
    <t xml:space="preserve">مهر </t>
  </si>
  <si>
    <t xml:space="preserve">آبان </t>
  </si>
  <si>
    <t xml:space="preserve">آذر </t>
  </si>
  <si>
    <t xml:space="preserve">دی </t>
  </si>
  <si>
    <t xml:space="preserve">بهمن </t>
  </si>
  <si>
    <t xml:space="preserve">اسفند </t>
  </si>
  <si>
    <t>فرودین (تعدادی)</t>
  </si>
  <si>
    <t xml:space="preserve">فروردین (ریالی) </t>
  </si>
  <si>
    <t xml:space="preserve">ریالی </t>
  </si>
  <si>
    <t xml:space="preserve">تعدادی </t>
  </si>
  <si>
    <t>اردیبهشت (تعدادی)</t>
  </si>
  <si>
    <t xml:space="preserve">اردیبهشت (ریالی) </t>
  </si>
  <si>
    <t>اردیبهشت</t>
  </si>
  <si>
    <t xml:space="preserve">خرداد (تعدادی) </t>
  </si>
  <si>
    <t xml:space="preserve">خرداد (ریالی) </t>
  </si>
  <si>
    <t xml:space="preserve">تیر (تعدادی) </t>
  </si>
  <si>
    <t xml:space="preserve">تیر (ریالی) </t>
  </si>
  <si>
    <t xml:space="preserve">مرداد (تعدادی) </t>
  </si>
  <si>
    <t xml:space="preserve">مرداد (ریالی) </t>
  </si>
  <si>
    <t>شهریور (تعدادی)</t>
  </si>
  <si>
    <t xml:space="preserve">شهریور (ریالی) </t>
  </si>
  <si>
    <t>مهر (تعدادی)</t>
  </si>
  <si>
    <t xml:space="preserve">مهر (ریالی) </t>
  </si>
  <si>
    <t>آبان (تعدادی)</t>
  </si>
  <si>
    <t xml:space="preserve">آبان (ریالی) </t>
  </si>
  <si>
    <t xml:space="preserve">آذر (تعدادی) </t>
  </si>
  <si>
    <t xml:space="preserve">آذر  (ریالی) </t>
  </si>
  <si>
    <t xml:space="preserve">دی (تعدادی) </t>
  </si>
  <si>
    <t xml:space="preserve">دی (ریالی) </t>
  </si>
  <si>
    <t xml:space="preserve">بهمن (تعدادی) </t>
  </si>
  <si>
    <t xml:space="preserve">بهمن (ریالی) </t>
  </si>
  <si>
    <t xml:space="preserve">اسفند (تعدادی) </t>
  </si>
  <si>
    <t xml:space="preserve">اسفند (ریالی) </t>
  </si>
  <si>
    <t>مجموع سهم هر پخش از بودجه ریالی سال</t>
  </si>
  <si>
    <t>مجموع سهم هر پخش از بودجه تعدادی سال</t>
  </si>
  <si>
    <t>سهم پخش از بودجه تعدادی</t>
  </si>
  <si>
    <t>درصد از بودجه 1404</t>
  </si>
  <si>
    <t>قرص آزیترومایسین 600 میلی گرم</t>
  </si>
  <si>
    <t>بودجه ریالی 1404 با قیمت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</si>
</sst>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38" x14ac:knownFonts="1">
    <font>
      <sz val="11"/>
      <color theme="1"/>
      <name val="Calibri"/>
      <family val="2"/>
      <charset val="178"/>
      <scheme val="minor"/>
    </font>
    <font>
      <sz val="11"/>
      <color theme="1"/>
      <name val="Calibri"/>
      <family val="2"/>
      <charset val="178"/>
      <scheme val="minor"/>
    </font>
    <font>
      <sz val="9"/>
      <color indexed="81"/>
      <name val="Tahoma"/>
      <family val="2"/>
    </font>
    <font>
      <b/>
      <sz val="9"/>
      <color indexed="81"/>
      <name val="Tahoma"/>
      <family val="2"/>
    </font>
    <font>
      <sz val="9"/>
      <color theme="1"/>
      <name val="Calibri"/>
      <family val="2"/>
      <charset val="178"/>
      <scheme val="minor"/>
    </font>
    <font>
      <sz val="10"/>
      <color theme="1"/>
      <name val="Calibri"/>
      <family val="2"/>
      <charset val="178"/>
      <scheme val="minor"/>
    </font>
    <font>
      <sz val="12"/>
      <color theme="1"/>
      <name val="Calibri"/>
      <family val="2"/>
      <charset val="178"/>
      <scheme val="minor"/>
    </font>
    <font>
      <b/>
      <sz val="9"/>
      <color theme="1"/>
      <name val="B Nazanin"/>
      <charset val="178"/>
    </font>
    <font>
      <sz val="9"/>
      <color theme="1"/>
      <name val="B Nazanin"/>
      <charset val="178"/>
    </font>
    <font>
      <sz val="8"/>
      <color theme="1"/>
      <name val="B Nazanin"/>
      <charset val="178"/>
    </font>
    <font>
      <b/>
      <sz val="8"/>
      <color theme="1"/>
      <name val="B Nazanin"/>
      <charset val="178"/>
    </font>
    <font>
      <u/>
      <sz val="9"/>
      <color theme="1"/>
      <name val="B Nazanin"/>
      <charset val="178"/>
    </font>
    <font>
      <strike/>
      <sz val="9"/>
      <color theme="1"/>
      <name val="B Nazanin"/>
      <charset val="178"/>
    </font>
    <font>
      <sz val="9"/>
      <color theme="1"/>
      <name val="B Nazanin"/>
      <charset val="178"/>
    </font>
    <font>
      <b/>
      <sz val="12"/>
      <color theme="1"/>
      <name val="B Nazanin"/>
      <charset val="178"/>
    </font>
    <font>
      <sz val="12"/>
      <color theme="1"/>
      <name val="B Nazanin"/>
      <charset val="178"/>
    </font>
    <font>
      <sz val="12"/>
      <color theme="1"/>
      <name val="Calibri"/>
      <family val="2"/>
      <scheme val="minor"/>
    </font>
    <font>
      <sz val="12"/>
      <name val="B Nazanin"/>
      <charset val="178"/>
    </font>
    <font>
      <sz val="10"/>
      <color theme="1"/>
      <name val="B Nazanin"/>
      <charset val="178"/>
    </font>
    <font>
      <sz val="8"/>
      <name val="Calibri"/>
      <family val="2"/>
      <charset val="178"/>
      <scheme val="minor"/>
    </font>
    <font>
      <b/>
      <sz val="14"/>
      <color theme="1"/>
      <name val="Calibri"/>
      <family val="2"/>
      <scheme val="minor"/>
    </font>
    <font>
      <b/>
      <sz val="14"/>
      <color theme="1"/>
      <name val="B Nazanin"/>
      <charset val="178"/>
    </font>
    <font>
      <sz val="9"/>
      <color rgb="FFFF0000"/>
      <name val="B Nazanin"/>
      <charset val="178"/>
    </font>
    <font>
      <sz val="11"/>
      <color theme="0"/>
      <name val="Calibri"/>
      <family val="2"/>
      <charset val="178"/>
      <scheme val="minor"/>
    </font>
    <font>
      <sz val="10"/>
      <color theme="1"/>
      <name val="B Nazanin"/>
      <charset val="178"/>
    </font>
    <font>
      <sz val="11"/>
      <color theme="1"/>
      <name val="B Nazanin"/>
      <charset val="178"/>
    </font>
    <font>
      <sz val="11"/>
      <name val="B Nazanin"/>
      <charset val="178"/>
    </font>
    <font>
      <sz val="11"/>
      <color theme="0"/>
      <name val="B Nazanin"/>
      <charset val="178"/>
    </font>
    <font>
      <sz val="9"/>
      <color theme="1"/>
      <name val="B Nazanin"/>
      <charset val="178"/>
    </font>
    <font>
      <sz val="11"/>
      <color theme="1"/>
      <name val="B Nazanin"/>
      <charset val="178"/>
    </font>
    <font>
      <b/>
      <sz val="11"/>
      <color theme="1"/>
      <name val="B Nazanin"/>
      <charset val="178"/>
    </font>
    <font>
      <b/>
      <sz val="11.5"/>
      <color theme="1"/>
      <name val="B Nazanin"/>
      <charset val="178"/>
    </font>
    <font>
      <sz val="11.5"/>
      <color theme="1"/>
      <name val="B Nazanin"/>
      <charset val="178"/>
    </font>
    <font>
      <b/>
      <sz val="10"/>
      <color theme="1"/>
      <name val="B Nazanin"/>
      <charset val="178"/>
    </font>
    <font>
      <sz val="12"/>
      <color theme="1"/>
      <name val="B Nazanin"/>
      <charset val="178"/>
    </font>
    <font>
      <sz val="10"/>
      <color theme="1"/>
      <name val="Calibri"/>
      <family val="2"/>
      <scheme val="minor"/>
    </font>
    <font>
      <b/>
      <sz val="10"/>
      <color theme="1"/>
      <name val="B Nazanin"/>
      <charset val="178"/>
    </font>
    <font>
      <b/>
      <sz val="11"/>
      <color theme="1"/>
      <name val="Calibri"/>
      <family val="2"/>
      <scheme val="minor"/>
    </font>
  </fonts>
  <fills count="39">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CFF"/>
        <bgColor indexed="64"/>
      </patternFill>
    </fill>
    <fill>
      <patternFill patternType="solid">
        <fgColor rgb="FF9999FF"/>
        <bgColor indexed="64"/>
      </patternFill>
    </fill>
    <fill>
      <patternFill patternType="solid">
        <fgColor rgb="FF66FFFF"/>
        <bgColor indexed="64"/>
      </patternFill>
    </fill>
    <fill>
      <patternFill patternType="solid">
        <fgColor rgb="FFFFFF00"/>
        <bgColor indexed="64"/>
      </patternFill>
    </fill>
    <fill>
      <patternFill patternType="solid">
        <fgColor rgb="FF00B0F0"/>
        <bgColor indexed="64"/>
      </patternFill>
    </fill>
    <fill>
      <patternFill patternType="solid">
        <fgColor rgb="FFFF8F8F"/>
        <bgColor indexed="64"/>
      </patternFill>
    </fill>
    <fill>
      <patternFill patternType="solid">
        <fgColor rgb="FFCC99FF"/>
        <bgColor indexed="64"/>
      </patternFill>
    </fill>
    <fill>
      <patternFill patternType="solid">
        <fgColor rgb="FFFFFFCC"/>
        <bgColor indexed="64"/>
      </patternFill>
    </fill>
    <fill>
      <patternFill patternType="solid">
        <fgColor theme="5" tint="0.79998168889431442"/>
        <bgColor indexed="64"/>
      </patternFill>
    </fill>
    <fill>
      <patternFill patternType="solid">
        <fgColor rgb="FFCC9900"/>
        <bgColor indexed="64"/>
      </patternFill>
    </fill>
    <fill>
      <patternFill patternType="solid">
        <fgColor rgb="FF00A6A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FF7979"/>
        <bgColor indexed="64"/>
      </patternFill>
    </fill>
    <fill>
      <patternFill patternType="solid">
        <fgColor rgb="FFFF9966"/>
        <bgColor indexed="64"/>
      </patternFill>
    </fill>
    <fill>
      <patternFill patternType="solid">
        <fgColor rgb="FFCCFF33"/>
        <bgColor indexed="64"/>
      </patternFill>
    </fill>
    <fill>
      <patternFill patternType="solid">
        <fgColor rgb="FFFF2D2D"/>
        <bgColor indexed="64"/>
      </patternFill>
    </fill>
    <fill>
      <patternFill patternType="solid">
        <fgColor theme="0" tint="-0.14999847407452621"/>
        <bgColor indexed="64"/>
      </patternFill>
    </fill>
    <fill>
      <patternFill patternType="solid">
        <fgColor rgb="FFFFC000"/>
        <bgColor indexed="64"/>
      </patternFill>
    </fill>
    <fill>
      <patternFill patternType="solid">
        <fgColor rgb="FFB7FFFF"/>
        <bgColor indexed="64"/>
      </patternFill>
    </fill>
    <fill>
      <patternFill patternType="solid">
        <fgColor theme="2" tint="-0.249977111117893"/>
        <bgColor indexed="64"/>
      </patternFill>
    </fill>
    <fill>
      <patternFill patternType="solid">
        <fgColor theme="2"/>
        <bgColor indexed="64"/>
      </patternFill>
    </fill>
    <fill>
      <patternFill patternType="solid">
        <fgColor rgb="FF92D050"/>
        <bgColor indexed="64"/>
      </patternFill>
    </fill>
    <fill>
      <patternFill patternType="solid">
        <fgColor theme="0"/>
        <bgColor theme="4" tint="0.79998168889431442"/>
      </patternFill>
    </fill>
    <fill>
      <patternFill patternType="solid">
        <fgColor rgb="FFFFC000"/>
        <bgColor theme="4" tint="0.79998168889431442"/>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C00000"/>
        <bgColor indexed="64"/>
      </patternFill>
    </fill>
    <fill>
      <patternFill patternType="solid">
        <fgColor theme="4" tint="0.79998168889431442"/>
        <bgColor indexed="64"/>
      </patternFill>
    </fill>
    <fill>
      <patternFill patternType="solid">
        <fgColor rgb="FF00FFCC"/>
        <bgColor indexed="64"/>
      </patternFill>
    </fill>
    <fill>
      <patternFill patternType="solid">
        <fgColor theme="8" tint="0.79998168889431442"/>
        <bgColor indexed="64"/>
      </patternFill>
    </fill>
    <fill>
      <patternFill patternType="solid">
        <fgColor rgb="FFFF7C80"/>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theme="4" tint="0.39997558519241921"/>
      </top>
      <bottom style="thin">
        <color theme="4" tint="0.39997558519241921"/>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6">
    <xf numFmtId="0" fontId="0" fillId="0" borderId="0"/>
    <xf numFmtId="9" fontId="1" fillId="0" borderId="0" applyFont="0" applyFill="0" applyBorder="0" applyAlignment="0" applyProtection="0"/>
    <xf numFmtId="0" fontId="1" fillId="0" borderId="0"/>
    <xf numFmtId="164" fontId="6" fillId="0" borderId="0" applyFont="0" applyFill="0" applyBorder="0" applyAlignment="0" applyProtection="0"/>
    <xf numFmtId="0" fontId="1" fillId="0" borderId="0"/>
    <xf numFmtId="0" fontId="6" fillId="0" borderId="0"/>
  </cellStyleXfs>
  <cellXfs count="367">
    <xf numFmtId="0" fontId="0" fillId="0" borderId="0" xfId="0"/>
    <xf numFmtId="0" fontId="0" fillId="2" borderId="0" xfId="0" applyFill="1"/>
    <xf numFmtId="0" fontId="5" fillId="0" borderId="0" xfId="0" applyFont="1"/>
    <xf numFmtId="0" fontId="0" fillId="16" borderId="0" xfId="0" applyFill="1"/>
    <xf numFmtId="0" fontId="0" fillId="9" borderId="0" xfId="0" applyFill="1"/>
    <xf numFmtId="3" fontId="8" fillId="21" borderId="2" xfId="0" applyNumberFormat="1" applyFont="1" applyFill="1" applyBorder="1" applyAlignment="1">
      <alignment horizontal="center" vertical="center" readingOrder="2"/>
    </xf>
    <xf numFmtId="0" fontId="8" fillId="2" borderId="2" xfId="0" applyFont="1" applyFill="1" applyBorder="1" applyAlignment="1">
      <alignment horizontal="right"/>
    </xf>
    <xf numFmtId="0" fontId="8" fillId="2" borderId="4" xfId="0" applyFont="1" applyFill="1" applyBorder="1" applyAlignment="1">
      <alignment horizontal="center" vertical="center"/>
    </xf>
    <xf numFmtId="3" fontId="8" fillId="2" borderId="2" xfId="0" applyNumberFormat="1" applyFont="1" applyFill="1" applyBorder="1" applyAlignment="1">
      <alignment horizontal="center" vertical="center"/>
    </xf>
    <xf numFmtId="3" fontId="8" fillId="0" borderId="3" xfId="0" applyNumberFormat="1" applyFont="1" applyBorder="1" applyAlignment="1">
      <alignment horizontal="center" vertical="center"/>
    </xf>
    <xf numFmtId="3" fontId="8" fillId="2" borderId="3" xfId="0" applyNumberFormat="1" applyFont="1" applyFill="1" applyBorder="1" applyAlignment="1">
      <alignment horizontal="center" vertical="center"/>
    </xf>
    <xf numFmtId="9" fontId="8" fillId="2" borderId="2" xfId="1" applyFont="1" applyFill="1" applyBorder="1" applyAlignment="1">
      <alignment horizontal="center" vertical="center"/>
    </xf>
    <xf numFmtId="3" fontId="8" fillId="2" borderId="2" xfId="1" applyNumberFormat="1" applyFont="1" applyFill="1" applyBorder="1" applyAlignment="1">
      <alignment horizontal="center" vertical="center"/>
    </xf>
    <xf numFmtId="3" fontId="8" fillId="11" borderId="4" xfId="0" applyNumberFormat="1" applyFont="1" applyFill="1" applyBorder="1" applyAlignment="1">
      <alignment horizontal="center" vertical="center"/>
    </xf>
    <xf numFmtId="3" fontId="8" fillId="13" borderId="3" xfId="0" applyNumberFormat="1" applyFont="1" applyFill="1" applyBorder="1" applyAlignment="1">
      <alignment horizontal="center" vertical="center"/>
    </xf>
    <xf numFmtId="3" fontId="8" fillId="12" borderId="2" xfId="0" applyNumberFormat="1" applyFont="1" applyFill="1" applyBorder="1" applyAlignment="1">
      <alignment horizontal="center" vertical="center"/>
    </xf>
    <xf numFmtId="3" fontId="8" fillId="23" borderId="2" xfId="0" applyNumberFormat="1" applyFont="1" applyFill="1" applyBorder="1" applyAlignment="1">
      <alignment horizontal="center" vertical="center"/>
    </xf>
    <xf numFmtId="3" fontId="8" fillId="18" borderId="2" xfId="0" applyNumberFormat="1" applyFont="1" applyFill="1" applyBorder="1" applyAlignment="1">
      <alignment horizontal="center" vertical="center"/>
    </xf>
    <xf numFmtId="3" fontId="8" fillId="22" borderId="2" xfId="0" applyNumberFormat="1" applyFont="1" applyFill="1" applyBorder="1" applyAlignment="1">
      <alignment horizontal="center" vertical="center"/>
    </xf>
    <xf numFmtId="0" fontId="4" fillId="0" borderId="0" xfId="0" applyFont="1"/>
    <xf numFmtId="3" fontId="8" fillId="21" borderId="2" xfId="0" applyNumberFormat="1" applyFont="1" applyFill="1" applyBorder="1" applyAlignment="1">
      <alignment horizontal="center" vertical="center" wrapText="1"/>
    </xf>
    <xf numFmtId="0" fontId="8" fillId="14"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24" borderId="2" xfId="0" applyFont="1" applyFill="1" applyBorder="1" applyAlignment="1">
      <alignment horizontal="center" vertical="center"/>
    </xf>
    <xf numFmtId="0" fontId="8" fillId="0" borderId="2" xfId="0" applyFont="1" applyBorder="1" applyAlignment="1">
      <alignment horizontal="center" vertical="center"/>
    </xf>
    <xf numFmtId="0" fontId="8" fillId="6" borderId="2" xfId="0" applyFont="1" applyFill="1" applyBorder="1" applyAlignment="1">
      <alignment horizontal="center" vertical="center"/>
    </xf>
    <xf numFmtId="0" fontId="8" fillId="25" borderId="2" xfId="0" applyFont="1" applyFill="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0" fontId="7" fillId="0" borderId="2" xfId="0" applyFont="1" applyBorder="1" applyAlignment="1">
      <alignment horizontal="center" vertical="center"/>
    </xf>
    <xf numFmtId="3" fontId="10" fillId="2" borderId="2" xfId="0" applyNumberFormat="1" applyFont="1" applyFill="1" applyBorder="1" applyAlignment="1">
      <alignment horizontal="center" vertical="center" wrapText="1"/>
    </xf>
    <xf numFmtId="3" fontId="8" fillId="2" borderId="0" xfId="0" applyNumberFormat="1" applyFont="1" applyFill="1" applyAlignment="1">
      <alignment horizontal="center" vertical="center" wrapText="1"/>
    </xf>
    <xf numFmtId="3" fontId="8" fillId="2" borderId="0" xfId="0" applyNumberFormat="1" applyFont="1" applyFill="1" applyAlignment="1">
      <alignment horizontal="center" vertical="center"/>
    </xf>
    <xf numFmtId="9" fontId="8" fillId="2" borderId="0" xfId="1" applyFont="1" applyFill="1" applyBorder="1" applyAlignment="1">
      <alignment horizontal="center" vertical="center"/>
    </xf>
    <xf numFmtId="9" fontId="8" fillId="2" borderId="0" xfId="1" applyFont="1" applyFill="1" applyBorder="1" applyAlignment="1">
      <alignment horizontal="center" vertical="center" wrapText="1"/>
    </xf>
    <xf numFmtId="0" fontId="8" fillId="2" borderId="0" xfId="0" applyFont="1" applyFill="1" applyAlignment="1">
      <alignment horizontal="center" vertical="center"/>
    </xf>
    <xf numFmtId="10" fontId="8" fillId="2" borderId="0" xfId="1" applyNumberFormat="1" applyFont="1" applyFill="1" applyBorder="1" applyAlignment="1">
      <alignment horizontal="center" vertical="center"/>
    </xf>
    <xf numFmtId="166" fontId="8" fillId="2" borderId="0" xfId="1" applyNumberFormat="1" applyFont="1" applyFill="1" applyBorder="1" applyAlignment="1">
      <alignment horizontal="center" vertical="center" wrapText="1"/>
    </xf>
    <xf numFmtId="10" fontId="8" fillId="2" borderId="0" xfId="1" applyNumberFormat="1" applyFont="1" applyFill="1" applyBorder="1" applyAlignment="1">
      <alignment horizontal="center" vertical="center" wrapText="1"/>
    </xf>
    <xf numFmtId="3" fontId="7" fillId="2" borderId="0" xfId="0" applyNumberFormat="1" applyFont="1" applyFill="1" applyAlignment="1">
      <alignment horizontal="center" vertical="center"/>
    </xf>
    <xf numFmtId="166" fontId="8" fillId="2" borderId="0" xfId="1" applyNumberFormat="1" applyFont="1" applyFill="1" applyBorder="1" applyAlignment="1">
      <alignment horizontal="center" vertical="center"/>
    </xf>
    <xf numFmtId="0" fontId="8" fillId="19" borderId="2" xfId="0" applyFont="1" applyFill="1" applyBorder="1" applyAlignment="1">
      <alignment horizontal="center" vertical="center"/>
    </xf>
    <xf numFmtId="0" fontId="8" fillId="20" borderId="0" xfId="0" applyFont="1" applyFill="1" applyAlignment="1">
      <alignment horizontal="center" vertical="center" wrapText="1"/>
    </xf>
    <xf numFmtId="0" fontId="8" fillId="15" borderId="2" xfId="0" applyFont="1" applyFill="1" applyBorder="1" applyAlignment="1">
      <alignment horizontal="center" vertical="center" wrapText="1"/>
    </xf>
    <xf numFmtId="0" fontId="8" fillId="2" borderId="0" xfId="0" applyFont="1" applyFill="1" applyAlignment="1">
      <alignment horizontal="center" vertical="center" wrapText="1"/>
    </xf>
    <xf numFmtId="0" fontId="8" fillId="0" borderId="0" xfId="0" applyFont="1" applyAlignment="1">
      <alignment horizontal="center" vertical="center"/>
    </xf>
    <xf numFmtId="0" fontId="8" fillId="8" borderId="0" xfId="0" applyFont="1" applyFill="1" applyAlignment="1">
      <alignment horizontal="center" vertical="center"/>
    </xf>
    <xf numFmtId="9" fontId="8" fillId="8" borderId="2" xfId="1" applyFont="1" applyFill="1" applyBorder="1" applyAlignment="1">
      <alignment horizontal="center" vertical="center"/>
    </xf>
    <xf numFmtId="0" fontId="8" fillId="23" borderId="0" xfId="0" applyFont="1" applyFill="1" applyAlignment="1">
      <alignment horizontal="center" vertical="center"/>
    </xf>
    <xf numFmtId="0" fontId="8" fillId="22" borderId="0" xfId="0" applyFont="1" applyFill="1" applyAlignment="1">
      <alignment horizontal="center" vertical="center"/>
    </xf>
    <xf numFmtId="0" fontId="8" fillId="21" borderId="0" xfId="0" applyFont="1" applyFill="1" applyAlignment="1">
      <alignment horizontal="center" vertical="center"/>
    </xf>
    <xf numFmtId="9" fontId="8" fillId="2" borderId="0" xfId="1" applyFont="1" applyFill="1" applyAlignment="1"/>
    <xf numFmtId="0" fontId="8" fillId="2" borderId="0" xfId="0" applyFont="1" applyFill="1"/>
    <xf numFmtId="0" fontId="8" fillId="0" borderId="0" xfId="0" applyFont="1" applyAlignment="1">
      <alignment wrapText="1"/>
    </xf>
    <xf numFmtId="3" fontId="7" fillId="2" borderId="1" xfId="0" applyNumberFormat="1" applyFont="1" applyFill="1" applyBorder="1" applyAlignment="1">
      <alignment vertical="center" wrapText="1"/>
    </xf>
    <xf numFmtId="3" fontId="8" fillId="17" borderId="2" xfId="0" applyNumberFormat="1" applyFont="1" applyFill="1" applyBorder="1" applyAlignment="1">
      <alignment horizontal="center" vertical="center"/>
    </xf>
    <xf numFmtId="9" fontId="8" fillId="17" borderId="2" xfId="1" applyFont="1" applyFill="1" applyBorder="1" applyAlignment="1">
      <alignment horizontal="center" vertical="center"/>
    </xf>
    <xf numFmtId="3" fontId="8" fillId="6" borderId="2" xfId="1" applyNumberFormat="1" applyFont="1" applyFill="1" applyBorder="1" applyAlignment="1">
      <alignment horizontal="center" vertical="center"/>
    </xf>
    <xf numFmtId="3" fontId="7" fillId="21" borderId="1" xfId="0" applyNumberFormat="1" applyFont="1" applyFill="1" applyBorder="1" applyAlignment="1">
      <alignment vertical="center" wrapText="1"/>
    </xf>
    <xf numFmtId="3" fontId="8" fillId="21" borderId="2" xfId="0" applyNumberFormat="1" applyFont="1" applyFill="1" applyBorder="1" applyAlignment="1">
      <alignment horizontal="center" vertical="center"/>
    </xf>
    <xf numFmtId="3" fontId="8" fillId="2" borderId="2" xfId="1" applyNumberFormat="1" applyFont="1" applyFill="1" applyBorder="1" applyAlignment="1">
      <alignment horizontal="center" vertical="center" wrapText="1"/>
    </xf>
    <xf numFmtId="0" fontId="8" fillId="2" borderId="2" xfId="0" applyFont="1" applyFill="1" applyBorder="1"/>
    <xf numFmtId="9" fontId="8" fillId="2" borderId="3" xfId="1" applyFont="1" applyFill="1" applyBorder="1" applyAlignment="1">
      <alignment horizontal="center" vertical="center"/>
    </xf>
    <xf numFmtId="9" fontId="8" fillId="21" borderId="2" xfId="0" applyNumberFormat="1" applyFont="1" applyFill="1" applyBorder="1" applyAlignment="1">
      <alignment horizontal="center" vertical="center"/>
    </xf>
    <xf numFmtId="3" fontId="8" fillId="2" borderId="3" xfId="0" applyNumberFormat="1" applyFont="1" applyFill="1" applyBorder="1" applyAlignment="1">
      <alignment horizontal="center" vertical="center" wrapText="1"/>
    </xf>
    <xf numFmtId="9" fontId="8" fillId="21" borderId="2" xfId="0" applyNumberFormat="1" applyFont="1" applyFill="1" applyBorder="1" applyAlignment="1">
      <alignment horizontal="center" vertical="center" wrapText="1"/>
    </xf>
    <xf numFmtId="3" fontId="8" fillId="2" borderId="10" xfId="0" applyNumberFormat="1" applyFont="1" applyFill="1" applyBorder="1" applyAlignment="1">
      <alignment horizontal="center" vertical="center" wrapText="1"/>
    </xf>
    <xf numFmtId="9" fontId="8" fillId="2" borderId="2" xfId="1" applyFont="1" applyFill="1" applyBorder="1" applyAlignment="1">
      <alignment horizontal="center" vertical="center" wrapText="1"/>
    </xf>
    <xf numFmtId="3" fontId="8" fillId="0" borderId="5" xfId="0" applyNumberFormat="1" applyFont="1" applyBorder="1" applyAlignment="1">
      <alignment horizontal="center" vertical="center"/>
    </xf>
    <xf numFmtId="0" fontId="8" fillId="0" borderId="5" xfId="0" applyFont="1" applyBorder="1" applyAlignment="1">
      <alignment horizontal="center" vertical="center"/>
    </xf>
    <xf numFmtId="3" fontId="8" fillId="0" borderId="5" xfId="0" applyNumberFormat="1" applyFont="1" applyBorder="1" applyAlignment="1">
      <alignment horizontal="center" vertical="center" readingOrder="2"/>
    </xf>
    <xf numFmtId="3" fontId="8" fillId="21" borderId="3" xfId="0" applyNumberFormat="1" applyFont="1" applyFill="1" applyBorder="1" applyAlignment="1">
      <alignment horizontal="center" vertical="center"/>
    </xf>
    <xf numFmtId="0" fontId="8" fillId="0" borderId="4" xfId="0" applyFont="1" applyBorder="1" applyAlignment="1">
      <alignment horizontal="center" vertical="center"/>
    </xf>
    <xf numFmtId="3" fontId="8" fillId="2" borderId="4" xfId="0" applyNumberFormat="1" applyFont="1" applyFill="1" applyBorder="1" applyAlignment="1">
      <alignment horizontal="center" vertical="center"/>
    </xf>
    <xf numFmtId="0" fontId="8" fillId="7" borderId="2" xfId="0" applyFont="1" applyFill="1" applyBorder="1" applyAlignment="1">
      <alignment horizontal="center" vertical="center"/>
    </xf>
    <xf numFmtId="0" fontId="8" fillId="0" borderId="6" xfId="0" applyFont="1" applyBorder="1" applyAlignment="1">
      <alignment horizontal="center" vertical="center"/>
    </xf>
    <xf numFmtId="3" fontId="8" fillId="0" borderId="0" xfId="0" applyNumberFormat="1" applyFont="1" applyAlignment="1">
      <alignment horizontal="center" vertical="center" readingOrder="2"/>
    </xf>
    <xf numFmtId="0" fontId="8" fillId="0" borderId="0" xfId="0" applyFont="1" applyAlignment="1">
      <alignment horizontal="right"/>
    </xf>
    <xf numFmtId="9" fontId="8" fillId="2" borderId="1" xfId="1" applyFont="1" applyFill="1" applyBorder="1" applyAlignment="1">
      <alignment horizontal="center" vertical="center"/>
    </xf>
    <xf numFmtId="3" fontId="8" fillId="2" borderId="1" xfId="0" applyNumberFormat="1" applyFont="1" applyFill="1" applyBorder="1" applyAlignment="1">
      <alignment horizontal="center" vertical="center"/>
    </xf>
    <xf numFmtId="3" fontId="8" fillId="2" borderId="1" xfId="1" applyNumberFormat="1" applyFont="1" applyFill="1" applyBorder="1" applyAlignment="1">
      <alignment horizontal="center" vertical="center"/>
    </xf>
    <xf numFmtId="3" fontId="8" fillId="12" borderId="1" xfId="0" applyNumberFormat="1" applyFont="1" applyFill="1" applyBorder="1" applyAlignment="1">
      <alignment horizontal="center" vertical="center"/>
    </xf>
    <xf numFmtId="3" fontId="8" fillId="23" borderId="1" xfId="0" applyNumberFormat="1" applyFont="1" applyFill="1" applyBorder="1" applyAlignment="1">
      <alignment horizontal="center" vertical="center"/>
    </xf>
    <xf numFmtId="3" fontId="8" fillId="18" borderId="1" xfId="0" applyNumberFormat="1" applyFont="1" applyFill="1" applyBorder="1" applyAlignment="1">
      <alignment horizontal="center" vertical="center"/>
    </xf>
    <xf numFmtId="3" fontId="8" fillId="21" borderId="0" xfId="0" applyNumberFormat="1" applyFont="1" applyFill="1" applyAlignment="1">
      <alignment horizontal="center" vertical="center"/>
    </xf>
    <xf numFmtId="3" fontId="8" fillId="0" borderId="0" xfId="0" applyNumberFormat="1" applyFont="1" applyAlignment="1">
      <alignment horizontal="center" vertical="center"/>
    </xf>
    <xf numFmtId="3" fontId="8" fillId="6" borderId="1" xfId="0" applyNumberFormat="1" applyFont="1" applyFill="1" applyBorder="1" applyAlignment="1">
      <alignment horizontal="center" vertical="center"/>
    </xf>
    <xf numFmtId="0" fontId="7" fillId="2" borderId="0" xfId="0" applyFont="1" applyFill="1" applyAlignment="1">
      <alignment horizontal="center" vertical="center"/>
    </xf>
    <xf numFmtId="3" fontId="7" fillId="2" borderId="0" xfId="0" applyNumberFormat="1" applyFont="1" applyFill="1" applyAlignment="1">
      <alignment horizontal="center" vertical="center" wrapText="1"/>
    </xf>
    <xf numFmtId="3" fontId="8" fillId="2" borderId="0" xfId="1" applyNumberFormat="1" applyFont="1" applyFill="1" applyBorder="1" applyAlignment="1">
      <alignment horizontal="center" vertical="center"/>
    </xf>
    <xf numFmtId="0" fontId="8" fillId="5" borderId="2" xfId="0" applyFont="1" applyFill="1" applyBorder="1" applyAlignment="1">
      <alignment horizontal="center" vertical="center" wrapText="1"/>
    </xf>
    <xf numFmtId="3" fontId="8" fillId="0" borderId="2" xfId="0" applyNumberFormat="1" applyFont="1" applyBorder="1" applyAlignment="1">
      <alignment horizontal="center" vertical="center"/>
    </xf>
    <xf numFmtId="9" fontId="8" fillId="2" borderId="0" xfId="1" applyFont="1" applyFill="1" applyBorder="1" applyAlignment="1"/>
    <xf numFmtId="0" fontId="7" fillId="6" borderId="2" xfId="0" applyFont="1" applyFill="1" applyBorder="1" applyAlignment="1">
      <alignment horizontal="center" vertical="center" wrapText="1"/>
    </xf>
    <xf numFmtId="3" fontId="8" fillId="6" borderId="2" xfId="0" applyNumberFormat="1" applyFont="1" applyFill="1" applyBorder="1" applyAlignment="1">
      <alignment horizontal="center" vertical="center"/>
    </xf>
    <xf numFmtId="0" fontId="8"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right"/>
    </xf>
    <xf numFmtId="0" fontId="8" fillId="2" borderId="3" xfId="0" applyFont="1" applyFill="1" applyBorder="1" applyAlignment="1">
      <alignment horizontal="center" vertical="center"/>
    </xf>
    <xf numFmtId="3" fontId="8" fillId="2" borderId="3" xfId="1" applyNumberFormat="1" applyFont="1" applyFill="1" applyBorder="1" applyAlignment="1">
      <alignment horizontal="center" vertical="center"/>
    </xf>
    <xf numFmtId="0" fontId="8" fillId="18" borderId="0" xfId="0" applyFont="1" applyFill="1" applyAlignment="1">
      <alignment horizontal="center" vertical="center"/>
    </xf>
    <xf numFmtId="0" fontId="8" fillId="17" borderId="2" xfId="0" applyFont="1" applyFill="1" applyBorder="1" applyAlignment="1">
      <alignment horizontal="center" vertical="center"/>
    </xf>
    <xf numFmtId="9" fontId="8" fillId="6" borderId="2" xfId="1" applyFont="1" applyFill="1" applyBorder="1" applyAlignment="1">
      <alignment horizontal="center" vertical="center"/>
    </xf>
    <xf numFmtId="0" fontId="8" fillId="2" borderId="8" xfId="0" applyFont="1" applyFill="1" applyBorder="1" applyAlignment="1">
      <alignment horizontal="center" vertical="center"/>
    </xf>
    <xf numFmtId="0" fontId="8" fillId="2" borderId="7" xfId="0" applyFont="1" applyFill="1" applyBorder="1" applyAlignment="1">
      <alignment horizontal="center" vertical="center"/>
    </xf>
    <xf numFmtId="0" fontId="8" fillId="11" borderId="0" xfId="0" applyFont="1" applyFill="1" applyAlignment="1">
      <alignment horizontal="center" vertical="center"/>
    </xf>
    <xf numFmtId="0" fontId="8" fillId="13" borderId="0" xfId="0" applyFont="1" applyFill="1" applyAlignment="1">
      <alignment horizontal="center" vertical="center"/>
    </xf>
    <xf numFmtId="0" fontId="8" fillId="12" borderId="0" xfId="0" applyFont="1" applyFill="1" applyAlignment="1">
      <alignment horizontal="center" vertical="center"/>
    </xf>
    <xf numFmtId="9" fontId="8" fillId="0" borderId="0" xfId="1" applyFont="1" applyFill="1" applyAlignment="1"/>
    <xf numFmtId="0" fontId="8" fillId="0" borderId="0" xfId="0" applyFont="1"/>
    <xf numFmtId="0" fontId="8" fillId="3" borderId="2" xfId="0" applyFont="1" applyFill="1" applyBorder="1" applyAlignment="1">
      <alignment horizontal="center" vertical="center"/>
    </xf>
    <xf numFmtId="0" fontId="10" fillId="0" borderId="2" xfId="0" applyFont="1" applyBorder="1" applyAlignment="1">
      <alignment horizontal="center" vertical="center" wrapText="1"/>
    </xf>
    <xf numFmtId="9" fontId="9" fillId="8" borderId="2" xfId="1" applyFont="1" applyFill="1" applyBorder="1" applyAlignment="1">
      <alignment horizontal="center" vertical="center" wrapText="1"/>
    </xf>
    <xf numFmtId="9" fontId="9" fillId="17" borderId="2" xfId="1" applyFont="1" applyFill="1" applyBorder="1" applyAlignment="1">
      <alignment horizontal="center" vertical="center" wrapText="1"/>
    </xf>
    <xf numFmtId="3" fontId="9" fillId="6" borderId="2" xfId="1" applyNumberFormat="1" applyFont="1" applyFill="1" applyBorder="1" applyAlignment="1">
      <alignment horizontal="center" vertical="center" wrapText="1"/>
    </xf>
    <xf numFmtId="9" fontId="9" fillId="10" borderId="2" xfId="1" applyFont="1" applyFill="1" applyBorder="1" applyAlignment="1">
      <alignment horizontal="center" vertical="center" wrapText="1"/>
    </xf>
    <xf numFmtId="0" fontId="9" fillId="3" borderId="2" xfId="0" applyFont="1" applyFill="1" applyBorder="1" applyAlignment="1">
      <alignment horizontal="center" vertical="center" wrapText="1"/>
    </xf>
    <xf numFmtId="3" fontId="9" fillId="8" borderId="2" xfId="0" applyNumberFormat="1" applyFont="1" applyFill="1" applyBorder="1" applyAlignment="1">
      <alignment horizontal="center" vertical="center" wrapText="1"/>
    </xf>
    <xf numFmtId="3" fontId="9" fillId="17" borderId="2" xfId="0" applyNumberFormat="1" applyFont="1" applyFill="1" applyBorder="1" applyAlignment="1">
      <alignment horizontal="center" vertical="center" wrapText="1"/>
    </xf>
    <xf numFmtId="3" fontId="9" fillId="6" borderId="2" xfId="0" applyNumberFormat="1" applyFont="1" applyFill="1" applyBorder="1" applyAlignment="1">
      <alignment horizontal="center" vertical="center" wrapText="1"/>
    </xf>
    <xf numFmtId="9" fontId="9" fillId="6" borderId="2" xfId="1" applyFont="1" applyFill="1" applyBorder="1" applyAlignment="1">
      <alignment horizontal="center" vertical="center" wrapText="1"/>
    </xf>
    <xf numFmtId="3" fontId="9" fillId="13" borderId="2" xfId="0" applyNumberFormat="1" applyFont="1" applyFill="1" applyBorder="1" applyAlignment="1">
      <alignment horizontal="center" vertical="center" wrapText="1"/>
    </xf>
    <xf numFmtId="3" fontId="9" fillId="12" borderId="2" xfId="0" applyNumberFormat="1" applyFont="1" applyFill="1" applyBorder="1" applyAlignment="1">
      <alignment horizontal="center" vertical="center" wrapText="1"/>
    </xf>
    <xf numFmtId="3" fontId="9" fillId="18" borderId="2" xfId="0" applyNumberFormat="1" applyFont="1" applyFill="1" applyBorder="1" applyAlignment="1">
      <alignment horizontal="center" vertical="center" wrapText="1"/>
    </xf>
    <xf numFmtId="1" fontId="9" fillId="21" borderId="2" xfId="0" applyNumberFormat="1" applyFont="1" applyFill="1" applyBorder="1" applyAlignment="1">
      <alignment horizontal="center" vertical="center" wrapText="1"/>
    </xf>
    <xf numFmtId="0" fontId="8" fillId="26" borderId="0" xfId="0" applyFont="1" applyFill="1" applyAlignment="1">
      <alignment horizontal="center" vertical="center"/>
    </xf>
    <xf numFmtId="3" fontId="8" fillId="26" borderId="1" xfId="0" applyNumberFormat="1" applyFont="1" applyFill="1" applyBorder="1" applyAlignment="1">
      <alignment horizontal="center" vertical="center" wrapText="1"/>
    </xf>
    <xf numFmtId="1" fontId="9" fillId="26" borderId="2" xfId="0" applyNumberFormat="1" applyFont="1" applyFill="1" applyBorder="1" applyAlignment="1">
      <alignment horizontal="center" vertical="center" wrapText="1"/>
    </xf>
    <xf numFmtId="9" fontId="8" fillId="26" borderId="2" xfId="1" applyFont="1" applyFill="1" applyBorder="1" applyAlignment="1">
      <alignment horizontal="center" vertical="center"/>
    </xf>
    <xf numFmtId="3" fontId="8" fillId="26" borderId="0" xfId="0" applyNumberFormat="1" applyFont="1" applyFill="1" applyAlignment="1">
      <alignment horizontal="center" vertical="center"/>
    </xf>
    <xf numFmtId="0" fontId="13" fillId="2" borderId="2" xfId="0" applyFont="1" applyFill="1" applyBorder="1" applyAlignment="1">
      <alignment horizontal="right"/>
    </xf>
    <xf numFmtId="0" fontId="8" fillId="10" borderId="2" xfId="0" applyFont="1" applyFill="1" applyBorder="1" applyAlignment="1">
      <alignment horizontal="right" vertical="center"/>
    </xf>
    <xf numFmtId="3" fontId="8" fillId="0" borderId="7" xfId="0" applyNumberFormat="1" applyFont="1" applyBorder="1" applyAlignment="1">
      <alignment horizontal="right" vertical="center"/>
    </xf>
    <xf numFmtId="3" fontId="8" fillId="2" borderId="7" xfId="0" applyNumberFormat="1" applyFont="1" applyFill="1" applyBorder="1" applyAlignment="1">
      <alignment horizontal="right" vertical="center"/>
    </xf>
    <xf numFmtId="3" fontId="7" fillId="2" borderId="0" xfId="0" applyNumberFormat="1" applyFont="1" applyFill="1" applyAlignment="1">
      <alignment horizontal="right" vertical="center"/>
    </xf>
    <xf numFmtId="0" fontId="8" fillId="2" borderId="7" xfId="0" applyFont="1" applyFill="1" applyBorder="1" applyAlignment="1">
      <alignment horizontal="right" vertical="center" wrapText="1"/>
    </xf>
    <xf numFmtId="3" fontId="8" fillId="2" borderId="0" xfId="0" applyNumberFormat="1" applyFont="1" applyFill="1" applyAlignment="1">
      <alignment horizontal="right" vertical="center"/>
    </xf>
    <xf numFmtId="0" fontId="8" fillId="2" borderId="2" xfId="0" applyFont="1" applyFill="1" applyBorder="1" applyAlignment="1">
      <alignment horizontal="right" vertical="center"/>
    </xf>
    <xf numFmtId="0" fontId="8" fillId="25" borderId="2" xfId="0" applyFont="1" applyFill="1" applyBorder="1" applyAlignment="1">
      <alignment horizontal="center" vertical="center" wrapText="1"/>
    </xf>
    <xf numFmtId="0" fontId="15" fillId="0" borderId="2" xfId="0" applyFont="1" applyBorder="1"/>
    <xf numFmtId="0" fontId="14" fillId="27" borderId="2" xfId="0" applyFont="1" applyFill="1" applyBorder="1" applyAlignment="1">
      <alignment horizontal="center" vertical="center"/>
    </xf>
    <xf numFmtId="0" fontId="15" fillId="0" borderId="2" xfId="0" applyFont="1" applyBorder="1" applyAlignment="1">
      <alignment vertical="center"/>
    </xf>
    <xf numFmtId="0" fontId="14" fillId="2" borderId="2" xfId="0" applyFont="1" applyFill="1" applyBorder="1" applyAlignment="1">
      <alignment horizontal="center" vertical="center" wrapText="1"/>
    </xf>
    <xf numFmtId="3" fontId="15" fillId="2" borderId="2" xfId="0" applyNumberFormat="1" applyFont="1" applyFill="1" applyBorder="1" applyAlignment="1">
      <alignment horizontal="center" vertical="center"/>
    </xf>
    <xf numFmtId="0" fontId="14" fillId="0" borderId="2" xfId="0" applyFont="1" applyBorder="1" applyAlignment="1">
      <alignment horizontal="center"/>
    </xf>
    <xf numFmtId="0" fontId="14" fillId="0" borderId="2" xfId="0" applyFont="1" applyBorder="1" applyAlignment="1">
      <alignment horizontal="center" vertical="center"/>
    </xf>
    <xf numFmtId="3" fontId="8" fillId="9" borderId="5" xfId="0" applyNumberFormat="1" applyFont="1" applyFill="1" applyBorder="1" applyAlignment="1">
      <alignment horizontal="center" vertical="center" wrapText="1"/>
    </xf>
    <xf numFmtId="0" fontId="15" fillId="2" borderId="2" xfId="0" applyFont="1" applyFill="1" applyBorder="1" applyAlignment="1">
      <alignment horizontal="center" vertical="center"/>
    </xf>
    <xf numFmtId="0" fontId="15" fillId="2" borderId="4" xfId="0" applyFont="1" applyFill="1" applyBorder="1" applyAlignment="1">
      <alignment horizontal="center" vertical="center"/>
    </xf>
    <xf numFmtId="0" fontId="17" fillId="2"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6" fillId="2" borderId="0" xfId="0" applyFont="1" applyFill="1"/>
    <xf numFmtId="0" fontId="15" fillId="32" borderId="2" xfId="0" applyFont="1" applyFill="1" applyBorder="1" applyAlignment="1">
      <alignment horizontal="center" vertical="center"/>
    </xf>
    <xf numFmtId="0" fontId="15" fillId="32" borderId="2" xfId="0" applyFont="1" applyFill="1" applyBorder="1" applyAlignment="1">
      <alignment horizontal="center" vertical="center" wrapText="1"/>
    </xf>
    <xf numFmtId="0" fontId="15" fillId="2" borderId="5" xfId="0" applyFont="1" applyFill="1" applyBorder="1" applyAlignment="1">
      <alignment horizontal="center" vertical="center"/>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0" fillId="6" borderId="0" xfId="0" applyFill="1"/>
    <xf numFmtId="0" fontId="18" fillId="2" borderId="4" xfId="0" applyFont="1" applyFill="1" applyBorder="1" applyAlignment="1">
      <alignment horizontal="center" vertical="center"/>
    </xf>
    <xf numFmtId="3" fontId="16" fillId="2" borderId="2" xfId="0" applyNumberFormat="1" applyFont="1" applyFill="1" applyBorder="1" applyAlignment="1">
      <alignment horizontal="center" vertical="center" readingOrder="2"/>
    </xf>
    <xf numFmtId="0" fontId="16" fillId="2" borderId="2" xfId="0" applyFont="1" applyFill="1" applyBorder="1" applyAlignment="1">
      <alignment horizontal="center" vertical="center"/>
    </xf>
    <xf numFmtId="0" fontId="0" fillId="28" borderId="0" xfId="0" applyFill="1"/>
    <xf numFmtId="0" fontId="15" fillId="28" borderId="0" xfId="0" applyFont="1" applyFill="1" applyAlignment="1">
      <alignment horizontal="center" vertical="center" wrapText="1"/>
    </xf>
    <xf numFmtId="0" fontId="15" fillId="28" borderId="0" xfId="0" applyFont="1" applyFill="1" applyAlignment="1">
      <alignment horizontal="center" vertical="center"/>
    </xf>
    <xf numFmtId="3" fontId="15" fillId="28" borderId="0" xfId="0" applyNumberFormat="1" applyFont="1" applyFill="1" applyAlignment="1">
      <alignment horizontal="center" vertical="center"/>
    </xf>
    <xf numFmtId="0" fontId="0" fillId="25" borderId="0" xfId="0" applyFill="1"/>
    <xf numFmtId="0" fontId="15" fillId="25" borderId="0" xfId="0" applyFont="1" applyFill="1" applyAlignment="1">
      <alignment horizontal="center" vertical="center" wrapText="1"/>
    </xf>
    <xf numFmtId="0" fontId="15" fillId="25" borderId="0" xfId="0" applyFont="1" applyFill="1" applyAlignment="1">
      <alignment horizontal="center" vertical="center"/>
    </xf>
    <xf numFmtId="0" fontId="15" fillId="6" borderId="0" xfId="0" applyFont="1" applyFill="1" applyAlignment="1">
      <alignment horizontal="center" vertical="center" wrapText="1"/>
    </xf>
    <xf numFmtId="0" fontId="15" fillId="6" borderId="0" xfId="0" applyFont="1" applyFill="1" applyAlignment="1">
      <alignment horizontal="center" vertical="center"/>
    </xf>
    <xf numFmtId="0" fontId="15" fillId="9" borderId="2" xfId="0" applyFont="1" applyFill="1" applyBorder="1" applyAlignment="1">
      <alignment horizontal="center" vertical="center"/>
    </xf>
    <xf numFmtId="3" fontId="15" fillId="9" borderId="2" xfId="0" applyNumberFormat="1" applyFont="1" applyFill="1" applyBorder="1" applyAlignment="1">
      <alignment horizontal="center" vertical="center"/>
    </xf>
    <xf numFmtId="0" fontId="15" fillId="9" borderId="2" xfId="0" applyFont="1" applyFill="1" applyBorder="1" applyAlignment="1">
      <alignment horizontal="center" vertical="center" wrapText="1"/>
    </xf>
    <xf numFmtId="0" fontId="15" fillId="9" borderId="4" xfId="0" applyFont="1" applyFill="1" applyBorder="1" applyAlignment="1">
      <alignment horizontal="center" vertical="center"/>
    </xf>
    <xf numFmtId="3" fontId="16" fillId="9" borderId="5" xfId="0" applyNumberFormat="1" applyFont="1" applyFill="1" applyBorder="1" applyAlignment="1">
      <alignment horizontal="center" vertical="center" readingOrder="2"/>
    </xf>
    <xf numFmtId="0" fontId="6" fillId="9" borderId="2" xfId="0" applyFont="1" applyFill="1" applyBorder="1"/>
    <xf numFmtId="0" fontId="8" fillId="5" borderId="4" xfId="0" applyFont="1" applyFill="1" applyBorder="1" applyAlignment="1">
      <alignment horizontal="center" vertical="center"/>
    </xf>
    <xf numFmtId="0" fontId="22" fillId="2" borderId="2" xfId="0" applyFont="1" applyFill="1" applyBorder="1" applyAlignment="1">
      <alignment horizontal="right"/>
    </xf>
    <xf numFmtId="0" fontId="8" fillId="33" borderId="2" xfId="0" applyFont="1" applyFill="1" applyBorder="1" applyAlignment="1">
      <alignment horizontal="right" vertical="center"/>
    </xf>
    <xf numFmtId="0" fontId="8" fillId="33" borderId="2" xfId="0" applyFont="1" applyFill="1" applyBorder="1" applyAlignment="1">
      <alignment horizontal="right"/>
    </xf>
    <xf numFmtId="0" fontId="8" fillId="33" borderId="0" xfId="0" applyFont="1" applyFill="1" applyAlignment="1">
      <alignment horizontal="center" vertical="center" wrapText="1"/>
    </xf>
    <xf numFmtId="0" fontId="8" fillId="5" borderId="2" xfId="0" applyFont="1" applyFill="1" applyBorder="1" applyAlignment="1">
      <alignment horizontal="center" vertical="center"/>
    </xf>
    <xf numFmtId="0" fontId="8" fillId="33" borderId="2" xfId="0" applyFont="1" applyFill="1" applyBorder="1" applyAlignment="1">
      <alignment horizontal="center" vertical="center" wrapText="1"/>
    </xf>
    <xf numFmtId="0" fontId="8" fillId="33" borderId="1" xfId="0" applyFont="1" applyFill="1" applyBorder="1" applyAlignment="1">
      <alignment horizontal="center" vertical="center" wrapText="1"/>
    </xf>
    <xf numFmtId="0" fontId="8" fillId="5" borderId="2" xfId="0" applyFont="1" applyFill="1" applyBorder="1" applyAlignment="1">
      <alignment horizontal="center"/>
    </xf>
    <xf numFmtId="0" fontId="8" fillId="2" borderId="7" xfId="0" applyFont="1" applyFill="1" applyBorder="1" applyAlignment="1">
      <alignment horizontal="right"/>
    </xf>
    <xf numFmtId="0" fontId="8" fillId="2" borderId="7" xfId="0" applyFont="1" applyFill="1" applyBorder="1" applyAlignment="1">
      <alignment horizontal="center" vertical="center" wrapText="1"/>
    </xf>
    <xf numFmtId="3" fontId="15" fillId="5" borderId="3" xfId="0" applyNumberFormat="1" applyFont="1" applyFill="1" applyBorder="1" applyAlignment="1">
      <alignment horizontal="center" vertical="center"/>
    </xf>
    <xf numFmtId="0" fontId="0" fillId="2" borderId="0" xfId="0" applyFill="1" applyAlignment="1">
      <alignment horizontal="center" vertical="center"/>
    </xf>
    <xf numFmtId="0" fontId="25" fillId="0" borderId="0" xfId="0" applyFont="1"/>
    <xf numFmtId="166" fontId="25" fillId="0" borderId="2" xfId="1" applyNumberFormat="1" applyFont="1" applyBorder="1" applyAlignment="1">
      <alignment horizontal="center" vertical="center"/>
    </xf>
    <xf numFmtId="0" fontId="25" fillId="0" borderId="0" xfId="0" applyFont="1" applyAlignment="1">
      <alignment horizontal="center" vertical="center"/>
    </xf>
    <xf numFmtId="0" fontId="25" fillId="28" borderId="2" xfId="0" applyFont="1" applyFill="1" applyBorder="1" applyAlignment="1">
      <alignment horizontal="center" vertical="center"/>
    </xf>
    <xf numFmtId="0" fontId="26" fillId="28" borderId="2" xfId="0" applyFont="1" applyFill="1" applyBorder="1" applyAlignment="1">
      <alignment horizontal="center" vertical="center"/>
    </xf>
    <xf numFmtId="0" fontId="25" fillId="29" borderId="2" xfId="0" applyFont="1" applyFill="1" applyBorder="1" applyAlignment="1">
      <alignment horizontal="center" vertical="center" readingOrder="2"/>
    </xf>
    <xf numFmtId="3" fontId="26" fillId="2" borderId="2" xfId="0" applyNumberFormat="1" applyFont="1" applyFill="1" applyBorder="1" applyAlignment="1">
      <alignment horizontal="center" vertical="center"/>
    </xf>
    <xf numFmtId="3" fontId="26" fillId="2" borderId="2" xfId="0" applyNumberFormat="1" applyFont="1" applyFill="1" applyBorder="1" applyAlignment="1">
      <alignment horizontal="center" vertical="center" readingOrder="2"/>
    </xf>
    <xf numFmtId="3" fontId="26" fillId="2" borderId="12" xfId="0" applyNumberFormat="1" applyFont="1" applyFill="1" applyBorder="1" applyAlignment="1">
      <alignment horizontal="center" vertical="center" readingOrder="2"/>
    </xf>
    <xf numFmtId="0" fontId="25" fillId="31" borderId="2" xfId="0" applyFont="1" applyFill="1" applyBorder="1" applyAlignment="1">
      <alignment horizontal="center" vertical="center"/>
    </xf>
    <xf numFmtId="0" fontId="25" fillId="0" borderId="2" xfId="0" applyFont="1" applyBorder="1" applyAlignment="1">
      <alignment horizontal="center" vertical="center"/>
    </xf>
    <xf numFmtId="3" fontId="25" fillId="0" borderId="2" xfId="0" applyNumberFormat="1" applyFont="1" applyBorder="1" applyAlignment="1">
      <alignment horizontal="center" vertical="center"/>
    </xf>
    <xf numFmtId="0" fontId="24" fillId="0" borderId="2" xfId="0" applyFont="1" applyBorder="1" applyAlignment="1">
      <alignment horizontal="center" vertical="center" wrapText="1"/>
    </xf>
    <xf numFmtId="0" fontId="26" fillId="2" borderId="0" xfId="0" applyFont="1" applyFill="1" applyAlignment="1">
      <alignment horizontal="center" vertical="center" readingOrder="2"/>
    </xf>
    <xf numFmtId="0" fontId="25" fillId="2" borderId="0" xfId="0" applyFont="1" applyFill="1" applyAlignment="1">
      <alignment horizontal="center" vertical="center"/>
    </xf>
    <xf numFmtId="0" fontId="26" fillId="20" borderId="3" xfId="0" applyFont="1" applyFill="1" applyBorder="1" applyAlignment="1">
      <alignment horizontal="center" vertical="center"/>
    </xf>
    <xf numFmtId="0" fontId="26" fillId="20" borderId="2" xfId="0" applyFont="1" applyFill="1" applyBorder="1" applyAlignment="1">
      <alignment horizontal="center" vertical="center" readingOrder="2"/>
    </xf>
    <xf numFmtId="0" fontId="25" fillId="31" borderId="7" xfId="0" applyFont="1" applyFill="1" applyBorder="1" applyAlignment="1">
      <alignment horizontal="center" vertical="center"/>
    </xf>
    <xf numFmtId="3" fontId="25" fillId="0" borderId="7" xfId="0" applyNumberFormat="1" applyFont="1" applyBorder="1" applyAlignment="1">
      <alignment horizontal="center" vertical="center"/>
    </xf>
    <xf numFmtId="0" fontId="27" fillId="2" borderId="0" xfId="0" applyFont="1" applyFill="1"/>
    <xf numFmtId="0" fontId="23" fillId="2" borderId="0" xfId="0" applyFont="1" applyFill="1"/>
    <xf numFmtId="0" fontId="27" fillId="2" borderId="0" xfId="0" applyFont="1" applyFill="1" applyAlignment="1">
      <alignment vertical="center"/>
    </xf>
    <xf numFmtId="0" fontId="27" fillId="2" borderId="0" xfId="0" applyFont="1" applyFill="1" applyAlignment="1">
      <alignment vertical="center" wrapText="1"/>
    </xf>
    <xf numFmtId="0" fontId="25" fillId="2" borderId="0" xfId="0" applyFont="1" applyFill="1"/>
    <xf numFmtId="0" fontId="25" fillId="2" borderId="0" xfId="0" applyFont="1" applyFill="1" applyAlignment="1">
      <alignment vertical="center"/>
    </xf>
    <xf numFmtId="3" fontId="25" fillId="2" borderId="0" xfId="0" applyNumberFormat="1" applyFont="1" applyFill="1" applyAlignment="1">
      <alignment horizontal="center" vertical="center"/>
    </xf>
    <xf numFmtId="10" fontId="25" fillId="2" borderId="2" xfId="1" applyNumberFormat="1" applyFont="1" applyFill="1" applyBorder="1" applyAlignment="1">
      <alignment horizontal="center" vertical="center"/>
    </xf>
    <xf numFmtId="10" fontId="26" fillId="2" borderId="2" xfId="1" applyNumberFormat="1" applyFont="1" applyFill="1" applyBorder="1" applyAlignment="1">
      <alignment horizontal="center" vertical="center"/>
    </xf>
    <xf numFmtId="3" fontId="28" fillId="2" borderId="2" xfId="0" applyNumberFormat="1" applyFont="1" applyFill="1" applyBorder="1" applyAlignment="1">
      <alignment horizontal="center" vertical="center"/>
    </xf>
    <xf numFmtId="0" fontId="15" fillId="24" borderId="2" xfId="0" applyFont="1" applyFill="1" applyBorder="1" applyAlignment="1">
      <alignment horizontal="center" vertical="center" wrapText="1"/>
    </xf>
    <xf numFmtId="0" fontId="15" fillId="24" borderId="2" xfId="0" applyFont="1" applyFill="1" applyBorder="1" applyAlignment="1">
      <alignment horizontal="center" vertical="center"/>
    </xf>
    <xf numFmtId="3" fontId="15" fillId="24" borderId="2" xfId="0" applyNumberFormat="1" applyFont="1" applyFill="1" applyBorder="1" applyAlignment="1">
      <alignment horizontal="center" vertical="center"/>
    </xf>
    <xf numFmtId="9" fontId="29" fillId="0" borderId="2" xfId="1" applyFont="1" applyBorder="1" applyAlignment="1">
      <alignment horizontal="center" vertical="center"/>
    </xf>
    <xf numFmtId="3" fontId="29" fillId="9" borderId="2" xfId="0" applyNumberFormat="1" applyFont="1" applyFill="1" applyBorder="1" applyAlignment="1">
      <alignment horizontal="center" vertical="center"/>
    </xf>
    <xf numFmtId="0" fontId="29" fillId="0" borderId="0" xfId="0" applyFont="1"/>
    <xf numFmtId="0" fontId="29" fillId="0" borderId="2" xfId="0" applyFont="1" applyBorder="1"/>
    <xf numFmtId="3" fontId="29" fillId="0" borderId="2" xfId="0" applyNumberFormat="1" applyFont="1" applyBorder="1" applyAlignment="1">
      <alignment horizontal="center" vertical="center"/>
    </xf>
    <xf numFmtId="0" fontId="29" fillId="9" borderId="2" xfId="0" applyFont="1" applyFill="1" applyBorder="1" applyAlignment="1">
      <alignment horizontal="center" vertical="center"/>
    </xf>
    <xf numFmtId="3" fontId="30" fillId="0" borderId="0" xfId="0" applyNumberFormat="1" applyFont="1" applyAlignment="1">
      <alignment horizontal="center" vertical="center"/>
    </xf>
    <xf numFmtId="3" fontId="29" fillId="0" borderId="0" xfId="0" applyNumberFormat="1" applyFont="1" applyAlignment="1">
      <alignment horizontal="center" vertical="center"/>
    </xf>
    <xf numFmtId="9" fontId="29" fillId="0" borderId="0" xfId="1" applyFont="1" applyBorder="1" applyAlignment="1">
      <alignment horizontal="center" vertical="center"/>
    </xf>
    <xf numFmtId="3" fontId="31" fillId="0" borderId="2" xfId="0" applyNumberFormat="1" applyFont="1" applyBorder="1" applyAlignment="1">
      <alignment horizontal="center" vertical="center"/>
    </xf>
    <xf numFmtId="3" fontId="32" fillId="5" borderId="2" xfId="0" applyNumberFormat="1" applyFont="1" applyFill="1" applyBorder="1" applyAlignment="1">
      <alignment horizontal="center" vertical="center"/>
    </xf>
    <xf numFmtId="9" fontId="32" fillId="5" borderId="2" xfId="1" applyFont="1" applyFill="1" applyBorder="1" applyAlignment="1">
      <alignment horizontal="center" vertical="center"/>
    </xf>
    <xf numFmtId="3" fontId="32" fillId="0" borderId="2" xfId="0" applyNumberFormat="1" applyFont="1" applyBorder="1" applyAlignment="1">
      <alignment horizontal="center" vertical="center"/>
    </xf>
    <xf numFmtId="9" fontId="32" fillId="0" borderId="2" xfId="1" applyFont="1" applyBorder="1" applyAlignment="1">
      <alignment horizontal="center" vertical="center"/>
    </xf>
    <xf numFmtId="3" fontId="31" fillId="5" borderId="2" xfId="0" applyNumberFormat="1" applyFont="1" applyFill="1" applyBorder="1" applyAlignment="1">
      <alignment horizontal="center" vertical="center"/>
    </xf>
    <xf numFmtId="0" fontId="30" fillId="31" borderId="2" xfId="0" applyFont="1" applyFill="1" applyBorder="1" applyAlignment="1">
      <alignment horizontal="center" vertical="center"/>
    </xf>
    <xf numFmtId="0" fontId="30" fillId="31" borderId="2" xfId="0" applyFont="1" applyFill="1" applyBorder="1" applyAlignment="1">
      <alignment horizontal="center" vertical="center" wrapText="1"/>
    </xf>
    <xf numFmtId="0" fontId="30" fillId="0" borderId="2" xfId="0" applyFont="1" applyBorder="1" applyAlignment="1">
      <alignment horizontal="center" vertical="center"/>
    </xf>
    <xf numFmtId="3" fontId="29" fillId="2" borderId="2" xfId="0" applyNumberFormat="1" applyFont="1" applyFill="1" applyBorder="1" applyAlignment="1">
      <alignment horizontal="center" vertical="center"/>
    </xf>
    <xf numFmtId="0" fontId="30" fillId="9" borderId="2" xfId="0" applyFont="1" applyFill="1" applyBorder="1" applyAlignment="1">
      <alignment horizontal="center" vertical="center"/>
    </xf>
    <xf numFmtId="0" fontId="32" fillId="0" borderId="2" xfId="0" applyFont="1" applyBorder="1"/>
    <xf numFmtId="0" fontId="32" fillId="0" borderId="2" xfId="0" applyFont="1" applyBorder="1" applyAlignment="1">
      <alignment horizontal="center" vertical="center"/>
    </xf>
    <xf numFmtId="0" fontId="32" fillId="5" borderId="2" xfId="0" applyFont="1" applyFill="1" applyBorder="1" applyAlignment="1">
      <alignment horizontal="center" vertical="center" wrapText="1"/>
    </xf>
    <xf numFmtId="3" fontId="8" fillId="22" borderId="3" xfId="0" applyNumberFormat="1" applyFont="1" applyFill="1" applyBorder="1" applyAlignment="1">
      <alignment horizontal="center" vertical="center"/>
    </xf>
    <xf numFmtId="0" fontId="0" fillId="24" borderId="2" xfId="0" applyFill="1" applyBorder="1" applyAlignment="1">
      <alignment horizontal="center" vertical="center"/>
    </xf>
    <xf numFmtId="9" fontId="0" fillId="0" borderId="0" xfId="1" applyFont="1"/>
    <xf numFmtId="3" fontId="14" fillId="27" borderId="2" xfId="0" applyNumberFormat="1" applyFont="1" applyFill="1" applyBorder="1" applyAlignment="1">
      <alignment horizontal="center" vertical="center"/>
    </xf>
    <xf numFmtId="3" fontId="15" fillId="0" borderId="2" xfId="0" applyNumberFormat="1" applyFont="1" applyBorder="1" applyAlignment="1">
      <alignment horizontal="center"/>
    </xf>
    <xf numFmtId="3" fontId="0" fillId="0" borderId="0" xfId="0" applyNumberFormat="1"/>
    <xf numFmtId="3" fontId="30" fillId="31" borderId="2" xfId="0" applyNumberFormat="1" applyFont="1" applyFill="1" applyBorder="1" applyAlignment="1">
      <alignment horizontal="center" vertical="center" wrapText="1"/>
    </xf>
    <xf numFmtId="3" fontId="29" fillId="0" borderId="0" xfId="0" applyNumberFormat="1" applyFont="1"/>
    <xf numFmtId="1" fontId="10" fillId="22" borderId="2" xfId="0" applyNumberFormat="1" applyFont="1" applyFill="1" applyBorder="1" applyAlignment="1">
      <alignment horizontal="center" vertical="center" wrapText="1"/>
    </xf>
    <xf numFmtId="0" fontId="9" fillId="10" borderId="2" xfId="0" applyFont="1" applyFill="1" applyBorder="1" applyAlignment="1">
      <alignment horizontal="center" vertical="center" wrapText="1"/>
    </xf>
    <xf numFmtId="3" fontId="7" fillId="36" borderId="2" xfId="2" applyNumberFormat="1" applyFont="1" applyFill="1" applyBorder="1" applyAlignment="1">
      <alignment horizontal="center" vertical="center" wrapText="1"/>
    </xf>
    <xf numFmtId="3" fontId="7" fillId="9" borderId="2" xfId="2" applyNumberFormat="1" applyFont="1" applyFill="1" applyBorder="1" applyAlignment="1">
      <alignment horizontal="center" vertical="center" wrapText="1"/>
    </xf>
    <xf numFmtId="3" fontId="10" fillId="36" borderId="2" xfId="2" applyNumberFormat="1" applyFont="1" applyFill="1" applyBorder="1" applyAlignment="1">
      <alignment horizontal="center" vertical="center" wrapText="1"/>
    </xf>
    <xf numFmtId="3" fontId="10" fillId="9" borderId="2" xfId="2" applyNumberFormat="1" applyFont="1" applyFill="1" applyBorder="1" applyAlignment="1">
      <alignment horizontal="center" vertical="center" wrapText="1"/>
    </xf>
    <xf numFmtId="165" fontId="8" fillId="3" borderId="3" xfId="0" applyNumberFormat="1" applyFont="1" applyFill="1" applyBorder="1" applyAlignment="1">
      <alignment horizontal="center" vertical="center"/>
    </xf>
    <xf numFmtId="0" fontId="9" fillId="0" borderId="2" xfId="0" applyFont="1" applyBorder="1" applyAlignment="1">
      <alignment horizontal="center" vertical="center" wrapText="1"/>
    </xf>
    <xf numFmtId="3" fontId="7" fillId="2" borderId="2" xfId="2" applyNumberFormat="1" applyFont="1" applyFill="1" applyBorder="1" applyAlignment="1">
      <alignment horizontal="center" vertical="center"/>
    </xf>
    <xf numFmtId="3" fontId="7" fillId="2" borderId="3" xfId="2" applyNumberFormat="1" applyFont="1" applyFill="1" applyBorder="1" applyAlignment="1">
      <alignment horizontal="center" vertical="center"/>
    </xf>
    <xf numFmtId="9" fontId="8" fillId="4" borderId="1" xfId="1" applyFont="1" applyFill="1" applyBorder="1" applyAlignment="1">
      <alignment vertical="center"/>
    </xf>
    <xf numFmtId="0" fontId="8" fillId="4" borderId="1" xfId="0" applyFont="1" applyFill="1" applyBorder="1" applyAlignment="1">
      <alignment vertical="center"/>
    </xf>
    <xf numFmtId="0" fontId="8" fillId="2" borderId="1" xfId="0" applyFont="1" applyFill="1" applyBorder="1" applyAlignment="1">
      <alignment horizontal="center" vertical="center"/>
    </xf>
    <xf numFmtId="0" fontId="8" fillId="2" borderId="3" xfId="0" applyFont="1" applyFill="1" applyBorder="1" applyAlignment="1">
      <alignment horizontal="right"/>
    </xf>
    <xf numFmtId="3" fontId="8" fillId="12" borderId="3" xfId="0" applyNumberFormat="1" applyFont="1" applyFill="1" applyBorder="1" applyAlignment="1">
      <alignment horizontal="center" vertical="center"/>
    </xf>
    <xf numFmtId="3" fontId="8" fillId="23" borderId="3" xfId="0" applyNumberFormat="1" applyFont="1" applyFill="1" applyBorder="1" applyAlignment="1">
      <alignment horizontal="center" vertical="center"/>
    </xf>
    <xf numFmtId="3" fontId="8" fillId="18" borderId="3" xfId="0" applyNumberFormat="1" applyFont="1" applyFill="1" applyBorder="1" applyAlignment="1">
      <alignment horizontal="center" vertical="center"/>
    </xf>
    <xf numFmtId="9" fontId="8" fillId="26" borderId="3" xfId="1" applyFont="1" applyFill="1" applyBorder="1" applyAlignment="1">
      <alignment horizontal="center" vertical="center"/>
    </xf>
    <xf numFmtId="3" fontId="29" fillId="0" borderId="3" xfId="0" applyNumberFormat="1" applyFont="1" applyBorder="1" applyAlignment="1">
      <alignment horizontal="center" vertical="center"/>
    </xf>
    <xf numFmtId="3" fontId="9" fillId="11" borderId="2" xfId="0" applyNumberFormat="1" applyFont="1" applyFill="1" applyBorder="1" applyAlignment="1">
      <alignment horizontal="center" vertical="center" wrapText="1"/>
    </xf>
    <xf numFmtId="3" fontId="9" fillId="23" borderId="2" xfId="0" applyNumberFormat="1" applyFont="1" applyFill="1" applyBorder="1" applyAlignment="1">
      <alignment horizontal="center" vertical="center" wrapText="1"/>
    </xf>
    <xf numFmtId="3" fontId="7" fillId="2" borderId="3" xfId="2" applyNumberFormat="1" applyFont="1" applyFill="1" applyBorder="1" applyAlignment="1">
      <alignment horizontal="center" vertical="center" wrapText="1"/>
    </xf>
    <xf numFmtId="3" fontId="18" fillId="0" borderId="0" xfId="0" applyNumberFormat="1" applyFont="1" applyAlignment="1">
      <alignment horizontal="center" vertical="center"/>
    </xf>
    <xf numFmtId="3" fontId="18" fillId="36" borderId="0" xfId="0" applyNumberFormat="1" applyFont="1" applyFill="1" applyAlignment="1">
      <alignment horizontal="center" vertical="center"/>
    </xf>
    <xf numFmtId="3" fontId="18" fillId="9" borderId="0" xfId="0" applyNumberFormat="1" applyFont="1" applyFill="1" applyAlignment="1">
      <alignment horizontal="center" vertical="center"/>
    </xf>
    <xf numFmtId="3" fontId="29" fillId="2" borderId="0" xfId="0" applyNumberFormat="1" applyFont="1" applyFill="1" applyAlignment="1">
      <alignment horizontal="center" vertical="center"/>
    </xf>
    <xf numFmtId="0" fontId="0" fillId="36" borderId="0" xfId="0" applyFill="1"/>
    <xf numFmtId="0" fontId="9" fillId="2" borderId="2" xfId="0" applyFont="1" applyFill="1" applyBorder="1" applyAlignment="1">
      <alignment horizontal="center" vertical="center" wrapText="1"/>
    </xf>
    <xf numFmtId="0" fontId="4" fillId="2" borderId="0" xfId="0" applyFont="1" applyFill="1"/>
    <xf numFmtId="0" fontId="5" fillId="2" borderId="0" xfId="0" applyFont="1" applyFill="1"/>
    <xf numFmtId="3" fontId="28" fillId="22" borderId="2" xfId="0" applyNumberFormat="1" applyFont="1" applyFill="1" applyBorder="1" applyAlignment="1">
      <alignment horizontal="center" vertical="center"/>
    </xf>
    <xf numFmtId="3" fontId="8" fillId="18" borderId="12" xfId="0" applyNumberFormat="1" applyFont="1" applyFill="1" applyBorder="1" applyAlignment="1">
      <alignment horizontal="center" vertical="center"/>
    </xf>
    <xf numFmtId="3" fontId="28" fillId="24" borderId="2" xfId="0" applyNumberFormat="1" applyFont="1" applyFill="1" applyBorder="1" applyAlignment="1">
      <alignment horizontal="center" vertical="center"/>
    </xf>
    <xf numFmtId="3" fontId="28" fillId="35" borderId="2" xfId="0" applyNumberFormat="1" applyFont="1" applyFill="1" applyBorder="1" applyAlignment="1">
      <alignment horizontal="center" vertical="center"/>
    </xf>
    <xf numFmtId="3" fontId="28" fillId="9" borderId="2" xfId="0" applyNumberFormat="1" applyFont="1" applyFill="1" applyBorder="1" applyAlignment="1">
      <alignment horizontal="center" vertical="center"/>
    </xf>
    <xf numFmtId="3" fontId="28" fillId="28" borderId="2" xfId="0" applyNumberFormat="1" applyFont="1" applyFill="1" applyBorder="1" applyAlignment="1">
      <alignment horizontal="center" vertical="center"/>
    </xf>
    <xf numFmtId="3" fontId="28" fillId="34" borderId="2" xfId="0" applyNumberFormat="1" applyFont="1" applyFill="1" applyBorder="1" applyAlignment="1">
      <alignment horizontal="center" vertical="center"/>
    </xf>
    <xf numFmtId="9" fontId="8" fillId="37" borderId="3" xfId="1" applyFont="1" applyFill="1" applyBorder="1" applyAlignment="1"/>
    <xf numFmtId="3" fontId="8" fillId="10" borderId="2" xfId="0" applyNumberFormat="1" applyFont="1" applyFill="1" applyBorder="1" applyAlignment="1">
      <alignment horizontal="center" vertical="center"/>
    </xf>
    <xf numFmtId="9" fontId="8" fillId="8" borderId="3" xfId="1" applyFont="1" applyFill="1" applyBorder="1" applyAlignment="1">
      <alignment horizontal="center" vertical="center"/>
    </xf>
    <xf numFmtId="3" fontId="8" fillId="17" borderId="3" xfId="0" applyNumberFormat="1" applyFont="1" applyFill="1" applyBorder="1" applyAlignment="1">
      <alignment horizontal="center" vertical="center"/>
    </xf>
    <xf numFmtId="0" fontId="8" fillId="17" borderId="3" xfId="0" applyFont="1" applyFill="1" applyBorder="1" applyAlignment="1">
      <alignment horizontal="center" vertical="center"/>
    </xf>
    <xf numFmtId="9" fontId="8" fillId="17" borderId="3" xfId="1" applyFont="1" applyFill="1" applyBorder="1" applyAlignment="1">
      <alignment horizontal="center" vertical="center"/>
    </xf>
    <xf numFmtId="3" fontId="8" fillId="6" borderId="3" xfId="1" applyNumberFormat="1" applyFont="1" applyFill="1" applyBorder="1" applyAlignment="1">
      <alignment horizontal="center" vertical="center"/>
    </xf>
    <xf numFmtId="9" fontId="8" fillId="6" borderId="3" xfId="1" applyFont="1" applyFill="1" applyBorder="1" applyAlignment="1">
      <alignment horizontal="center" vertical="center"/>
    </xf>
    <xf numFmtId="0" fontId="25" fillId="5" borderId="0" xfId="0" applyFont="1" applyFill="1"/>
    <xf numFmtId="3" fontId="8" fillId="5" borderId="0" xfId="0" applyNumberFormat="1" applyFont="1" applyFill="1" applyAlignment="1">
      <alignment horizontal="center" vertical="center"/>
    </xf>
    <xf numFmtId="3" fontId="0" fillId="2" borderId="0" xfId="0" applyNumberFormat="1" applyFill="1"/>
    <xf numFmtId="0" fontId="33" fillId="5" borderId="2" xfId="0" applyFont="1" applyFill="1" applyBorder="1" applyAlignment="1">
      <alignment horizontal="center" vertical="center"/>
    </xf>
    <xf numFmtId="3" fontId="24" fillId="0" borderId="2" xfId="0" applyNumberFormat="1" applyFont="1" applyBorder="1" applyAlignment="1">
      <alignment horizontal="center" vertical="center"/>
    </xf>
    <xf numFmtId="0" fontId="25" fillId="5" borderId="2" xfId="0" applyFont="1" applyFill="1" applyBorder="1" applyAlignment="1">
      <alignment horizontal="center" vertical="center"/>
    </xf>
    <xf numFmtId="9" fontId="34" fillId="0" borderId="2" xfId="1" applyFont="1" applyFill="1" applyBorder="1" applyAlignment="1">
      <alignment horizontal="center" vertical="center"/>
    </xf>
    <xf numFmtId="3" fontId="24" fillId="9" borderId="2" xfId="0" applyNumberFormat="1" applyFont="1" applyFill="1" applyBorder="1" applyAlignment="1">
      <alignment horizontal="center" vertical="center"/>
    </xf>
    <xf numFmtId="0" fontId="33" fillId="5" borderId="13" xfId="0" applyFont="1" applyFill="1" applyBorder="1" applyAlignment="1">
      <alignment horizontal="center" vertical="center"/>
    </xf>
    <xf numFmtId="3" fontId="0" fillId="9" borderId="0" xfId="0" applyNumberFormat="1" applyFill="1"/>
    <xf numFmtId="3" fontId="35" fillId="0" borderId="0" xfId="0" applyNumberFormat="1" applyFont="1" applyAlignment="1">
      <alignment horizontal="center" vertical="center"/>
    </xf>
    <xf numFmtId="3" fontId="0" fillId="9" borderId="2" xfId="0" applyNumberFormat="1" applyFill="1" applyBorder="1"/>
    <xf numFmtId="3" fontId="0" fillId="0" borderId="0" xfId="0" applyNumberFormat="1" applyAlignment="1">
      <alignment horizontal="center" vertical="center"/>
    </xf>
    <xf numFmtId="3" fontId="33" fillId="5" borderId="13" xfId="0" applyNumberFormat="1" applyFont="1" applyFill="1" applyBorder="1" applyAlignment="1">
      <alignment horizontal="center" vertical="center" wrapText="1"/>
    </xf>
    <xf numFmtId="3" fontId="0" fillId="10" borderId="2" xfId="0" applyNumberFormat="1" applyFill="1" applyBorder="1" applyAlignment="1">
      <alignment horizontal="center" vertical="center"/>
    </xf>
    <xf numFmtId="0" fontId="36" fillId="5" borderId="13" xfId="0" applyFont="1" applyFill="1" applyBorder="1" applyAlignment="1">
      <alignment horizontal="center" vertical="center"/>
    </xf>
    <xf numFmtId="9" fontId="0" fillId="0" borderId="2" xfId="1" applyFont="1" applyBorder="1"/>
    <xf numFmtId="0" fontId="18" fillId="5" borderId="2" xfId="0" applyFont="1" applyFill="1" applyBorder="1" applyAlignment="1">
      <alignment horizontal="center" wrapText="1"/>
    </xf>
    <xf numFmtId="3" fontId="24" fillId="5" borderId="2" xfId="0" applyNumberFormat="1" applyFont="1" applyFill="1" applyBorder="1" applyAlignment="1">
      <alignment horizontal="center" vertical="center"/>
    </xf>
    <xf numFmtId="9" fontId="34" fillId="5" borderId="2" xfId="1" applyFont="1" applyFill="1" applyBorder="1" applyAlignment="1">
      <alignment horizontal="center" vertical="center"/>
    </xf>
    <xf numFmtId="3" fontId="37" fillId="38" borderId="2" xfId="0" applyNumberFormat="1" applyFont="1" applyFill="1" applyBorder="1"/>
    <xf numFmtId="3" fontId="0" fillId="0" borderId="2" xfId="0" applyNumberFormat="1" applyBorder="1"/>
    <xf numFmtId="3" fontId="37" fillId="0" borderId="2" xfId="0" applyNumberFormat="1" applyFont="1" applyBorder="1"/>
    <xf numFmtId="166" fontId="34" fillId="0" borderId="2" xfId="1" applyNumberFormat="1" applyFont="1" applyFill="1" applyBorder="1" applyAlignment="1">
      <alignment horizontal="center" vertical="center"/>
    </xf>
    <xf numFmtId="166" fontId="34" fillId="5" borderId="2" xfId="1" applyNumberFormat="1" applyFont="1" applyFill="1" applyBorder="1" applyAlignment="1">
      <alignment horizontal="center" vertical="center"/>
    </xf>
    <xf numFmtId="3" fontId="24" fillId="0" borderId="0" xfId="0" applyNumberFormat="1" applyFont="1" applyAlignment="1">
      <alignment horizontal="center" vertical="center"/>
    </xf>
    <xf numFmtId="9" fontId="0" fillId="0" borderId="0" xfId="1" applyFont="1" applyFill="1" applyBorder="1"/>
    <xf numFmtId="3" fontId="0" fillId="0" borderId="11" xfId="0" applyNumberFormat="1" applyBorder="1" applyAlignment="1">
      <alignment horizontal="center" vertical="center"/>
    </xf>
    <xf numFmtId="3" fontId="7" fillId="22" borderId="7" xfId="0" applyNumberFormat="1" applyFont="1" applyFill="1" applyBorder="1" applyAlignment="1">
      <alignment horizontal="center" vertical="center" wrapText="1"/>
    </xf>
    <xf numFmtId="3" fontId="7" fillId="22" borderId="11" xfId="0" applyNumberFormat="1" applyFont="1" applyFill="1" applyBorder="1" applyAlignment="1">
      <alignment horizontal="center" vertical="center" wrapText="1"/>
    </xf>
    <xf numFmtId="3" fontId="7" fillId="22" borderId="5" xfId="0" applyNumberFormat="1" applyFont="1" applyFill="1" applyBorder="1" applyAlignment="1">
      <alignment horizontal="center" vertical="center" wrapText="1"/>
    </xf>
    <xf numFmtId="3" fontId="7" fillId="8" borderId="12" xfId="0" applyNumberFormat="1" applyFont="1" applyFill="1" applyBorder="1" applyAlignment="1">
      <alignment horizontal="center" vertical="center" wrapText="1"/>
    </xf>
    <xf numFmtId="3" fontId="7" fillId="8" borderId="14" xfId="0" applyNumberFormat="1" applyFont="1" applyFill="1" applyBorder="1" applyAlignment="1">
      <alignment horizontal="center" vertical="center" wrapText="1"/>
    </xf>
    <xf numFmtId="3" fontId="7" fillId="8" borderId="6" xfId="0" applyNumberFormat="1" applyFont="1" applyFill="1" applyBorder="1" applyAlignment="1">
      <alignment horizontal="center" vertical="center" wrapText="1"/>
    </xf>
    <xf numFmtId="3" fontId="8" fillId="17" borderId="12" xfId="1" applyNumberFormat="1" applyFont="1" applyFill="1" applyBorder="1" applyAlignment="1">
      <alignment horizontal="center" vertical="center"/>
    </xf>
    <xf numFmtId="3" fontId="8" fillId="17" borderId="14" xfId="1" applyNumberFormat="1" applyFont="1" applyFill="1" applyBorder="1" applyAlignment="1">
      <alignment horizontal="center" vertical="center"/>
    </xf>
    <xf numFmtId="3" fontId="8" fillId="17" borderId="6" xfId="1" applyNumberFormat="1" applyFont="1" applyFill="1" applyBorder="1" applyAlignment="1">
      <alignment horizontal="center" vertical="center"/>
    </xf>
    <xf numFmtId="3" fontId="7" fillId="6" borderId="12" xfId="1" applyNumberFormat="1" applyFont="1" applyFill="1" applyBorder="1" applyAlignment="1">
      <alignment horizontal="center" vertical="center" wrapText="1"/>
    </xf>
    <xf numFmtId="3" fontId="7" fillId="6" borderId="14" xfId="1" applyNumberFormat="1" applyFont="1" applyFill="1" applyBorder="1" applyAlignment="1">
      <alignment horizontal="center" vertical="center" wrapText="1"/>
    </xf>
    <xf numFmtId="3" fontId="7" fillId="6" borderId="6" xfId="1" applyNumberFormat="1" applyFont="1" applyFill="1" applyBorder="1" applyAlignment="1">
      <alignment horizontal="center" vertical="center" wrapText="1"/>
    </xf>
    <xf numFmtId="3" fontId="7" fillId="12" borderId="15" xfId="0" applyNumberFormat="1" applyFont="1" applyFill="1" applyBorder="1" applyAlignment="1">
      <alignment horizontal="center" vertical="center" wrapText="1"/>
    </xf>
    <xf numFmtId="3" fontId="7" fillId="12" borderId="0" xfId="0" applyNumberFormat="1" applyFont="1" applyFill="1" applyAlignment="1">
      <alignment horizontal="center" vertical="center" wrapText="1"/>
    </xf>
    <xf numFmtId="3" fontId="7" fillId="12" borderId="16" xfId="0" applyNumberFormat="1" applyFont="1" applyFill="1" applyBorder="1" applyAlignment="1">
      <alignment horizontal="center" vertical="center" wrapText="1"/>
    </xf>
    <xf numFmtId="3" fontId="7" fillId="23" borderId="12" xfId="0" applyNumberFormat="1" applyFont="1" applyFill="1" applyBorder="1" applyAlignment="1">
      <alignment horizontal="center" vertical="center" wrapText="1"/>
    </xf>
    <xf numFmtId="3" fontId="7" fillId="23" borderId="6" xfId="0" applyNumberFormat="1" applyFont="1" applyFill="1" applyBorder="1" applyAlignment="1">
      <alignment horizontal="center" vertical="center" wrapText="1"/>
    </xf>
    <xf numFmtId="0" fontId="20" fillId="17" borderId="1" xfId="0" applyFont="1" applyFill="1" applyBorder="1" applyAlignment="1">
      <alignment horizontal="center" vertical="center"/>
    </xf>
    <xf numFmtId="0" fontId="20" fillId="17" borderId="13" xfId="0" applyFont="1" applyFill="1" applyBorder="1" applyAlignment="1">
      <alignment horizontal="center" vertical="center"/>
    </xf>
    <xf numFmtId="0" fontId="20" fillId="17" borderId="3" xfId="0" applyFont="1" applyFill="1" applyBorder="1" applyAlignment="1">
      <alignment horizontal="center" vertical="center"/>
    </xf>
    <xf numFmtId="0" fontId="20" fillId="6" borderId="1" xfId="0" applyFont="1" applyFill="1" applyBorder="1" applyAlignment="1">
      <alignment horizontal="center" vertical="center"/>
    </xf>
    <xf numFmtId="0" fontId="20" fillId="6" borderId="13" xfId="0" applyFont="1" applyFill="1" applyBorder="1" applyAlignment="1">
      <alignment horizontal="center" vertical="center"/>
    </xf>
    <xf numFmtId="0" fontId="20" fillId="6" borderId="3" xfId="0" applyFont="1" applyFill="1" applyBorder="1" applyAlignment="1">
      <alignment horizontal="center" vertical="center"/>
    </xf>
    <xf numFmtId="0" fontId="20" fillId="25" borderId="1" xfId="0" applyFont="1" applyFill="1" applyBorder="1" applyAlignment="1">
      <alignment horizontal="center" vertical="center"/>
    </xf>
    <xf numFmtId="0" fontId="20" fillId="25" borderId="13" xfId="0" applyFont="1" applyFill="1" applyBorder="1" applyAlignment="1">
      <alignment horizontal="center" vertical="center"/>
    </xf>
    <xf numFmtId="0" fontId="20" fillId="25" borderId="3" xfId="0" applyFont="1" applyFill="1" applyBorder="1" applyAlignment="1">
      <alignment horizontal="center" vertical="center"/>
    </xf>
    <xf numFmtId="0" fontId="20" fillId="28" borderId="1" xfId="0" applyFont="1" applyFill="1" applyBorder="1" applyAlignment="1">
      <alignment horizontal="center" vertical="center"/>
    </xf>
    <xf numFmtId="0" fontId="20" fillId="28" borderId="13" xfId="0" applyFont="1" applyFill="1" applyBorder="1" applyAlignment="1">
      <alignment horizontal="center" vertical="center"/>
    </xf>
    <xf numFmtId="0" fontId="21" fillId="2" borderId="11" xfId="0" applyFont="1" applyFill="1" applyBorder="1" applyAlignment="1">
      <alignment horizontal="center" vertical="center"/>
    </xf>
    <xf numFmtId="0" fontId="21" fillId="2" borderId="5" xfId="0" applyFont="1" applyFill="1" applyBorder="1" applyAlignment="1">
      <alignment horizontal="center" vertical="center"/>
    </xf>
    <xf numFmtId="0" fontId="25" fillId="28" borderId="2" xfId="0" applyFont="1" applyFill="1" applyBorder="1" applyAlignment="1">
      <alignment horizontal="center" vertical="center"/>
    </xf>
    <xf numFmtId="0" fontId="25" fillId="26" borderId="2" xfId="0" applyFont="1" applyFill="1" applyBorder="1" applyAlignment="1">
      <alignment horizontal="center" vertical="center"/>
    </xf>
    <xf numFmtId="0" fontId="25" fillId="24" borderId="1" xfId="0" applyFont="1" applyFill="1" applyBorder="1" applyAlignment="1">
      <alignment horizontal="center" vertical="center"/>
    </xf>
    <xf numFmtId="0" fontId="25" fillId="24" borderId="3" xfId="0" applyFont="1" applyFill="1" applyBorder="1" applyAlignment="1">
      <alignment horizontal="center" vertical="center"/>
    </xf>
    <xf numFmtId="0" fontId="25" fillId="30" borderId="1" xfId="0" applyFont="1" applyFill="1" applyBorder="1" applyAlignment="1">
      <alignment horizontal="center" vertical="center" readingOrder="2"/>
    </xf>
    <xf numFmtId="0" fontId="25" fillId="30" borderId="3" xfId="0" applyFont="1" applyFill="1" applyBorder="1" applyAlignment="1">
      <alignment horizontal="center" vertical="center" readingOrder="2"/>
    </xf>
    <xf numFmtId="0" fontId="25" fillId="28" borderId="7" xfId="0" applyFont="1" applyFill="1" applyBorder="1" applyAlignment="1">
      <alignment horizontal="center" vertical="center"/>
    </xf>
    <xf numFmtId="0" fontId="14" fillId="9" borderId="9" xfId="0" applyFont="1" applyFill="1" applyBorder="1" applyAlignment="1">
      <alignment horizontal="center"/>
    </xf>
    <xf numFmtId="0" fontId="14" fillId="9" borderId="4" xfId="0" applyFont="1" applyFill="1" applyBorder="1" applyAlignment="1">
      <alignment horizontal="center"/>
    </xf>
    <xf numFmtId="0" fontId="14" fillId="9" borderId="2" xfId="0" applyFont="1" applyFill="1" applyBorder="1" applyAlignment="1">
      <alignment horizontal="center"/>
    </xf>
    <xf numFmtId="0" fontId="14" fillId="27" borderId="2" xfId="0" applyFont="1" applyFill="1" applyBorder="1" applyAlignment="1">
      <alignment horizontal="center" vertical="center" readingOrder="2"/>
    </xf>
  </cellXfs>
  <cellStyles count="6">
    <cellStyle name="Comma 6" xfId="3" xr:uid="{00000000-0005-0000-0000-000000000000}"/>
    <cellStyle name="Normal" xfId="0" builtinId="0"/>
    <cellStyle name="Normal 2" xfId="2" xr:uid="{00000000-0005-0000-0000-000002000000}"/>
    <cellStyle name="Normal 2 2" xfId="5" xr:uid="{00000000-0005-0000-0000-000003000000}"/>
    <cellStyle name="Normal 2 2 2" xfId="4" xr:uid="{00000000-0005-0000-0000-000004000000}"/>
    <cellStyle name="Percent" xfId="1" builtinId="5"/>
  </cellStyles>
  <dxfs count="9">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border diagonalUp="0" diagonalDown="0" outline="0">
        <left style="thin">
          <color indexed="64"/>
        </left>
        <right style="thin">
          <color indexed="64"/>
        </right>
        <top/>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readingOrder="2"/>
    </dxf>
    <dxf>
      <font>
        <b val="0"/>
        <strike val="0"/>
        <outline val="0"/>
        <shadow val="0"/>
        <u val="none"/>
        <vertAlign val="baseline"/>
        <sz val="11"/>
        <color auto="1"/>
        <name val="B Nazanin"/>
        <scheme val="none"/>
      </font>
      <numFmt numFmtId="3" formatCode="#,##0"/>
      <fill>
        <patternFill>
          <bgColor theme="0"/>
        </patternFill>
      </fill>
      <alignment horizontal="center" vertical="center" textRotation="0" wrapText="0" indent="0" justifyLastLine="0" shrinkToFit="0" readingOrder="2"/>
      <border diagonalUp="0" diagonalDown="0" outline="0">
        <left style="thin">
          <color indexed="64"/>
        </left>
        <right/>
        <top style="thin">
          <color indexed="64"/>
        </top>
        <bottom style="thin">
          <color indexed="64"/>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readingOrder="2"/>
      <border diagonalUp="0" diagonalDown="0" outline="0">
        <left/>
        <right style="thin">
          <color indexed="64"/>
        </right>
        <top style="thin">
          <color indexed="64"/>
        </top>
        <bottom style="thin">
          <color indexed="64"/>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readingOrder="2"/>
    </dxf>
    <dxf>
      <border>
        <bottom style="thin">
          <color indexed="64"/>
        </bottom>
      </border>
    </dxf>
    <dxf>
      <font>
        <b val="0"/>
        <strike val="0"/>
        <outline val="0"/>
        <shadow val="0"/>
        <u val="none"/>
        <vertAlign val="baseline"/>
        <sz val="11"/>
        <color auto="1"/>
        <name val="B Nazanin"/>
        <scheme val="none"/>
      </font>
      <fill>
        <patternFill patternType="solid">
          <fgColor indexed="64"/>
          <bgColor rgb="FF92D050"/>
        </patternFill>
      </fill>
      <alignment horizontal="center" vertical="center" textRotation="0" wrapText="0" indent="0" justifyLastLine="0" shrinkToFit="0"/>
      <border diagonalUp="0" diagonalDown="0" outline="0">
        <left style="thin">
          <color indexed="64"/>
        </left>
        <right style="thin">
          <color indexed="64"/>
        </right>
        <top/>
        <bottom/>
      </border>
    </dxf>
  </dxfs>
  <tableStyles count="0" defaultTableStyle="TableStyleMedium2" defaultPivotStyle="PivotStyleLight16"/>
  <colors>
    <mruColors>
      <color rgb="FFFF7C80"/>
      <color rgb="FFFFCCFF"/>
      <color rgb="FF00FFCC"/>
      <color rgb="FF9933FF"/>
      <color rgb="FFFF9966"/>
      <color rgb="FFB7FFFF"/>
      <color rgb="FFCCFF33"/>
      <color rgb="FFCC9900"/>
      <color rgb="FFFF2D2D"/>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hare-Akbari\Marketing%20Department%201403\&#1576;&#1608;&#1583;&#1580;&#1607;\&#1576;&#1608;&#1583;&#1580;&#1607;%201404\&#1601;&#1575;&#1740;&#1604;%20&#1576;&#1608;&#1583;&#1580;&#1607;%201404%20-%20&#1605;&#1575;&#1585;&#1705;&#1578;&#1740;&#1606;&#1711;\&#1576;&#1608;&#1583;&#1580;&#1607;%201404%20&#1606;&#1607;&#1575;&#1740;&#1740;%20&#1588;&#1583;&#1607;\&#1576;&#1608;&#1583;&#1580;&#1607;%201404%20&#1608;&#1740;&#1585;&#1575;&#1740;&#1588;%201%20Dr%20Arghavan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بودجه 1404"/>
      <sheetName val="محصولات جدید "/>
      <sheetName val="اشکال ،"/>
      <sheetName val="محصولات جدید ،"/>
      <sheetName val="تقسیم پخش"/>
      <sheetName val="بودجه 1402-ماهانه"/>
      <sheetName val="Sheet1"/>
      <sheetName val="اشکال"/>
      <sheetName val="محصولات جدید"/>
      <sheetName val="محصولات جدید نمودار"/>
      <sheetName val="مقایسه فروش و بودجه ماهانه"/>
    </sheetNames>
    <sheetDataSet>
      <sheetData sheetId="0">
        <row r="16">
          <cell r="AF16">
            <v>12000</v>
          </cell>
          <cell r="AG16">
            <v>2664000000</v>
          </cell>
        </row>
        <row r="175">
          <cell r="AF175">
            <v>360000</v>
          </cell>
          <cell r="AG175">
            <v>0</v>
          </cell>
        </row>
      </sheetData>
      <sheetData sheetId="1"/>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2:E6" headerRowDxfId="8" dataDxfId="6" totalsRowDxfId="4" headerRowBorderDxfId="7" tableBorderDxfId="5">
  <tableColumns count="3">
    <tableColumn id="1" xr3:uid="{00000000-0010-0000-0000-000001000000}" name="حجم بازار فروش دارو " dataDxfId="3"/>
    <tableColumn id="2" xr3:uid="{00000000-0010-0000-0000-000002000000}" name="تعداد بازار فروش دارو " dataDxfId="2"/>
    <tableColumn id="3" xr3:uid="{00000000-0010-0000-0000-000003000000}" name="داروسازی خوازرمی "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EY1144"/>
  <sheetViews>
    <sheetView rightToLeft="1" tabSelected="1" topLeftCell="D2" zoomScale="110" zoomScaleNormal="110" workbookViewId="0">
      <pane xSplit="34" ySplit="2" topLeftCell="AL4" activePane="bottomRight" state="frozen"/>
      <selection activeCell="D2" sqref="D2"/>
      <selection pane="topRight" activeCell="AL2" sqref="AL2"/>
      <selection pane="bottomLeft" activeCell="D4" sqref="D4"/>
      <selection pane="bottomRight" activeCell="D2" sqref="A1:XFD1048576"/>
    </sheetView>
  </sheetViews>
  <sheetFormatPr defaultRowHeight="18" x14ac:dyDescent="0.35"/>
  <cols>
    <col min="1" max="1" width="15.5703125" style="45" customWidth="1"/>
    <col min="2" max="2" width="16.85546875" style="45" customWidth="1"/>
    <col min="3" max="3" width="46.5703125" style="77" customWidth="1"/>
    <col min="4" max="4" width="17.5703125" style="45" customWidth="1"/>
    <col min="5" max="5" width="14.140625" style="45" bestFit="1" customWidth="1"/>
    <col min="6" max="6" width="6.28515625" style="45" bestFit="1" customWidth="1"/>
    <col min="7" max="7" width="8.7109375" style="45" customWidth="1"/>
    <col min="8" max="8" width="9.85546875" style="45" bestFit="1" customWidth="1"/>
    <col min="9" max="9" width="14.42578125" style="46" hidden="1" customWidth="1"/>
    <col min="10" max="10" width="10.5703125" style="46" hidden="1" customWidth="1"/>
    <col min="11" max="11" width="13.5703125" style="46" hidden="1" customWidth="1"/>
    <col min="12" max="12" width="9.7109375" style="47" hidden="1" customWidth="1"/>
    <col min="13" max="13" width="14.5703125" style="55" hidden="1" customWidth="1"/>
    <col min="14" max="14" width="10.5703125" style="55" hidden="1" customWidth="1"/>
    <col min="15" max="15" width="15.85546875" style="102" hidden="1" customWidth="1"/>
    <col min="16" max="16" width="8.7109375" style="56" hidden="1" customWidth="1"/>
    <col min="17" max="17" width="13.5703125" style="56" hidden="1" customWidth="1"/>
    <col min="18" max="18" width="9.42578125" style="56" hidden="1" customWidth="1"/>
    <col min="19" max="19" width="6.7109375" style="56" hidden="1" customWidth="1"/>
    <col min="20" max="20" width="9.42578125" style="57" hidden="1" customWidth="1"/>
    <col min="21" max="21" width="13.42578125" style="57" hidden="1" customWidth="1"/>
    <col min="22" max="22" width="11" style="103" hidden="1" customWidth="1"/>
    <col min="23" max="23" width="9.7109375" style="103" hidden="1" customWidth="1"/>
    <col min="24" max="24" width="7.5703125" style="106" hidden="1" customWidth="1"/>
    <col min="25" max="25" width="7.5703125" style="107" hidden="1" customWidth="1"/>
    <col min="26" max="26" width="9.42578125" style="108" hidden="1" customWidth="1"/>
    <col min="27" max="27" width="14.140625" style="108" hidden="1" customWidth="1"/>
    <col min="28" max="29" width="8.140625" style="48" bestFit="1" customWidth="1"/>
    <col min="30" max="30" width="12.42578125" style="101" bestFit="1" customWidth="1"/>
    <col min="31" max="31" width="14.42578125" style="101" bestFit="1" customWidth="1"/>
    <col min="32" max="32" width="9.85546875" style="49" bestFit="1" customWidth="1"/>
    <col min="33" max="33" width="14.42578125" style="49" bestFit="1" customWidth="1"/>
    <col min="34" max="34" width="64" style="50" hidden="1" customWidth="1"/>
    <col min="35" max="35" width="17.140625" style="126" hidden="1" customWidth="1"/>
    <col min="36" max="36" width="8.42578125" style="109" customWidth="1"/>
    <col min="37" max="37" width="8.42578125" style="110" bestFit="1" customWidth="1"/>
    <col min="38" max="38" width="11.85546875" style="111" bestFit="1" customWidth="1"/>
    <col min="39" max="39" width="14.140625" style="111" bestFit="1" customWidth="1"/>
    <col min="40" max="40" width="11.7109375" style="229" bestFit="1" customWidth="1"/>
    <col min="41" max="41" width="13" style="229" bestFit="1" customWidth="1"/>
    <col min="42" max="43" width="13.140625" style="229" bestFit="1" customWidth="1"/>
    <col min="44" max="44" width="13.28515625" style="229" bestFit="1" customWidth="1"/>
    <col min="45" max="45" width="13" style="229" bestFit="1" customWidth="1"/>
    <col min="46" max="46" width="14.5703125" style="229" bestFit="1" customWidth="1"/>
    <col min="47" max="47" width="14" style="229" bestFit="1" customWidth="1"/>
    <col min="48" max="48" width="9.85546875" style="229" bestFit="1" customWidth="1"/>
    <col min="49" max="49" width="13" style="229" bestFit="1" customWidth="1"/>
    <col min="50" max="50" width="11.140625" style="229" bestFit="1" customWidth="1"/>
    <col min="51" max="51" width="13" style="229" bestFit="1" customWidth="1"/>
    <col min="52" max="52" width="10.28515625" style="278" bestFit="1" customWidth="1"/>
    <col min="53" max="53" width="14.42578125" style="278" bestFit="1" customWidth="1"/>
    <col min="54" max="54" width="10.5703125" style="229" bestFit="1" customWidth="1"/>
    <col min="55" max="55" width="13" style="229" bestFit="1" customWidth="1"/>
    <col min="56" max="56" width="9" style="229" bestFit="1" customWidth="1"/>
    <col min="57" max="57" width="16.28515625" style="229" bestFit="1" customWidth="1"/>
    <col min="58" max="58" width="9.28515625" style="229" bestFit="1" customWidth="1"/>
    <col min="59" max="59" width="13" style="229" bestFit="1" customWidth="1"/>
    <col min="60" max="60" width="9.42578125" style="229" bestFit="1" customWidth="1"/>
    <col min="61" max="61" width="13" style="229" bestFit="1" customWidth="1"/>
    <col min="62" max="62" width="10.7109375" style="229" bestFit="1" customWidth="1"/>
    <col min="63" max="63" width="13" style="229" bestFit="1" customWidth="1"/>
    <col min="64" max="64" width="11.28515625" style="229" bestFit="1" customWidth="1"/>
    <col min="65" max="65" width="13" style="229" bestFit="1" customWidth="1"/>
    <col min="66" max="66" width="12.5703125" style="229" bestFit="1" customWidth="1"/>
    <col min="67" max="67" width="13" style="229" bestFit="1" customWidth="1"/>
    <col min="68" max="68" width="10.28515625" style="229" bestFit="1" customWidth="1"/>
    <col min="69" max="69" width="14.42578125" style="229" bestFit="1" customWidth="1"/>
    <col min="70" max="70" width="10.5703125" style="229" bestFit="1" customWidth="1"/>
    <col min="71" max="71" width="13" style="229" bestFit="1" customWidth="1"/>
    <col min="72" max="72" width="9" style="229" bestFit="1" customWidth="1"/>
    <col min="73" max="73" width="15.42578125" style="229" bestFit="1" customWidth="1"/>
    <col min="74" max="74" width="9.7109375" style="229" bestFit="1" customWidth="1"/>
    <col min="75" max="75" width="13" style="229" bestFit="1" customWidth="1"/>
    <col min="76" max="76" width="9" style="229" bestFit="1" customWidth="1"/>
    <col min="77" max="77" width="17" style="229" bestFit="1" customWidth="1"/>
    <col min="78" max="78" width="10.28515625" style="229" bestFit="1" customWidth="1"/>
    <col min="79" max="79" width="13" style="229" bestFit="1" customWidth="1"/>
    <col min="80" max="80" width="9" style="229" bestFit="1" customWidth="1"/>
    <col min="81" max="81" width="15.5703125" style="229" bestFit="1" customWidth="1"/>
    <col min="82" max="82" width="9.28515625" style="229" bestFit="1" customWidth="1"/>
    <col min="83" max="83" width="13" style="229" bestFit="1" customWidth="1"/>
    <col min="84" max="84" width="12.42578125" style="229" bestFit="1" customWidth="1"/>
    <col min="85" max="85" width="15.42578125" style="229" bestFit="1" customWidth="1"/>
    <col min="86" max="86" width="13" style="229" bestFit="1" customWidth="1"/>
    <col min="87" max="87" width="14.42578125" style="229" bestFit="1" customWidth="1"/>
    <col min="88" max="88" width="9" style="229" bestFit="1" customWidth="1"/>
    <col min="89" max="89" width="14.85546875" style="229" bestFit="1" customWidth="1"/>
    <col min="90" max="90" width="9.140625" style="229" bestFit="1" customWidth="1"/>
    <col min="91" max="91" width="13" style="229" bestFit="1" customWidth="1"/>
    <col min="92" max="92" width="9.140625" style="229" bestFit="1" customWidth="1"/>
    <col min="93" max="93" width="14.42578125" style="229" bestFit="1" customWidth="1"/>
    <col min="94" max="94" width="10.42578125" style="229" bestFit="1" customWidth="1"/>
    <col min="95" max="95" width="13" style="229" bestFit="1" customWidth="1"/>
    <col min="96" max="96" width="9.5703125" style="229" bestFit="1" customWidth="1"/>
    <col min="97" max="97" width="13.140625" style="229" bestFit="1" customWidth="1"/>
    <col min="98" max="98" width="10.85546875" style="229" customWidth="1"/>
    <col min="99" max="99" width="13" style="229" bestFit="1" customWidth="1"/>
    <col min="100" max="100" width="12.42578125" style="229" bestFit="1" customWidth="1"/>
    <col min="101" max="101" width="17.140625" style="229" bestFit="1" customWidth="1"/>
    <col min="102" max="102" width="12.42578125" style="229" bestFit="1" customWidth="1"/>
    <col min="103" max="103" width="13.7109375" style="229" bestFit="1" customWidth="1"/>
    <col min="104" max="104" width="10.28515625" style="1" bestFit="1" customWidth="1"/>
    <col min="105" max="105" width="15.140625" style="1" bestFit="1" customWidth="1"/>
    <col min="106" max="106" width="10.28515625" style="1" bestFit="1" customWidth="1"/>
    <col min="107" max="107" width="16.7109375" style="1" customWidth="1"/>
    <col min="108" max="108" width="15.140625" style="1" bestFit="1" customWidth="1"/>
    <col min="109" max="109" width="9.140625" style="1"/>
    <col min="110" max="110" width="11.28515625" style="1" bestFit="1" customWidth="1"/>
    <col min="111" max="111" width="9.140625" style="1"/>
    <col min="112" max="112" width="17" style="1" customWidth="1"/>
    <col min="113" max="156" width="9.140625" style="1"/>
  </cols>
  <sheetData>
    <row r="1" spans="1:156" ht="28.5" hidden="1" x14ac:dyDescent="0.35">
      <c r="A1" s="22" t="s">
        <v>834</v>
      </c>
      <c r="B1" s="41" t="s">
        <v>863</v>
      </c>
      <c r="C1" s="132" t="s">
        <v>833</v>
      </c>
      <c r="D1" s="42" t="s">
        <v>857</v>
      </c>
      <c r="E1" s="43" t="s">
        <v>847</v>
      </c>
      <c r="F1" s="44"/>
      <c r="M1" s="8"/>
      <c r="N1" s="8"/>
      <c r="O1" s="22"/>
      <c r="P1" s="11"/>
      <c r="Q1" s="11"/>
      <c r="R1" s="11"/>
      <c r="S1" s="11"/>
      <c r="T1" s="12"/>
      <c r="U1" s="12"/>
      <c r="V1" s="11"/>
      <c r="W1" s="11"/>
      <c r="X1" s="35"/>
      <c r="Y1" s="35"/>
      <c r="Z1" s="35"/>
      <c r="AA1" s="35"/>
      <c r="AD1" s="35"/>
      <c r="AE1" s="35"/>
      <c r="AJ1" s="51"/>
      <c r="AK1" s="52"/>
      <c r="AL1" s="22"/>
      <c r="AM1" s="22"/>
    </row>
    <row r="2" spans="1:156" ht="40.5" customHeight="1" x14ac:dyDescent="0.35">
      <c r="A2" s="53"/>
      <c r="B2" s="53"/>
      <c r="C2" s="53"/>
      <c r="D2" s="181"/>
      <c r="E2" s="27"/>
      <c r="F2" s="28"/>
      <c r="G2" s="54"/>
      <c r="H2" s="54"/>
      <c r="I2" s="329">
        <v>1401</v>
      </c>
      <c r="J2" s="330"/>
      <c r="K2" s="330"/>
      <c r="L2" s="331"/>
      <c r="M2" s="332">
        <v>1402</v>
      </c>
      <c r="N2" s="333"/>
      <c r="O2" s="333"/>
      <c r="P2" s="334"/>
      <c r="Q2" s="335">
        <v>1403</v>
      </c>
      <c r="R2" s="336"/>
      <c r="S2" s="336"/>
      <c r="T2" s="336"/>
      <c r="U2" s="336"/>
      <c r="V2" s="336"/>
      <c r="W2" s="337"/>
      <c r="X2" s="338" t="s">
        <v>1031</v>
      </c>
      <c r="Y2" s="339"/>
      <c r="Z2" s="339"/>
      <c r="AA2" s="340"/>
      <c r="AB2" s="341" t="s">
        <v>1032</v>
      </c>
      <c r="AC2" s="342"/>
      <c r="AD2" s="326" t="s">
        <v>1033</v>
      </c>
      <c r="AE2" s="327"/>
      <c r="AF2" s="327"/>
      <c r="AG2" s="328"/>
      <c r="AH2" s="58"/>
      <c r="AI2" s="127" t="s">
        <v>999</v>
      </c>
      <c r="AJ2" s="263"/>
      <c r="AK2" s="264"/>
      <c r="AL2" s="265"/>
      <c r="AM2" s="265"/>
    </row>
    <row r="3" spans="1:156" s="260" customFormat="1" ht="39" customHeight="1" x14ac:dyDescent="0.25">
      <c r="A3" s="30" t="s">
        <v>1</v>
      </c>
      <c r="B3" s="112" t="s">
        <v>2</v>
      </c>
      <c r="C3" s="112" t="s">
        <v>3</v>
      </c>
      <c r="D3" s="112" t="s">
        <v>0</v>
      </c>
      <c r="E3" s="112" t="s">
        <v>4</v>
      </c>
      <c r="F3" s="112" t="s">
        <v>5</v>
      </c>
      <c r="G3" s="30" t="s">
        <v>122</v>
      </c>
      <c r="H3" s="30" t="s">
        <v>6</v>
      </c>
      <c r="I3" s="118" t="s">
        <v>756</v>
      </c>
      <c r="J3" s="118" t="s">
        <v>757</v>
      </c>
      <c r="K3" s="118" t="s">
        <v>758</v>
      </c>
      <c r="L3" s="113" t="s">
        <v>489</v>
      </c>
      <c r="M3" s="119" t="s">
        <v>759</v>
      </c>
      <c r="N3" s="119" t="s">
        <v>760</v>
      </c>
      <c r="O3" s="119" t="s">
        <v>761</v>
      </c>
      <c r="P3" s="114" t="s">
        <v>479</v>
      </c>
      <c r="Q3" s="115" t="s">
        <v>762</v>
      </c>
      <c r="R3" s="115" t="s">
        <v>763</v>
      </c>
      <c r="S3" s="115" t="s">
        <v>998</v>
      </c>
      <c r="T3" s="115" t="s">
        <v>883</v>
      </c>
      <c r="U3" s="120" t="s">
        <v>997</v>
      </c>
      <c r="V3" s="120" t="s">
        <v>996</v>
      </c>
      <c r="W3" s="121" t="s">
        <v>490</v>
      </c>
      <c r="X3" s="272" t="s">
        <v>393</v>
      </c>
      <c r="Y3" s="122" t="s">
        <v>395</v>
      </c>
      <c r="Z3" s="123" t="s">
        <v>461</v>
      </c>
      <c r="AA3" s="123" t="s">
        <v>462</v>
      </c>
      <c r="AB3" s="273" t="s">
        <v>1004</v>
      </c>
      <c r="AC3" s="273" t="s">
        <v>1005</v>
      </c>
      <c r="AD3" s="124" t="s">
        <v>858</v>
      </c>
      <c r="AE3" s="124" t="s">
        <v>859</v>
      </c>
      <c r="AF3" s="253" t="s">
        <v>1319</v>
      </c>
      <c r="AG3" s="253" t="s">
        <v>1320</v>
      </c>
      <c r="AH3" s="125" t="s">
        <v>873</v>
      </c>
      <c r="AI3" s="128"/>
      <c r="AJ3" s="116" t="s">
        <v>7</v>
      </c>
      <c r="AK3" s="254" t="s">
        <v>111</v>
      </c>
      <c r="AL3" s="117" t="s">
        <v>119</v>
      </c>
      <c r="AM3" s="117" t="s">
        <v>120</v>
      </c>
      <c r="AN3" s="255" t="s">
        <v>1321</v>
      </c>
      <c r="AO3" s="255" t="s">
        <v>1322</v>
      </c>
      <c r="AP3" s="256" t="s">
        <v>1356</v>
      </c>
      <c r="AQ3" s="256" t="s">
        <v>1357</v>
      </c>
      <c r="AR3" s="255" t="s">
        <v>1323</v>
      </c>
      <c r="AS3" s="255" t="s">
        <v>1324</v>
      </c>
      <c r="AT3" s="256" t="s">
        <v>1358</v>
      </c>
      <c r="AU3" s="256" t="s">
        <v>1359</v>
      </c>
      <c r="AV3" s="255" t="s">
        <v>1325</v>
      </c>
      <c r="AW3" s="255" t="s">
        <v>1326</v>
      </c>
      <c r="AX3" s="256" t="s">
        <v>1360</v>
      </c>
      <c r="AY3" s="256" t="s">
        <v>1361</v>
      </c>
      <c r="AZ3" s="255" t="s">
        <v>1327</v>
      </c>
      <c r="BA3" s="255" t="s">
        <v>1328</v>
      </c>
      <c r="BB3" s="256" t="s">
        <v>1362</v>
      </c>
      <c r="BC3" s="256" t="s">
        <v>1363</v>
      </c>
      <c r="BD3" s="255" t="s">
        <v>1329</v>
      </c>
      <c r="BE3" s="255" t="s">
        <v>1330</v>
      </c>
      <c r="BF3" s="256" t="s">
        <v>1364</v>
      </c>
      <c r="BG3" s="256" t="s">
        <v>1365</v>
      </c>
      <c r="BH3" s="255" t="s">
        <v>1331</v>
      </c>
      <c r="BI3" s="255" t="s">
        <v>1332</v>
      </c>
      <c r="BJ3" s="256" t="s">
        <v>1366</v>
      </c>
      <c r="BK3" s="256" t="s">
        <v>1367</v>
      </c>
      <c r="BL3" s="255" t="s">
        <v>1333</v>
      </c>
      <c r="BM3" s="255" t="s">
        <v>1334</v>
      </c>
      <c r="BN3" s="256" t="s">
        <v>1368</v>
      </c>
      <c r="BO3" s="256" t="s">
        <v>1369</v>
      </c>
      <c r="BP3" s="255" t="s">
        <v>1335</v>
      </c>
      <c r="BQ3" s="255" t="s">
        <v>1336</v>
      </c>
      <c r="BR3" s="256" t="s">
        <v>1370</v>
      </c>
      <c r="BS3" s="256" t="s">
        <v>1371</v>
      </c>
      <c r="BT3" s="255" t="s">
        <v>1337</v>
      </c>
      <c r="BU3" s="255" t="s">
        <v>1338</v>
      </c>
      <c r="BV3" s="256" t="s">
        <v>1372</v>
      </c>
      <c r="BW3" s="256" t="s">
        <v>1373</v>
      </c>
      <c r="BX3" s="255" t="s">
        <v>1339</v>
      </c>
      <c r="BY3" s="255" t="s">
        <v>1340</v>
      </c>
      <c r="BZ3" s="256" t="s">
        <v>1374</v>
      </c>
      <c r="CA3" s="256" t="s">
        <v>1375</v>
      </c>
      <c r="CB3" s="255" t="s">
        <v>1341</v>
      </c>
      <c r="CC3" s="255" t="s">
        <v>1342</v>
      </c>
      <c r="CD3" s="256" t="s">
        <v>1376</v>
      </c>
      <c r="CE3" s="256" t="s">
        <v>1377</v>
      </c>
      <c r="CF3" s="255" t="s">
        <v>1343</v>
      </c>
      <c r="CG3" s="255" t="s">
        <v>1344</v>
      </c>
      <c r="CH3" s="256" t="s">
        <v>1378</v>
      </c>
      <c r="CI3" s="256" t="s">
        <v>1379</v>
      </c>
      <c r="CJ3" s="255" t="s">
        <v>1345</v>
      </c>
      <c r="CK3" s="255" t="s">
        <v>1346</v>
      </c>
      <c r="CL3" s="256" t="s">
        <v>1380</v>
      </c>
      <c r="CM3" s="256" t="s">
        <v>1381</v>
      </c>
      <c r="CN3" s="255" t="s">
        <v>1347</v>
      </c>
      <c r="CO3" s="255" t="s">
        <v>1348</v>
      </c>
      <c r="CP3" s="256" t="s">
        <v>1382</v>
      </c>
      <c r="CQ3" s="256" t="s">
        <v>1383</v>
      </c>
      <c r="CR3" s="255" t="s">
        <v>1349</v>
      </c>
      <c r="CS3" s="255" t="s">
        <v>1350</v>
      </c>
      <c r="CT3" s="256" t="s">
        <v>1384</v>
      </c>
      <c r="CU3" s="256" t="s">
        <v>1385</v>
      </c>
      <c r="CV3" s="257" t="s">
        <v>1351</v>
      </c>
      <c r="CW3" s="255" t="s">
        <v>1352</v>
      </c>
      <c r="CX3" s="258" t="s">
        <v>1386</v>
      </c>
      <c r="CY3" s="256" t="s">
        <v>1387</v>
      </c>
      <c r="CZ3" s="280"/>
      <c r="DA3" s="280"/>
      <c r="DB3" s="280"/>
      <c r="DC3" s="280"/>
      <c r="DD3" s="280"/>
      <c r="DE3" s="280"/>
      <c r="DF3" s="280"/>
      <c r="DG3" s="280"/>
      <c r="DH3" s="280"/>
      <c r="DI3" s="280"/>
      <c r="DJ3" s="280"/>
      <c r="DK3" s="280"/>
      <c r="DL3" s="280"/>
      <c r="DM3" s="280"/>
      <c r="DN3" s="280"/>
      <c r="DO3" s="280"/>
      <c r="DP3" s="280"/>
      <c r="DQ3" s="280"/>
      <c r="DR3" s="280"/>
      <c r="DS3" s="280"/>
      <c r="DT3" s="280"/>
      <c r="DU3" s="280"/>
      <c r="DV3" s="280"/>
      <c r="DW3" s="280"/>
      <c r="DX3" s="280"/>
      <c r="DY3" s="280"/>
      <c r="DZ3" s="280"/>
      <c r="EA3" s="280"/>
      <c r="EB3" s="280"/>
      <c r="EC3" s="280"/>
      <c r="ED3" s="280"/>
      <c r="EE3" s="280"/>
      <c r="EF3" s="280"/>
      <c r="EG3" s="280"/>
      <c r="EH3" s="280"/>
      <c r="EI3" s="280"/>
      <c r="EJ3" s="280"/>
      <c r="EK3" s="280"/>
      <c r="EL3" s="280"/>
      <c r="EM3" s="280"/>
      <c r="EN3" s="280"/>
      <c r="EO3" s="280"/>
      <c r="EP3" s="280"/>
      <c r="EQ3" s="280"/>
      <c r="ER3" s="280"/>
      <c r="ES3" s="280"/>
      <c r="ET3" s="280"/>
      <c r="EU3" s="280"/>
      <c r="EV3" s="280"/>
      <c r="EW3" s="280"/>
      <c r="EX3" s="280"/>
      <c r="EY3" s="280"/>
      <c r="EZ3" s="280"/>
    </row>
    <row r="4" spans="1:156" x14ac:dyDescent="0.35">
      <c r="A4" s="99" t="s">
        <v>11</v>
      </c>
      <c r="B4" s="99">
        <v>13090199</v>
      </c>
      <c r="C4" s="266" t="s">
        <v>12</v>
      </c>
      <c r="D4" s="7" t="s">
        <v>10</v>
      </c>
      <c r="E4" s="7">
        <v>12</v>
      </c>
      <c r="F4" s="7">
        <v>1</v>
      </c>
      <c r="G4" s="10">
        <v>529000</v>
      </c>
      <c r="H4" s="9">
        <f>G4/F4</f>
        <v>529000</v>
      </c>
      <c r="I4" s="10">
        <v>191517420305</v>
      </c>
      <c r="J4" s="10">
        <v>505583</v>
      </c>
      <c r="K4" s="10" t="s">
        <v>743</v>
      </c>
      <c r="L4" s="62">
        <v>0.4</v>
      </c>
      <c r="M4" s="10">
        <v>173833649000</v>
      </c>
      <c r="N4" s="10">
        <v>368724</v>
      </c>
      <c r="O4" s="10" t="s">
        <v>552</v>
      </c>
      <c r="P4" s="62">
        <v>0.21</v>
      </c>
      <c r="Q4" s="100">
        <v>0</v>
      </c>
      <c r="R4" s="100">
        <v>91153</v>
      </c>
      <c r="S4" s="100">
        <v>1</v>
      </c>
      <c r="T4" s="100">
        <v>0</v>
      </c>
      <c r="U4" s="62" t="s">
        <v>469</v>
      </c>
      <c r="V4" s="100">
        <v>91153</v>
      </c>
      <c r="W4" s="62">
        <v>1</v>
      </c>
      <c r="X4" s="13">
        <f t="shared" ref="X4:X14" si="0">Y4/E4</f>
        <v>16800</v>
      </c>
      <c r="Y4" s="14">
        <f t="shared" ref="Y4:Y14" si="1">Z4/F4</f>
        <v>201600</v>
      </c>
      <c r="Z4" s="267">
        <v>201600</v>
      </c>
      <c r="AA4" s="267">
        <f t="shared" ref="AA4:AA70" si="2">Z4*H4</f>
        <v>106646400000</v>
      </c>
      <c r="AB4" s="268">
        <v>7102.916666666667</v>
      </c>
      <c r="AC4" s="268">
        <v>8614.5</v>
      </c>
      <c r="AD4" s="269">
        <f t="shared" ref="AD4:AE70" si="3">AE4/E4</f>
        <v>10000</v>
      </c>
      <c r="AE4" s="269">
        <f t="shared" ref="AE4:AE68" si="4">AF4/F4</f>
        <v>120000</v>
      </c>
      <c r="AF4" s="283">
        <v>120000</v>
      </c>
      <c r="AG4" s="245">
        <f t="shared" ref="AG4:AG68" si="5">AF4*H4</f>
        <v>63480000000</v>
      </c>
      <c r="AH4" s="71"/>
      <c r="AI4" s="270">
        <f t="shared" ref="AI4:AI36" si="6">AF4/Z4</f>
        <v>0.59523809523809523</v>
      </c>
      <c r="AJ4" s="290">
        <v>0.1</v>
      </c>
      <c r="AK4" s="9">
        <f>AJ4*AF4</f>
        <v>12000</v>
      </c>
      <c r="AL4" s="259">
        <f>AK4+AF4</f>
        <v>132000</v>
      </c>
      <c r="AM4" s="259">
        <f t="shared" ref="AM4:AM67" si="7">AL4*H4</f>
        <v>69828000000</v>
      </c>
      <c r="AN4" s="262">
        <v>6000</v>
      </c>
      <c r="AO4" s="262">
        <f>AN4*H4</f>
        <v>3174000000</v>
      </c>
      <c r="AP4" s="262">
        <f>AN4*AJ4</f>
        <v>600</v>
      </c>
      <c r="AQ4" s="262">
        <f>AP4*H4</f>
        <v>317400000</v>
      </c>
      <c r="AR4" s="274">
        <v>8400</v>
      </c>
      <c r="AS4" s="274">
        <f>AR4*H4</f>
        <v>4443600000</v>
      </c>
      <c r="AT4" s="274">
        <f>AR4*AJ4</f>
        <v>840</v>
      </c>
      <c r="AU4" s="274">
        <f>AT4*H4</f>
        <v>444360000</v>
      </c>
      <c r="AV4" s="262">
        <v>8400</v>
      </c>
      <c r="AW4" s="262">
        <f>AV4*H4</f>
        <v>4443600000</v>
      </c>
      <c r="AX4" s="262">
        <f>AV4*AJ4</f>
        <v>840</v>
      </c>
      <c r="AY4" s="262">
        <f>AX4*H4</f>
        <v>444360000</v>
      </c>
      <c r="AZ4" s="262">
        <f>AV4+AR4+AN4</f>
        <v>22800</v>
      </c>
      <c r="BA4" s="262">
        <f>AW4+AS4+AO4</f>
        <v>12061200000</v>
      </c>
      <c r="BB4" s="262">
        <f>AX4+AT4+AP4</f>
        <v>2280</v>
      </c>
      <c r="BC4" s="262">
        <f>AY4+AU4+AQ4</f>
        <v>1206120000</v>
      </c>
      <c r="BD4" s="262">
        <v>8400</v>
      </c>
      <c r="BE4" s="262">
        <f>BD4*H4</f>
        <v>4443600000</v>
      </c>
      <c r="BF4" s="262">
        <f>BD4*AJ4</f>
        <v>840</v>
      </c>
      <c r="BG4" s="262">
        <f>BF4*H4</f>
        <v>444360000</v>
      </c>
      <c r="BH4" s="262">
        <v>9600</v>
      </c>
      <c r="BI4" s="262">
        <f>BH4*H4</f>
        <v>5078400000</v>
      </c>
      <c r="BJ4" s="262">
        <f>BH4*AJ4</f>
        <v>960</v>
      </c>
      <c r="BK4" s="262">
        <f>BJ4*H4</f>
        <v>507840000</v>
      </c>
      <c r="BL4" s="262">
        <v>7200</v>
      </c>
      <c r="BM4" s="262">
        <f>BL4*H4</f>
        <v>3808800000</v>
      </c>
      <c r="BN4" s="262">
        <f>BL4*AJ4</f>
        <v>720</v>
      </c>
      <c r="BO4" s="262">
        <f>BN4*H4</f>
        <v>380880000</v>
      </c>
      <c r="BP4" s="262">
        <f>BL4+BH4+BD4</f>
        <v>25200</v>
      </c>
      <c r="BQ4" s="262">
        <f>BM4+BI4+BE4</f>
        <v>13330800000</v>
      </c>
      <c r="BR4" s="262">
        <f>BN4+BJ4+BF4</f>
        <v>2520</v>
      </c>
      <c r="BS4" s="262">
        <f>BO4+BK4+BG4</f>
        <v>1333080000</v>
      </c>
      <c r="BT4" s="262">
        <v>13200</v>
      </c>
      <c r="BU4" s="262">
        <f>BT4*H4</f>
        <v>6982800000</v>
      </c>
      <c r="BV4" s="262">
        <f>BT4*AJ4</f>
        <v>1320</v>
      </c>
      <c r="BW4" s="262">
        <f>BV4*H4</f>
        <v>698280000</v>
      </c>
      <c r="BX4" s="262">
        <v>13200</v>
      </c>
      <c r="BY4" s="262">
        <f>BX4*H4</f>
        <v>6982800000</v>
      </c>
      <c r="BZ4" s="262">
        <f>BX4*AJ4</f>
        <v>1320</v>
      </c>
      <c r="CA4" s="262">
        <f>BZ4*H4</f>
        <v>698280000</v>
      </c>
      <c r="CB4" s="262">
        <v>12000</v>
      </c>
      <c r="CC4" s="262">
        <f>CB4*H4</f>
        <v>6348000000</v>
      </c>
      <c r="CD4" s="262">
        <f>CB4*AJ4</f>
        <v>1200</v>
      </c>
      <c r="CE4" s="262">
        <f>CD4*H4</f>
        <v>634800000</v>
      </c>
      <c r="CF4" s="262">
        <f>CB4+BX4+BT4</f>
        <v>38400</v>
      </c>
      <c r="CG4" s="262">
        <f>CC4+BY4+BU4</f>
        <v>20313600000</v>
      </c>
      <c r="CH4" s="262">
        <f>CD4+CA4+BV4</f>
        <v>698282520</v>
      </c>
      <c r="CI4" s="262">
        <f>CE4+CA4+BW4</f>
        <v>2031360000</v>
      </c>
      <c r="CJ4" s="262">
        <v>13200</v>
      </c>
      <c r="CK4" s="262">
        <f>CJ4*H4</f>
        <v>6982800000</v>
      </c>
      <c r="CL4" s="262">
        <f>CJ4*AJ4</f>
        <v>1320</v>
      </c>
      <c r="CM4" s="262">
        <f>CL4*H4</f>
        <v>698280000</v>
      </c>
      <c r="CN4" s="262">
        <v>12000</v>
      </c>
      <c r="CO4" s="262">
        <f>CN4*H4</f>
        <v>6348000000</v>
      </c>
      <c r="CP4" s="262">
        <f>CN4*AJ4</f>
        <v>1200</v>
      </c>
      <c r="CQ4" s="262">
        <f>CP4*H4</f>
        <v>634800000</v>
      </c>
      <c r="CR4" s="262">
        <v>8400</v>
      </c>
      <c r="CS4" s="262">
        <f>CR4*H4</f>
        <v>4443600000</v>
      </c>
      <c r="CT4" s="262">
        <f>CR4*AJ4</f>
        <v>840</v>
      </c>
      <c r="CU4" s="262">
        <f>CT4*H4</f>
        <v>444360000</v>
      </c>
      <c r="CV4" s="262">
        <f>CR4+CN4+CJ4</f>
        <v>33600</v>
      </c>
      <c r="CW4" s="262">
        <f>CS4+CO4+CK4</f>
        <v>17774400000</v>
      </c>
      <c r="CX4" s="271">
        <f>CT4+CP4+CL4</f>
        <v>3360</v>
      </c>
      <c r="CY4" s="271">
        <f>CU4+CQ4+CM4</f>
        <v>1777440000</v>
      </c>
      <c r="CZ4" s="300">
        <f>CT4+CP4+CL4+CD4+BZ4+BV4+BN4+BJ4+BF4+AX4+AT4+AP4</f>
        <v>12000</v>
      </c>
      <c r="DA4" s="300">
        <f>CU4+CQ4+CM4+CE4+CA4+BW4+BO4+BK4+BG4+AY4+AU4+AQ4</f>
        <v>6348000000</v>
      </c>
      <c r="DB4" s="300">
        <f>CZ4-AK4</f>
        <v>0</v>
      </c>
      <c r="DC4" s="300"/>
      <c r="DD4" s="300"/>
      <c r="DE4" s="300"/>
      <c r="DF4" s="300"/>
    </row>
    <row r="5" spans="1:156" ht="41.25" customHeight="1" x14ac:dyDescent="0.35">
      <c r="A5" s="22" t="s">
        <v>11</v>
      </c>
      <c r="B5" s="22" t="s">
        <v>764</v>
      </c>
      <c r="C5" s="6" t="s">
        <v>13</v>
      </c>
      <c r="D5" s="7" t="s">
        <v>10</v>
      </c>
      <c r="E5" s="7">
        <v>12</v>
      </c>
      <c r="F5" s="7">
        <v>1</v>
      </c>
      <c r="G5" s="8">
        <v>323000</v>
      </c>
      <c r="H5" s="9">
        <f t="shared" ref="H5:H68" si="8">G5/F5</f>
        <v>323000</v>
      </c>
      <c r="I5" s="10">
        <v>279640411656</v>
      </c>
      <c r="J5" s="10">
        <v>1184188</v>
      </c>
      <c r="K5" s="10" t="s">
        <v>469</v>
      </c>
      <c r="L5" s="11">
        <v>0.73</v>
      </c>
      <c r="M5" s="8">
        <v>222102524891</v>
      </c>
      <c r="N5" s="8">
        <v>890053</v>
      </c>
      <c r="O5" s="8" t="s">
        <v>553</v>
      </c>
      <c r="P5" s="11">
        <v>0.28000000000000003</v>
      </c>
      <c r="Q5" s="12">
        <v>49031206980</v>
      </c>
      <c r="R5" s="12">
        <v>762230</v>
      </c>
      <c r="S5" s="12">
        <v>2</v>
      </c>
      <c r="T5" s="12"/>
      <c r="U5" s="11" t="s">
        <v>469</v>
      </c>
      <c r="V5" s="12">
        <v>529230</v>
      </c>
      <c r="W5" s="11">
        <v>0.69</v>
      </c>
      <c r="X5" s="13">
        <f t="shared" si="0"/>
        <v>72000</v>
      </c>
      <c r="Y5" s="14">
        <f t="shared" si="1"/>
        <v>864000</v>
      </c>
      <c r="Z5" s="15">
        <v>864000</v>
      </c>
      <c r="AA5" s="15">
        <f t="shared" si="2"/>
        <v>279072000000</v>
      </c>
      <c r="AB5" s="16">
        <v>28763</v>
      </c>
      <c r="AC5" s="16">
        <v>33108.166666666664</v>
      </c>
      <c r="AD5" s="269">
        <f t="shared" si="3"/>
        <v>45000</v>
      </c>
      <c r="AE5" s="269">
        <f t="shared" si="4"/>
        <v>540000</v>
      </c>
      <c r="AF5" s="283">
        <v>540000</v>
      </c>
      <c r="AG5" s="18">
        <f t="shared" si="5"/>
        <v>174420000000</v>
      </c>
      <c r="AH5" s="20" t="s">
        <v>865</v>
      </c>
      <c r="AI5" s="129">
        <f t="shared" si="6"/>
        <v>0.625</v>
      </c>
      <c r="AJ5" s="290">
        <v>0</v>
      </c>
      <c r="AK5" s="9">
        <f t="shared" ref="AK5:AK68" si="9">AJ5*AF5</f>
        <v>0</v>
      </c>
      <c r="AL5" s="259">
        <f t="shared" ref="AL5:AL68" si="10">AK5+AF5</f>
        <v>540000</v>
      </c>
      <c r="AM5" s="259">
        <f t="shared" si="7"/>
        <v>174420000000</v>
      </c>
      <c r="AN5" s="262">
        <v>27000</v>
      </c>
      <c r="AO5" s="262">
        <f t="shared" ref="AO5:AO68" si="11">AN5*H5</f>
        <v>8721000000</v>
      </c>
      <c r="AP5" s="262">
        <f t="shared" ref="AP5:AP68" si="12">AN5*AJ5</f>
        <v>0</v>
      </c>
      <c r="AQ5" s="262">
        <f t="shared" ref="AQ5:AQ68" si="13">AP5*H5</f>
        <v>0</v>
      </c>
      <c r="AR5" s="274">
        <v>37800</v>
      </c>
      <c r="AS5" s="274">
        <f t="shared" ref="AS5:AS68" si="14">AR5*H5</f>
        <v>12209400000</v>
      </c>
      <c r="AT5" s="274">
        <f t="shared" ref="AT5:AT68" si="15">AR5*AJ5</f>
        <v>0</v>
      </c>
      <c r="AU5" s="274">
        <f t="shared" ref="AU5:AU68" si="16">AT5*H5</f>
        <v>0</v>
      </c>
      <c r="AV5" s="262">
        <v>37800</v>
      </c>
      <c r="AW5" s="262">
        <f t="shared" ref="AW5:AW68" si="17">AV5*H5</f>
        <v>12209400000</v>
      </c>
      <c r="AX5" s="262">
        <f t="shared" ref="AX5:AX68" si="18">AV5*AJ5</f>
        <v>0</v>
      </c>
      <c r="AY5" s="262">
        <f t="shared" ref="AY5:AY68" si="19">AX5*H5</f>
        <v>0</v>
      </c>
      <c r="AZ5" s="262">
        <f t="shared" ref="AZ5:AZ68" si="20">AV5+AR5+AN5</f>
        <v>102600</v>
      </c>
      <c r="BA5" s="262">
        <f t="shared" ref="BA5:BA68" si="21">AW5+AS5+AO5</f>
        <v>33139800000</v>
      </c>
      <c r="BB5" s="262">
        <f t="shared" ref="BB5:BB68" si="22">AX5+AT5+AP5</f>
        <v>0</v>
      </c>
      <c r="BC5" s="262">
        <f t="shared" ref="BC5:BC68" si="23">AY5+AU5+AQ5</f>
        <v>0</v>
      </c>
      <c r="BD5" s="261">
        <v>37800</v>
      </c>
      <c r="BE5" s="262">
        <f t="shared" ref="BE5:BE68" si="24">BD5*H5</f>
        <v>12209400000</v>
      </c>
      <c r="BF5" s="262">
        <f t="shared" ref="BF5:BF68" si="25">BD5*AJ5</f>
        <v>0</v>
      </c>
      <c r="BG5" s="262">
        <f t="shared" ref="BG5:BG68" si="26">BF5*H5</f>
        <v>0</v>
      </c>
      <c r="BH5" s="262">
        <v>43200</v>
      </c>
      <c r="BI5" s="262">
        <f t="shared" ref="BI5:BI68" si="27">BH5*H5</f>
        <v>13953600000</v>
      </c>
      <c r="BJ5" s="262">
        <f t="shared" ref="BJ5:BJ68" si="28">BH5*AJ5</f>
        <v>0</v>
      </c>
      <c r="BK5" s="262">
        <f t="shared" ref="BK5:BK68" si="29">BJ5*H5</f>
        <v>0</v>
      </c>
      <c r="BL5" s="262">
        <v>32400</v>
      </c>
      <c r="BM5" s="262">
        <f t="shared" ref="BM5:BM68" si="30">BL5*H5</f>
        <v>10465200000</v>
      </c>
      <c r="BN5" s="262">
        <f t="shared" ref="BN5:BN68" si="31">BL5*AJ5</f>
        <v>0</v>
      </c>
      <c r="BO5" s="262">
        <f t="shared" ref="BO5:BO68" si="32">BN5*H5</f>
        <v>0</v>
      </c>
      <c r="BP5" s="262">
        <f t="shared" ref="BP5:BP68" si="33">BL5+BH5+BD5</f>
        <v>113400</v>
      </c>
      <c r="BQ5" s="262">
        <f t="shared" ref="BQ5:BQ68" si="34">BM5+BI5+BE5</f>
        <v>36628200000</v>
      </c>
      <c r="BR5" s="262">
        <f t="shared" ref="BR5:BR68" si="35">BN5+BJ5+BF5</f>
        <v>0</v>
      </c>
      <c r="BS5" s="262">
        <f t="shared" ref="BS5:BS68" si="36">BO5+BK5+BG5</f>
        <v>0</v>
      </c>
      <c r="BT5" s="262">
        <v>59400</v>
      </c>
      <c r="BU5" s="262">
        <f t="shared" ref="BU5:BU68" si="37">BT5*H5</f>
        <v>19186200000</v>
      </c>
      <c r="BV5" s="262">
        <f t="shared" ref="BV5:BV68" si="38">BT5*AJ5</f>
        <v>0</v>
      </c>
      <c r="BW5" s="262">
        <f t="shared" ref="BW5:BW68" si="39">BV5*H5</f>
        <v>0</v>
      </c>
      <c r="BX5" s="261">
        <v>59400</v>
      </c>
      <c r="BY5" s="262">
        <f t="shared" ref="BY5:BY68" si="40">BX5*H5</f>
        <v>19186200000</v>
      </c>
      <c r="BZ5" s="262">
        <f t="shared" ref="BZ5:BZ68" si="41">BX5*AJ5</f>
        <v>0</v>
      </c>
      <c r="CA5" s="262">
        <f t="shared" ref="CA5:CA68" si="42">BZ5*H5</f>
        <v>0</v>
      </c>
      <c r="CB5" s="262">
        <v>54000</v>
      </c>
      <c r="CC5" s="262">
        <f t="shared" ref="CC5:CC68" si="43">CB5*H5</f>
        <v>17442000000</v>
      </c>
      <c r="CD5" s="262">
        <f t="shared" ref="CD5:CD68" si="44">CB5*AJ5</f>
        <v>0</v>
      </c>
      <c r="CE5" s="262">
        <f t="shared" ref="CE5:CE68" si="45">CD5*H5</f>
        <v>0</v>
      </c>
      <c r="CF5" s="262">
        <f t="shared" ref="CF5:CF68" si="46">CB5+BX5+BT5</f>
        <v>172800</v>
      </c>
      <c r="CG5" s="262">
        <f t="shared" ref="CG5:CG68" si="47">CC5+BY5+BU5</f>
        <v>55814400000</v>
      </c>
      <c r="CH5" s="262">
        <f t="shared" ref="CH5:CH68" si="48">CD5+CA5+BV5</f>
        <v>0</v>
      </c>
      <c r="CI5" s="262">
        <f t="shared" ref="CI5:CI68" si="49">CE5+CA5+BW5</f>
        <v>0</v>
      </c>
      <c r="CJ5" s="262">
        <v>59400</v>
      </c>
      <c r="CK5" s="262">
        <f t="shared" ref="CK5:CK68" si="50">CJ5*H5</f>
        <v>19186200000</v>
      </c>
      <c r="CL5" s="262">
        <f t="shared" ref="CL5:CL68" si="51">CJ5*AJ5</f>
        <v>0</v>
      </c>
      <c r="CM5" s="262">
        <f t="shared" ref="CM5:CM68" si="52">CL5*H5</f>
        <v>0</v>
      </c>
      <c r="CN5" s="262">
        <v>54000</v>
      </c>
      <c r="CO5" s="262">
        <f t="shared" ref="CO5:CO68" si="53">CN5*H5</f>
        <v>17442000000</v>
      </c>
      <c r="CP5" s="262">
        <f t="shared" ref="CP5:CP68" si="54">CN5*AJ5</f>
        <v>0</v>
      </c>
      <c r="CQ5" s="262">
        <f t="shared" ref="CQ5:CQ68" si="55">CP5*H5</f>
        <v>0</v>
      </c>
      <c r="CR5" s="262">
        <v>37800</v>
      </c>
      <c r="CS5" s="262">
        <f t="shared" ref="CS5:CS68" si="56">CR5*H5</f>
        <v>12209400000</v>
      </c>
      <c r="CT5" s="262">
        <f t="shared" ref="CT5:CT68" si="57">CR5*AJ5</f>
        <v>0</v>
      </c>
      <c r="CU5" s="262">
        <f t="shared" ref="CU5:CU68" si="58">CT5*H5</f>
        <v>0</v>
      </c>
      <c r="CV5" s="262">
        <f t="shared" ref="CV5:CV68" si="59">CR5+CN5+CJ5</f>
        <v>151200</v>
      </c>
      <c r="CW5" s="262">
        <f t="shared" ref="CW5:CW68" si="60">CS5+CO5+CK5</f>
        <v>48837600000</v>
      </c>
      <c r="CX5" s="271">
        <f t="shared" ref="CX5:CX68" si="61">CT5+CP5+CL5</f>
        <v>0</v>
      </c>
      <c r="CY5" s="271">
        <f t="shared" ref="CY5:CY68" si="62">CU5+CQ5+CM5</f>
        <v>0</v>
      </c>
      <c r="CZ5" s="300">
        <f t="shared" ref="CZ5:CZ68" si="63">CT5+CP5+CL5+CD5+BZ5+BV5+BN5+BJ5+BF5+AX5+AT5+AP5</f>
        <v>0</v>
      </c>
      <c r="DA5" s="300">
        <f t="shared" ref="DA5:DA68" si="64">CU5+CQ5+CM5+CE5+CA5+BW5+BO5+BK5+BG5+AY5+AU5+AQ5</f>
        <v>0</v>
      </c>
      <c r="DB5" s="300">
        <f t="shared" ref="DB5:DB68" si="65">CZ5-AK5</f>
        <v>0</v>
      </c>
      <c r="DC5" s="300"/>
      <c r="DD5" s="300"/>
      <c r="DE5" s="300"/>
      <c r="DF5" s="300"/>
    </row>
    <row r="6" spans="1:156" ht="33" customHeight="1" x14ac:dyDescent="0.35">
      <c r="A6" s="22" t="s">
        <v>11</v>
      </c>
      <c r="B6" s="22" t="s">
        <v>765</v>
      </c>
      <c r="C6" s="6" t="s">
        <v>14</v>
      </c>
      <c r="D6" s="7" t="s">
        <v>10</v>
      </c>
      <c r="E6" s="7">
        <v>12</v>
      </c>
      <c r="F6" s="7">
        <v>1</v>
      </c>
      <c r="G6" s="8">
        <v>500000</v>
      </c>
      <c r="H6" s="9">
        <f t="shared" si="8"/>
        <v>500000</v>
      </c>
      <c r="I6" s="10">
        <v>597391286657</v>
      </c>
      <c r="J6" s="10">
        <v>1738562</v>
      </c>
      <c r="K6" s="10" t="s">
        <v>744</v>
      </c>
      <c r="L6" s="11">
        <v>0.26</v>
      </c>
      <c r="M6" s="8">
        <v>683525837854</v>
      </c>
      <c r="N6" s="8">
        <v>1565994</v>
      </c>
      <c r="O6" s="8" t="s">
        <v>554</v>
      </c>
      <c r="P6" s="11">
        <v>0.15</v>
      </c>
      <c r="Q6" s="12">
        <v>937302510300</v>
      </c>
      <c r="R6" s="12">
        <v>2074137</v>
      </c>
      <c r="S6" s="12">
        <v>5</v>
      </c>
      <c r="T6" s="12">
        <v>993348</v>
      </c>
      <c r="U6" s="11" t="s">
        <v>884</v>
      </c>
      <c r="V6" s="12">
        <v>333497</v>
      </c>
      <c r="W6" s="11">
        <v>0.16</v>
      </c>
      <c r="X6" s="13">
        <f t="shared" si="0"/>
        <v>36000</v>
      </c>
      <c r="Y6" s="14">
        <f t="shared" si="1"/>
        <v>432000</v>
      </c>
      <c r="Z6" s="15">
        <v>432000</v>
      </c>
      <c r="AA6" s="15">
        <f t="shared" si="2"/>
        <v>216000000000</v>
      </c>
      <c r="AB6" s="16">
        <v>19135.916666666668</v>
      </c>
      <c r="AC6" s="16">
        <v>25351</v>
      </c>
      <c r="AD6" s="269">
        <f t="shared" si="3"/>
        <v>30000</v>
      </c>
      <c r="AE6" s="269">
        <f t="shared" si="4"/>
        <v>360000</v>
      </c>
      <c r="AF6" s="283">
        <v>360000</v>
      </c>
      <c r="AG6" s="18">
        <f t="shared" si="5"/>
        <v>180000000000</v>
      </c>
      <c r="AH6" s="20" t="s">
        <v>864</v>
      </c>
      <c r="AI6" s="129">
        <f t="shared" si="6"/>
        <v>0.83333333333333337</v>
      </c>
      <c r="AJ6" s="290">
        <v>0</v>
      </c>
      <c r="AK6" s="9">
        <f t="shared" si="9"/>
        <v>0</v>
      </c>
      <c r="AL6" s="259">
        <f t="shared" si="10"/>
        <v>360000</v>
      </c>
      <c r="AM6" s="259">
        <f t="shared" si="7"/>
        <v>180000000000</v>
      </c>
      <c r="AN6" s="262">
        <v>18000</v>
      </c>
      <c r="AO6" s="262">
        <f t="shared" si="11"/>
        <v>9000000000</v>
      </c>
      <c r="AP6" s="262">
        <f t="shared" si="12"/>
        <v>0</v>
      </c>
      <c r="AQ6" s="262">
        <f t="shared" si="13"/>
        <v>0</v>
      </c>
      <c r="AR6" s="274">
        <v>25200.000000000004</v>
      </c>
      <c r="AS6" s="274">
        <f t="shared" si="14"/>
        <v>12600000000.000002</v>
      </c>
      <c r="AT6" s="274">
        <f t="shared" si="15"/>
        <v>0</v>
      </c>
      <c r="AU6" s="274">
        <f t="shared" si="16"/>
        <v>0</v>
      </c>
      <c r="AV6" s="262">
        <v>25200.000000000004</v>
      </c>
      <c r="AW6" s="262">
        <f t="shared" si="17"/>
        <v>12600000000.000002</v>
      </c>
      <c r="AX6" s="262">
        <f t="shared" si="18"/>
        <v>0</v>
      </c>
      <c r="AY6" s="262">
        <f t="shared" si="19"/>
        <v>0</v>
      </c>
      <c r="AZ6" s="262">
        <f t="shared" si="20"/>
        <v>68400</v>
      </c>
      <c r="BA6" s="262">
        <f t="shared" si="21"/>
        <v>34200000000.000004</v>
      </c>
      <c r="BB6" s="262">
        <f t="shared" si="22"/>
        <v>0</v>
      </c>
      <c r="BC6" s="262">
        <f t="shared" si="23"/>
        <v>0</v>
      </c>
      <c r="BD6" s="261">
        <v>25200.000000000004</v>
      </c>
      <c r="BE6" s="262">
        <f t="shared" si="24"/>
        <v>12600000000.000002</v>
      </c>
      <c r="BF6" s="262">
        <f t="shared" si="25"/>
        <v>0</v>
      </c>
      <c r="BG6" s="262">
        <f t="shared" si="26"/>
        <v>0</v>
      </c>
      <c r="BH6" s="262">
        <v>28800</v>
      </c>
      <c r="BI6" s="262">
        <f t="shared" si="27"/>
        <v>14400000000</v>
      </c>
      <c r="BJ6" s="262">
        <f t="shared" si="28"/>
        <v>0</v>
      </c>
      <c r="BK6" s="262">
        <f t="shared" si="29"/>
        <v>0</v>
      </c>
      <c r="BL6" s="262">
        <v>21600</v>
      </c>
      <c r="BM6" s="262">
        <f t="shared" si="30"/>
        <v>10800000000</v>
      </c>
      <c r="BN6" s="262">
        <f t="shared" si="31"/>
        <v>0</v>
      </c>
      <c r="BO6" s="262">
        <f t="shared" si="32"/>
        <v>0</v>
      </c>
      <c r="BP6" s="262">
        <f t="shared" si="33"/>
        <v>75600</v>
      </c>
      <c r="BQ6" s="262">
        <f t="shared" si="34"/>
        <v>37800000000</v>
      </c>
      <c r="BR6" s="262">
        <f t="shared" si="35"/>
        <v>0</v>
      </c>
      <c r="BS6" s="262">
        <f t="shared" si="36"/>
        <v>0</v>
      </c>
      <c r="BT6" s="262">
        <v>39600</v>
      </c>
      <c r="BU6" s="262">
        <f t="shared" si="37"/>
        <v>19800000000</v>
      </c>
      <c r="BV6" s="262">
        <f t="shared" si="38"/>
        <v>0</v>
      </c>
      <c r="BW6" s="262">
        <f t="shared" si="39"/>
        <v>0</v>
      </c>
      <c r="BX6" s="261">
        <v>39600</v>
      </c>
      <c r="BY6" s="262">
        <f t="shared" si="40"/>
        <v>19800000000</v>
      </c>
      <c r="BZ6" s="262">
        <f t="shared" si="41"/>
        <v>0</v>
      </c>
      <c r="CA6" s="262">
        <f t="shared" si="42"/>
        <v>0</v>
      </c>
      <c r="CB6" s="262">
        <v>36000</v>
      </c>
      <c r="CC6" s="262">
        <f t="shared" si="43"/>
        <v>18000000000</v>
      </c>
      <c r="CD6" s="262">
        <f t="shared" si="44"/>
        <v>0</v>
      </c>
      <c r="CE6" s="262">
        <f t="shared" si="45"/>
        <v>0</v>
      </c>
      <c r="CF6" s="262">
        <f t="shared" si="46"/>
        <v>115200</v>
      </c>
      <c r="CG6" s="262">
        <f t="shared" si="47"/>
        <v>57600000000</v>
      </c>
      <c r="CH6" s="262">
        <f t="shared" si="48"/>
        <v>0</v>
      </c>
      <c r="CI6" s="262">
        <f t="shared" si="49"/>
        <v>0</v>
      </c>
      <c r="CJ6" s="262">
        <v>39600</v>
      </c>
      <c r="CK6" s="262">
        <f t="shared" si="50"/>
        <v>19800000000</v>
      </c>
      <c r="CL6" s="262">
        <f t="shared" si="51"/>
        <v>0</v>
      </c>
      <c r="CM6" s="262">
        <f t="shared" si="52"/>
        <v>0</v>
      </c>
      <c r="CN6" s="262">
        <v>36000</v>
      </c>
      <c r="CO6" s="262">
        <f t="shared" si="53"/>
        <v>18000000000</v>
      </c>
      <c r="CP6" s="262">
        <f t="shared" si="54"/>
        <v>0</v>
      </c>
      <c r="CQ6" s="262">
        <f t="shared" si="55"/>
        <v>0</v>
      </c>
      <c r="CR6" s="262">
        <v>25200.000000000004</v>
      </c>
      <c r="CS6" s="262">
        <f t="shared" si="56"/>
        <v>12600000000.000002</v>
      </c>
      <c r="CT6" s="262">
        <f t="shared" si="57"/>
        <v>0</v>
      </c>
      <c r="CU6" s="262">
        <f t="shared" si="58"/>
        <v>0</v>
      </c>
      <c r="CV6" s="262">
        <f t="shared" si="59"/>
        <v>100800</v>
      </c>
      <c r="CW6" s="262">
        <f t="shared" si="60"/>
        <v>50400000000</v>
      </c>
      <c r="CX6" s="271">
        <f t="shared" si="61"/>
        <v>0</v>
      </c>
      <c r="CY6" s="271">
        <f t="shared" si="62"/>
        <v>0</v>
      </c>
      <c r="CZ6" s="300">
        <f t="shared" si="63"/>
        <v>0</v>
      </c>
      <c r="DA6" s="300">
        <f t="shared" si="64"/>
        <v>0</v>
      </c>
      <c r="DB6" s="300">
        <f t="shared" si="65"/>
        <v>0</v>
      </c>
      <c r="DC6" s="300"/>
      <c r="DD6" s="300"/>
      <c r="DE6" s="300"/>
      <c r="DF6" s="300"/>
    </row>
    <row r="7" spans="1:156" x14ac:dyDescent="0.35">
      <c r="A7" s="22" t="s">
        <v>164</v>
      </c>
      <c r="B7" s="22" t="s">
        <v>766</v>
      </c>
      <c r="C7" s="6" t="s">
        <v>9</v>
      </c>
      <c r="D7" s="7" t="s">
        <v>394</v>
      </c>
      <c r="E7" s="7">
        <v>12</v>
      </c>
      <c r="F7" s="7">
        <v>1</v>
      </c>
      <c r="G7" s="8">
        <v>585480</v>
      </c>
      <c r="H7" s="9">
        <f t="shared" si="8"/>
        <v>585480</v>
      </c>
      <c r="I7" s="10"/>
      <c r="J7" s="10"/>
      <c r="K7" s="10"/>
      <c r="L7" s="11"/>
      <c r="M7" s="8"/>
      <c r="N7" s="8"/>
      <c r="O7" s="8" t="s">
        <v>564</v>
      </c>
      <c r="P7" s="11"/>
      <c r="Q7" s="12">
        <v>2110229864</v>
      </c>
      <c r="R7" s="12">
        <v>8887</v>
      </c>
      <c r="S7" s="12"/>
      <c r="T7" s="12"/>
      <c r="U7" s="11" t="s">
        <v>469</v>
      </c>
      <c r="V7" s="11"/>
      <c r="W7" s="11" t="s">
        <v>860</v>
      </c>
      <c r="X7" s="13">
        <f t="shared" si="0"/>
        <v>2160</v>
      </c>
      <c r="Y7" s="14">
        <f t="shared" si="1"/>
        <v>25920</v>
      </c>
      <c r="Z7" s="15">
        <v>25920</v>
      </c>
      <c r="AA7" s="15">
        <f t="shared" si="2"/>
        <v>15175641600</v>
      </c>
      <c r="AB7" s="16">
        <v>1231.4166666666667</v>
      </c>
      <c r="AC7" s="16">
        <v>1656.5</v>
      </c>
      <c r="AD7" s="269">
        <f t="shared" si="3"/>
        <v>2160</v>
      </c>
      <c r="AE7" s="269">
        <f t="shared" si="4"/>
        <v>25920</v>
      </c>
      <c r="AF7" s="283">
        <v>25920</v>
      </c>
      <c r="AG7" s="18">
        <f t="shared" si="5"/>
        <v>15175641600</v>
      </c>
      <c r="AH7" s="59"/>
      <c r="AI7" s="129">
        <f t="shared" si="6"/>
        <v>1</v>
      </c>
      <c r="AJ7" s="290">
        <v>0.3</v>
      </c>
      <c r="AK7" s="9">
        <f t="shared" si="9"/>
        <v>7776</v>
      </c>
      <c r="AL7" s="259">
        <f t="shared" si="10"/>
        <v>33696</v>
      </c>
      <c r="AM7" s="259">
        <f t="shared" si="7"/>
        <v>19728334080</v>
      </c>
      <c r="AN7" s="262">
        <v>1296</v>
      </c>
      <c r="AO7" s="262">
        <f t="shared" si="11"/>
        <v>758782080</v>
      </c>
      <c r="AP7" s="262">
        <f t="shared" si="12"/>
        <v>388.8</v>
      </c>
      <c r="AQ7" s="262">
        <f t="shared" si="13"/>
        <v>227634624</v>
      </c>
      <c r="AR7" s="274">
        <v>1814.4</v>
      </c>
      <c r="AS7" s="274">
        <f t="shared" si="14"/>
        <v>1062294912</v>
      </c>
      <c r="AT7" s="274">
        <f t="shared" si="15"/>
        <v>544.32000000000005</v>
      </c>
      <c r="AU7" s="274">
        <f t="shared" si="16"/>
        <v>318688473.60000002</v>
      </c>
      <c r="AV7" s="262">
        <v>1814.4</v>
      </c>
      <c r="AW7" s="262">
        <f t="shared" si="17"/>
        <v>1062294912</v>
      </c>
      <c r="AX7" s="262">
        <f t="shared" si="18"/>
        <v>544.32000000000005</v>
      </c>
      <c r="AY7" s="262">
        <f t="shared" si="19"/>
        <v>318688473.60000002</v>
      </c>
      <c r="AZ7" s="262">
        <f t="shared" si="20"/>
        <v>4924.8</v>
      </c>
      <c r="BA7" s="262">
        <f t="shared" si="21"/>
        <v>2883371904</v>
      </c>
      <c r="BB7" s="262">
        <f t="shared" si="22"/>
        <v>1477.44</v>
      </c>
      <c r="BC7" s="262">
        <f t="shared" si="23"/>
        <v>865011571.20000005</v>
      </c>
      <c r="BD7" s="261">
        <v>1814.4</v>
      </c>
      <c r="BE7" s="262">
        <f t="shared" si="24"/>
        <v>1062294912</v>
      </c>
      <c r="BF7" s="262">
        <f t="shared" si="25"/>
        <v>544.32000000000005</v>
      </c>
      <c r="BG7" s="262">
        <f t="shared" si="26"/>
        <v>318688473.60000002</v>
      </c>
      <c r="BH7" s="262">
        <v>2073.6</v>
      </c>
      <c r="BI7" s="262">
        <f t="shared" si="27"/>
        <v>1214051328</v>
      </c>
      <c r="BJ7" s="262">
        <f t="shared" si="28"/>
        <v>622.07999999999993</v>
      </c>
      <c r="BK7" s="262">
        <f t="shared" si="29"/>
        <v>364215398.39999998</v>
      </c>
      <c r="BL7" s="262">
        <v>1555.2</v>
      </c>
      <c r="BM7" s="262">
        <f t="shared" si="30"/>
        <v>910538496</v>
      </c>
      <c r="BN7" s="262">
        <f t="shared" si="31"/>
        <v>466.56</v>
      </c>
      <c r="BO7" s="262">
        <f t="shared" si="32"/>
        <v>273161548.80000001</v>
      </c>
      <c r="BP7" s="262">
        <f t="shared" si="33"/>
        <v>5443.2000000000007</v>
      </c>
      <c r="BQ7" s="262">
        <f t="shared" si="34"/>
        <v>3186884736</v>
      </c>
      <c r="BR7" s="262">
        <f t="shared" si="35"/>
        <v>1632.96</v>
      </c>
      <c r="BS7" s="262">
        <f t="shared" si="36"/>
        <v>956065420.80000007</v>
      </c>
      <c r="BT7" s="262">
        <v>2851.2</v>
      </c>
      <c r="BU7" s="262">
        <f t="shared" si="37"/>
        <v>1669320576</v>
      </c>
      <c r="BV7" s="262">
        <f t="shared" si="38"/>
        <v>855.3599999999999</v>
      </c>
      <c r="BW7" s="262">
        <f t="shared" si="39"/>
        <v>500796172.79999995</v>
      </c>
      <c r="BX7" s="261">
        <v>2851.2</v>
      </c>
      <c r="BY7" s="262">
        <f t="shared" si="40"/>
        <v>1669320576</v>
      </c>
      <c r="BZ7" s="262">
        <f t="shared" si="41"/>
        <v>855.3599999999999</v>
      </c>
      <c r="CA7" s="262">
        <f t="shared" si="42"/>
        <v>500796172.79999995</v>
      </c>
      <c r="CB7" s="262">
        <v>2592</v>
      </c>
      <c r="CC7" s="262">
        <f t="shared" si="43"/>
        <v>1517564160</v>
      </c>
      <c r="CD7" s="262">
        <f t="shared" si="44"/>
        <v>777.6</v>
      </c>
      <c r="CE7" s="262">
        <f t="shared" si="45"/>
        <v>455269248</v>
      </c>
      <c r="CF7" s="262">
        <f t="shared" si="46"/>
        <v>8294.4</v>
      </c>
      <c r="CG7" s="262">
        <f t="shared" si="47"/>
        <v>4856205312</v>
      </c>
      <c r="CH7" s="262">
        <f t="shared" si="48"/>
        <v>500797805.75999999</v>
      </c>
      <c r="CI7" s="262">
        <f t="shared" si="49"/>
        <v>1456861593.5999999</v>
      </c>
      <c r="CJ7" s="262">
        <v>2851.2</v>
      </c>
      <c r="CK7" s="262">
        <f t="shared" si="50"/>
        <v>1669320576</v>
      </c>
      <c r="CL7" s="262">
        <f t="shared" si="51"/>
        <v>855.3599999999999</v>
      </c>
      <c r="CM7" s="262">
        <f t="shared" si="52"/>
        <v>500796172.79999995</v>
      </c>
      <c r="CN7" s="262">
        <v>2592</v>
      </c>
      <c r="CO7" s="262">
        <f t="shared" si="53"/>
        <v>1517564160</v>
      </c>
      <c r="CP7" s="262">
        <f t="shared" si="54"/>
        <v>777.6</v>
      </c>
      <c r="CQ7" s="262">
        <f t="shared" si="55"/>
        <v>455269248</v>
      </c>
      <c r="CR7" s="262">
        <v>1814.4</v>
      </c>
      <c r="CS7" s="262">
        <f t="shared" si="56"/>
        <v>1062294912</v>
      </c>
      <c r="CT7" s="262">
        <f t="shared" si="57"/>
        <v>544.32000000000005</v>
      </c>
      <c r="CU7" s="262">
        <f t="shared" si="58"/>
        <v>318688473.60000002</v>
      </c>
      <c r="CV7" s="262">
        <f t="shared" si="59"/>
        <v>7257.5999999999995</v>
      </c>
      <c r="CW7" s="262">
        <f t="shared" si="60"/>
        <v>4249179648</v>
      </c>
      <c r="CX7" s="271">
        <f t="shared" si="61"/>
        <v>2177.2799999999997</v>
      </c>
      <c r="CY7" s="271">
        <f t="shared" si="62"/>
        <v>1274753894.4000001</v>
      </c>
      <c r="CZ7" s="300">
        <f t="shared" si="63"/>
        <v>7775.9999999999991</v>
      </c>
      <c r="DA7" s="300">
        <f t="shared" si="64"/>
        <v>4552692480</v>
      </c>
      <c r="DB7" s="300">
        <f t="shared" si="65"/>
        <v>0</v>
      </c>
      <c r="DC7" s="300"/>
      <c r="DD7" s="300"/>
      <c r="DE7" s="300"/>
      <c r="DF7" s="300"/>
    </row>
    <row r="8" spans="1:156" ht="36.75" customHeight="1" x14ac:dyDescent="0.35">
      <c r="A8" s="22" t="s">
        <v>11</v>
      </c>
      <c r="B8" s="22" t="s">
        <v>767</v>
      </c>
      <c r="C8" s="138" t="s">
        <v>1000</v>
      </c>
      <c r="D8" s="7" t="s">
        <v>82</v>
      </c>
      <c r="E8" s="7">
        <v>12</v>
      </c>
      <c r="F8" s="7">
        <v>1</v>
      </c>
      <c r="G8" s="8">
        <v>253000</v>
      </c>
      <c r="H8" s="9">
        <f t="shared" si="8"/>
        <v>253000</v>
      </c>
      <c r="I8" s="10">
        <v>2059067014517</v>
      </c>
      <c r="J8" s="10">
        <v>9468924</v>
      </c>
      <c r="K8" s="10" t="s">
        <v>745</v>
      </c>
      <c r="L8" s="11">
        <v>0.04</v>
      </c>
      <c r="M8" s="8">
        <v>2862750657483</v>
      </c>
      <c r="N8" s="8">
        <v>10020100</v>
      </c>
      <c r="O8" s="8" t="s">
        <v>555</v>
      </c>
      <c r="P8" s="11">
        <v>0.08</v>
      </c>
      <c r="Q8" s="12">
        <v>1937069205500</v>
      </c>
      <c r="R8" s="12">
        <v>6326204</v>
      </c>
      <c r="S8" s="12">
        <v>6</v>
      </c>
      <c r="T8" s="12">
        <v>2045625</v>
      </c>
      <c r="U8" s="11" t="s">
        <v>885</v>
      </c>
      <c r="V8" s="12">
        <v>257419</v>
      </c>
      <c r="W8" s="11">
        <v>0.04</v>
      </c>
      <c r="X8" s="13">
        <f t="shared" si="0"/>
        <v>72000</v>
      </c>
      <c r="Y8" s="14">
        <f t="shared" si="1"/>
        <v>864000</v>
      </c>
      <c r="Z8" s="15">
        <v>864000</v>
      </c>
      <c r="AA8" s="15">
        <f t="shared" si="2"/>
        <v>218592000000</v>
      </c>
      <c r="AB8" s="16">
        <v>65810.333333333328</v>
      </c>
      <c r="AC8" s="16">
        <v>45955.666666666664</v>
      </c>
      <c r="AD8" s="269">
        <f t="shared" si="3"/>
        <v>30000</v>
      </c>
      <c r="AE8" s="269">
        <f t="shared" si="4"/>
        <v>360000</v>
      </c>
      <c r="AF8" s="291">
        <v>360000</v>
      </c>
      <c r="AG8" s="18">
        <f t="shared" si="5"/>
        <v>91080000000</v>
      </c>
      <c r="AH8" s="20" t="s">
        <v>866</v>
      </c>
      <c r="AI8" s="129">
        <f t="shared" si="6"/>
        <v>0.41666666666666669</v>
      </c>
      <c r="AJ8" s="290">
        <v>0.3</v>
      </c>
      <c r="AK8" s="9">
        <f t="shared" si="9"/>
        <v>108000</v>
      </c>
      <c r="AL8" s="259">
        <f t="shared" si="10"/>
        <v>468000</v>
      </c>
      <c r="AM8" s="259">
        <f t="shared" si="7"/>
        <v>118404000000</v>
      </c>
      <c r="AN8" s="262">
        <v>18000</v>
      </c>
      <c r="AO8" s="262">
        <f t="shared" si="11"/>
        <v>4554000000</v>
      </c>
      <c r="AP8" s="262">
        <f t="shared" si="12"/>
        <v>5400</v>
      </c>
      <c r="AQ8" s="262">
        <f t="shared" si="13"/>
        <v>1366200000</v>
      </c>
      <c r="AR8" s="274">
        <v>25200.000000000004</v>
      </c>
      <c r="AS8" s="274">
        <f t="shared" si="14"/>
        <v>6375600000.000001</v>
      </c>
      <c r="AT8" s="274">
        <f t="shared" si="15"/>
        <v>7560.0000000000009</v>
      </c>
      <c r="AU8" s="274">
        <f t="shared" si="16"/>
        <v>1912680000.0000002</v>
      </c>
      <c r="AV8" s="262">
        <v>25200.000000000004</v>
      </c>
      <c r="AW8" s="262">
        <f t="shared" si="17"/>
        <v>6375600000.000001</v>
      </c>
      <c r="AX8" s="262">
        <f t="shared" si="18"/>
        <v>7560.0000000000009</v>
      </c>
      <c r="AY8" s="262">
        <f t="shared" si="19"/>
        <v>1912680000.0000002</v>
      </c>
      <c r="AZ8" s="262">
        <f t="shared" si="20"/>
        <v>68400</v>
      </c>
      <c r="BA8" s="262">
        <f t="shared" si="21"/>
        <v>17305200000</v>
      </c>
      <c r="BB8" s="262">
        <f t="shared" si="22"/>
        <v>20520</v>
      </c>
      <c r="BC8" s="262">
        <f t="shared" si="23"/>
        <v>5191560000</v>
      </c>
      <c r="BD8" s="261">
        <v>25200.000000000004</v>
      </c>
      <c r="BE8" s="262">
        <f t="shared" si="24"/>
        <v>6375600000.000001</v>
      </c>
      <c r="BF8" s="262">
        <f t="shared" si="25"/>
        <v>7560.0000000000009</v>
      </c>
      <c r="BG8" s="262">
        <f t="shared" si="26"/>
        <v>1912680000.0000002</v>
      </c>
      <c r="BH8" s="262">
        <v>28800</v>
      </c>
      <c r="BI8" s="262">
        <f t="shared" si="27"/>
        <v>7286400000</v>
      </c>
      <c r="BJ8" s="262">
        <f t="shared" si="28"/>
        <v>8640</v>
      </c>
      <c r="BK8" s="262">
        <f t="shared" si="29"/>
        <v>2185920000</v>
      </c>
      <c r="BL8" s="262">
        <v>21600</v>
      </c>
      <c r="BM8" s="262">
        <f t="shared" si="30"/>
        <v>5464800000</v>
      </c>
      <c r="BN8" s="262">
        <f t="shared" si="31"/>
        <v>6480</v>
      </c>
      <c r="BO8" s="262">
        <f t="shared" si="32"/>
        <v>1639440000</v>
      </c>
      <c r="BP8" s="262">
        <f t="shared" si="33"/>
        <v>75600</v>
      </c>
      <c r="BQ8" s="262">
        <f t="shared" si="34"/>
        <v>19126800000</v>
      </c>
      <c r="BR8" s="262">
        <f t="shared" si="35"/>
        <v>22680</v>
      </c>
      <c r="BS8" s="262">
        <f t="shared" si="36"/>
        <v>5738040000</v>
      </c>
      <c r="BT8" s="262">
        <v>39600</v>
      </c>
      <c r="BU8" s="262">
        <f t="shared" si="37"/>
        <v>10018800000</v>
      </c>
      <c r="BV8" s="262">
        <f t="shared" si="38"/>
        <v>11880</v>
      </c>
      <c r="BW8" s="262">
        <f t="shared" si="39"/>
        <v>3005640000</v>
      </c>
      <c r="BX8" s="261">
        <v>39600</v>
      </c>
      <c r="BY8" s="262">
        <f t="shared" si="40"/>
        <v>10018800000</v>
      </c>
      <c r="BZ8" s="262">
        <f t="shared" si="41"/>
        <v>11880</v>
      </c>
      <c r="CA8" s="262">
        <f t="shared" si="42"/>
        <v>3005640000</v>
      </c>
      <c r="CB8" s="262">
        <v>36000</v>
      </c>
      <c r="CC8" s="262">
        <f t="shared" si="43"/>
        <v>9108000000</v>
      </c>
      <c r="CD8" s="262">
        <f t="shared" si="44"/>
        <v>10800</v>
      </c>
      <c r="CE8" s="262">
        <f t="shared" si="45"/>
        <v>2732400000</v>
      </c>
      <c r="CF8" s="262">
        <f t="shared" si="46"/>
        <v>115200</v>
      </c>
      <c r="CG8" s="262">
        <f t="shared" si="47"/>
        <v>29145600000</v>
      </c>
      <c r="CH8" s="262">
        <f t="shared" si="48"/>
        <v>3005662680</v>
      </c>
      <c r="CI8" s="262">
        <f t="shared" si="49"/>
        <v>8743680000</v>
      </c>
      <c r="CJ8" s="262">
        <v>39600</v>
      </c>
      <c r="CK8" s="262">
        <f t="shared" si="50"/>
        <v>10018800000</v>
      </c>
      <c r="CL8" s="262">
        <f t="shared" si="51"/>
        <v>11880</v>
      </c>
      <c r="CM8" s="262">
        <f t="shared" si="52"/>
        <v>3005640000</v>
      </c>
      <c r="CN8" s="262">
        <v>36000</v>
      </c>
      <c r="CO8" s="262">
        <f t="shared" si="53"/>
        <v>9108000000</v>
      </c>
      <c r="CP8" s="262">
        <f t="shared" si="54"/>
        <v>10800</v>
      </c>
      <c r="CQ8" s="262">
        <f t="shared" si="55"/>
        <v>2732400000</v>
      </c>
      <c r="CR8" s="262">
        <v>25200.000000000004</v>
      </c>
      <c r="CS8" s="262">
        <f t="shared" si="56"/>
        <v>6375600000.000001</v>
      </c>
      <c r="CT8" s="262">
        <f t="shared" si="57"/>
        <v>7560.0000000000009</v>
      </c>
      <c r="CU8" s="262">
        <f t="shared" si="58"/>
        <v>1912680000.0000002</v>
      </c>
      <c r="CV8" s="262">
        <f t="shared" si="59"/>
        <v>100800</v>
      </c>
      <c r="CW8" s="262">
        <f t="shared" si="60"/>
        <v>25502400000</v>
      </c>
      <c r="CX8" s="271">
        <f t="shared" si="61"/>
        <v>30240</v>
      </c>
      <c r="CY8" s="271">
        <f t="shared" si="62"/>
        <v>7650720000</v>
      </c>
      <c r="CZ8" s="300">
        <f t="shared" si="63"/>
        <v>108000</v>
      </c>
      <c r="DA8" s="300">
        <f t="shared" si="64"/>
        <v>27324000000</v>
      </c>
      <c r="DB8" s="300">
        <f t="shared" si="65"/>
        <v>0</v>
      </c>
      <c r="DC8" s="300"/>
      <c r="DD8" s="300"/>
      <c r="DE8" s="300"/>
      <c r="DF8" s="300"/>
    </row>
    <row r="9" spans="1:156" x14ac:dyDescent="0.35">
      <c r="A9" s="68" t="s">
        <v>11</v>
      </c>
      <c r="B9" s="22" t="s">
        <v>1264</v>
      </c>
      <c r="C9" s="138" t="s">
        <v>1263</v>
      </c>
      <c r="D9" s="187" t="s">
        <v>446</v>
      </c>
      <c r="E9" s="22">
        <v>12</v>
      </c>
      <c r="F9" s="7">
        <v>1</v>
      </c>
      <c r="G9" s="8"/>
      <c r="H9" s="9">
        <f t="shared" si="8"/>
        <v>0</v>
      </c>
      <c r="I9" s="10">
        <v>175248798147</v>
      </c>
      <c r="J9" s="10">
        <v>286409</v>
      </c>
      <c r="K9" s="10" t="s">
        <v>520</v>
      </c>
      <c r="L9" s="11">
        <v>0</v>
      </c>
      <c r="M9" s="8">
        <v>392740666303</v>
      </c>
      <c r="N9" s="8">
        <v>569785</v>
      </c>
      <c r="O9" s="8" t="s">
        <v>708</v>
      </c>
      <c r="P9" s="11">
        <v>0</v>
      </c>
      <c r="Q9" s="12">
        <v>530279248200</v>
      </c>
      <c r="R9" s="12">
        <v>763871</v>
      </c>
      <c r="S9" s="12"/>
      <c r="T9" s="12"/>
      <c r="U9" s="11" t="s">
        <v>591</v>
      </c>
      <c r="V9" s="11"/>
      <c r="W9" s="11">
        <v>0</v>
      </c>
      <c r="X9" s="13">
        <f>(Z9/F9)/E9</f>
        <v>3200</v>
      </c>
      <c r="Y9" s="14">
        <f t="shared" si="1"/>
        <v>38400</v>
      </c>
      <c r="Z9" s="15">
        <v>38400</v>
      </c>
      <c r="AA9" s="15">
        <f t="shared" si="2"/>
        <v>0</v>
      </c>
      <c r="AB9" s="16"/>
      <c r="AC9" s="16"/>
      <c r="AD9" s="269">
        <f t="shared" si="3"/>
        <v>0</v>
      </c>
      <c r="AE9" s="269">
        <f t="shared" si="4"/>
        <v>0</v>
      </c>
      <c r="AF9" s="18"/>
      <c r="AG9" s="18">
        <f t="shared" si="5"/>
        <v>0</v>
      </c>
      <c r="AH9" s="59"/>
      <c r="AI9" s="129">
        <f t="shared" si="6"/>
        <v>0</v>
      </c>
      <c r="AJ9" s="290">
        <v>0</v>
      </c>
      <c r="AK9" s="9">
        <f t="shared" si="9"/>
        <v>0</v>
      </c>
      <c r="AL9" s="259">
        <f t="shared" si="10"/>
        <v>0</v>
      </c>
      <c r="AM9" s="259">
        <f t="shared" si="7"/>
        <v>0</v>
      </c>
      <c r="AN9" s="262">
        <v>0</v>
      </c>
      <c r="AO9" s="262">
        <f t="shared" si="11"/>
        <v>0</v>
      </c>
      <c r="AP9" s="262">
        <f t="shared" si="12"/>
        <v>0</v>
      </c>
      <c r="AQ9" s="262">
        <f t="shared" si="13"/>
        <v>0</v>
      </c>
      <c r="AR9" s="274">
        <v>0</v>
      </c>
      <c r="AS9" s="274">
        <f t="shared" si="14"/>
        <v>0</v>
      </c>
      <c r="AT9" s="274">
        <f t="shared" si="15"/>
        <v>0</v>
      </c>
      <c r="AU9" s="274">
        <f t="shared" si="16"/>
        <v>0</v>
      </c>
      <c r="AV9" s="262">
        <v>0</v>
      </c>
      <c r="AW9" s="262">
        <f t="shared" si="17"/>
        <v>0</v>
      </c>
      <c r="AX9" s="262">
        <f t="shared" si="18"/>
        <v>0</v>
      </c>
      <c r="AY9" s="262">
        <f t="shared" si="19"/>
        <v>0</v>
      </c>
      <c r="AZ9" s="262">
        <f t="shared" si="20"/>
        <v>0</v>
      </c>
      <c r="BA9" s="262">
        <f t="shared" si="21"/>
        <v>0</v>
      </c>
      <c r="BB9" s="262">
        <f t="shared" si="22"/>
        <v>0</v>
      </c>
      <c r="BC9" s="262">
        <f t="shared" si="23"/>
        <v>0</v>
      </c>
      <c r="BD9" s="261">
        <v>0</v>
      </c>
      <c r="BE9" s="262">
        <f t="shared" si="24"/>
        <v>0</v>
      </c>
      <c r="BF9" s="262">
        <f t="shared" si="25"/>
        <v>0</v>
      </c>
      <c r="BG9" s="262">
        <f t="shared" si="26"/>
        <v>0</v>
      </c>
      <c r="BH9" s="262">
        <v>0</v>
      </c>
      <c r="BI9" s="262">
        <f t="shared" si="27"/>
        <v>0</v>
      </c>
      <c r="BJ9" s="262">
        <f t="shared" si="28"/>
        <v>0</v>
      </c>
      <c r="BK9" s="262">
        <f t="shared" si="29"/>
        <v>0</v>
      </c>
      <c r="BL9" s="262">
        <v>0</v>
      </c>
      <c r="BM9" s="262">
        <f t="shared" si="30"/>
        <v>0</v>
      </c>
      <c r="BN9" s="262">
        <f t="shared" si="31"/>
        <v>0</v>
      </c>
      <c r="BO9" s="262">
        <f t="shared" si="32"/>
        <v>0</v>
      </c>
      <c r="BP9" s="262">
        <f t="shared" si="33"/>
        <v>0</v>
      </c>
      <c r="BQ9" s="262">
        <f t="shared" si="34"/>
        <v>0</v>
      </c>
      <c r="BR9" s="262">
        <f t="shared" si="35"/>
        <v>0</v>
      </c>
      <c r="BS9" s="262">
        <f t="shared" si="36"/>
        <v>0</v>
      </c>
      <c r="BT9" s="262">
        <v>0</v>
      </c>
      <c r="BU9" s="262">
        <f t="shared" si="37"/>
        <v>0</v>
      </c>
      <c r="BV9" s="262">
        <f t="shared" si="38"/>
        <v>0</v>
      </c>
      <c r="BW9" s="262">
        <f t="shared" si="39"/>
        <v>0</v>
      </c>
      <c r="BX9" s="261">
        <v>0</v>
      </c>
      <c r="BY9" s="262">
        <f t="shared" si="40"/>
        <v>0</v>
      </c>
      <c r="BZ9" s="262">
        <f t="shared" si="41"/>
        <v>0</v>
      </c>
      <c r="CA9" s="262">
        <f t="shared" si="42"/>
        <v>0</v>
      </c>
      <c r="CB9" s="262">
        <v>0</v>
      </c>
      <c r="CC9" s="262">
        <f t="shared" si="43"/>
        <v>0</v>
      </c>
      <c r="CD9" s="262">
        <f t="shared" si="44"/>
        <v>0</v>
      </c>
      <c r="CE9" s="262">
        <f t="shared" si="45"/>
        <v>0</v>
      </c>
      <c r="CF9" s="262">
        <f t="shared" si="46"/>
        <v>0</v>
      </c>
      <c r="CG9" s="262">
        <f t="shared" si="47"/>
        <v>0</v>
      </c>
      <c r="CH9" s="262">
        <f t="shared" si="48"/>
        <v>0</v>
      </c>
      <c r="CI9" s="262">
        <f t="shared" si="49"/>
        <v>0</v>
      </c>
      <c r="CJ9" s="262">
        <v>0</v>
      </c>
      <c r="CK9" s="262">
        <f t="shared" si="50"/>
        <v>0</v>
      </c>
      <c r="CL9" s="262">
        <f t="shared" si="51"/>
        <v>0</v>
      </c>
      <c r="CM9" s="262">
        <f t="shared" si="52"/>
        <v>0</v>
      </c>
      <c r="CN9" s="262">
        <v>0</v>
      </c>
      <c r="CO9" s="262">
        <f t="shared" si="53"/>
        <v>0</v>
      </c>
      <c r="CP9" s="262">
        <f t="shared" si="54"/>
        <v>0</v>
      </c>
      <c r="CQ9" s="262">
        <f t="shared" si="55"/>
        <v>0</v>
      </c>
      <c r="CR9" s="262">
        <v>0</v>
      </c>
      <c r="CS9" s="262">
        <f t="shared" si="56"/>
        <v>0</v>
      </c>
      <c r="CT9" s="262">
        <f t="shared" si="57"/>
        <v>0</v>
      </c>
      <c r="CU9" s="262">
        <f t="shared" si="58"/>
        <v>0</v>
      </c>
      <c r="CV9" s="262">
        <f t="shared" si="59"/>
        <v>0</v>
      </c>
      <c r="CW9" s="262">
        <f t="shared" si="60"/>
        <v>0</v>
      </c>
      <c r="CX9" s="271">
        <f t="shared" si="61"/>
        <v>0</v>
      </c>
      <c r="CY9" s="271">
        <f t="shared" si="62"/>
        <v>0</v>
      </c>
      <c r="CZ9" s="300">
        <f t="shared" si="63"/>
        <v>0</v>
      </c>
      <c r="DA9" s="300">
        <f t="shared" si="64"/>
        <v>0</v>
      </c>
      <c r="DB9" s="300">
        <f t="shared" si="65"/>
        <v>0</v>
      </c>
      <c r="DC9" s="300"/>
      <c r="DD9" s="300"/>
      <c r="DE9" s="300"/>
      <c r="DF9" s="300"/>
    </row>
    <row r="10" spans="1:156" x14ac:dyDescent="0.35">
      <c r="A10" s="22" t="s">
        <v>11</v>
      </c>
      <c r="B10" s="22">
        <v>13050322</v>
      </c>
      <c r="C10" s="6" t="s">
        <v>185</v>
      </c>
      <c r="D10" s="7" t="s">
        <v>184</v>
      </c>
      <c r="E10" s="7">
        <v>12</v>
      </c>
      <c r="F10" s="7">
        <v>1</v>
      </c>
      <c r="G10" s="8">
        <v>172800</v>
      </c>
      <c r="H10" s="9">
        <f t="shared" si="8"/>
        <v>172800</v>
      </c>
      <c r="I10" s="10">
        <v>18122258321</v>
      </c>
      <c r="J10" s="10">
        <v>116546</v>
      </c>
      <c r="K10" s="10" t="s">
        <v>746</v>
      </c>
      <c r="L10" s="11">
        <v>0.13</v>
      </c>
      <c r="M10" s="8">
        <v>1753365100</v>
      </c>
      <c r="N10" s="8">
        <v>10341</v>
      </c>
      <c r="O10" s="8" t="s">
        <v>556</v>
      </c>
      <c r="P10" s="11">
        <v>0</v>
      </c>
      <c r="Q10" s="12">
        <v>469537600</v>
      </c>
      <c r="R10" s="12">
        <v>2968</v>
      </c>
      <c r="S10" s="12"/>
      <c r="T10" s="12"/>
      <c r="U10" s="11" t="s">
        <v>469</v>
      </c>
      <c r="V10" s="11"/>
      <c r="W10" s="11" t="s">
        <v>860</v>
      </c>
      <c r="X10" s="13">
        <f t="shared" si="0"/>
        <v>3600</v>
      </c>
      <c r="Y10" s="14">
        <f t="shared" si="1"/>
        <v>43200</v>
      </c>
      <c r="Z10" s="15">
        <v>43200</v>
      </c>
      <c r="AA10" s="15">
        <f t="shared" si="2"/>
        <v>7464960000</v>
      </c>
      <c r="AB10" s="16">
        <v>997.08333333333337</v>
      </c>
      <c r="AC10" s="16">
        <v>494.66666666666669</v>
      </c>
      <c r="AD10" s="269">
        <f t="shared" si="3"/>
        <v>0</v>
      </c>
      <c r="AE10" s="269">
        <f t="shared" si="4"/>
        <v>0</v>
      </c>
      <c r="AF10" s="286">
        <v>0</v>
      </c>
      <c r="AG10" s="18">
        <f t="shared" si="5"/>
        <v>0</v>
      </c>
      <c r="AH10" s="59"/>
      <c r="AI10" s="129">
        <f t="shared" si="6"/>
        <v>0</v>
      </c>
      <c r="AJ10" s="290">
        <v>0</v>
      </c>
      <c r="AK10" s="9">
        <f t="shared" si="9"/>
        <v>0</v>
      </c>
      <c r="AL10" s="259">
        <f t="shared" si="10"/>
        <v>0</v>
      </c>
      <c r="AM10" s="259">
        <f t="shared" si="7"/>
        <v>0</v>
      </c>
      <c r="AN10" s="262">
        <v>0</v>
      </c>
      <c r="AO10" s="262">
        <f t="shared" si="11"/>
        <v>0</v>
      </c>
      <c r="AP10" s="262">
        <f t="shared" si="12"/>
        <v>0</v>
      </c>
      <c r="AQ10" s="262">
        <f t="shared" si="13"/>
        <v>0</v>
      </c>
      <c r="AR10" s="274">
        <v>0</v>
      </c>
      <c r="AS10" s="274">
        <f t="shared" si="14"/>
        <v>0</v>
      </c>
      <c r="AT10" s="274">
        <f t="shared" si="15"/>
        <v>0</v>
      </c>
      <c r="AU10" s="274">
        <f t="shared" si="16"/>
        <v>0</v>
      </c>
      <c r="AV10" s="262">
        <v>0</v>
      </c>
      <c r="AW10" s="262">
        <f t="shared" si="17"/>
        <v>0</v>
      </c>
      <c r="AX10" s="262">
        <f t="shared" si="18"/>
        <v>0</v>
      </c>
      <c r="AY10" s="262">
        <f t="shared" si="19"/>
        <v>0</v>
      </c>
      <c r="AZ10" s="262">
        <f t="shared" si="20"/>
        <v>0</v>
      </c>
      <c r="BA10" s="262">
        <f t="shared" si="21"/>
        <v>0</v>
      </c>
      <c r="BB10" s="262">
        <f t="shared" si="22"/>
        <v>0</v>
      </c>
      <c r="BC10" s="262">
        <f t="shared" si="23"/>
        <v>0</v>
      </c>
      <c r="BD10" s="261">
        <v>0</v>
      </c>
      <c r="BE10" s="262">
        <f t="shared" si="24"/>
        <v>0</v>
      </c>
      <c r="BF10" s="262">
        <f t="shared" si="25"/>
        <v>0</v>
      </c>
      <c r="BG10" s="262">
        <f t="shared" si="26"/>
        <v>0</v>
      </c>
      <c r="BH10" s="262">
        <v>0</v>
      </c>
      <c r="BI10" s="262">
        <f t="shared" si="27"/>
        <v>0</v>
      </c>
      <c r="BJ10" s="262">
        <f t="shared" si="28"/>
        <v>0</v>
      </c>
      <c r="BK10" s="262">
        <f t="shared" si="29"/>
        <v>0</v>
      </c>
      <c r="BL10" s="262">
        <v>0</v>
      </c>
      <c r="BM10" s="262">
        <f t="shared" si="30"/>
        <v>0</v>
      </c>
      <c r="BN10" s="262">
        <f t="shared" si="31"/>
        <v>0</v>
      </c>
      <c r="BO10" s="262">
        <f t="shared" si="32"/>
        <v>0</v>
      </c>
      <c r="BP10" s="262">
        <f t="shared" si="33"/>
        <v>0</v>
      </c>
      <c r="BQ10" s="262">
        <f t="shared" si="34"/>
        <v>0</v>
      </c>
      <c r="BR10" s="262">
        <f t="shared" si="35"/>
        <v>0</v>
      </c>
      <c r="BS10" s="262">
        <f t="shared" si="36"/>
        <v>0</v>
      </c>
      <c r="BT10" s="262">
        <v>0</v>
      </c>
      <c r="BU10" s="262">
        <f t="shared" si="37"/>
        <v>0</v>
      </c>
      <c r="BV10" s="262">
        <f t="shared" si="38"/>
        <v>0</v>
      </c>
      <c r="BW10" s="262">
        <f t="shared" si="39"/>
        <v>0</v>
      </c>
      <c r="BX10" s="261">
        <v>0</v>
      </c>
      <c r="BY10" s="262">
        <f t="shared" si="40"/>
        <v>0</v>
      </c>
      <c r="BZ10" s="262">
        <f t="shared" si="41"/>
        <v>0</v>
      </c>
      <c r="CA10" s="262">
        <f t="shared" si="42"/>
        <v>0</v>
      </c>
      <c r="CB10" s="262">
        <v>0</v>
      </c>
      <c r="CC10" s="262">
        <f t="shared" si="43"/>
        <v>0</v>
      </c>
      <c r="CD10" s="262">
        <f t="shared" si="44"/>
        <v>0</v>
      </c>
      <c r="CE10" s="262">
        <f t="shared" si="45"/>
        <v>0</v>
      </c>
      <c r="CF10" s="262">
        <f t="shared" si="46"/>
        <v>0</v>
      </c>
      <c r="CG10" s="262">
        <f t="shared" si="47"/>
        <v>0</v>
      </c>
      <c r="CH10" s="262">
        <f t="shared" si="48"/>
        <v>0</v>
      </c>
      <c r="CI10" s="262">
        <f t="shared" si="49"/>
        <v>0</v>
      </c>
      <c r="CJ10" s="262">
        <v>0</v>
      </c>
      <c r="CK10" s="262">
        <f t="shared" si="50"/>
        <v>0</v>
      </c>
      <c r="CL10" s="262">
        <f t="shared" si="51"/>
        <v>0</v>
      </c>
      <c r="CM10" s="262">
        <f t="shared" si="52"/>
        <v>0</v>
      </c>
      <c r="CN10" s="262">
        <v>0</v>
      </c>
      <c r="CO10" s="262">
        <f t="shared" si="53"/>
        <v>0</v>
      </c>
      <c r="CP10" s="262">
        <f t="shared" si="54"/>
        <v>0</v>
      </c>
      <c r="CQ10" s="262">
        <f t="shared" si="55"/>
        <v>0</v>
      </c>
      <c r="CR10" s="262">
        <v>0</v>
      </c>
      <c r="CS10" s="262">
        <f t="shared" si="56"/>
        <v>0</v>
      </c>
      <c r="CT10" s="262">
        <f t="shared" si="57"/>
        <v>0</v>
      </c>
      <c r="CU10" s="262">
        <f t="shared" si="58"/>
        <v>0</v>
      </c>
      <c r="CV10" s="262">
        <f t="shared" si="59"/>
        <v>0</v>
      </c>
      <c r="CW10" s="262">
        <f t="shared" si="60"/>
        <v>0</v>
      </c>
      <c r="CX10" s="271">
        <f t="shared" si="61"/>
        <v>0</v>
      </c>
      <c r="CY10" s="271">
        <f t="shared" si="62"/>
        <v>0</v>
      </c>
      <c r="CZ10" s="300">
        <f t="shared" si="63"/>
        <v>0</v>
      </c>
      <c r="DA10" s="300">
        <f t="shared" si="64"/>
        <v>0</v>
      </c>
      <c r="DB10" s="300">
        <f t="shared" si="65"/>
        <v>0</v>
      </c>
      <c r="DC10" s="300"/>
      <c r="DD10" s="300"/>
      <c r="DE10" s="300"/>
      <c r="DF10" s="300"/>
    </row>
    <row r="11" spans="1:156" x14ac:dyDescent="0.35">
      <c r="A11" s="22" t="s">
        <v>11</v>
      </c>
      <c r="B11" s="22">
        <v>13050321</v>
      </c>
      <c r="C11" s="6" t="s">
        <v>186</v>
      </c>
      <c r="D11" s="7" t="s">
        <v>22</v>
      </c>
      <c r="E11" s="7">
        <v>12</v>
      </c>
      <c r="F11" s="7">
        <v>1</v>
      </c>
      <c r="G11" s="8">
        <v>240000</v>
      </c>
      <c r="H11" s="9">
        <f t="shared" si="8"/>
        <v>240000</v>
      </c>
      <c r="I11" s="10">
        <v>1554584603</v>
      </c>
      <c r="J11" s="10">
        <v>12951</v>
      </c>
      <c r="K11" s="10" t="s">
        <v>469</v>
      </c>
      <c r="L11" s="11">
        <v>1</v>
      </c>
      <c r="M11" s="8">
        <v>17658000</v>
      </c>
      <c r="N11" s="8">
        <v>90</v>
      </c>
      <c r="O11" s="8" t="s">
        <v>469</v>
      </c>
      <c r="P11" s="11">
        <v>1</v>
      </c>
      <c r="Q11" s="12">
        <v>1093003800</v>
      </c>
      <c r="R11" s="12">
        <v>0</v>
      </c>
      <c r="S11" s="12"/>
      <c r="T11" s="12"/>
      <c r="U11" s="11" t="s">
        <v>469</v>
      </c>
      <c r="V11" s="11"/>
      <c r="W11" s="11" t="s">
        <v>860</v>
      </c>
      <c r="X11" s="13">
        <f t="shared" si="0"/>
        <v>3600</v>
      </c>
      <c r="Y11" s="14">
        <f t="shared" si="1"/>
        <v>43200</v>
      </c>
      <c r="Z11" s="15">
        <v>43200</v>
      </c>
      <c r="AA11" s="15">
        <f t="shared" si="2"/>
        <v>10368000000</v>
      </c>
      <c r="AB11" s="16">
        <v>1974.6666666666667</v>
      </c>
      <c r="AC11" s="16">
        <v>0</v>
      </c>
      <c r="AD11" s="269">
        <f t="shared" si="3"/>
        <v>0</v>
      </c>
      <c r="AE11" s="269">
        <f t="shared" si="4"/>
        <v>0</v>
      </c>
      <c r="AF11" s="286">
        <v>0</v>
      </c>
      <c r="AG11" s="18">
        <f t="shared" si="5"/>
        <v>0</v>
      </c>
      <c r="AH11" s="59"/>
      <c r="AI11" s="129">
        <f t="shared" si="6"/>
        <v>0</v>
      </c>
      <c r="AJ11" s="290">
        <v>0</v>
      </c>
      <c r="AK11" s="9">
        <f t="shared" si="9"/>
        <v>0</v>
      </c>
      <c r="AL11" s="259">
        <f t="shared" si="10"/>
        <v>0</v>
      </c>
      <c r="AM11" s="259">
        <f t="shared" si="7"/>
        <v>0</v>
      </c>
      <c r="AN11" s="262">
        <v>0</v>
      </c>
      <c r="AO11" s="262">
        <f t="shared" si="11"/>
        <v>0</v>
      </c>
      <c r="AP11" s="262">
        <f t="shared" si="12"/>
        <v>0</v>
      </c>
      <c r="AQ11" s="262">
        <f t="shared" si="13"/>
        <v>0</v>
      </c>
      <c r="AR11" s="274">
        <v>0</v>
      </c>
      <c r="AS11" s="274">
        <f t="shared" si="14"/>
        <v>0</v>
      </c>
      <c r="AT11" s="274">
        <f t="shared" si="15"/>
        <v>0</v>
      </c>
      <c r="AU11" s="274">
        <f t="shared" si="16"/>
        <v>0</v>
      </c>
      <c r="AV11" s="262">
        <v>0</v>
      </c>
      <c r="AW11" s="262">
        <f t="shared" si="17"/>
        <v>0</v>
      </c>
      <c r="AX11" s="262">
        <f t="shared" si="18"/>
        <v>0</v>
      </c>
      <c r="AY11" s="262">
        <f t="shared" si="19"/>
        <v>0</v>
      </c>
      <c r="AZ11" s="262">
        <f t="shared" si="20"/>
        <v>0</v>
      </c>
      <c r="BA11" s="262">
        <f t="shared" si="21"/>
        <v>0</v>
      </c>
      <c r="BB11" s="262">
        <f t="shared" si="22"/>
        <v>0</v>
      </c>
      <c r="BC11" s="262">
        <f t="shared" si="23"/>
        <v>0</v>
      </c>
      <c r="BD11" s="261">
        <v>0</v>
      </c>
      <c r="BE11" s="262">
        <f t="shared" si="24"/>
        <v>0</v>
      </c>
      <c r="BF11" s="262">
        <f t="shared" si="25"/>
        <v>0</v>
      </c>
      <c r="BG11" s="262">
        <f t="shared" si="26"/>
        <v>0</v>
      </c>
      <c r="BH11" s="262">
        <v>0</v>
      </c>
      <c r="BI11" s="262">
        <f t="shared" si="27"/>
        <v>0</v>
      </c>
      <c r="BJ11" s="262">
        <f t="shared" si="28"/>
        <v>0</v>
      </c>
      <c r="BK11" s="262">
        <f t="shared" si="29"/>
        <v>0</v>
      </c>
      <c r="BL11" s="262">
        <v>0</v>
      </c>
      <c r="BM11" s="262">
        <f t="shared" si="30"/>
        <v>0</v>
      </c>
      <c r="BN11" s="262">
        <f t="shared" si="31"/>
        <v>0</v>
      </c>
      <c r="BO11" s="262">
        <f t="shared" si="32"/>
        <v>0</v>
      </c>
      <c r="BP11" s="262">
        <f t="shared" si="33"/>
        <v>0</v>
      </c>
      <c r="BQ11" s="262">
        <f t="shared" si="34"/>
        <v>0</v>
      </c>
      <c r="BR11" s="262">
        <f t="shared" si="35"/>
        <v>0</v>
      </c>
      <c r="BS11" s="262">
        <f t="shared" si="36"/>
        <v>0</v>
      </c>
      <c r="BT11" s="262">
        <v>0</v>
      </c>
      <c r="BU11" s="262">
        <f t="shared" si="37"/>
        <v>0</v>
      </c>
      <c r="BV11" s="262">
        <f t="shared" si="38"/>
        <v>0</v>
      </c>
      <c r="BW11" s="262">
        <f t="shared" si="39"/>
        <v>0</v>
      </c>
      <c r="BX11" s="261">
        <v>0</v>
      </c>
      <c r="BY11" s="262">
        <f t="shared" si="40"/>
        <v>0</v>
      </c>
      <c r="BZ11" s="262">
        <f t="shared" si="41"/>
        <v>0</v>
      </c>
      <c r="CA11" s="262">
        <f t="shared" si="42"/>
        <v>0</v>
      </c>
      <c r="CB11" s="262">
        <v>0</v>
      </c>
      <c r="CC11" s="262">
        <f t="shared" si="43"/>
        <v>0</v>
      </c>
      <c r="CD11" s="262">
        <f t="shared" si="44"/>
        <v>0</v>
      </c>
      <c r="CE11" s="262">
        <f t="shared" si="45"/>
        <v>0</v>
      </c>
      <c r="CF11" s="262">
        <f t="shared" si="46"/>
        <v>0</v>
      </c>
      <c r="CG11" s="262">
        <f t="shared" si="47"/>
        <v>0</v>
      </c>
      <c r="CH11" s="262">
        <f t="shared" si="48"/>
        <v>0</v>
      </c>
      <c r="CI11" s="262">
        <f t="shared" si="49"/>
        <v>0</v>
      </c>
      <c r="CJ11" s="262">
        <v>0</v>
      </c>
      <c r="CK11" s="262">
        <f t="shared" si="50"/>
        <v>0</v>
      </c>
      <c r="CL11" s="262">
        <f t="shared" si="51"/>
        <v>0</v>
      </c>
      <c r="CM11" s="262">
        <f t="shared" si="52"/>
        <v>0</v>
      </c>
      <c r="CN11" s="262">
        <v>0</v>
      </c>
      <c r="CO11" s="262">
        <f t="shared" si="53"/>
        <v>0</v>
      </c>
      <c r="CP11" s="262">
        <f t="shared" si="54"/>
        <v>0</v>
      </c>
      <c r="CQ11" s="262">
        <f t="shared" si="55"/>
        <v>0</v>
      </c>
      <c r="CR11" s="262">
        <v>0</v>
      </c>
      <c r="CS11" s="262">
        <f t="shared" si="56"/>
        <v>0</v>
      </c>
      <c r="CT11" s="262">
        <f t="shared" si="57"/>
        <v>0</v>
      </c>
      <c r="CU11" s="262">
        <f t="shared" si="58"/>
        <v>0</v>
      </c>
      <c r="CV11" s="262">
        <f t="shared" si="59"/>
        <v>0</v>
      </c>
      <c r="CW11" s="262">
        <f t="shared" si="60"/>
        <v>0</v>
      </c>
      <c r="CX11" s="271">
        <f t="shared" si="61"/>
        <v>0</v>
      </c>
      <c r="CY11" s="271">
        <f t="shared" si="62"/>
        <v>0</v>
      </c>
      <c r="CZ11" s="300">
        <f t="shared" si="63"/>
        <v>0</v>
      </c>
      <c r="DA11" s="300">
        <f t="shared" si="64"/>
        <v>0</v>
      </c>
      <c r="DB11" s="300">
        <f t="shared" si="65"/>
        <v>0</v>
      </c>
      <c r="DC11" s="300"/>
      <c r="DD11" s="300"/>
      <c r="DE11" s="300"/>
      <c r="DF11" s="300"/>
    </row>
    <row r="12" spans="1:156" x14ac:dyDescent="0.35">
      <c r="A12" s="22" t="s">
        <v>11</v>
      </c>
      <c r="B12" s="22">
        <v>13020324</v>
      </c>
      <c r="C12" s="6" t="s">
        <v>187</v>
      </c>
      <c r="D12" s="7" t="s">
        <v>24</v>
      </c>
      <c r="E12" s="7">
        <v>12</v>
      </c>
      <c r="F12" s="7">
        <v>1</v>
      </c>
      <c r="G12" s="8">
        <v>216000</v>
      </c>
      <c r="H12" s="9">
        <f t="shared" si="8"/>
        <v>216000</v>
      </c>
      <c r="I12" s="10">
        <v>1106103312787</v>
      </c>
      <c r="J12" s="10">
        <v>6486340</v>
      </c>
      <c r="K12" s="10" t="s">
        <v>747</v>
      </c>
      <c r="L12" s="11">
        <v>0</v>
      </c>
      <c r="M12" s="8">
        <v>1360514826717</v>
      </c>
      <c r="N12" s="8">
        <v>5966812</v>
      </c>
      <c r="O12" s="8" t="s">
        <v>557</v>
      </c>
      <c r="P12" s="11">
        <v>0</v>
      </c>
      <c r="Q12" s="12">
        <v>770875252100</v>
      </c>
      <c r="R12" s="12">
        <v>2860617</v>
      </c>
      <c r="S12" s="12">
        <v>7</v>
      </c>
      <c r="T12" s="12">
        <v>1427684</v>
      </c>
      <c r="U12" s="11" t="s">
        <v>886</v>
      </c>
      <c r="V12" s="11" t="s">
        <v>887</v>
      </c>
      <c r="W12" s="11">
        <v>0</v>
      </c>
      <c r="X12" s="13">
        <f t="shared" si="0"/>
        <v>3600</v>
      </c>
      <c r="Y12" s="14">
        <f t="shared" si="1"/>
        <v>43200</v>
      </c>
      <c r="Z12" s="15">
        <v>43200</v>
      </c>
      <c r="AA12" s="15">
        <f t="shared" si="2"/>
        <v>9331200000</v>
      </c>
      <c r="AB12" s="16">
        <v>331.66666666666669</v>
      </c>
      <c r="AC12" s="16">
        <v>0</v>
      </c>
      <c r="AD12" s="269">
        <f t="shared" si="3"/>
        <v>0</v>
      </c>
      <c r="AE12" s="269">
        <f t="shared" si="4"/>
        <v>0</v>
      </c>
      <c r="AF12" s="286">
        <v>0</v>
      </c>
      <c r="AG12" s="18">
        <f t="shared" si="5"/>
        <v>0</v>
      </c>
      <c r="AH12" s="59"/>
      <c r="AI12" s="129">
        <f t="shared" si="6"/>
        <v>0</v>
      </c>
      <c r="AJ12" s="290">
        <v>0</v>
      </c>
      <c r="AK12" s="9">
        <f t="shared" si="9"/>
        <v>0</v>
      </c>
      <c r="AL12" s="259">
        <f t="shared" si="10"/>
        <v>0</v>
      </c>
      <c r="AM12" s="259">
        <f t="shared" si="7"/>
        <v>0</v>
      </c>
      <c r="AN12" s="262">
        <v>0</v>
      </c>
      <c r="AO12" s="262">
        <f t="shared" si="11"/>
        <v>0</v>
      </c>
      <c r="AP12" s="262">
        <f t="shared" si="12"/>
        <v>0</v>
      </c>
      <c r="AQ12" s="262">
        <f t="shared" si="13"/>
        <v>0</v>
      </c>
      <c r="AR12" s="274">
        <v>0</v>
      </c>
      <c r="AS12" s="274">
        <f t="shared" si="14"/>
        <v>0</v>
      </c>
      <c r="AT12" s="274">
        <f t="shared" si="15"/>
        <v>0</v>
      </c>
      <c r="AU12" s="274">
        <f t="shared" si="16"/>
        <v>0</v>
      </c>
      <c r="AV12" s="262">
        <v>0</v>
      </c>
      <c r="AW12" s="262">
        <f t="shared" si="17"/>
        <v>0</v>
      </c>
      <c r="AX12" s="262">
        <f t="shared" si="18"/>
        <v>0</v>
      </c>
      <c r="AY12" s="262">
        <f t="shared" si="19"/>
        <v>0</v>
      </c>
      <c r="AZ12" s="262">
        <f t="shared" si="20"/>
        <v>0</v>
      </c>
      <c r="BA12" s="262">
        <f t="shared" si="21"/>
        <v>0</v>
      </c>
      <c r="BB12" s="262">
        <f t="shared" si="22"/>
        <v>0</v>
      </c>
      <c r="BC12" s="262">
        <f t="shared" si="23"/>
        <v>0</v>
      </c>
      <c r="BD12" s="261">
        <v>0</v>
      </c>
      <c r="BE12" s="262">
        <f t="shared" si="24"/>
        <v>0</v>
      </c>
      <c r="BF12" s="262">
        <f t="shared" si="25"/>
        <v>0</v>
      </c>
      <c r="BG12" s="262">
        <f t="shared" si="26"/>
        <v>0</v>
      </c>
      <c r="BH12" s="262">
        <v>0</v>
      </c>
      <c r="BI12" s="262">
        <f t="shared" si="27"/>
        <v>0</v>
      </c>
      <c r="BJ12" s="262">
        <f t="shared" si="28"/>
        <v>0</v>
      </c>
      <c r="BK12" s="262">
        <f t="shared" si="29"/>
        <v>0</v>
      </c>
      <c r="BL12" s="262">
        <v>0</v>
      </c>
      <c r="BM12" s="262">
        <f t="shared" si="30"/>
        <v>0</v>
      </c>
      <c r="BN12" s="262">
        <f t="shared" si="31"/>
        <v>0</v>
      </c>
      <c r="BO12" s="262">
        <f t="shared" si="32"/>
        <v>0</v>
      </c>
      <c r="BP12" s="262">
        <f t="shared" si="33"/>
        <v>0</v>
      </c>
      <c r="BQ12" s="262">
        <f t="shared" si="34"/>
        <v>0</v>
      </c>
      <c r="BR12" s="262">
        <f t="shared" si="35"/>
        <v>0</v>
      </c>
      <c r="BS12" s="262">
        <f t="shared" si="36"/>
        <v>0</v>
      </c>
      <c r="BT12" s="262">
        <v>0</v>
      </c>
      <c r="BU12" s="262">
        <f t="shared" si="37"/>
        <v>0</v>
      </c>
      <c r="BV12" s="262">
        <f t="shared" si="38"/>
        <v>0</v>
      </c>
      <c r="BW12" s="262">
        <f t="shared" si="39"/>
        <v>0</v>
      </c>
      <c r="BX12" s="261">
        <v>0</v>
      </c>
      <c r="BY12" s="262">
        <f t="shared" si="40"/>
        <v>0</v>
      </c>
      <c r="BZ12" s="262">
        <f t="shared" si="41"/>
        <v>0</v>
      </c>
      <c r="CA12" s="262">
        <f t="shared" si="42"/>
        <v>0</v>
      </c>
      <c r="CB12" s="262">
        <v>0</v>
      </c>
      <c r="CC12" s="262">
        <f t="shared" si="43"/>
        <v>0</v>
      </c>
      <c r="CD12" s="262">
        <f t="shared" si="44"/>
        <v>0</v>
      </c>
      <c r="CE12" s="262">
        <f t="shared" si="45"/>
        <v>0</v>
      </c>
      <c r="CF12" s="262">
        <f t="shared" si="46"/>
        <v>0</v>
      </c>
      <c r="CG12" s="262">
        <f t="shared" si="47"/>
        <v>0</v>
      </c>
      <c r="CH12" s="262">
        <f t="shared" si="48"/>
        <v>0</v>
      </c>
      <c r="CI12" s="262">
        <f t="shared" si="49"/>
        <v>0</v>
      </c>
      <c r="CJ12" s="262">
        <v>0</v>
      </c>
      <c r="CK12" s="262">
        <f t="shared" si="50"/>
        <v>0</v>
      </c>
      <c r="CL12" s="262">
        <f t="shared" si="51"/>
        <v>0</v>
      </c>
      <c r="CM12" s="262">
        <f t="shared" si="52"/>
        <v>0</v>
      </c>
      <c r="CN12" s="262">
        <v>0</v>
      </c>
      <c r="CO12" s="262">
        <f t="shared" si="53"/>
        <v>0</v>
      </c>
      <c r="CP12" s="262">
        <f t="shared" si="54"/>
        <v>0</v>
      </c>
      <c r="CQ12" s="262">
        <f t="shared" si="55"/>
        <v>0</v>
      </c>
      <c r="CR12" s="262">
        <v>0</v>
      </c>
      <c r="CS12" s="262">
        <f t="shared" si="56"/>
        <v>0</v>
      </c>
      <c r="CT12" s="262">
        <f t="shared" si="57"/>
        <v>0</v>
      </c>
      <c r="CU12" s="262">
        <f t="shared" si="58"/>
        <v>0</v>
      </c>
      <c r="CV12" s="262">
        <f t="shared" si="59"/>
        <v>0</v>
      </c>
      <c r="CW12" s="262">
        <f t="shared" si="60"/>
        <v>0</v>
      </c>
      <c r="CX12" s="271">
        <f t="shared" si="61"/>
        <v>0</v>
      </c>
      <c r="CY12" s="271">
        <f t="shared" si="62"/>
        <v>0</v>
      </c>
      <c r="CZ12" s="300">
        <f t="shared" si="63"/>
        <v>0</v>
      </c>
      <c r="DA12" s="300">
        <f t="shared" si="64"/>
        <v>0</v>
      </c>
      <c r="DB12" s="300">
        <f t="shared" si="65"/>
        <v>0</v>
      </c>
      <c r="DC12" s="300"/>
      <c r="DD12" s="300"/>
      <c r="DE12" s="300"/>
      <c r="DF12" s="300"/>
    </row>
    <row r="13" spans="1:156" x14ac:dyDescent="0.35">
      <c r="A13" s="22" t="s">
        <v>11</v>
      </c>
      <c r="B13" s="22">
        <v>13050320</v>
      </c>
      <c r="C13" s="6" t="s">
        <v>17</v>
      </c>
      <c r="D13" s="7" t="s">
        <v>128</v>
      </c>
      <c r="E13" s="7">
        <v>12</v>
      </c>
      <c r="F13" s="7">
        <v>1</v>
      </c>
      <c r="G13" s="8">
        <v>272728</v>
      </c>
      <c r="H13" s="9">
        <f t="shared" si="8"/>
        <v>272728</v>
      </c>
      <c r="I13" s="10">
        <v>604883091629</v>
      </c>
      <c r="J13" s="10">
        <v>2459498</v>
      </c>
      <c r="K13" s="10" t="s">
        <v>748</v>
      </c>
      <c r="L13" s="11">
        <v>0</v>
      </c>
      <c r="M13" s="8">
        <v>1113905499171</v>
      </c>
      <c r="N13" s="8">
        <v>3635475</v>
      </c>
      <c r="O13" s="8" t="s">
        <v>558</v>
      </c>
      <c r="P13" s="11">
        <v>0</v>
      </c>
      <c r="Q13" s="12">
        <v>154653298000</v>
      </c>
      <c r="R13" s="12">
        <v>393620</v>
      </c>
      <c r="S13" s="12">
        <v>1</v>
      </c>
      <c r="T13" s="12">
        <v>393620</v>
      </c>
      <c r="U13" s="11" t="s">
        <v>751</v>
      </c>
      <c r="V13" s="11">
        <v>0</v>
      </c>
      <c r="W13" s="11">
        <v>0</v>
      </c>
      <c r="X13" s="13">
        <f t="shared" si="0"/>
        <v>3600</v>
      </c>
      <c r="Y13" s="14">
        <f t="shared" si="1"/>
        <v>43200</v>
      </c>
      <c r="Z13" s="15">
        <v>43200</v>
      </c>
      <c r="AA13" s="15">
        <f t="shared" si="2"/>
        <v>11781849600</v>
      </c>
      <c r="AB13" s="16">
        <v>1543.5</v>
      </c>
      <c r="AC13" s="16">
        <v>0</v>
      </c>
      <c r="AD13" s="269">
        <f t="shared" si="3"/>
        <v>0</v>
      </c>
      <c r="AE13" s="269">
        <f t="shared" si="4"/>
        <v>0</v>
      </c>
      <c r="AF13" s="286">
        <v>0</v>
      </c>
      <c r="AG13" s="18">
        <f t="shared" si="5"/>
        <v>0</v>
      </c>
      <c r="AH13" s="59"/>
      <c r="AI13" s="129">
        <f t="shared" si="6"/>
        <v>0</v>
      </c>
      <c r="AJ13" s="290">
        <v>0</v>
      </c>
      <c r="AK13" s="9">
        <f t="shared" si="9"/>
        <v>0</v>
      </c>
      <c r="AL13" s="259">
        <f t="shared" si="10"/>
        <v>0</v>
      </c>
      <c r="AM13" s="259">
        <f t="shared" si="7"/>
        <v>0</v>
      </c>
      <c r="AN13" s="262">
        <v>0</v>
      </c>
      <c r="AO13" s="262">
        <f t="shared" si="11"/>
        <v>0</v>
      </c>
      <c r="AP13" s="262">
        <f t="shared" si="12"/>
        <v>0</v>
      </c>
      <c r="AQ13" s="262">
        <f t="shared" si="13"/>
        <v>0</v>
      </c>
      <c r="AR13" s="274">
        <v>0</v>
      </c>
      <c r="AS13" s="274">
        <f t="shared" si="14"/>
        <v>0</v>
      </c>
      <c r="AT13" s="274">
        <f t="shared" si="15"/>
        <v>0</v>
      </c>
      <c r="AU13" s="274">
        <f t="shared" si="16"/>
        <v>0</v>
      </c>
      <c r="AV13" s="262">
        <v>0</v>
      </c>
      <c r="AW13" s="262">
        <f t="shared" si="17"/>
        <v>0</v>
      </c>
      <c r="AX13" s="262">
        <f t="shared" si="18"/>
        <v>0</v>
      </c>
      <c r="AY13" s="262">
        <f t="shared" si="19"/>
        <v>0</v>
      </c>
      <c r="AZ13" s="262">
        <f t="shared" si="20"/>
        <v>0</v>
      </c>
      <c r="BA13" s="262">
        <f t="shared" si="21"/>
        <v>0</v>
      </c>
      <c r="BB13" s="262">
        <f t="shared" si="22"/>
        <v>0</v>
      </c>
      <c r="BC13" s="262">
        <f t="shared" si="23"/>
        <v>0</v>
      </c>
      <c r="BD13" s="261">
        <v>0</v>
      </c>
      <c r="BE13" s="262">
        <f t="shared" si="24"/>
        <v>0</v>
      </c>
      <c r="BF13" s="262">
        <f t="shared" si="25"/>
        <v>0</v>
      </c>
      <c r="BG13" s="262">
        <f t="shared" si="26"/>
        <v>0</v>
      </c>
      <c r="BH13" s="262">
        <v>0</v>
      </c>
      <c r="BI13" s="262">
        <f t="shared" si="27"/>
        <v>0</v>
      </c>
      <c r="BJ13" s="262">
        <f t="shared" si="28"/>
        <v>0</v>
      </c>
      <c r="BK13" s="262">
        <f t="shared" si="29"/>
        <v>0</v>
      </c>
      <c r="BL13" s="262">
        <v>0</v>
      </c>
      <c r="BM13" s="262">
        <f t="shared" si="30"/>
        <v>0</v>
      </c>
      <c r="BN13" s="262">
        <f t="shared" si="31"/>
        <v>0</v>
      </c>
      <c r="BO13" s="262">
        <f t="shared" si="32"/>
        <v>0</v>
      </c>
      <c r="BP13" s="262">
        <f t="shared" si="33"/>
        <v>0</v>
      </c>
      <c r="BQ13" s="262">
        <f t="shared" si="34"/>
        <v>0</v>
      </c>
      <c r="BR13" s="262">
        <f t="shared" si="35"/>
        <v>0</v>
      </c>
      <c r="BS13" s="262">
        <f t="shared" si="36"/>
        <v>0</v>
      </c>
      <c r="BT13" s="262">
        <v>0</v>
      </c>
      <c r="BU13" s="262">
        <f t="shared" si="37"/>
        <v>0</v>
      </c>
      <c r="BV13" s="262">
        <f t="shared" si="38"/>
        <v>0</v>
      </c>
      <c r="BW13" s="262">
        <f t="shared" si="39"/>
        <v>0</v>
      </c>
      <c r="BX13" s="261">
        <v>0</v>
      </c>
      <c r="BY13" s="262">
        <f t="shared" si="40"/>
        <v>0</v>
      </c>
      <c r="BZ13" s="262">
        <f t="shared" si="41"/>
        <v>0</v>
      </c>
      <c r="CA13" s="262">
        <f t="shared" si="42"/>
        <v>0</v>
      </c>
      <c r="CB13" s="262">
        <v>0</v>
      </c>
      <c r="CC13" s="262">
        <f t="shared" si="43"/>
        <v>0</v>
      </c>
      <c r="CD13" s="262">
        <f t="shared" si="44"/>
        <v>0</v>
      </c>
      <c r="CE13" s="262">
        <f t="shared" si="45"/>
        <v>0</v>
      </c>
      <c r="CF13" s="262">
        <f t="shared" si="46"/>
        <v>0</v>
      </c>
      <c r="CG13" s="262">
        <f t="shared" si="47"/>
        <v>0</v>
      </c>
      <c r="CH13" s="262">
        <f t="shared" si="48"/>
        <v>0</v>
      </c>
      <c r="CI13" s="262">
        <f t="shared" si="49"/>
        <v>0</v>
      </c>
      <c r="CJ13" s="262">
        <v>0</v>
      </c>
      <c r="CK13" s="262">
        <f t="shared" si="50"/>
        <v>0</v>
      </c>
      <c r="CL13" s="262">
        <f t="shared" si="51"/>
        <v>0</v>
      </c>
      <c r="CM13" s="262">
        <f t="shared" si="52"/>
        <v>0</v>
      </c>
      <c r="CN13" s="262">
        <v>0</v>
      </c>
      <c r="CO13" s="262">
        <f t="shared" si="53"/>
        <v>0</v>
      </c>
      <c r="CP13" s="262">
        <f t="shared" si="54"/>
        <v>0</v>
      </c>
      <c r="CQ13" s="262">
        <f t="shared" si="55"/>
        <v>0</v>
      </c>
      <c r="CR13" s="262">
        <v>0</v>
      </c>
      <c r="CS13" s="262">
        <f t="shared" si="56"/>
        <v>0</v>
      </c>
      <c r="CT13" s="262">
        <f t="shared" si="57"/>
        <v>0</v>
      </c>
      <c r="CU13" s="262">
        <f t="shared" si="58"/>
        <v>0</v>
      </c>
      <c r="CV13" s="262">
        <f t="shared" si="59"/>
        <v>0</v>
      </c>
      <c r="CW13" s="262">
        <f t="shared" si="60"/>
        <v>0</v>
      </c>
      <c r="CX13" s="271">
        <f t="shared" si="61"/>
        <v>0</v>
      </c>
      <c r="CY13" s="271">
        <f t="shared" si="62"/>
        <v>0</v>
      </c>
      <c r="CZ13" s="300">
        <f t="shared" si="63"/>
        <v>0</v>
      </c>
      <c r="DA13" s="300">
        <f t="shared" si="64"/>
        <v>0</v>
      </c>
      <c r="DB13" s="300">
        <f t="shared" si="65"/>
        <v>0</v>
      </c>
      <c r="DC13" s="300"/>
      <c r="DD13" s="300"/>
      <c r="DE13" s="300"/>
      <c r="DF13" s="300"/>
    </row>
    <row r="14" spans="1:156" x14ac:dyDescent="0.35">
      <c r="A14" s="22" t="s">
        <v>11</v>
      </c>
      <c r="B14" s="22">
        <v>13050323</v>
      </c>
      <c r="C14" s="6" t="s">
        <v>182</v>
      </c>
      <c r="D14" s="7" t="s">
        <v>188</v>
      </c>
      <c r="E14" s="7">
        <v>12</v>
      </c>
      <c r="F14" s="7">
        <v>1</v>
      </c>
      <c r="G14" s="8">
        <v>192000</v>
      </c>
      <c r="H14" s="9">
        <f t="shared" si="8"/>
        <v>192000</v>
      </c>
      <c r="I14" s="10">
        <v>6612674318</v>
      </c>
      <c r="J14" s="10">
        <v>52679</v>
      </c>
      <c r="K14" s="10" t="s">
        <v>469</v>
      </c>
      <c r="L14" s="11">
        <v>1</v>
      </c>
      <c r="M14" s="8">
        <v>293788521982</v>
      </c>
      <c r="N14" s="8">
        <v>745172</v>
      </c>
      <c r="O14" s="8" t="s">
        <v>596</v>
      </c>
      <c r="P14" s="11">
        <v>0</v>
      </c>
      <c r="Q14" s="12">
        <v>3376982400</v>
      </c>
      <c r="R14" s="12">
        <v>0</v>
      </c>
      <c r="S14" s="12"/>
      <c r="T14" s="12"/>
      <c r="U14" s="11" t="s">
        <v>469</v>
      </c>
      <c r="V14" s="11"/>
      <c r="W14" s="11" t="s">
        <v>860</v>
      </c>
      <c r="X14" s="13">
        <f t="shared" si="0"/>
        <v>7200</v>
      </c>
      <c r="Y14" s="14">
        <f t="shared" si="1"/>
        <v>86400</v>
      </c>
      <c r="Z14" s="15">
        <v>86400</v>
      </c>
      <c r="AA14" s="15">
        <f t="shared" si="2"/>
        <v>16588800000</v>
      </c>
      <c r="AB14" s="16">
        <v>0</v>
      </c>
      <c r="AC14" s="16">
        <v>0</v>
      </c>
      <c r="AD14" s="269">
        <f t="shared" si="3"/>
        <v>0</v>
      </c>
      <c r="AE14" s="269">
        <f t="shared" si="4"/>
        <v>0</v>
      </c>
      <c r="AF14" s="286">
        <v>0</v>
      </c>
      <c r="AG14" s="18">
        <f t="shared" si="5"/>
        <v>0</v>
      </c>
      <c r="AH14" s="59"/>
      <c r="AI14" s="129">
        <f t="shared" si="6"/>
        <v>0</v>
      </c>
      <c r="AJ14" s="290">
        <v>0</v>
      </c>
      <c r="AK14" s="9">
        <f t="shared" si="9"/>
        <v>0</v>
      </c>
      <c r="AL14" s="259">
        <f t="shared" si="10"/>
        <v>0</v>
      </c>
      <c r="AM14" s="259">
        <f t="shared" si="7"/>
        <v>0</v>
      </c>
      <c r="AN14" s="262">
        <v>0</v>
      </c>
      <c r="AO14" s="262">
        <f t="shared" si="11"/>
        <v>0</v>
      </c>
      <c r="AP14" s="262">
        <f t="shared" si="12"/>
        <v>0</v>
      </c>
      <c r="AQ14" s="262">
        <f t="shared" si="13"/>
        <v>0</v>
      </c>
      <c r="AR14" s="274">
        <v>0</v>
      </c>
      <c r="AS14" s="274">
        <f t="shared" si="14"/>
        <v>0</v>
      </c>
      <c r="AT14" s="274">
        <f t="shared" si="15"/>
        <v>0</v>
      </c>
      <c r="AU14" s="274">
        <f t="shared" si="16"/>
        <v>0</v>
      </c>
      <c r="AV14" s="262">
        <v>0</v>
      </c>
      <c r="AW14" s="262">
        <f t="shared" si="17"/>
        <v>0</v>
      </c>
      <c r="AX14" s="262">
        <f t="shared" si="18"/>
        <v>0</v>
      </c>
      <c r="AY14" s="262">
        <f t="shared" si="19"/>
        <v>0</v>
      </c>
      <c r="AZ14" s="262">
        <f t="shared" si="20"/>
        <v>0</v>
      </c>
      <c r="BA14" s="262">
        <f t="shared" si="21"/>
        <v>0</v>
      </c>
      <c r="BB14" s="262">
        <f t="shared" si="22"/>
        <v>0</v>
      </c>
      <c r="BC14" s="262">
        <f t="shared" si="23"/>
        <v>0</v>
      </c>
      <c r="BD14" s="261">
        <v>0</v>
      </c>
      <c r="BE14" s="262">
        <f t="shared" si="24"/>
        <v>0</v>
      </c>
      <c r="BF14" s="262">
        <f t="shared" si="25"/>
        <v>0</v>
      </c>
      <c r="BG14" s="262">
        <f t="shared" si="26"/>
        <v>0</v>
      </c>
      <c r="BH14" s="262">
        <v>0</v>
      </c>
      <c r="BI14" s="262">
        <f t="shared" si="27"/>
        <v>0</v>
      </c>
      <c r="BJ14" s="262">
        <f t="shared" si="28"/>
        <v>0</v>
      </c>
      <c r="BK14" s="262">
        <f t="shared" si="29"/>
        <v>0</v>
      </c>
      <c r="BL14" s="262">
        <v>0</v>
      </c>
      <c r="BM14" s="262">
        <f t="shared" si="30"/>
        <v>0</v>
      </c>
      <c r="BN14" s="262">
        <f t="shared" si="31"/>
        <v>0</v>
      </c>
      <c r="BO14" s="262">
        <f t="shared" si="32"/>
        <v>0</v>
      </c>
      <c r="BP14" s="262">
        <f t="shared" si="33"/>
        <v>0</v>
      </c>
      <c r="BQ14" s="262">
        <f t="shared" si="34"/>
        <v>0</v>
      </c>
      <c r="BR14" s="262">
        <f t="shared" si="35"/>
        <v>0</v>
      </c>
      <c r="BS14" s="262">
        <f t="shared" si="36"/>
        <v>0</v>
      </c>
      <c r="BT14" s="262">
        <v>0</v>
      </c>
      <c r="BU14" s="262">
        <f t="shared" si="37"/>
        <v>0</v>
      </c>
      <c r="BV14" s="262">
        <f t="shared" si="38"/>
        <v>0</v>
      </c>
      <c r="BW14" s="262">
        <f t="shared" si="39"/>
        <v>0</v>
      </c>
      <c r="BX14" s="261">
        <v>0</v>
      </c>
      <c r="BY14" s="262">
        <f t="shared" si="40"/>
        <v>0</v>
      </c>
      <c r="BZ14" s="262">
        <f t="shared" si="41"/>
        <v>0</v>
      </c>
      <c r="CA14" s="262">
        <f t="shared" si="42"/>
        <v>0</v>
      </c>
      <c r="CB14" s="262">
        <v>0</v>
      </c>
      <c r="CC14" s="262">
        <f t="shared" si="43"/>
        <v>0</v>
      </c>
      <c r="CD14" s="262">
        <f t="shared" si="44"/>
        <v>0</v>
      </c>
      <c r="CE14" s="262">
        <f t="shared" si="45"/>
        <v>0</v>
      </c>
      <c r="CF14" s="262">
        <f t="shared" si="46"/>
        <v>0</v>
      </c>
      <c r="CG14" s="262">
        <f t="shared" si="47"/>
        <v>0</v>
      </c>
      <c r="CH14" s="262">
        <f t="shared" si="48"/>
        <v>0</v>
      </c>
      <c r="CI14" s="262">
        <f t="shared" si="49"/>
        <v>0</v>
      </c>
      <c r="CJ14" s="262">
        <v>0</v>
      </c>
      <c r="CK14" s="262">
        <f t="shared" si="50"/>
        <v>0</v>
      </c>
      <c r="CL14" s="262">
        <f t="shared" si="51"/>
        <v>0</v>
      </c>
      <c r="CM14" s="262">
        <f t="shared" si="52"/>
        <v>0</v>
      </c>
      <c r="CN14" s="262">
        <v>0</v>
      </c>
      <c r="CO14" s="262">
        <f t="shared" si="53"/>
        <v>0</v>
      </c>
      <c r="CP14" s="262">
        <f t="shared" si="54"/>
        <v>0</v>
      </c>
      <c r="CQ14" s="262">
        <f t="shared" si="55"/>
        <v>0</v>
      </c>
      <c r="CR14" s="262">
        <v>0</v>
      </c>
      <c r="CS14" s="262">
        <f t="shared" si="56"/>
        <v>0</v>
      </c>
      <c r="CT14" s="262">
        <f t="shared" si="57"/>
        <v>0</v>
      </c>
      <c r="CU14" s="262">
        <f t="shared" si="58"/>
        <v>0</v>
      </c>
      <c r="CV14" s="262">
        <f t="shared" si="59"/>
        <v>0</v>
      </c>
      <c r="CW14" s="262">
        <f t="shared" si="60"/>
        <v>0</v>
      </c>
      <c r="CX14" s="271">
        <f t="shared" si="61"/>
        <v>0</v>
      </c>
      <c r="CY14" s="271">
        <f t="shared" si="62"/>
        <v>0</v>
      </c>
      <c r="CZ14" s="300">
        <f t="shared" si="63"/>
        <v>0</v>
      </c>
      <c r="DA14" s="300">
        <f t="shared" si="64"/>
        <v>0</v>
      </c>
      <c r="DB14" s="300">
        <f t="shared" si="65"/>
        <v>0</v>
      </c>
      <c r="DC14" s="300"/>
      <c r="DD14" s="300"/>
      <c r="DE14" s="300"/>
      <c r="DF14" s="300"/>
    </row>
    <row r="15" spans="1:156" x14ac:dyDescent="0.35">
      <c r="A15" s="22" t="s">
        <v>11</v>
      </c>
      <c r="B15" s="22">
        <v>13050318</v>
      </c>
      <c r="C15" s="6" t="s">
        <v>183</v>
      </c>
      <c r="D15" s="7" t="s">
        <v>32</v>
      </c>
      <c r="E15" s="7">
        <v>12</v>
      </c>
      <c r="F15" s="7">
        <v>1</v>
      </c>
      <c r="G15" s="8">
        <v>151200</v>
      </c>
      <c r="H15" s="9">
        <f t="shared" si="8"/>
        <v>151200</v>
      </c>
      <c r="I15" s="10">
        <v>216428139288</v>
      </c>
      <c r="J15" s="10">
        <v>2040098</v>
      </c>
      <c r="K15" s="10" t="s">
        <v>749</v>
      </c>
      <c r="L15" s="11">
        <v>0.02</v>
      </c>
      <c r="M15" s="8">
        <v>337161983163</v>
      </c>
      <c r="N15" s="8">
        <v>2160978</v>
      </c>
      <c r="O15" s="8" t="s">
        <v>559</v>
      </c>
      <c r="P15" s="11">
        <v>0.06</v>
      </c>
      <c r="Q15" s="12">
        <v>0</v>
      </c>
      <c r="R15" s="12">
        <v>0</v>
      </c>
      <c r="S15" s="12"/>
      <c r="T15" s="12"/>
      <c r="U15" s="12">
        <v>0</v>
      </c>
      <c r="V15" s="12"/>
      <c r="W15" s="11" t="s">
        <v>860</v>
      </c>
      <c r="X15" s="13">
        <f t="shared" ref="X15:X80" si="66">(Z15/F15)/E15</f>
        <v>3600</v>
      </c>
      <c r="Y15" s="14">
        <f t="shared" ref="Y15:Y39" si="67">Z15/F15</f>
        <v>43200</v>
      </c>
      <c r="Z15" s="15">
        <v>43200</v>
      </c>
      <c r="AA15" s="15">
        <f t="shared" si="2"/>
        <v>6531840000</v>
      </c>
      <c r="AB15" s="16">
        <v>863.25</v>
      </c>
      <c r="AC15" s="16">
        <v>0</v>
      </c>
      <c r="AD15" s="269">
        <f t="shared" si="3"/>
        <v>0</v>
      </c>
      <c r="AE15" s="269">
        <f t="shared" si="4"/>
        <v>0</v>
      </c>
      <c r="AF15" s="286">
        <v>0</v>
      </c>
      <c r="AG15" s="18">
        <f t="shared" si="5"/>
        <v>0</v>
      </c>
      <c r="AH15" s="59"/>
      <c r="AI15" s="129">
        <f t="shared" si="6"/>
        <v>0</v>
      </c>
      <c r="AJ15" s="290">
        <v>0</v>
      </c>
      <c r="AK15" s="9">
        <f t="shared" si="9"/>
        <v>0</v>
      </c>
      <c r="AL15" s="259">
        <f t="shared" si="10"/>
        <v>0</v>
      </c>
      <c r="AM15" s="259">
        <f t="shared" si="7"/>
        <v>0</v>
      </c>
      <c r="AN15" s="262">
        <v>0</v>
      </c>
      <c r="AO15" s="262">
        <f t="shared" si="11"/>
        <v>0</v>
      </c>
      <c r="AP15" s="262">
        <f t="shared" si="12"/>
        <v>0</v>
      </c>
      <c r="AQ15" s="262">
        <f t="shared" si="13"/>
        <v>0</v>
      </c>
      <c r="AR15" s="274">
        <v>0</v>
      </c>
      <c r="AS15" s="274">
        <f t="shared" si="14"/>
        <v>0</v>
      </c>
      <c r="AT15" s="274">
        <f t="shared" si="15"/>
        <v>0</v>
      </c>
      <c r="AU15" s="274">
        <f t="shared" si="16"/>
        <v>0</v>
      </c>
      <c r="AV15" s="262">
        <v>0</v>
      </c>
      <c r="AW15" s="262">
        <f t="shared" si="17"/>
        <v>0</v>
      </c>
      <c r="AX15" s="262">
        <f t="shared" si="18"/>
        <v>0</v>
      </c>
      <c r="AY15" s="262">
        <f t="shared" si="19"/>
        <v>0</v>
      </c>
      <c r="AZ15" s="262">
        <f t="shared" si="20"/>
        <v>0</v>
      </c>
      <c r="BA15" s="262">
        <f t="shared" si="21"/>
        <v>0</v>
      </c>
      <c r="BB15" s="262">
        <f t="shared" si="22"/>
        <v>0</v>
      </c>
      <c r="BC15" s="262">
        <f t="shared" si="23"/>
        <v>0</v>
      </c>
      <c r="BD15" s="261">
        <v>0</v>
      </c>
      <c r="BE15" s="262">
        <f t="shared" si="24"/>
        <v>0</v>
      </c>
      <c r="BF15" s="262">
        <f t="shared" si="25"/>
        <v>0</v>
      </c>
      <c r="BG15" s="262">
        <f t="shared" si="26"/>
        <v>0</v>
      </c>
      <c r="BH15" s="262">
        <v>0</v>
      </c>
      <c r="BI15" s="262">
        <f t="shared" si="27"/>
        <v>0</v>
      </c>
      <c r="BJ15" s="262">
        <f t="shared" si="28"/>
        <v>0</v>
      </c>
      <c r="BK15" s="262">
        <f t="shared" si="29"/>
        <v>0</v>
      </c>
      <c r="BL15" s="262">
        <v>0</v>
      </c>
      <c r="BM15" s="262">
        <f t="shared" si="30"/>
        <v>0</v>
      </c>
      <c r="BN15" s="262">
        <f t="shared" si="31"/>
        <v>0</v>
      </c>
      <c r="BO15" s="262">
        <f t="shared" si="32"/>
        <v>0</v>
      </c>
      <c r="BP15" s="262">
        <f t="shared" si="33"/>
        <v>0</v>
      </c>
      <c r="BQ15" s="262">
        <f t="shared" si="34"/>
        <v>0</v>
      </c>
      <c r="BR15" s="262">
        <f t="shared" si="35"/>
        <v>0</v>
      </c>
      <c r="BS15" s="262">
        <f t="shared" si="36"/>
        <v>0</v>
      </c>
      <c r="BT15" s="262">
        <v>0</v>
      </c>
      <c r="BU15" s="262">
        <f t="shared" si="37"/>
        <v>0</v>
      </c>
      <c r="BV15" s="262">
        <f t="shared" si="38"/>
        <v>0</v>
      </c>
      <c r="BW15" s="262">
        <f t="shared" si="39"/>
        <v>0</v>
      </c>
      <c r="BX15" s="261">
        <v>0</v>
      </c>
      <c r="BY15" s="262">
        <f t="shared" si="40"/>
        <v>0</v>
      </c>
      <c r="BZ15" s="262">
        <f t="shared" si="41"/>
        <v>0</v>
      </c>
      <c r="CA15" s="262">
        <f t="shared" si="42"/>
        <v>0</v>
      </c>
      <c r="CB15" s="262">
        <v>0</v>
      </c>
      <c r="CC15" s="262">
        <f t="shared" si="43"/>
        <v>0</v>
      </c>
      <c r="CD15" s="262">
        <f t="shared" si="44"/>
        <v>0</v>
      </c>
      <c r="CE15" s="262">
        <f t="shared" si="45"/>
        <v>0</v>
      </c>
      <c r="CF15" s="262">
        <f t="shared" si="46"/>
        <v>0</v>
      </c>
      <c r="CG15" s="262">
        <f t="shared" si="47"/>
        <v>0</v>
      </c>
      <c r="CH15" s="262">
        <f t="shared" si="48"/>
        <v>0</v>
      </c>
      <c r="CI15" s="262">
        <f t="shared" si="49"/>
        <v>0</v>
      </c>
      <c r="CJ15" s="262">
        <v>0</v>
      </c>
      <c r="CK15" s="262">
        <f t="shared" si="50"/>
        <v>0</v>
      </c>
      <c r="CL15" s="262">
        <f t="shared" si="51"/>
        <v>0</v>
      </c>
      <c r="CM15" s="262">
        <f t="shared" si="52"/>
        <v>0</v>
      </c>
      <c r="CN15" s="262">
        <v>0</v>
      </c>
      <c r="CO15" s="262">
        <f t="shared" si="53"/>
        <v>0</v>
      </c>
      <c r="CP15" s="262">
        <f t="shared" si="54"/>
        <v>0</v>
      </c>
      <c r="CQ15" s="262">
        <f t="shared" si="55"/>
        <v>0</v>
      </c>
      <c r="CR15" s="262">
        <v>0</v>
      </c>
      <c r="CS15" s="262">
        <f t="shared" si="56"/>
        <v>0</v>
      </c>
      <c r="CT15" s="262">
        <f t="shared" si="57"/>
        <v>0</v>
      </c>
      <c r="CU15" s="262">
        <f t="shared" si="58"/>
        <v>0</v>
      </c>
      <c r="CV15" s="262">
        <f t="shared" si="59"/>
        <v>0</v>
      </c>
      <c r="CW15" s="262">
        <f t="shared" si="60"/>
        <v>0</v>
      </c>
      <c r="CX15" s="271">
        <f t="shared" si="61"/>
        <v>0</v>
      </c>
      <c r="CY15" s="271">
        <f t="shared" si="62"/>
        <v>0</v>
      </c>
      <c r="CZ15" s="300">
        <f t="shared" si="63"/>
        <v>0</v>
      </c>
      <c r="DA15" s="300">
        <f t="shared" si="64"/>
        <v>0</v>
      </c>
      <c r="DB15" s="300">
        <f t="shared" si="65"/>
        <v>0</v>
      </c>
      <c r="DC15" s="300"/>
      <c r="DD15" s="300"/>
      <c r="DE15" s="300"/>
      <c r="DF15" s="300"/>
    </row>
    <row r="16" spans="1:156" x14ac:dyDescent="0.35">
      <c r="A16" s="22" t="s">
        <v>11</v>
      </c>
      <c r="B16" s="22" t="s">
        <v>771</v>
      </c>
      <c r="C16" s="6" t="s">
        <v>35</v>
      </c>
      <c r="D16" s="7" t="s">
        <v>34</v>
      </c>
      <c r="E16" s="7">
        <v>12</v>
      </c>
      <c r="F16" s="7">
        <v>1</v>
      </c>
      <c r="G16" s="8">
        <v>234000</v>
      </c>
      <c r="H16" s="9">
        <f t="shared" si="8"/>
        <v>234000</v>
      </c>
      <c r="I16" s="10">
        <v>2084742731210</v>
      </c>
      <c r="J16" s="10">
        <v>10642640</v>
      </c>
      <c r="K16" s="10" t="s">
        <v>477</v>
      </c>
      <c r="L16" s="11">
        <v>0</v>
      </c>
      <c r="M16" s="8">
        <v>679412500</v>
      </c>
      <c r="N16" s="8">
        <v>4810</v>
      </c>
      <c r="O16" s="8" t="s">
        <v>469</v>
      </c>
      <c r="P16" s="11" t="s">
        <v>860</v>
      </c>
      <c r="Q16" s="12">
        <v>760204901400</v>
      </c>
      <c r="R16" s="12">
        <v>2576667</v>
      </c>
      <c r="S16" s="12">
        <v>1</v>
      </c>
      <c r="T16" s="12">
        <v>2576667</v>
      </c>
      <c r="U16" s="12" t="s">
        <v>751</v>
      </c>
      <c r="V16" s="12">
        <v>0</v>
      </c>
      <c r="W16" s="11">
        <v>0</v>
      </c>
      <c r="X16" s="13">
        <f t="shared" si="66"/>
        <v>3600</v>
      </c>
      <c r="Y16" s="14">
        <f t="shared" si="67"/>
        <v>43200</v>
      </c>
      <c r="Z16" s="15">
        <v>43200</v>
      </c>
      <c r="AA16" s="15">
        <f t="shared" si="2"/>
        <v>10108800000</v>
      </c>
      <c r="AB16" s="16">
        <v>400.83333333333331</v>
      </c>
      <c r="AC16" s="16">
        <v>0</v>
      </c>
      <c r="AD16" s="269">
        <f t="shared" si="3"/>
        <v>0</v>
      </c>
      <c r="AE16" s="269">
        <f t="shared" si="4"/>
        <v>0</v>
      </c>
      <c r="AF16" s="286">
        <v>0</v>
      </c>
      <c r="AG16" s="18">
        <f t="shared" si="5"/>
        <v>0</v>
      </c>
      <c r="AH16" s="59"/>
      <c r="AI16" s="129">
        <f t="shared" si="6"/>
        <v>0</v>
      </c>
      <c r="AJ16" s="290">
        <v>0</v>
      </c>
      <c r="AK16" s="9">
        <f t="shared" si="9"/>
        <v>0</v>
      </c>
      <c r="AL16" s="259">
        <f t="shared" si="10"/>
        <v>0</v>
      </c>
      <c r="AM16" s="259">
        <f t="shared" si="7"/>
        <v>0</v>
      </c>
      <c r="AN16" s="262">
        <v>0</v>
      </c>
      <c r="AO16" s="262">
        <f t="shared" si="11"/>
        <v>0</v>
      </c>
      <c r="AP16" s="262">
        <f t="shared" si="12"/>
        <v>0</v>
      </c>
      <c r="AQ16" s="262">
        <f t="shared" si="13"/>
        <v>0</v>
      </c>
      <c r="AR16" s="274">
        <v>0</v>
      </c>
      <c r="AS16" s="274">
        <f t="shared" si="14"/>
        <v>0</v>
      </c>
      <c r="AT16" s="274">
        <f t="shared" si="15"/>
        <v>0</v>
      </c>
      <c r="AU16" s="274">
        <f t="shared" si="16"/>
        <v>0</v>
      </c>
      <c r="AV16" s="262">
        <v>0</v>
      </c>
      <c r="AW16" s="262">
        <f t="shared" si="17"/>
        <v>0</v>
      </c>
      <c r="AX16" s="262">
        <f t="shared" si="18"/>
        <v>0</v>
      </c>
      <c r="AY16" s="262">
        <f t="shared" si="19"/>
        <v>0</v>
      </c>
      <c r="AZ16" s="262">
        <f t="shared" si="20"/>
        <v>0</v>
      </c>
      <c r="BA16" s="262">
        <f t="shared" si="21"/>
        <v>0</v>
      </c>
      <c r="BB16" s="262">
        <f t="shared" si="22"/>
        <v>0</v>
      </c>
      <c r="BC16" s="262">
        <f t="shared" si="23"/>
        <v>0</v>
      </c>
      <c r="BD16" s="261">
        <v>0</v>
      </c>
      <c r="BE16" s="262">
        <f t="shared" si="24"/>
        <v>0</v>
      </c>
      <c r="BF16" s="262">
        <f t="shared" si="25"/>
        <v>0</v>
      </c>
      <c r="BG16" s="262">
        <f t="shared" si="26"/>
        <v>0</v>
      </c>
      <c r="BH16" s="262">
        <v>0</v>
      </c>
      <c r="BI16" s="262">
        <f t="shared" si="27"/>
        <v>0</v>
      </c>
      <c r="BJ16" s="262">
        <f t="shared" si="28"/>
        <v>0</v>
      </c>
      <c r="BK16" s="262">
        <f t="shared" si="29"/>
        <v>0</v>
      </c>
      <c r="BL16" s="262">
        <v>0</v>
      </c>
      <c r="BM16" s="262">
        <f t="shared" si="30"/>
        <v>0</v>
      </c>
      <c r="BN16" s="262">
        <f t="shared" si="31"/>
        <v>0</v>
      </c>
      <c r="BO16" s="262">
        <f t="shared" si="32"/>
        <v>0</v>
      </c>
      <c r="BP16" s="262">
        <f t="shared" si="33"/>
        <v>0</v>
      </c>
      <c r="BQ16" s="262">
        <f t="shared" si="34"/>
        <v>0</v>
      </c>
      <c r="BR16" s="262">
        <f t="shared" si="35"/>
        <v>0</v>
      </c>
      <c r="BS16" s="262">
        <f t="shared" si="36"/>
        <v>0</v>
      </c>
      <c r="BT16" s="262">
        <v>0</v>
      </c>
      <c r="BU16" s="262">
        <f t="shared" si="37"/>
        <v>0</v>
      </c>
      <c r="BV16" s="262">
        <f t="shared" si="38"/>
        <v>0</v>
      </c>
      <c r="BW16" s="262">
        <f t="shared" si="39"/>
        <v>0</v>
      </c>
      <c r="BX16" s="261">
        <v>0</v>
      </c>
      <c r="BY16" s="262">
        <f t="shared" si="40"/>
        <v>0</v>
      </c>
      <c r="BZ16" s="262">
        <f t="shared" si="41"/>
        <v>0</v>
      </c>
      <c r="CA16" s="262">
        <f t="shared" si="42"/>
        <v>0</v>
      </c>
      <c r="CB16" s="262">
        <v>0</v>
      </c>
      <c r="CC16" s="262">
        <f t="shared" si="43"/>
        <v>0</v>
      </c>
      <c r="CD16" s="262">
        <f t="shared" si="44"/>
        <v>0</v>
      </c>
      <c r="CE16" s="262">
        <f t="shared" si="45"/>
        <v>0</v>
      </c>
      <c r="CF16" s="262">
        <f t="shared" si="46"/>
        <v>0</v>
      </c>
      <c r="CG16" s="262">
        <f t="shared" si="47"/>
        <v>0</v>
      </c>
      <c r="CH16" s="262">
        <f t="shared" si="48"/>
        <v>0</v>
      </c>
      <c r="CI16" s="262">
        <f t="shared" si="49"/>
        <v>0</v>
      </c>
      <c r="CJ16" s="262">
        <v>0</v>
      </c>
      <c r="CK16" s="262">
        <f t="shared" si="50"/>
        <v>0</v>
      </c>
      <c r="CL16" s="262">
        <f t="shared" si="51"/>
        <v>0</v>
      </c>
      <c r="CM16" s="262">
        <f t="shared" si="52"/>
        <v>0</v>
      </c>
      <c r="CN16" s="262">
        <v>0</v>
      </c>
      <c r="CO16" s="262">
        <f t="shared" si="53"/>
        <v>0</v>
      </c>
      <c r="CP16" s="262">
        <f t="shared" si="54"/>
        <v>0</v>
      </c>
      <c r="CQ16" s="262">
        <f t="shared" si="55"/>
        <v>0</v>
      </c>
      <c r="CR16" s="262">
        <v>0</v>
      </c>
      <c r="CS16" s="262">
        <f t="shared" si="56"/>
        <v>0</v>
      </c>
      <c r="CT16" s="262">
        <f t="shared" si="57"/>
        <v>0</v>
      </c>
      <c r="CU16" s="262">
        <f t="shared" si="58"/>
        <v>0</v>
      </c>
      <c r="CV16" s="262">
        <f t="shared" si="59"/>
        <v>0</v>
      </c>
      <c r="CW16" s="262">
        <f t="shared" si="60"/>
        <v>0</v>
      </c>
      <c r="CX16" s="271">
        <f t="shared" si="61"/>
        <v>0</v>
      </c>
      <c r="CY16" s="271">
        <f t="shared" si="62"/>
        <v>0</v>
      </c>
      <c r="CZ16" s="300">
        <f t="shared" si="63"/>
        <v>0</v>
      </c>
      <c r="DA16" s="300">
        <f t="shared" si="64"/>
        <v>0</v>
      </c>
      <c r="DB16" s="300">
        <f t="shared" si="65"/>
        <v>0</v>
      </c>
      <c r="DC16" s="300"/>
      <c r="DD16" s="300"/>
      <c r="DE16" s="300"/>
      <c r="DF16" s="300"/>
    </row>
    <row r="17" spans="1:156" x14ac:dyDescent="0.35">
      <c r="A17" s="22" t="s">
        <v>11</v>
      </c>
      <c r="B17" s="22">
        <v>13050325</v>
      </c>
      <c r="C17" s="6" t="s">
        <v>189</v>
      </c>
      <c r="D17" s="7" t="s">
        <v>15</v>
      </c>
      <c r="E17" s="7">
        <v>12</v>
      </c>
      <c r="F17" s="7">
        <v>1</v>
      </c>
      <c r="G17" s="8">
        <v>210000</v>
      </c>
      <c r="H17" s="9">
        <f t="shared" si="8"/>
        <v>210000</v>
      </c>
      <c r="I17" s="10">
        <v>5558756204</v>
      </c>
      <c r="J17" s="10">
        <v>41861</v>
      </c>
      <c r="K17" s="10" t="s">
        <v>469</v>
      </c>
      <c r="L17" s="11">
        <v>0.99</v>
      </c>
      <c r="M17" s="8">
        <v>4127658000</v>
      </c>
      <c r="N17" s="8">
        <v>20742</v>
      </c>
      <c r="O17" s="8" t="s">
        <v>560</v>
      </c>
      <c r="P17" s="11">
        <v>0</v>
      </c>
      <c r="Q17" s="12">
        <v>358441200</v>
      </c>
      <c r="R17" s="12">
        <v>0</v>
      </c>
      <c r="S17" s="12"/>
      <c r="T17" s="12"/>
      <c r="U17" s="11" t="s">
        <v>469</v>
      </c>
      <c r="V17" s="11"/>
      <c r="W17" s="11" t="s">
        <v>860</v>
      </c>
      <c r="X17" s="13">
        <f t="shared" si="66"/>
        <v>3600</v>
      </c>
      <c r="Y17" s="14">
        <f t="shared" si="67"/>
        <v>43200</v>
      </c>
      <c r="Z17" s="15">
        <v>43200</v>
      </c>
      <c r="AA17" s="15">
        <f t="shared" si="2"/>
        <v>9072000000</v>
      </c>
      <c r="AB17" s="16">
        <v>0.91666666666666663</v>
      </c>
      <c r="AC17" s="16">
        <v>0</v>
      </c>
      <c r="AD17" s="269">
        <f t="shared" si="3"/>
        <v>0</v>
      </c>
      <c r="AE17" s="269">
        <f t="shared" si="4"/>
        <v>0</v>
      </c>
      <c r="AF17" s="286">
        <v>0</v>
      </c>
      <c r="AG17" s="18">
        <f t="shared" si="5"/>
        <v>0</v>
      </c>
      <c r="AH17" s="59"/>
      <c r="AI17" s="129">
        <f t="shared" si="6"/>
        <v>0</v>
      </c>
      <c r="AJ17" s="290">
        <v>0</v>
      </c>
      <c r="AK17" s="9">
        <f t="shared" si="9"/>
        <v>0</v>
      </c>
      <c r="AL17" s="259">
        <f t="shared" si="10"/>
        <v>0</v>
      </c>
      <c r="AM17" s="259">
        <f t="shared" si="7"/>
        <v>0</v>
      </c>
      <c r="AN17" s="262">
        <v>0</v>
      </c>
      <c r="AO17" s="262">
        <f t="shared" si="11"/>
        <v>0</v>
      </c>
      <c r="AP17" s="262">
        <f t="shared" si="12"/>
        <v>0</v>
      </c>
      <c r="AQ17" s="262">
        <f t="shared" si="13"/>
        <v>0</v>
      </c>
      <c r="AR17" s="274">
        <v>0</v>
      </c>
      <c r="AS17" s="274">
        <f t="shared" si="14"/>
        <v>0</v>
      </c>
      <c r="AT17" s="274">
        <f t="shared" si="15"/>
        <v>0</v>
      </c>
      <c r="AU17" s="274">
        <f t="shared" si="16"/>
        <v>0</v>
      </c>
      <c r="AV17" s="262">
        <v>0</v>
      </c>
      <c r="AW17" s="262">
        <f t="shared" si="17"/>
        <v>0</v>
      </c>
      <c r="AX17" s="262">
        <f t="shared" si="18"/>
        <v>0</v>
      </c>
      <c r="AY17" s="262">
        <f t="shared" si="19"/>
        <v>0</v>
      </c>
      <c r="AZ17" s="262">
        <f t="shared" si="20"/>
        <v>0</v>
      </c>
      <c r="BA17" s="262">
        <f t="shared" si="21"/>
        <v>0</v>
      </c>
      <c r="BB17" s="262">
        <f t="shared" si="22"/>
        <v>0</v>
      </c>
      <c r="BC17" s="262">
        <f t="shared" si="23"/>
        <v>0</v>
      </c>
      <c r="BD17" s="261">
        <v>0</v>
      </c>
      <c r="BE17" s="262">
        <f t="shared" si="24"/>
        <v>0</v>
      </c>
      <c r="BF17" s="262">
        <f t="shared" si="25"/>
        <v>0</v>
      </c>
      <c r="BG17" s="262">
        <f t="shared" si="26"/>
        <v>0</v>
      </c>
      <c r="BH17" s="262">
        <v>0</v>
      </c>
      <c r="BI17" s="262">
        <f t="shared" si="27"/>
        <v>0</v>
      </c>
      <c r="BJ17" s="262">
        <f t="shared" si="28"/>
        <v>0</v>
      </c>
      <c r="BK17" s="262">
        <f t="shared" si="29"/>
        <v>0</v>
      </c>
      <c r="BL17" s="262">
        <v>0</v>
      </c>
      <c r="BM17" s="262">
        <f t="shared" si="30"/>
        <v>0</v>
      </c>
      <c r="BN17" s="262">
        <f t="shared" si="31"/>
        <v>0</v>
      </c>
      <c r="BO17" s="262">
        <f t="shared" si="32"/>
        <v>0</v>
      </c>
      <c r="BP17" s="262">
        <f t="shared" si="33"/>
        <v>0</v>
      </c>
      <c r="BQ17" s="262">
        <f t="shared" si="34"/>
        <v>0</v>
      </c>
      <c r="BR17" s="262">
        <f t="shared" si="35"/>
        <v>0</v>
      </c>
      <c r="BS17" s="262">
        <f t="shared" si="36"/>
        <v>0</v>
      </c>
      <c r="BT17" s="262">
        <v>0</v>
      </c>
      <c r="BU17" s="262">
        <f t="shared" si="37"/>
        <v>0</v>
      </c>
      <c r="BV17" s="262">
        <f t="shared" si="38"/>
        <v>0</v>
      </c>
      <c r="BW17" s="262">
        <f t="shared" si="39"/>
        <v>0</v>
      </c>
      <c r="BX17" s="261">
        <v>0</v>
      </c>
      <c r="BY17" s="262">
        <f t="shared" si="40"/>
        <v>0</v>
      </c>
      <c r="BZ17" s="262">
        <f t="shared" si="41"/>
        <v>0</v>
      </c>
      <c r="CA17" s="262">
        <f t="shared" si="42"/>
        <v>0</v>
      </c>
      <c r="CB17" s="262">
        <v>0</v>
      </c>
      <c r="CC17" s="262">
        <f t="shared" si="43"/>
        <v>0</v>
      </c>
      <c r="CD17" s="262">
        <f t="shared" si="44"/>
        <v>0</v>
      </c>
      <c r="CE17" s="262">
        <f t="shared" si="45"/>
        <v>0</v>
      </c>
      <c r="CF17" s="262">
        <f t="shared" si="46"/>
        <v>0</v>
      </c>
      <c r="CG17" s="262">
        <f t="shared" si="47"/>
        <v>0</v>
      </c>
      <c r="CH17" s="262">
        <f t="shared" si="48"/>
        <v>0</v>
      </c>
      <c r="CI17" s="262">
        <f t="shared" si="49"/>
        <v>0</v>
      </c>
      <c r="CJ17" s="262">
        <v>0</v>
      </c>
      <c r="CK17" s="262">
        <f t="shared" si="50"/>
        <v>0</v>
      </c>
      <c r="CL17" s="262">
        <f t="shared" si="51"/>
        <v>0</v>
      </c>
      <c r="CM17" s="262">
        <f t="shared" si="52"/>
        <v>0</v>
      </c>
      <c r="CN17" s="262">
        <v>0</v>
      </c>
      <c r="CO17" s="262">
        <f t="shared" si="53"/>
        <v>0</v>
      </c>
      <c r="CP17" s="262">
        <f t="shared" si="54"/>
        <v>0</v>
      </c>
      <c r="CQ17" s="262">
        <f t="shared" si="55"/>
        <v>0</v>
      </c>
      <c r="CR17" s="262">
        <v>0</v>
      </c>
      <c r="CS17" s="262">
        <f t="shared" si="56"/>
        <v>0</v>
      </c>
      <c r="CT17" s="262">
        <f t="shared" si="57"/>
        <v>0</v>
      </c>
      <c r="CU17" s="262">
        <f t="shared" si="58"/>
        <v>0</v>
      </c>
      <c r="CV17" s="262">
        <f t="shared" si="59"/>
        <v>0</v>
      </c>
      <c r="CW17" s="262">
        <f t="shared" si="60"/>
        <v>0</v>
      </c>
      <c r="CX17" s="271">
        <f t="shared" si="61"/>
        <v>0</v>
      </c>
      <c r="CY17" s="271">
        <f t="shared" si="62"/>
        <v>0</v>
      </c>
      <c r="CZ17" s="300">
        <f t="shared" si="63"/>
        <v>0</v>
      </c>
      <c r="DA17" s="300">
        <f t="shared" si="64"/>
        <v>0</v>
      </c>
      <c r="DB17" s="300">
        <f t="shared" si="65"/>
        <v>0</v>
      </c>
      <c r="DC17" s="300"/>
      <c r="DD17" s="300"/>
      <c r="DE17" s="300"/>
      <c r="DF17" s="300"/>
    </row>
    <row r="18" spans="1:156" x14ac:dyDescent="0.35">
      <c r="A18" s="22" t="s">
        <v>11</v>
      </c>
      <c r="B18" s="22">
        <v>13050319</v>
      </c>
      <c r="C18" s="6" t="s">
        <v>190</v>
      </c>
      <c r="D18" s="7" t="s">
        <v>191</v>
      </c>
      <c r="E18" s="7">
        <v>12</v>
      </c>
      <c r="F18" s="7">
        <v>1</v>
      </c>
      <c r="G18" s="8">
        <v>222000</v>
      </c>
      <c r="H18" s="9">
        <f t="shared" si="8"/>
        <v>222000</v>
      </c>
      <c r="I18" s="10">
        <v>826059258701</v>
      </c>
      <c r="J18" s="10">
        <v>5511948</v>
      </c>
      <c r="K18" s="10" t="s">
        <v>750</v>
      </c>
      <c r="L18" s="11">
        <v>0.06</v>
      </c>
      <c r="M18" s="8">
        <v>2032063913666</v>
      </c>
      <c r="N18" s="8">
        <v>8792946</v>
      </c>
      <c r="O18" s="8" t="s">
        <v>561</v>
      </c>
      <c r="P18" s="11">
        <v>0.06</v>
      </c>
      <c r="Q18" s="12">
        <v>1333183130400</v>
      </c>
      <c r="R18" s="12">
        <v>4875631</v>
      </c>
      <c r="S18" s="12">
        <v>11</v>
      </c>
      <c r="T18" s="12">
        <v>2236500</v>
      </c>
      <c r="U18" s="11" t="s">
        <v>755</v>
      </c>
      <c r="V18" s="12">
        <v>487358</v>
      </c>
      <c r="W18" s="11">
        <v>0.1</v>
      </c>
      <c r="X18" s="13">
        <f t="shared" si="66"/>
        <v>3600</v>
      </c>
      <c r="Y18" s="14">
        <f t="shared" si="67"/>
        <v>43200</v>
      </c>
      <c r="Z18" s="15">
        <v>43200</v>
      </c>
      <c r="AA18" s="15">
        <f t="shared" si="2"/>
        <v>9590400000</v>
      </c>
      <c r="AB18" s="16">
        <v>138.25</v>
      </c>
      <c r="AC18" s="16">
        <v>0</v>
      </c>
      <c r="AD18" s="269">
        <f t="shared" si="3"/>
        <v>0</v>
      </c>
      <c r="AE18" s="269">
        <f t="shared" si="4"/>
        <v>0</v>
      </c>
      <c r="AF18" s="286">
        <v>0</v>
      </c>
      <c r="AG18" s="18">
        <f t="shared" si="5"/>
        <v>0</v>
      </c>
      <c r="AH18" s="59"/>
      <c r="AI18" s="129">
        <f t="shared" si="6"/>
        <v>0</v>
      </c>
      <c r="AJ18" s="290">
        <v>0</v>
      </c>
      <c r="AK18" s="9">
        <f t="shared" si="9"/>
        <v>0</v>
      </c>
      <c r="AL18" s="259">
        <f t="shared" si="10"/>
        <v>0</v>
      </c>
      <c r="AM18" s="259">
        <f t="shared" si="7"/>
        <v>0</v>
      </c>
      <c r="AN18" s="262">
        <v>0</v>
      </c>
      <c r="AO18" s="262">
        <f t="shared" si="11"/>
        <v>0</v>
      </c>
      <c r="AP18" s="262">
        <f t="shared" si="12"/>
        <v>0</v>
      </c>
      <c r="AQ18" s="262">
        <f t="shared" si="13"/>
        <v>0</v>
      </c>
      <c r="AR18" s="274">
        <v>0</v>
      </c>
      <c r="AS18" s="274">
        <f t="shared" si="14"/>
        <v>0</v>
      </c>
      <c r="AT18" s="274">
        <f t="shared" si="15"/>
        <v>0</v>
      </c>
      <c r="AU18" s="274">
        <f t="shared" si="16"/>
        <v>0</v>
      </c>
      <c r="AV18" s="262">
        <v>0</v>
      </c>
      <c r="AW18" s="262">
        <f t="shared" si="17"/>
        <v>0</v>
      </c>
      <c r="AX18" s="262">
        <f t="shared" si="18"/>
        <v>0</v>
      </c>
      <c r="AY18" s="262">
        <f t="shared" si="19"/>
        <v>0</v>
      </c>
      <c r="AZ18" s="262">
        <f t="shared" si="20"/>
        <v>0</v>
      </c>
      <c r="BA18" s="262">
        <f t="shared" si="21"/>
        <v>0</v>
      </c>
      <c r="BB18" s="262">
        <f t="shared" si="22"/>
        <v>0</v>
      </c>
      <c r="BC18" s="262">
        <f t="shared" si="23"/>
        <v>0</v>
      </c>
      <c r="BD18" s="261">
        <v>0</v>
      </c>
      <c r="BE18" s="262">
        <f t="shared" si="24"/>
        <v>0</v>
      </c>
      <c r="BF18" s="262">
        <f t="shared" si="25"/>
        <v>0</v>
      </c>
      <c r="BG18" s="262">
        <f t="shared" si="26"/>
        <v>0</v>
      </c>
      <c r="BH18" s="262">
        <v>0</v>
      </c>
      <c r="BI18" s="262">
        <f t="shared" si="27"/>
        <v>0</v>
      </c>
      <c r="BJ18" s="262">
        <f t="shared" si="28"/>
        <v>0</v>
      </c>
      <c r="BK18" s="262">
        <f t="shared" si="29"/>
        <v>0</v>
      </c>
      <c r="BL18" s="262">
        <v>0</v>
      </c>
      <c r="BM18" s="262">
        <f t="shared" si="30"/>
        <v>0</v>
      </c>
      <c r="BN18" s="262">
        <f t="shared" si="31"/>
        <v>0</v>
      </c>
      <c r="BO18" s="262">
        <f t="shared" si="32"/>
        <v>0</v>
      </c>
      <c r="BP18" s="262">
        <f t="shared" si="33"/>
        <v>0</v>
      </c>
      <c r="BQ18" s="262">
        <f t="shared" si="34"/>
        <v>0</v>
      </c>
      <c r="BR18" s="262">
        <f t="shared" si="35"/>
        <v>0</v>
      </c>
      <c r="BS18" s="262">
        <f t="shared" si="36"/>
        <v>0</v>
      </c>
      <c r="BT18" s="262">
        <v>0</v>
      </c>
      <c r="BU18" s="262">
        <f t="shared" si="37"/>
        <v>0</v>
      </c>
      <c r="BV18" s="262">
        <f t="shared" si="38"/>
        <v>0</v>
      </c>
      <c r="BW18" s="262">
        <f t="shared" si="39"/>
        <v>0</v>
      </c>
      <c r="BX18" s="261">
        <v>0</v>
      </c>
      <c r="BY18" s="262">
        <f t="shared" si="40"/>
        <v>0</v>
      </c>
      <c r="BZ18" s="262">
        <f t="shared" si="41"/>
        <v>0</v>
      </c>
      <c r="CA18" s="262">
        <f t="shared" si="42"/>
        <v>0</v>
      </c>
      <c r="CB18" s="262">
        <v>0</v>
      </c>
      <c r="CC18" s="262">
        <f t="shared" si="43"/>
        <v>0</v>
      </c>
      <c r="CD18" s="262">
        <f t="shared" si="44"/>
        <v>0</v>
      </c>
      <c r="CE18" s="262">
        <f t="shared" si="45"/>
        <v>0</v>
      </c>
      <c r="CF18" s="262">
        <f t="shared" si="46"/>
        <v>0</v>
      </c>
      <c r="CG18" s="262">
        <f t="shared" si="47"/>
        <v>0</v>
      </c>
      <c r="CH18" s="262">
        <f t="shared" si="48"/>
        <v>0</v>
      </c>
      <c r="CI18" s="262">
        <f t="shared" si="49"/>
        <v>0</v>
      </c>
      <c r="CJ18" s="262">
        <v>0</v>
      </c>
      <c r="CK18" s="262">
        <f t="shared" si="50"/>
        <v>0</v>
      </c>
      <c r="CL18" s="262">
        <f t="shared" si="51"/>
        <v>0</v>
      </c>
      <c r="CM18" s="262">
        <f t="shared" si="52"/>
        <v>0</v>
      </c>
      <c r="CN18" s="262">
        <v>0</v>
      </c>
      <c r="CO18" s="262">
        <f t="shared" si="53"/>
        <v>0</v>
      </c>
      <c r="CP18" s="262">
        <f t="shared" si="54"/>
        <v>0</v>
      </c>
      <c r="CQ18" s="262">
        <f t="shared" si="55"/>
        <v>0</v>
      </c>
      <c r="CR18" s="262">
        <v>0</v>
      </c>
      <c r="CS18" s="262">
        <f t="shared" si="56"/>
        <v>0</v>
      </c>
      <c r="CT18" s="262">
        <f t="shared" si="57"/>
        <v>0</v>
      </c>
      <c r="CU18" s="262">
        <f t="shared" si="58"/>
        <v>0</v>
      </c>
      <c r="CV18" s="262">
        <f t="shared" si="59"/>
        <v>0</v>
      </c>
      <c r="CW18" s="262">
        <f t="shared" si="60"/>
        <v>0</v>
      </c>
      <c r="CX18" s="271">
        <f t="shared" si="61"/>
        <v>0</v>
      </c>
      <c r="CY18" s="271">
        <f t="shared" si="62"/>
        <v>0</v>
      </c>
      <c r="CZ18" s="300">
        <f t="shared" si="63"/>
        <v>0</v>
      </c>
      <c r="DA18" s="300">
        <f t="shared" si="64"/>
        <v>0</v>
      </c>
      <c r="DB18" s="300">
        <f t="shared" si="65"/>
        <v>0</v>
      </c>
      <c r="DC18" s="300"/>
      <c r="DD18" s="300"/>
      <c r="DE18" s="300"/>
      <c r="DF18" s="300"/>
    </row>
    <row r="19" spans="1:156" x14ac:dyDescent="0.35">
      <c r="A19" s="22" t="s">
        <v>11</v>
      </c>
      <c r="B19" s="22" t="s">
        <v>769</v>
      </c>
      <c r="C19" s="6" t="s">
        <v>192</v>
      </c>
      <c r="D19" s="7" t="s">
        <v>840</v>
      </c>
      <c r="E19" s="7">
        <v>12</v>
      </c>
      <c r="F19" s="7">
        <v>1</v>
      </c>
      <c r="G19" s="8">
        <v>228000</v>
      </c>
      <c r="H19" s="9">
        <f t="shared" si="8"/>
        <v>228000</v>
      </c>
      <c r="I19" s="10">
        <v>693888438766</v>
      </c>
      <c r="J19" s="10">
        <v>6212475</v>
      </c>
      <c r="K19" s="10" t="s">
        <v>563</v>
      </c>
      <c r="L19" s="11">
        <v>0.06</v>
      </c>
      <c r="M19" s="8">
        <v>1434629948302</v>
      </c>
      <c r="N19" s="8">
        <v>7929710</v>
      </c>
      <c r="O19" s="8" t="s">
        <v>562</v>
      </c>
      <c r="P19" s="11">
        <v>0.04</v>
      </c>
      <c r="Q19" s="12">
        <v>24817000</v>
      </c>
      <c r="R19" s="12">
        <v>26</v>
      </c>
      <c r="S19" s="12"/>
      <c r="T19" s="12"/>
      <c r="U19" s="11" t="s">
        <v>835</v>
      </c>
      <c r="V19" s="11"/>
      <c r="W19" s="11" t="s">
        <v>860</v>
      </c>
      <c r="X19" s="13">
        <f t="shared" si="66"/>
        <v>3600</v>
      </c>
      <c r="Y19" s="14">
        <f t="shared" si="67"/>
        <v>43200</v>
      </c>
      <c r="Z19" s="15">
        <v>43200</v>
      </c>
      <c r="AA19" s="15">
        <f t="shared" si="2"/>
        <v>9849600000</v>
      </c>
      <c r="AB19" s="16">
        <v>4.333333333333333</v>
      </c>
      <c r="AC19" s="16">
        <v>5.166666666666667</v>
      </c>
      <c r="AD19" s="269">
        <f t="shared" si="3"/>
        <v>0</v>
      </c>
      <c r="AE19" s="269">
        <f t="shared" si="4"/>
        <v>0</v>
      </c>
      <c r="AF19" s="286">
        <v>0</v>
      </c>
      <c r="AG19" s="18">
        <f t="shared" si="5"/>
        <v>0</v>
      </c>
      <c r="AH19" s="59"/>
      <c r="AI19" s="129">
        <f t="shared" si="6"/>
        <v>0</v>
      </c>
      <c r="AJ19" s="290">
        <v>0</v>
      </c>
      <c r="AK19" s="9">
        <f t="shared" si="9"/>
        <v>0</v>
      </c>
      <c r="AL19" s="259">
        <f t="shared" si="10"/>
        <v>0</v>
      </c>
      <c r="AM19" s="259">
        <f t="shared" si="7"/>
        <v>0</v>
      </c>
      <c r="AN19" s="262">
        <v>0</v>
      </c>
      <c r="AO19" s="262">
        <f t="shared" si="11"/>
        <v>0</v>
      </c>
      <c r="AP19" s="262">
        <f t="shared" si="12"/>
        <v>0</v>
      </c>
      <c r="AQ19" s="262">
        <f t="shared" si="13"/>
        <v>0</v>
      </c>
      <c r="AR19" s="274">
        <v>0</v>
      </c>
      <c r="AS19" s="274">
        <f t="shared" si="14"/>
        <v>0</v>
      </c>
      <c r="AT19" s="274">
        <f t="shared" si="15"/>
        <v>0</v>
      </c>
      <c r="AU19" s="274">
        <f t="shared" si="16"/>
        <v>0</v>
      </c>
      <c r="AV19" s="262">
        <v>0</v>
      </c>
      <c r="AW19" s="262">
        <f t="shared" si="17"/>
        <v>0</v>
      </c>
      <c r="AX19" s="262">
        <f t="shared" si="18"/>
        <v>0</v>
      </c>
      <c r="AY19" s="262">
        <f t="shared" si="19"/>
        <v>0</v>
      </c>
      <c r="AZ19" s="262">
        <f t="shared" si="20"/>
        <v>0</v>
      </c>
      <c r="BA19" s="262">
        <f t="shared" si="21"/>
        <v>0</v>
      </c>
      <c r="BB19" s="262">
        <f t="shared" si="22"/>
        <v>0</v>
      </c>
      <c r="BC19" s="262">
        <f t="shared" si="23"/>
        <v>0</v>
      </c>
      <c r="BD19" s="261">
        <v>0</v>
      </c>
      <c r="BE19" s="262">
        <f t="shared" si="24"/>
        <v>0</v>
      </c>
      <c r="BF19" s="262">
        <f t="shared" si="25"/>
        <v>0</v>
      </c>
      <c r="BG19" s="262">
        <f t="shared" si="26"/>
        <v>0</v>
      </c>
      <c r="BH19" s="262">
        <v>0</v>
      </c>
      <c r="BI19" s="262">
        <f t="shared" si="27"/>
        <v>0</v>
      </c>
      <c r="BJ19" s="262">
        <f t="shared" si="28"/>
        <v>0</v>
      </c>
      <c r="BK19" s="262">
        <f t="shared" si="29"/>
        <v>0</v>
      </c>
      <c r="BL19" s="262">
        <v>0</v>
      </c>
      <c r="BM19" s="262">
        <f t="shared" si="30"/>
        <v>0</v>
      </c>
      <c r="BN19" s="262">
        <f t="shared" si="31"/>
        <v>0</v>
      </c>
      <c r="BO19" s="262">
        <f t="shared" si="32"/>
        <v>0</v>
      </c>
      <c r="BP19" s="262">
        <f t="shared" si="33"/>
        <v>0</v>
      </c>
      <c r="BQ19" s="262">
        <f t="shared" si="34"/>
        <v>0</v>
      </c>
      <c r="BR19" s="262">
        <f t="shared" si="35"/>
        <v>0</v>
      </c>
      <c r="BS19" s="262">
        <f t="shared" si="36"/>
        <v>0</v>
      </c>
      <c r="BT19" s="262">
        <v>0</v>
      </c>
      <c r="BU19" s="262">
        <f t="shared" si="37"/>
        <v>0</v>
      </c>
      <c r="BV19" s="262">
        <f t="shared" si="38"/>
        <v>0</v>
      </c>
      <c r="BW19" s="262">
        <f t="shared" si="39"/>
        <v>0</v>
      </c>
      <c r="BX19" s="261">
        <v>0</v>
      </c>
      <c r="BY19" s="262">
        <f t="shared" si="40"/>
        <v>0</v>
      </c>
      <c r="BZ19" s="262">
        <f t="shared" si="41"/>
        <v>0</v>
      </c>
      <c r="CA19" s="262">
        <f t="shared" si="42"/>
        <v>0</v>
      </c>
      <c r="CB19" s="262">
        <v>0</v>
      </c>
      <c r="CC19" s="262">
        <f t="shared" si="43"/>
        <v>0</v>
      </c>
      <c r="CD19" s="262">
        <f t="shared" si="44"/>
        <v>0</v>
      </c>
      <c r="CE19" s="262">
        <f t="shared" si="45"/>
        <v>0</v>
      </c>
      <c r="CF19" s="262">
        <f t="shared" si="46"/>
        <v>0</v>
      </c>
      <c r="CG19" s="262">
        <f t="shared" si="47"/>
        <v>0</v>
      </c>
      <c r="CH19" s="262">
        <f t="shared" si="48"/>
        <v>0</v>
      </c>
      <c r="CI19" s="262">
        <f t="shared" si="49"/>
        <v>0</v>
      </c>
      <c r="CJ19" s="262">
        <v>0</v>
      </c>
      <c r="CK19" s="262">
        <f t="shared" si="50"/>
        <v>0</v>
      </c>
      <c r="CL19" s="262">
        <f t="shared" si="51"/>
        <v>0</v>
      </c>
      <c r="CM19" s="262">
        <f t="shared" si="52"/>
        <v>0</v>
      </c>
      <c r="CN19" s="262">
        <v>0</v>
      </c>
      <c r="CO19" s="262">
        <f t="shared" si="53"/>
        <v>0</v>
      </c>
      <c r="CP19" s="262">
        <f t="shared" si="54"/>
        <v>0</v>
      </c>
      <c r="CQ19" s="262">
        <f t="shared" si="55"/>
        <v>0</v>
      </c>
      <c r="CR19" s="262">
        <v>0</v>
      </c>
      <c r="CS19" s="262">
        <f t="shared" si="56"/>
        <v>0</v>
      </c>
      <c r="CT19" s="262">
        <f t="shared" si="57"/>
        <v>0</v>
      </c>
      <c r="CU19" s="262">
        <f t="shared" si="58"/>
        <v>0</v>
      </c>
      <c r="CV19" s="262">
        <f t="shared" si="59"/>
        <v>0</v>
      </c>
      <c r="CW19" s="262">
        <f t="shared" si="60"/>
        <v>0</v>
      </c>
      <c r="CX19" s="271">
        <f t="shared" si="61"/>
        <v>0</v>
      </c>
      <c r="CY19" s="271">
        <f t="shared" si="62"/>
        <v>0</v>
      </c>
      <c r="CZ19" s="300">
        <f t="shared" si="63"/>
        <v>0</v>
      </c>
      <c r="DA19" s="300">
        <f t="shared" si="64"/>
        <v>0</v>
      </c>
      <c r="DB19" s="300">
        <f t="shared" si="65"/>
        <v>0</v>
      </c>
      <c r="DC19" s="300"/>
      <c r="DD19" s="300"/>
      <c r="DE19" s="300"/>
      <c r="DF19" s="300"/>
    </row>
    <row r="20" spans="1:156" x14ac:dyDescent="0.35">
      <c r="A20" s="22" t="s">
        <v>11</v>
      </c>
      <c r="B20" s="22" t="s">
        <v>838</v>
      </c>
      <c r="C20" s="6" t="s">
        <v>392</v>
      </c>
      <c r="D20" s="7" t="s">
        <v>193</v>
      </c>
      <c r="E20" s="7">
        <v>12</v>
      </c>
      <c r="F20" s="7">
        <v>1</v>
      </c>
      <c r="G20" s="8">
        <v>228000</v>
      </c>
      <c r="H20" s="9">
        <f t="shared" si="8"/>
        <v>228000</v>
      </c>
      <c r="I20" s="10">
        <v>81137161</v>
      </c>
      <c r="J20" s="10">
        <v>624</v>
      </c>
      <c r="K20" s="10" t="s">
        <v>469</v>
      </c>
      <c r="L20" s="11">
        <v>1</v>
      </c>
      <c r="M20" s="8">
        <v>28952400</v>
      </c>
      <c r="N20" s="8">
        <v>142</v>
      </c>
      <c r="O20" s="8" t="s">
        <v>469</v>
      </c>
      <c r="P20" s="11">
        <v>1</v>
      </c>
      <c r="Q20" s="12">
        <v>0</v>
      </c>
      <c r="R20" s="12">
        <v>0</v>
      </c>
      <c r="S20" s="12"/>
      <c r="T20" s="12"/>
      <c r="U20" s="12">
        <v>0</v>
      </c>
      <c r="V20" s="12"/>
      <c r="W20" s="11" t="s">
        <v>860</v>
      </c>
      <c r="X20" s="13">
        <f t="shared" si="66"/>
        <v>3600</v>
      </c>
      <c r="Y20" s="14">
        <f t="shared" si="67"/>
        <v>43200</v>
      </c>
      <c r="Z20" s="15">
        <v>43200</v>
      </c>
      <c r="AA20" s="15">
        <f t="shared" si="2"/>
        <v>9849600000</v>
      </c>
      <c r="AB20" s="16">
        <v>278.41666666666669</v>
      </c>
      <c r="AC20" s="16">
        <v>0</v>
      </c>
      <c r="AD20" s="269">
        <f t="shared" si="3"/>
        <v>0</v>
      </c>
      <c r="AE20" s="269">
        <f t="shared" si="4"/>
        <v>0</v>
      </c>
      <c r="AF20" s="286">
        <v>0</v>
      </c>
      <c r="AG20" s="18">
        <f t="shared" si="5"/>
        <v>0</v>
      </c>
      <c r="AH20" s="59"/>
      <c r="AI20" s="129">
        <f t="shared" si="6"/>
        <v>0</v>
      </c>
      <c r="AJ20" s="290">
        <v>0</v>
      </c>
      <c r="AK20" s="9">
        <f t="shared" si="9"/>
        <v>0</v>
      </c>
      <c r="AL20" s="259">
        <f t="shared" si="10"/>
        <v>0</v>
      </c>
      <c r="AM20" s="259">
        <f t="shared" si="7"/>
        <v>0</v>
      </c>
      <c r="AN20" s="262">
        <v>0</v>
      </c>
      <c r="AO20" s="262">
        <f t="shared" si="11"/>
        <v>0</v>
      </c>
      <c r="AP20" s="262">
        <f t="shared" si="12"/>
        <v>0</v>
      </c>
      <c r="AQ20" s="262">
        <f t="shared" si="13"/>
        <v>0</v>
      </c>
      <c r="AR20" s="274">
        <v>0</v>
      </c>
      <c r="AS20" s="274">
        <f t="shared" si="14"/>
        <v>0</v>
      </c>
      <c r="AT20" s="274">
        <f t="shared" si="15"/>
        <v>0</v>
      </c>
      <c r="AU20" s="274">
        <f t="shared" si="16"/>
        <v>0</v>
      </c>
      <c r="AV20" s="262">
        <v>0</v>
      </c>
      <c r="AW20" s="262">
        <f t="shared" si="17"/>
        <v>0</v>
      </c>
      <c r="AX20" s="262">
        <f t="shared" si="18"/>
        <v>0</v>
      </c>
      <c r="AY20" s="262">
        <f t="shared" si="19"/>
        <v>0</v>
      </c>
      <c r="AZ20" s="262">
        <f t="shared" si="20"/>
        <v>0</v>
      </c>
      <c r="BA20" s="262">
        <f t="shared" si="21"/>
        <v>0</v>
      </c>
      <c r="BB20" s="262">
        <f t="shared" si="22"/>
        <v>0</v>
      </c>
      <c r="BC20" s="262">
        <f t="shared" si="23"/>
        <v>0</v>
      </c>
      <c r="BD20" s="261">
        <v>0</v>
      </c>
      <c r="BE20" s="262">
        <f t="shared" si="24"/>
        <v>0</v>
      </c>
      <c r="BF20" s="262">
        <f t="shared" si="25"/>
        <v>0</v>
      </c>
      <c r="BG20" s="262">
        <f t="shared" si="26"/>
        <v>0</v>
      </c>
      <c r="BH20" s="262">
        <v>0</v>
      </c>
      <c r="BI20" s="262">
        <f t="shared" si="27"/>
        <v>0</v>
      </c>
      <c r="BJ20" s="262">
        <f t="shared" si="28"/>
        <v>0</v>
      </c>
      <c r="BK20" s="262">
        <f t="shared" si="29"/>
        <v>0</v>
      </c>
      <c r="BL20" s="262">
        <v>0</v>
      </c>
      <c r="BM20" s="262">
        <f t="shared" si="30"/>
        <v>0</v>
      </c>
      <c r="BN20" s="262">
        <f t="shared" si="31"/>
        <v>0</v>
      </c>
      <c r="BO20" s="262">
        <f t="shared" si="32"/>
        <v>0</v>
      </c>
      <c r="BP20" s="262">
        <f t="shared" si="33"/>
        <v>0</v>
      </c>
      <c r="BQ20" s="262">
        <f t="shared" si="34"/>
        <v>0</v>
      </c>
      <c r="BR20" s="262">
        <f t="shared" si="35"/>
        <v>0</v>
      </c>
      <c r="BS20" s="262">
        <f t="shared" si="36"/>
        <v>0</v>
      </c>
      <c r="BT20" s="262">
        <v>0</v>
      </c>
      <c r="BU20" s="262">
        <f t="shared" si="37"/>
        <v>0</v>
      </c>
      <c r="BV20" s="262">
        <f t="shared" si="38"/>
        <v>0</v>
      </c>
      <c r="BW20" s="262">
        <f t="shared" si="39"/>
        <v>0</v>
      </c>
      <c r="BX20" s="261">
        <v>0</v>
      </c>
      <c r="BY20" s="262">
        <f t="shared" si="40"/>
        <v>0</v>
      </c>
      <c r="BZ20" s="262">
        <f t="shared" si="41"/>
        <v>0</v>
      </c>
      <c r="CA20" s="262">
        <f t="shared" si="42"/>
        <v>0</v>
      </c>
      <c r="CB20" s="262">
        <v>0</v>
      </c>
      <c r="CC20" s="262">
        <f t="shared" si="43"/>
        <v>0</v>
      </c>
      <c r="CD20" s="262">
        <f t="shared" si="44"/>
        <v>0</v>
      </c>
      <c r="CE20" s="262">
        <f t="shared" si="45"/>
        <v>0</v>
      </c>
      <c r="CF20" s="262">
        <f t="shared" si="46"/>
        <v>0</v>
      </c>
      <c r="CG20" s="262">
        <f t="shared" si="47"/>
        <v>0</v>
      </c>
      <c r="CH20" s="262">
        <f t="shared" si="48"/>
        <v>0</v>
      </c>
      <c r="CI20" s="262">
        <f t="shared" si="49"/>
        <v>0</v>
      </c>
      <c r="CJ20" s="262">
        <v>0</v>
      </c>
      <c r="CK20" s="262">
        <f t="shared" si="50"/>
        <v>0</v>
      </c>
      <c r="CL20" s="262">
        <f t="shared" si="51"/>
        <v>0</v>
      </c>
      <c r="CM20" s="262">
        <f t="shared" si="52"/>
        <v>0</v>
      </c>
      <c r="CN20" s="262">
        <v>0</v>
      </c>
      <c r="CO20" s="262">
        <f t="shared" si="53"/>
        <v>0</v>
      </c>
      <c r="CP20" s="262">
        <f t="shared" si="54"/>
        <v>0</v>
      </c>
      <c r="CQ20" s="262">
        <f t="shared" si="55"/>
        <v>0</v>
      </c>
      <c r="CR20" s="262">
        <v>0</v>
      </c>
      <c r="CS20" s="262">
        <f t="shared" si="56"/>
        <v>0</v>
      </c>
      <c r="CT20" s="262">
        <f t="shared" si="57"/>
        <v>0</v>
      </c>
      <c r="CU20" s="262">
        <f t="shared" si="58"/>
        <v>0</v>
      </c>
      <c r="CV20" s="262">
        <f t="shared" si="59"/>
        <v>0</v>
      </c>
      <c r="CW20" s="262">
        <f t="shared" si="60"/>
        <v>0</v>
      </c>
      <c r="CX20" s="271">
        <f t="shared" si="61"/>
        <v>0</v>
      </c>
      <c r="CY20" s="271">
        <f t="shared" si="62"/>
        <v>0</v>
      </c>
      <c r="CZ20" s="300">
        <f t="shared" si="63"/>
        <v>0</v>
      </c>
      <c r="DA20" s="300">
        <f t="shared" si="64"/>
        <v>0</v>
      </c>
      <c r="DB20" s="300">
        <f t="shared" si="65"/>
        <v>0</v>
      </c>
      <c r="DC20" s="300"/>
      <c r="DD20" s="300"/>
      <c r="DE20" s="300"/>
      <c r="DF20" s="300"/>
    </row>
    <row r="21" spans="1:156" x14ac:dyDescent="0.35">
      <c r="A21" s="22" t="s">
        <v>11</v>
      </c>
      <c r="B21" s="22">
        <v>13050331</v>
      </c>
      <c r="C21" s="6" t="s">
        <v>195</v>
      </c>
      <c r="D21" s="7" t="s">
        <v>194</v>
      </c>
      <c r="E21" s="7">
        <v>12</v>
      </c>
      <c r="F21" s="7">
        <v>1</v>
      </c>
      <c r="G21" s="8">
        <v>234000</v>
      </c>
      <c r="H21" s="9">
        <f t="shared" si="8"/>
        <v>234000</v>
      </c>
      <c r="I21" s="10">
        <v>112603101</v>
      </c>
      <c r="J21" s="10">
        <v>992</v>
      </c>
      <c r="K21" s="10" t="s">
        <v>469</v>
      </c>
      <c r="L21" s="11">
        <v>1</v>
      </c>
      <c r="M21" s="8"/>
      <c r="N21" s="8"/>
      <c r="O21" s="8" t="s">
        <v>854</v>
      </c>
      <c r="P21" s="11"/>
      <c r="Q21" s="12">
        <v>0</v>
      </c>
      <c r="R21" s="12">
        <v>0</v>
      </c>
      <c r="S21" s="12"/>
      <c r="T21" s="12"/>
      <c r="U21" s="12">
        <v>0</v>
      </c>
      <c r="V21" s="12"/>
      <c r="W21" s="11" t="s">
        <v>860</v>
      </c>
      <c r="X21" s="13">
        <f t="shared" si="66"/>
        <v>3600</v>
      </c>
      <c r="Y21" s="14">
        <f t="shared" si="67"/>
        <v>43200</v>
      </c>
      <c r="Z21" s="15">
        <v>43200</v>
      </c>
      <c r="AA21" s="15">
        <f t="shared" si="2"/>
        <v>10108800000</v>
      </c>
      <c r="AB21" s="16">
        <v>66.666666666666671</v>
      </c>
      <c r="AC21" s="16">
        <v>0</v>
      </c>
      <c r="AD21" s="269">
        <f t="shared" si="3"/>
        <v>0</v>
      </c>
      <c r="AE21" s="269">
        <f t="shared" si="4"/>
        <v>0</v>
      </c>
      <c r="AF21" s="286">
        <v>0</v>
      </c>
      <c r="AG21" s="18">
        <f t="shared" si="5"/>
        <v>0</v>
      </c>
      <c r="AH21" s="59"/>
      <c r="AI21" s="129">
        <f t="shared" si="6"/>
        <v>0</v>
      </c>
      <c r="AJ21" s="290">
        <v>0</v>
      </c>
      <c r="AK21" s="9">
        <f t="shared" si="9"/>
        <v>0</v>
      </c>
      <c r="AL21" s="259">
        <f t="shared" si="10"/>
        <v>0</v>
      </c>
      <c r="AM21" s="259">
        <f t="shared" si="7"/>
        <v>0</v>
      </c>
      <c r="AN21" s="262">
        <v>0</v>
      </c>
      <c r="AO21" s="262">
        <f t="shared" si="11"/>
        <v>0</v>
      </c>
      <c r="AP21" s="262">
        <f t="shared" si="12"/>
        <v>0</v>
      </c>
      <c r="AQ21" s="262">
        <f t="shared" si="13"/>
        <v>0</v>
      </c>
      <c r="AR21" s="274">
        <v>0</v>
      </c>
      <c r="AS21" s="274">
        <f t="shared" si="14"/>
        <v>0</v>
      </c>
      <c r="AT21" s="274">
        <f t="shared" si="15"/>
        <v>0</v>
      </c>
      <c r="AU21" s="274">
        <f t="shared" si="16"/>
        <v>0</v>
      </c>
      <c r="AV21" s="262">
        <v>0</v>
      </c>
      <c r="AW21" s="262">
        <f t="shared" si="17"/>
        <v>0</v>
      </c>
      <c r="AX21" s="262">
        <f t="shared" si="18"/>
        <v>0</v>
      </c>
      <c r="AY21" s="262">
        <f t="shared" si="19"/>
        <v>0</v>
      </c>
      <c r="AZ21" s="262">
        <f t="shared" si="20"/>
        <v>0</v>
      </c>
      <c r="BA21" s="262">
        <f t="shared" si="21"/>
        <v>0</v>
      </c>
      <c r="BB21" s="262">
        <f t="shared" si="22"/>
        <v>0</v>
      </c>
      <c r="BC21" s="262">
        <f t="shared" si="23"/>
        <v>0</v>
      </c>
      <c r="BD21" s="261">
        <v>0</v>
      </c>
      <c r="BE21" s="262">
        <f t="shared" si="24"/>
        <v>0</v>
      </c>
      <c r="BF21" s="262">
        <f t="shared" si="25"/>
        <v>0</v>
      </c>
      <c r="BG21" s="262">
        <f t="shared" si="26"/>
        <v>0</v>
      </c>
      <c r="BH21" s="262">
        <v>0</v>
      </c>
      <c r="BI21" s="262">
        <f t="shared" si="27"/>
        <v>0</v>
      </c>
      <c r="BJ21" s="262">
        <f t="shared" si="28"/>
        <v>0</v>
      </c>
      <c r="BK21" s="262">
        <f t="shared" si="29"/>
        <v>0</v>
      </c>
      <c r="BL21" s="262">
        <v>0</v>
      </c>
      <c r="BM21" s="262">
        <f t="shared" si="30"/>
        <v>0</v>
      </c>
      <c r="BN21" s="262">
        <f t="shared" si="31"/>
        <v>0</v>
      </c>
      <c r="BO21" s="262">
        <f t="shared" si="32"/>
        <v>0</v>
      </c>
      <c r="BP21" s="262">
        <f t="shared" si="33"/>
        <v>0</v>
      </c>
      <c r="BQ21" s="262">
        <f t="shared" si="34"/>
        <v>0</v>
      </c>
      <c r="BR21" s="262">
        <f t="shared" si="35"/>
        <v>0</v>
      </c>
      <c r="BS21" s="262">
        <f t="shared" si="36"/>
        <v>0</v>
      </c>
      <c r="BT21" s="262">
        <v>0</v>
      </c>
      <c r="BU21" s="262">
        <f t="shared" si="37"/>
        <v>0</v>
      </c>
      <c r="BV21" s="262">
        <f t="shared" si="38"/>
        <v>0</v>
      </c>
      <c r="BW21" s="262">
        <f t="shared" si="39"/>
        <v>0</v>
      </c>
      <c r="BX21" s="261">
        <v>0</v>
      </c>
      <c r="BY21" s="262">
        <f t="shared" si="40"/>
        <v>0</v>
      </c>
      <c r="BZ21" s="262">
        <f t="shared" si="41"/>
        <v>0</v>
      </c>
      <c r="CA21" s="262">
        <f t="shared" si="42"/>
        <v>0</v>
      </c>
      <c r="CB21" s="262">
        <v>0</v>
      </c>
      <c r="CC21" s="262">
        <f t="shared" si="43"/>
        <v>0</v>
      </c>
      <c r="CD21" s="262">
        <f t="shared" si="44"/>
        <v>0</v>
      </c>
      <c r="CE21" s="262">
        <f t="shared" si="45"/>
        <v>0</v>
      </c>
      <c r="CF21" s="262">
        <f t="shared" si="46"/>
        <v>0</v>
      </c>
      <c r="CG21" s="262">
        <f t="shared" si="47"/>
        <v>0</v>
      </c>
      <c r="CH21" s="262">
        <f t="shared" si="48"/>
        <v>0</v>
      </c>
      <c r="CI21" s="262">
        <f t="shared" si="49"/>
        <v>0</v>
      </c>
      <c r="CJ21" s="262">
        <v>0</v>
      </c>
      <c r="CK21" s="262">
        <f t="shared" si="50"/>
        <v>0</v>
      </c>
      <c r="CL21" s="262">
        <f t="shared" si="51"/>
        <v>0</v>
      </c>
      <c r="CM21" s="262">
        <f t="shared" si="52"/>
        <v>0</v>
      </c>
      <c r="CN21" s="262">
        <v>0</v>
      </c>
      <c r="CO21" s="262">
        <f t="shared" si="53"/>
        <v>0</v>
      </c>
      <c r="CP21" s="262">
        <f t="shared" si="54"/>
        <v>0</v>
      </c>
      <c r="CQ21" s="262">
        <f t="shared" si="55"/>
        <v>0</v>
      </c>
      <c r="CR21" s="262">
        <v>0</v>
      </c>
      <c r="CS21" s="262">
        <f t="shared" si="56"/>
        <v>0</v>
      </c>
      <c r="CT21" s="262">
        <f t="shared" si="57"/>
        <v>0</v>
      </c>
      <c r="CU21" s="262">
        <f t="shared" si="58"/>
        <v>0</v>
      </c>
      <c r="CV21" s="262">
        <f t="shared" si="59"/>
        <v>0</v>
      </c>
      <c r="CW21" s="262">
        <f t="shared" si="60"/>
        <v>0</v>
      </c>
      <c r="CX21" s="271">
        <f t="shared" si="61"/>
        <v>0</v>
      </c>
      <c r="CY21" s="271">
        <f t="shared" si="62"/>
        <v>0</v>
      </c>
      <c r="CZ21" s="300">
        <f t="shared" si="63"/>
        <v>0</v>
      </c>
      <c r="DA21" s="300">
        <f t="shared" si="64"/>
        <v>0</v>
      </c>
      <c r="DB21" s="300">
        <f t="shared" si="65"/>
        <v>0</v>
      </c>
      <c r="DC21" s="300"/>
      <c r="DD21" s="300"/>
      <c r="DE21" s="300"/>
      <c r="DF21" s="300"/>
    </row>
    <row r="22" spans="1:156" x14ac:dyDescent="0.35">
      <c r="A22" s="22" t="s">
        <v>11</v>
      </c>
      <c r="B22" s="22" t="s">
        <v>768</v>
      </c>
      <c r="C22" s="6" t="s">
        <v>127</v>
      </c>
      <c r="D22" s="7" t="s">
        <v>126</v>
      </c>
      <c r="E22" s="7">
        <v>12</v>
      </c>
      <c r="F22" s="7">
        <v>1</v>
      </c>
      <c r="G22" s="8">
        <v>216000</v>
      </c>
      <c r="H22" s="9">
        <f t="shared" si="8"/>
        <v>216000</v>
      </c>
      <c r="I22" s="10">
        <v>568502069</v>
      </c>
      <c r="J22" s="10">
        <v>5000</v>
      </c>
      <c r="K22" s="10" t="s">
        <v>469</v>
      </c>
      <c r="L22" s="11">
        <v>1</v>
      </c>
      <c r="M22" s="8">
        <v>954440400</v>
      </c>
      <c r="N22" s="8">
        <v>1761</v>
      </c>
      <c r="O22" s="8" t="s">
        <v>469</v>
      </c>
      <c r="P22" s="11" t="s">
        <v>860</v>
      </c>
      <c r="Q22" s="12">
        <v>1708560</v>
      </c>
      <c r="R22" s="12">
        <v>0</v>
      </c>
      <c r="S22" s="12"/>
      <c r="T22" s="12"/>
      <c r="U22" s="8" t="s">
        <v>469</v>
      </c>
      <c r="V22" s="8"/>
      <c r="W22" s="11" t="s">
        <v>860</v>
      </c>
      <c r="X22" s="13">
        <f t="shared" si="66"/>
        <v>7200</v>
      </c>
      <c r="Y22" s="14">
        <f t="shared" si="67"/>
        <v>86400</v>
      </c>
      <c r="Z22" s="15">
        <v>86400</v>
      </c>
      <c r="AA22" s="15">
        <f t="shared" si="2"/>
        <v>18662400000</v>
      </c>
      <c r="AB22" s="16">
        <v>146.75</v>
      </c>
      <c r="AC22" s="16">
        <v>0</v>
      </c>
      <c r="AD22" s="269">
        <f t="shared" si="3"/>
        <v>0</v>
      </c>
      <c r="AE22" s="269">
        <f t="shared" si="4"/>
        <v>0</v>
      </c>
      <c r="AF22" s="286">
        <v>0</v>
      </c>
      <c r="AG22" s="18">
        <f t="shared" si="5"/>
        <v>0</v>
      </c>
      <c r="AH22" s="59"/>
      <c r="AI22" s="129">
        <f t="shared" si="6"/>
        <v>0</v>
      </c>
      <c r="AJ22" s="290">
        <v>0</v>
      </c>
      <c r="AK22" s="9">
        <f t="shared" si="9"/>
        <v>0</v>
      </c>
      <c r="AL22" s="259">
        <f t="shared" si="10"/>
        <v>0</v>
      </c>
      <c r="AM22" s="259">
        <f t="shared" si="7"/>
        <v>0</v>
      </c>
      <c r="AN22" s="262">
        <v>0</v>
      </c>
      <c r="AO22" s="262">
        <f t="shared" si="11"/>
        <v>0</v>
      </c>
      <c r="AP22" s="262">
        <f t="shared" si="12"/>
        <v>0</v>
      </c>
      <c r="AQ22" s="262">
        <f t="shared" si="13"/>
        <v>0</v>
      </c>
      <c r="AR22" s="274">
        <v>0</v>
      </c>
      <c r="AS22" s="274">
        <f t="shared" si="14"/>
        <v>0</v>
      </c>
      <c r="AT22" s="274">
        <f t="shared" si="15"/>
        <v>0</v>
      </c>
      <c r="AU22" s="274">
        <f t="shared" si="16"/>
        <v>0</v>
      </c>
      <c r="AV22" s="262">
        <v>0</v>
      </c>
      <c r="AW22" s="262">
        <f t="shared" si="17"/>
        <v>0</v>
      </c>
      <c r="AX22" s="262">
        <f t="shared" si="18"/>
        <v>0</v>
      </c>
      <c r="AY22" s="262">
        <f t="shared" si="19"/>
        <v>0</v>
      </c>
      <c r="AZ22" s="262">
        <f t="shared" si="20"/>
        <v>0</v>
      </c>
      <c r="BA22" s="262">
        <f t="shared" si="21"/>
        <v>0</v>
      </c>
      <c r="BB22" s="262">
        <f t="shared" si="22"/>
        <v>0</v>
      </c>
      <c r="BC22" s="262">
        <f t="shared" si="23"/>
        <v>0</v>
      </c>
      <c r="BD22" s="261">
        <v>0</v>
      </c>
      <c r="BE22" s="262">
        <f t="shared" si="24"/>
        <v>0</v>
      </c>
      <c r="BF22" s="262">
        <f t="shared" si="25"/>
        <v>0</v>
      </c>
      <c r="BG22" s="262">
        <f t="shared" si="26"/>
        <v>0</v>
      </c>
      <c r="BH22" s="262">
        <v>0</v>
      </c>
      <c r="BI22" s="262">
        <f t="shared" si="27"/>
        <v>0</v>
      </c>
      <c r="BJ22" s="262">
        <f t="shared" si="28"/>
        <v>0</v>
      </c>
      <c r="BK22" s="262">
        <f t="shared" si="29"/>
        <v>0</v>
      </c>
      <c r="BL22" s="262">
        <v>0</v>
      </c>
      <c r="BM22" s="262">
        <f t="shared" si="30"/>
        <v>0</v>
      </c>
      <c r="BN22" s="262">
        <f t="shared" si="31"/>
        <v>0</v>
      </c>
      <c r="BO22" s="262">
        <f t="shared" si="32"/>
        <v>0</v>
      </c>
      <c r="BP22" s="262">
        <f t="shared" si="33"/>
        <v>0</v>
      </c>
      <c r="BQ22" s="262">
        <f t="shared" si="34"/>
        <v>0</v>
      </c>
      <c r="BR22" s="262">
        <f t="shared" si="35"/>
        <v>0</v>
      </c>
      <c r="BS22" s="262">
        <f t="shared" si="36"/>
        <v>0</v>
      </c>
      <c r="BT22" s="262">
        <v>0</v>
      </c>
      <c r="BU22" s="262">
        <f t="shared" si="37"/>
        <v>0</v>
      </c>
      <c r="BV22" s="262">
        <f t="shared" si="38"/>
        <v>0</v>
      </c>
      <c r="BW22" s="262">
        <f t="shared" si="39"/>
        <v>0</v>
      </c>
      <c r="BX22" s="261">
        <v>0</v>
      </c>
      <c r="BY22" s="262">
        <f t="shared" si="40"/>
        <v>0</v>
      </c>
      <c r="BZ22" s="262">
        <f t="shared" si="41"/>
        <v>0</v>
      </c>
      <c r="CA22" s="262">
        <f t="shared" si="42"/>
        <v>0</v>
      </c>
      <c r="CB22" s="262">
        <v>0</v>
      </c>
      <c r="CC22" s="262">
        <f t="shared" si="43"/>
        <v>0</v>
      </c>
      <c r="CD22" s="262">
        <f t="shared" si="44"/>
        <v>0</v>
      </c>
      <c r="CE22" s="262">
        <f t="shared" si="45"/>
        <v>0</v>
      </c>
      <c r="CF22" s="262">
        <f t="shared" si="46"/>
        <v>0</v>
      </c>
      <c r="CG22" s="262">
        <f t="shared" si="47"/>
        <v>0</v>
      </c>
      <c r="CH22" s="262">
        <f t="shared" si="48"/>
        <v>0</v>
      </c>
      <c r="CI22" s="262">
        <f t="shared" si="49"/>
        <v>0</v>
      </c>
      <c r="CJ22" s="262">
        <v>0</v>
      </c>
      <c r="CK22" s="262">
        <f t="shared" si="50"/>
        <v>0</v>
      </c>
      <c r="CL22" s="262">
        <f t="shared" si="51"/>
        <v>0</v>
      </c>
      <c r="CM22" s="262">
        <f t="shared" si="52"/>
        <v>0</v>
      </c>
      <c r="CN22" s="262">
        <v>0</v>
      </c>
      <c r="CO22" s="262">
        <f t="shared" si="53"/>
        <v>0</v>
      </c>
      <c r="CP22" s="262">
        <f t="shared" si="54"/>
        <v>0</v>
      </c>
      <c r="CQ22" s="262">
        <f t="shared" si="55"/>
        <v>0</v>
      </c>
      <c r="CR22" s="262">
        <v>0</v>
      </c>
      <c r="CS22" s="262">
        <f t="shared" si="56"/>
        <v>0</v>
      </c>
      <c r="CT22" s="262">
        <f t="shared" si="57"/>
        <v>0</v>
      </c>
      <c r="CU22" s="262">
        <f t="shared" si="58"/>
        <v>0</v>
      </c>
      <c r="CV22" s="262">
        <f t="shared" si="59"/>
        <v>0</v>
      </c>
      <c r="CW22" s="262">
        <f t="shared" si="60"/>
        <v>0</v>
      </c>
      <c r="CX22" s="271">
        <f t="shared" si="61"/>
        <v>0</v>
      </c>
      <c r="CY22" s="271">
        <f t="shared" si="62"/>
        <v>0</v>
      </c>
      <c r="CZ22" s="300">
        <f t="shared" si="63"/>
        <v>0</v>
      </c>
      <c r="DA22" s="300">
        <f t="shared" si="64"/>
        <v>0</v>
      </c>
      <c r="DB22" s="300">
        <f t="shared" si="65"/>
        <v>0</v>
      </c>
      <c r="DC22" s="300"/>
      <c r="DD22" s="300"/>
      <c r="DE22" s="300"/>
      <c r="DF22" s="300"/>
    </row>
    <row r="23" spans="1:156" x14ac:dyDescent="0.35">
      <c r="A23" s="22" t="s">
        <v>11</v>
      </c>
      <c r="B23" s="22" t="s">
        <v>770</v>
      </c>
      <c r="C23" s="6" t="s">
        <v>196</v>
      </c>
      <c r="D23" s="7" t="s">
        <v>83</v>
      </c>
      <c r="E23" s="7">
        <v>12</v>
      </c>
      <c r="F23" s="7">
        <v>1</v>
      </c>
      <c r="G23" s="8">
        <v>192000</v>
      </c>
      <c r="H23" s="9">
        <f t="shared" si="8"/>
        <v>192000</v>
      </c>
      <c r="I23" s="10">
        <v>903173489746</v>
      </c>
      <c r="J23" s="10">
        <v>7466411</v>
      </c>
      <c r="K23" s="10" t="s">
        <v>464</v>
      </c>
      <c r="L23" s="11">
        <v>0.12</v>
      </c>
      <c r="M23" s="8">
        <v>6122068800</v>
      </c>
      <c r="N23" s="8">
        <v>45148</v>
      </c>
      <c r="O23" s="8" t="s">
        <v>469</v>
      </c>
      <c r="P23" s="11" t="s">
        <v>860</v>
      </c>
      <c r="Q23" s="12">
        <v>1014378400</v>
      </c>
      <c r="R23" s="12">
        <v>0</v>
      </c>
      <c r="S23" s="12"/>
      <c r="T23" s="12"/>
      <c r="U23" s="11" t="s">
        <v>469</v>
      </c>
      <c r="V23" s="11"/>
      <c r="W23" s="11" t="s">
        <v>860</v>
      </c>
      <c r="X23" s="13">
        <f t="shared" si="66"/>
        <v>3600</v>
      </c>
      <c r="Y23" s="14">
        <f t="shared" si="67"/>
        <v>43200</v>
      </c>
      <c r="Z23" s="15">
        <v>43200</v>
      </c>
      <c r="AA23" s="15">
        <f t="shared" si="2"/>
        <v>8294400000</v>
      </c>
      <c r="AB23" s="16">
        <v>3762.3333333333335</v>
      </c>
      <c r="AC23" s="16">
        <v>0</v>
      </c>
      <c r="AD23" s="269">
        <f t="shared" si="3"/>
        <v>0</v>
      </c>
      <c r="AE23" s="269">
        <f t="shared" si="4"/>
        <v>0</v>
      </c>
      <c r="AF23" s="286">
        <v>0</v>
      </c>
      <c r="AG23" s="18">
        <f t="shared" si="5"/>
        <v>0</v>
      </c>
      <c r="AH23" s="59"/>
      <c r="AI23" s="129">
        <f t="shared" si="6"/>
        <v>0</v>
      </c>
      <c r="AJ23" s="290">
        <v>0</v>
      </c>
      <c r="AK23" s="9">
        <f t="shared" si="9"/>
        <v>0</v>
      </c>
      <c r="AL23" s="259">
        <f t="shared" si="10"/>
        <v>0</v>
      </c>
      <c r="AM23" s="259">
        <f t="shared" si="7"/>
        <v>0</v>
      </c>
      <c r="AN23" s="262">
        <v>0</v>
      </c>
      <c r="AO23" s="262">
        <f t="shared" si="11"/>
        <v>0</v>
      </c>
      <c r="AP23" s="262">
        <f t="shared" si="12"/>
        <v>0</v>
      </c>
      <c r="AQ23" s="262">
        <f t="shared" si="13"/>
        <v>0</v>
      </c>
      <c r="AR23" s="274">
        <v>0</v>
      </c>
      <c r="AS23" s="274">
        <f t="shared" si="14"/>
        <v>0</v>
      </c>
      <c r="AT23" s="274">
        <f t="shared" si="15"/>
        <v>0</v>
      </c>
      <c r="AU23" s="274">
        <f t="shared" si="16"/>
        <v>0</v>
      </c>
      <c r="AV23" s="262">
        <v>0</v>
      </c>
      <c r="AW23" s="262">
        <f t="shared" si="17"/>
        <v>0</v>
      </c>
      <c r="AX23" s="262">
        <f t="shared" si="18"/>
        <v>0</v>
      </c>
      <c r="AY23" s="262">
        <f t="shared" si="19"/>
        <v>0</v>
      </c>
      <c r="AZ23" s="262">
        <f t="shared" si="20"/>
        <v>0</v>
      </c>
      <c r="BA23" s="262">
        <f t="shared" si="21"/>
        <v>0</v>
      </c>
      <c r="BB23" s="262">
        <f t="shared" si="22"/>
        <v>0</v>
      </c>
      <c r="BC23" s="262">
        <f t="shared" si="23"/>
        <v>0</v>
      </c>
      <c r="BD23" s="261">
        <v>0</v>
      </c>
      <c r="BE23" s="262">
        <f t="shared" si="24"/>
        <v>0</v>
      </c>
      <c r="BF23" s="262">
        <f t="shared" si="25"/>
        <v>0</v>
      </c>
      <c r="BG23" s="262">
        <f t="shared" si="26"/>
        <v>0</v>
      </c>
      <c r="BH23" s="262">
        <v>0</v>
      </c>
      <c r="BI23" s="262">
        <f t="shared" si="27"/>
        <v>0</v>
      </c>
      <c r="BJ23" s="262">
        <f t="shared" si="28"/>
        <v>0</v>
      </c>
      <c r="BK23" s="262">
        <f t="shared" si="29"/>
        <v>0</v>
      </c>
      <c r="BL23" s="262">
        <v>0</v>
      </c>
      <c r="BM23" s="262">
        <f t="shared" si="30"/>
        <v>0</v>
      </c>
      <c r="BN23" s="262">
        <f t="shared" si="31"/>
        <v>0</v>
      </c>
      <c r="BO23" s="262">
        <f t="shared" si="32"/>
        <v>0</v>
      </c>
      <c r="BP23" s="262">
        <f t="shared" si="33"/>
        <v>0</v>
      </c>
      <c r="BQ23" s="262">
        <f t="shared" si="34"/>
        <v>0</v>
      </c>
      <c r="BR23" s="262">
        <f t="shared" si="35"/>
        <v>0</v>
      </c>
      <c r="BS23" s="262">
        <f t="shared" si="36"/>
        <v>0</v>
      </c>
      <c r="BT23" s="262">
        <v>0</v>
      </c>
      <c r="BU23" s="262">
        <f t="shared" si="37"/>
        <v>0</v>
      </c>
      <c r="BV23" s="262">
        <f t="shared" si="38"/>
        <v>0</v>
      </c>
      <c r="BW23" s="262">
        <f t="shared" si="39"/>
        <v>0</v>
      </c>
      <c r="BX23" s="261">
        <v>0</v>
      </c>
      <c r="BY23" s="262">
        <f t="shared" si="40"/>
        <v>0</v>
      </c>
      <c r="BZ23" s="262">
        <f t="shared" si="41"/>
        <v>0</v>
      </c>
      <c r="CA23" s="262">
        <f t="shared" si="42"/>
        <v>0</v>
      </c>
      <c r="CB23" s="262">
        <v>0</v>
      </c>
      <c r="CC23" s="262">
        <f t="shared" si="43"/>
        <v>0</v>
      </c>
      <c r="CD23" s="262">
        <f t="shared" si="44"/>
        <v>0</v>
      </c>
      <c r="CE23" s="262">
        <f t="shared" si="45"/>
        <v>0</v>
      </c>
      <c r="CF23" s="262">
        <f t="shared" si="46"/>
        <v>0</v>
      </c>
      <c r="CG23" s="262">
        <f t="shared" si="47"/>
        <v>0</v>
      </c>
      <c r="CH23" s="262">
        <f t="shared" si="48"/>
        <v>0</v>
      </c>
      <c r="CI23" s="262">
        <f t="shared" si="49"/>
        <v>0</v>
      </c>
      <c r="CJ23" s="262">
        <v>0</v>
      </c>
      <c r="CK23" s="262">
        <f t="shared" si="50"/>
        <v>0</v>
      </c>
      <c r="CL23" s="262">
        <f t="shared" si="51"/>
        <v>0</v>
      </c>
      <c r="CM23" s="262">
        <f t="shared" si="52"/>
        <v>0</v>
      </c>
      <c r="CN23" s="262">
        <v>0</v>
      </c>
      <c r="CO23" s="262">
        <f t="shared" si="53"/>
        <v>0</v>
      </c>
      <c r="CP23" s="262">
        <f t="shared" si="54"/>
        <v>0</v>
      </c>
      <c r="CQ23" s="262">
        <f t="shared" si="55"/>
        <v>0</v>
      </c>
      <c r="CR23" s="262">
        <v>0</v>
      </c>
      <c r="CS23" s="262">
        <f t="shared" si="56"/>
        <v>0</v>
      </c>
      <c r="CT23" s="262">
        <f t="shared" si="57"/>
        <v>0</v>
      </c>
      <c r="CU23" s="262">
        <f t="shared" si="58"/>
        <v>0</v>
      </c>
      <c r="CV23" s="262">
        <f t="shared" si="59"/>
        <v>0</v>
      </c>
      <c r="CW23" s="262">
        <f t="shared" si="60"/>
        <v>0</v>
      </c>
      <c r="CX23" s="271">
        <f t="shared" si="61"/>
        <v>0</v>
      </c>
      <c r="CY23" s="271">
        <f t="shared" si="62"/>
        <v>0</v>
      </c>
      <c r="CZ23" s="300">
        <f t="shared" si="63"/>
        <v>0</v>
      </c>
      <c r="DA23" s="300">
        <f t="shared" si="64"/>
        <v>0</v>
      </c>
      <c r="DB23" s="300">
        <f t="shared" si="65"/>
        <v>0</v>
      </c>
      <c r="DC23" s="300"/>
      <c r="DD23" s="300"/>
      <c r="DE23" s="300"/>
      <c r="DF23" s="300"/>
    </row>
    <row r="24" spans="1:156" x14ac:dyDescent="0.35">
      <c r="A24" s="22" t="s">
        <v>11</v>
      </c>
      <c r="B24" s="22" t="s">
        <v>772</v>
      </c>
      <c r="C24" s="6" t="s">
        <v>198</v>
      </c>
      <c r="D24" s="7" t="s">
        <v>166</v>
      </c>
      <c r="E24" s="7">
        <v>12</v>
      </c>
      <c r="F24" s="7">
        <v>1</v>
      </c>
      <c r="G24" s="8">
        <v>162000</v>
      </c>
      <c r="H24" s="9">
        <f t="shared" si="8"/>
        <v>162000</v>
      </c>
      <c r="I24" s="10">
        <v>15567991474</v>
      </c>
      <c r="J24" s="10">
        <v>146479</v>
      </c>
      <c r="K24" s="10" t="s">
        <v>469</v>
      </c>
      <c r="L24" s="11">
        <v>1</v>
      </c>
      <c r="M24" s="8">
        <v>23722193468</v>
      </c>
      <c r="N24" s="8">
        <v>140985</v>
      </c>
      <c r="O24" s="8" t="s">
        <v>469</v>
      </c>
      <c r="P24" s="11">
        <v>1</v>
      </c>
      <c r="Q24" s="12">
        <v>3150677329</v>
      </c>
      <c r="R24" s="12">
        <v>21658</v>
      </c>
      <c r="S24" s="12"/>
      <c r="T24" s="12"/>
      <c r="U24" s="11" t="s">
        <v>469</v>
      </c>
      <c r="V24" s="11"/>
      <c r="W24" s="11" t="s">
        <v>860</v>
      </c>
      <c r="X24" s="13">
        <f t="shared" si="66"/>
        <v>18000</v>
      </c>
      <c r="Y24" s="14">
        <f t="shared" si="67"/>
        <v>216000</v>
      </c>
      <c r="Z24" s="15">
        <v>216000</v>
      </c>
      <c r="AA24" s="15">
        <f t="shared" si="2"/>
        <v>34992000000</v>
      </c>
      <c r="AB24" s="16">
        <v>9849.6666666666661</v>
      </c>
      <c r="AC24" s="16">
        <v>4184.333333333333</v>
      </c>
      <c r="AD24" s="269">
        <f t="shared" si="3"/>
        <v>10000</v>
      </c>
      <c r="AE24" s="269">
        <f t="shared" si="4"/>
        <v>120000</v>
      </c>
      <c r="AF24" s="285">
        <v>120000</v>
      </c>
      <c r="AG24" s="18">
        <f t="shared" si="5"/>
        <v>19440000000</v>
      </c>
      <c r="AH24" s="59"/>
      <c r="AI24" s="129">
        <f t="shared" si="6"/>
        <v>0.55555555555555558</v>
      </c>
      <c r="AJ24" s="290">
        <v>1</v>
      </c>
      <c r="AK24" s="9">
        <f t="shared" si="9"/>
        <v>120000</v>
      </c>
      <c r="AL24" s="259">
        <f t="shared" si="10"/>
        <v>240000</v>
      </c>
      <c r="AM24" s="259">
        <f t="shared" si="7"/>
        <v>38880000000</v>
      </c>
      <c r="AN24" s="262">
        <v>6600</v>
      </c>
      <c r="AO24" s="262">
        <f t="shared" si="11"/>
        <v>1069200000</v>
      </c>
      <c r="AP24" s="262">
        <f t="shared" si="12"/>
        <v>6600</v>
      </c>
      <c r="AQ24" s="262">
        <f t="shared" si="13"/>
        <v>1069200000</v>
      </c>
      <c r="AR24" s="274">
        <v>8400</v>
      </c>
      <c r="AS24" s="274">
        <f t="shared" si="14"/>
        <v>1360800000</v>
      </c>
      <c r="AT24" s="274">
        <f t="shared" si="15"/>
        <v>8400</v>
      </c>
      <c r="AU24" s="274">
        <f t="shared" si="16"/>
        <v>1360800000</v>
      </c>
      <c r="AV24" s="262">
        <v>8400</v>
      </c>
      <c r="AW24" s="262">
        <f t="shared" si="17"/>
        <v>1360800000</v>
      </c>
      <c r="AX24" s="262">
        <f t="shared" si="18"/>
        <v>8400</v>
      </c>
      <c r="AY24" s="262">
        <f t="shared" si="19"/>
        <v>1360800000</v>
      </c>
      <c r="AZ24" s="262">
        <f t="shared" si="20"/>
        <v>23400</v>
      </c>
      <c r="BA24" s="262">
        <f t="shared" si="21"/>
        <v>3790800000</v>
      </c>
      <c r="BB24" s="262">
        <f t="shared" si="22"/>
        <v>23400</v>
      </c>
      <c r="BC24" s="262">
        <f t="shared" si="23"/>
        <v>3790800000</v>
      </c>
      <c r="BD24" s="261">
        <v>6000</v>
      </c>
      <c r="BE24" s="262">
        <f t="shared" si="24"/>
        <v>972000000</v>
      </c>
      <c r="BF24" s="262">
        <f t="shared" si="25"/>
        <v>6000</v>
      </c>
      <c r="BG24" s="262">
        <f t="shared" si="26"/>
        <v>972000000</v>
      </c>
      <c r="BH24" s="262">
        <v>7200</v>
      </c>
      <c r="BI24" s="262">
        <f t="shared" si="27"/>
        <v>1166400000</v>
      </c>
      <c r="BJ24" s="262">
        <f t="shared" si="28"/>
        <v>7200</v>
      </c>
      <c r="BK24" s="262">
        <f t="shared" si="29"/>
        <v>1166400000</v>
      </c>
      <c r="BL24" s="262">
        <v>7200</v>
      </c>
      <c r="BM24" s="262">
        <f t="shared" si="30"/>
        <v>1166400000</v>
      </c>
      <c r="BN24" s="262">
        <f t="shared" si="31"/>
        <v>7200</v>
      </c>
      <c r="BO24" s="262">
        <f t="shared" si="32"/>
        <v>1166400000</v>
      </c>
      <c r="BP24" s="262">
        <f t="shared" si="33"/>
        <v>20400</v>
      </c>
      <c r="BQ24" s="262">
        <f t="shared" si="34"/>
        <v>3304800000</v>
      </c>
      <c r="BR24" s="262">
        <f t="shared" si="35"/>
        <v>20400</v>
      </c>
      <c r="BS24" s="262">
        <f t="shared" si="36"/>
        <v>3304800000</v>
      </c>
      <c r="BT24" s="262">
        <v>13800</v>
      </c>
      <c r="BU24" s="262">
        <f t="shared" si="37"/>
        <v>2235600000</v>
      </c>
      <c r="BV24" s="262">
        <f t="shared" si="38"/>
        <v>13800</v>
      </c>
      <c r="BW24" s="262">
        <f t="shared" si="39"/>
        <v>2235600000</v>
      </c>
      <c r="BX24" s="261">
        <v>14400</v>
      </c>
      <c r="BY24" s="262">
        <f t="shared" si="40"/>
        <v>2332800000</v>
      </c>
      <c r="BZ24" s="262">
        <f t="shared" si="41"/>
        <v>14400</v>
      </c>
      <c r="CA24" s="262">
        <f t="shared" si="42"/>
        <v>2332800000</v>
      </c>
      <c r="CB24" s="262">
        <v>13200</v>
      </c>
      <c r="CC24" s="262">
        <f t="shared" si="43"/>
        <v>2138400000</v>
      </c>
      <c r="CD24" s="262">
        <f t="shared" si="44"/>
        <v>13200</v>
      </c>
      <c r="CE24" s="262">
        <f t="shared" si="45"/>
        <v>2138400000</v>
      </c>
      <c r="CF24" s="262">
        <f t="shared" si="46"/>
        <v>41400</v>
      </c>
      <c r="CG24" s="262">
        <f t="shared" si="47"/>
        <v>6706800000</v>
      </c>
      <c r="CH24" s="262">
        <f t="shared" si="48"/>
        <v>2332827000</v>
      </c>
      <c r="CI24" s="262">
        <f t="shared" si="49"/>
        <v>6706800000</v>
      </c>
      <c r="CJ24" s="262">
        <v>13200</v>
      </c>
      <c r="CK24" s="262">
        <f t="shared" si="50"/>
        <v>2138400000</v>
      </c>
      <c r="CL24" s="262">
        <f t="shared" si="51"/>
        <v>13200</v>
      </c>
      <c r="CM24" s="262">
        <f t="shared" si="52"/>
        <v>2138400000</v>
      </c>
      <c r="CN24" s="262">
        <v>13200</v>
      </c>
      <c r="CO24" s="262">
        <f t="shared" si="53"/>
        <v>2138400000</v>
      </c>
      <c r="CP24" s="262">
        <f t="shared" si="54"/>
        <v>13200</v>
      </c>
      <c r="CQ24" s="262">
        <f t="shared" si="55"/>
        <v>2138400000</v>
      </c>
      <c r="CR24" s="262">
        <v>8400</v>
      </c>
      <c r="CS24" s="262">
        <f t="shared" si="56"/>
        <v>1360800000</v>
      </c>
      <c r="CT24" s="262">
        <f t="shared" si="57"/>
        <v>8400</v>
      </c>
      <c r="CU24" s="262">
        <f t="shared" si="58"/>
        <v>1360800000</v>
      </c>
      <c r="CV24" s="262">
        <f t="shared" si="59"/>
        <v>34800</v>
      </c>
      <c r="CW24" s="262">
        <f t="shared" si="60"/>
        <v>5637600000</v>
      </c>
      <c r="CX24" s="271">
        <f t="shared" si="61"/>
        <v>34800</v>
      </c>
      <c r="CY24" s="271">
        <f t="shared" si="62"/>
        <v>5637600000</v>
      </c>
      <c r="CZ24" s="300">
        <f t="shared" si="63"/>
        <v>120000</v>
      </c>
      <c r="DA24" s="300">
        <f t="shared" si="64"/>
        <v>19440000000</v>
      </c>
      <c r="DB24" s="300">
        <f t="shared" si="65"/>
        <v>0</v>
      </c>
      <c r="DC24" s="300"/>
      <c r="DD24" s="300"/>
      <c r="DE24" s="300"/>
      <c r="DF24" s="300"/>
    </row>
    <row r="25" spans="1:156" x14ac:dyDescent="0.35">
      <c r="A25" s="22" t="s">
        <v>11</v>
      </c>
      <c r="B25" s="22" t="s">
        <v>773</v>
      </c>
      <c r="C25" s="6" t="s">
        <v>197</v>
      </c>
      <c r="D25" s="7" t="s">
        <v>181</v>
      </c>
      <c r="E25" s="7">
        <v>12</v>
      </c>
      <c r="F25" s="7">
        <v>1</v>
      </c>
      <c r="G25" s="8">
        <v>192000</v>
      </c>
      <c r="H25" s="9">
        <f t="shared" si="8"/>
        <v>192000</v>
      </c>
      <c r="I25" s="10">
        <v>37414810814</v>
      </c>
      <c r="J25" s="10">
        <v>303718</v>
      </c>
      <c r="K25" s="10" t="s">
        <v>469</v>
      </c>
      <c r="L25" s="11">
        <v>0.75</v>
      </c>
      <c r="M25" s="8">
        <v>46203161078</v>
      </c>
      <c r="N25" s="8">
        <v>211744</v>
      </c>
      <c r="O25" s="8" t="s">
        <v>469</v>
      </c>
      <c r="P25" s="11">
        <v>0.7</v>
      </c>
      <c r="Q25" s="12">
        <v>45912920000</v>
      </c>
      <c r="R25" s="12">
        <v>170680</v>
      </c>
      <c r="S25" s="12">
        <v>1</v>
      </c>
      <c r="T25" s="12">
        <v>170680</v>
      </c>
      <c r="U25" s="12" t="s">
        <v>519</v>
      </c>
      <c r="V25" s="12">
        <v>0</v>
      </c>
      <c r="W25" s="11">
        <v>0</v>
      </c>
      <c r="X25" s="13">
        <f t="shared" si="66"/>
        <v>18000</v>
      </c>
      <c r="Y25" s="14">
        <f t="shared" si="67"/>
        <v>216000</v>
      </c>
      <c r="Z25" s="15">
        <v>216000</v>
      </c>
      <c r="AA25" s="15">
        <f t="shared" si="2"/>
        <v>41472000000</v>
      </c>
      <c r="AB25" s="16">
        <v>9931.4166666666661</v>
      </c>
      <c r="AC25" s="16">
        <v>6500</v>
      </c>
      <c r="AD25" s="269">
        <f t="shared" si="3"/>
        <v>10000</v>
      </c>
      <c r="AE25" s="269">
        <f t="shared" si="4"/>
        <v>120000</v>
      </c>
      <c r="AF25" s="285">
        <v>120000</v>
      </c>
      <c r="AG25" s="18">
        <f t="shared" si="5"/>
        <v>23040000000</v>
      </c>
      <c r="AH25" s="59"/>
      <c r="AI25" s="129">
        <f t="shared" si="6"/>
        <v>0.55555555555555558</v>
      </c>
      <c r="AJ25" s="290">
        <v>1</v>
      </c>
      <c r="AK25" s="9">
        <f t="shared" si="9"/>
        <v>120000</v>
      </c>
      <c r="AL25" s="259">
        <f t="shared" si="10"/>
        <v>240000</v>
      </c>
      <c r="AM25" s="259">
        <f t="shared" si="7"/>
        <v>46080000000</v>
      </c>
      <c r="AN25" s="262">
        <v>6600</v>
      </c>
      <c r="AO25" s="262">
        <f t="shared" si="11"/>
        <v>1267200000</v>
      </c>
      <c r="AP25" s="262">
        <f t="shared" si="12"/>
        <v>6600</v>
      </c>
      <c r="AQ25" s="262">
        <f t="shared" si="13"/>
        <v>1267200000</v>
      </c>
      <c r="AR25" s="274">
        <v>8400</v>
      </c>
      <c r="AS25" s="274">
        <f t="shared" si="14"/>
        <v>1612800000</v>
      </c>
      <c r="AT25" s="274">
        <f t="shared" si="15"/>
        <v>8400</v>
      </c>
      <c r="AU25" s="274">
        <f t="shared" si="16"/>
        <v>1612800000</v>
      </c>
      <c r="AV25" s="262">
        <v>8400</v>
      </c>
      <c r="AW25" s="262">
        <f t="shared" si="17"/>
        <v>1612800000</v>
      </c>
      <c r="AX25" s="262">
        <f t="shared" si="18"/>
        <v>8400</v>
      </c>
      <c r="AY25" s="262">
        <f t="shared" si="19"/>
        <v>1612800000</v>
      </c>
      <c r="AZ25" s="262">
        <f t="shared" si="20"/>
        <v>23400</v>
      </c>
      <c r="BA25" s="262">
        <f t="shared" si="21"/>
        <v>4492800000</v>
      </c>
      <c r="BB25" s="262">
        <f t="shared" si="22"/>
        <v>23400</v>
      </c>
      <c r="BC25" s="262">
        <f t="shared" si="23"/>
        <v>4492800000</v>
      </c>
      <c r="BD25" s="261">
        <v>6000</v>
      </c>
      <c r="BE25" s="262">
        <f t="shared" si="24"/>
        <v>1152000000</v>
      </c>
      <c r="BF25" s="262">
        <f t="shared" si="25"/>
        <v>6000</v>
      </c>
      <c r="BG25" s="262">
        <f t="shared" si="26"/>
        <v>1152000000</v>
      </c>
      <c r="BH25" s="262">
        <v>7200</v>
      </c>
      <c r="BI25" s="262">
        <f t="shared" si="27"/>
        <v>1382400000</v>
      </c>
      <c r="BJ25" s="262">
        <f t="shared" si="28"/>
        <v>7200</v>
      </c>
      <c r="BK25" s="262">
        <f t="shared" si="29"/>
        <v>1382400000</v>
      </c>
      <c r="BL25" s="262">
        <v>7200</v>
      </c>
      <c r="BM25" s="262">
        <f t="shared" si="30"/>
        <v>1382400000</v>
      </c>
      <c r="BN25" s="262">
        <f t="shared" si="31"/>
        <v>7200</v>
      </c>
      <c r="BO25" s="262">
        <f t="shared" si="32"/>
        <v>1382400000</v>
      </c>
      <c r="BP25" s="262">
        <f t="shared" si="33"/>
        <v>20400</v>
      </c>
      <c r="BQ25" s="262">
        <f t="shared" si="34"/>
        <v>3916800000</v>
      </c>
      <c r="BR25" s="262">
        <f t="shared" si="35"/>
        <v>20400</v>
      </c>
      <c r="BS25" s="262">
        <f t="shared" si="36"/>
        <v>3916800000</v>
      </c>
      <c r="BT25" s="262">
        <v>13800</v>
      </c>
      <c r="BU25" s="262">
        <f t="shared" si="37"/>
        <v>2649600000</v>
      </c>
      <c r="BV25" s="262">
        <f t="shared" si="38"/>
        <v>13800</v>
      </c>
      <c r="BW25" s="262">
        <f t="shared" si="39"/>
        <v>2649600000</v>
      </c>
      <c r="BX25" s="261">
        <v>14400</v>
      </c>
      <c r="BY25" s="262">
        <f t="shared" si="40"/>
        <v>2764800000</v>
      </c>
      <c r="BZ25" s="262">
        <f t="shared" si="41"/>
        <v>14400</v>
      </c>
      <c r="CA25" s="262">
        <f t="shared" si="42"/>
        <v>2764800000</v>
      </c>
      <c r="CB25" s="262">
        <v>13200</v>
      </c>
      <c r="CC25" s="262">
        <f t="shared" si="43"/>
        <v>2534400000</v>
      </c>
      <c r="CD25" s="262">
        <f t="shared" si="44"/>
        <v>13200</v>
      </c>
      <c r="CE25" s="262">
        <f t="shared" si="45"/>
        <v>2534400000</v>
      </c>
      <c r="CF25" s="262">
        <f t="shared" si="46"/>
        <v>41400</v>
      </c>
      <c r="CG25" s="262">
        <f t="shared" si="47"/>
        <v>7948800000</v>
      </c>
      <c r="CH25" s="262">
        <f t="shared" si="48"/>
        <v>2764827000</v>
      </c>
      <c r="CI25" s="262">
        <f t="shared" si="49"/>
        <v>7948800000</v>
      </c>
      <c r="CJ25" s="262">
        <v>13200</v>
      </c>
      <c r="CK25" s="262">
        <f t="shared" si="50"/>
        <v>2534400000</v>
      </c>
      <c r="CL25" s="262">
        <f t="shared" si="51"/>
        <v>13200</v>
      </c>
      <c r="CM25" s="262">
        <f t="shared" si="52"/>
        <v>2534400000</v>
      </c>
      <c r="CN25" s="262">
        <v>13200</v>
      </c>
      <c r="CO25" s="262">
        <f t="shared" si="53"/>
        <v>2534400000</v>
      </c>
      <c r="CP25" s="262">
        <f t="shared" si="54"/>
        <v>13200</v>
      </c>
      <c r="CQ25" s="262">
        <f t="shared" si="55"/>
        <v>2534400000</v>
      </c>
      <c r="CR25" s="262">
        <v>8400</v>
      </c>
      <c r="CS25" s="262">
        <f t="shared" si="56"/>
        <v>1612800000</v>
      </c>
      <c r="CT25" s="262">
        <f t="shared" si="57"/>
        <v>8400</v>
      </c>
      <c r="CU25" s="262">
        <f t="shared" si="58"/>
        <v>1612800000</v>
      </c>
      <c r="CV25" s="262">
        <f t="shared" si="59"/>
        <v>34800</v>
      </c>
      <c r="CW25" s="262">
        <f t="shared" si="60"/>
        <v>6681600000</v>
      </c>
      <c r="CX25" s="271">
        <f t="shared" si="61"/>
        <v>34800</v>
      </c>
      <c r="CY25" s="271">
        <f t="shared" si="62"/>
        <v>6681600000</v>
      </c>
      <c r="CZ25" s="300">
        <f t="shared" si="63"/>
        <v>120000</v>
      </c>
      <c r="DA25" s="300">
        <f t="shared" si="64"/>
        <v>23040000000</v>
      </c>
      <c r="DB25" s="300">
        <f t="shared" si="65"/>
        <v>0</v>
      </c>
      <c r="DC25" s="300"/>
      <c r="DD25" s="300"/>
      <c r="DE25" s="300"/>
      <c r="DF25" s="300"/>
    </row>
    <row r="26" spans="1:156" x14ac:dyDescent="0.35">
      <c r="A26" s="22" t="s">
        <v>11</v>
      </c>
      <c r="B26" s="22" t="s">
        <v>775</v>
      </c>
      <c r="C26" s="6" t="s">
        <v>199</v>
      </c>
      <c r="D26" s="7" t="s">
        <v>170</v>
      </c>
      <c r="E26" s="7">
        <v>12</v>
      </c>
      <c r="F26" s="7">
        <v>1</v>
      </c>
      <c r="G26" s="8">
        <v>180000</v>
      </c>
      <c r="H26" s="9">
        <f t="shared" si="8"/>
        <v>180000</v>
      </c>
      <c r="I26" s="10">
        <v>12482284820</v>
      </c>
      <c r="J26" s="10">
        <f>SUM(J24:J25)</f>
        <v>450197</v>
      </c>
      <c r="K26" s="10" t="s">
        <v>469</v>
      </c>
      <c r="L26" s="11">
        <v>1</v>
      </c>
      <c r="M26" s="8">
        <v>53052465694</v>
      </c>
      <c r="N26" s="8">
        <v>234017</v>
      </c>
      <c r="O26" s="8" t="s">
        <v>469</v>
      </c>
      <c r="P26" s="11">
        <v>0.73</v>
      </c>
      <c r="Q26" s="12">
        <v>5094561152</v>
      </c>
      <c r="R26" s="12">
        <v>31287</v>
      </c>
      <c r="S26" s="12"/>
      <c r="T26" s="12"/>
      <c r="U26" s="11" t="s">
        <v>469</v>
      </c>
      <c r="V26" s="11"/>
      <c r="W26" s="11" t="s">
        <v>860</v>
      </c>
      <c r="X26" s="13">
        <f t="shared" si="66"/>
        <v>18000</v>
      </c>
      <c r="Y26" s="14">
        <f t="shared" si="67"/>
        <v>216000</v>
      </c>
      <c r="Z26" s="15">
        <v>216000</v>
      </c>
      <c r="AA26" s="15">
        <f t="shared" si="2"/>
        <v>38880000000</v>
      </c>
      <c r="AB26" s="16">
        <v>17292.083333333332</v>
      </c>
      <c r="AC26" s="16">
        <v>5538.333333333333</v>
      </c>
      <c r="AD26" s="269">
        <f t="shared" si="3"/>
        <v>10000</v>
      </c>
      <c r="AE26" s="269">
        <f t="shared" si="4"/>
        <v>120000</v>
      </c>
      <c r="AF26" s="285">
        <v>120000</v>
      </c>
      <c r="AG26" s="18">
        <f t="shared" si="5"/>
        <v>21600000000</v>
      </c>
      <c r="AH26" s="59"/>
      <c r="AI26" s="129">
        <f t="shared" si="6"/>
        <v>0.55555555555555558</v>
      </c>
      <c r="AJ26" s="290">
        <v>1</v>
      </c>
      <c r="AK26" s="9">
        <f t="shared" si="9"/>
        <v>120000</v>
      </c>
      <c r="AL26" s="259">
        <f t="shared" si="10"/>
        <v>240000</v>
      </c>
      <c r="AM26" s="259">
        <f t="shared" si="7"/>
        <v>43200000000</v>
      </c>
      <c r="AN26" s="262">
        <v>6600</v>
      </c>
      <c r="AO26" s="262">
        <f t="shared" si="11"/>
        <v>1188000000</v>
      </c>
      <c r="AP26" s="262">
        <f t="shared" si="12"/>
        <v>6600</v>
      </c>
      <c r="AQ26" s="262">
        <f t="shared" si="13"/>
        <v>1188000000</v>
      </c>
      <c r="AR26" s="274">
        <v>8400</v>
      </c>
      <c r="AS26" s="274">
        <f t="shared" si="14"/>
        <v>1512000000</v>
      </c>
      <c r="AT26" s="274">
        <f t="shared" si="15"/>
        <v>8400</v>
      </c>
      <c r="AU26" s="274">
        <f t="shared" si="16"/>
        <v>1512000000</v>
      </c>
      <c r="AV26" s="262">
        <v>8400</v>
      </c>
      <c r="AW26" s="262">
        <f t="shared" si="17"/>
        <v>1512000000</v>
      </c>
      <c r="AX26" s="262">
        <f t="shared" si="18"/>
        <v>8400</v>
      </c>
      <c r="AY26" s="262">
        <f t="shared" si="19"/>
        <v>1512000000</v>
      </c>
      <c r="AZ26" s="262">
        <f t="shared" si="20"/>
        <v>23400</v>
      </c>
      <c r="BA26" s="262">
        <f t="shared" si="21"/>
        <v>4212000000</v>
      </c>
      <c r="BB26" s="262">
        <f t="shared" si="22"/>
        <v>23400</v>
      </c>
      <c r="BC26" s="262">
        <f t="shared" si="23"/>
        <v>4212000000</v>
      </c>
      <c r="BD26" s="261">
        <v>6000</v>
      </c>
      <c r="BE26" s="262">
        <f t="shared" si="24"/>
        <v>1080000000</v>
      </c>
      <c r="BF26" s="262">
        <f t="shared" si="25"/>
        <v>6000</v>
      </c>
      <c r="BG26" s="262">
        <f t="shared" si="26"/>
        <v>1080000000</v>
      </c>
      <c r="BH26" s="262">
        <v>7200</v>
      </c>
      <c r="BI26" s="262">
        <f t="shared" si="27"/>
        <v>1296000000</v>
      </c>
      <c r="BJ26" s="262">
        <f t="shared" si="28"/>
        <v>7200</v>
      </c>
      <c r="BK26" s="262">
        <f t="shared" si="29"/>
        <v>1296000000</v>
      </c>
      <c r="BL26" s="262">
        <v>7200</v>
      </c>
      <c r="BM26" s="262">
        <f t="shared" si="30"/>
        <v>1296000000</v>
      </c>
      <c r="BN26" s="262">
        <f t="shared" si="31"/>
        <v>7200</v>
      </c>
      <c r="BO26" s="262">
        <f t="shared" si="32"/>
        <v>1296000000</v>
      </c>
      <c r="BP26" s="262">
        <f t="shared" si="33"/>
        <v>20400</v>
      </c>
      <c r="BQ26" s="262">
        <f t="shared" si="34"/>
        <v>3672000000</v>
      </c>
      <c r="BR26" s="262">
        <f t="shared" si="35"/>
        <v>20400</v>
      </c>
      <c r="BS26" s="262">
        <f t="shared" si="36"/>
        <v>3672000000</v>
      </c>
      <c r="BT26" s="262">
        <v>13800</v>
      </c>
      <c r="BU26" s="262">
        <f t="shared" si="37"/>
        <v>2484000000</v>
      </c>
      <c r="BV26" s="262">
        <f t="shared" si="38"/>
        <v>13800</v>
      </c>
      <c r="BW26" s="262">
        <f t="shared" si="39"/>
        <v>2484000000</v>
      </c>
      <c r="BX26" s="261">
        <v>14400</v>
      </c>
      <c r="BY26" s="262">
        <f t="shared" si="40"/>
        <v>2592000000</v>
      </c>
      <c r="BZ26" s="262">
        <f t="shared" si="41"/>
        <v>14400</v>
      </c>
      <c r="CA26" s="262">
        <f t="shared" si="42"/>
        <v>2592000000</v>
      </c>
      <c r="CB26" s="262">
        <v>13200</v>
      </c>
      <c r="CC26" s="262">
        <f t="shared" si="43"/>
        <v>2376000000</v>
      </c>
      <c r="CD26" s="262">
        <f t="shared" si="44"/>
        <v>13200</v>
      </c>
      <c r="CE26" s="262">
        <f t="shared" si="45"/>
        <v>2376000000</v>
      </c>
      <c r="CF26" s="262">
        <f t="shared" si="46"/>
        <v>41400</v>
      </c>
      <c r="CG26" s="262">
        <f t="shared" si="47"/>
        <v>7452000000</v>
      </c>
      <c r="CH26" s="262">
        <f t="shared" si="48"/>
        <v>2592027000</v>
      </c>
      <c r="CI26" s="262">
        <f t="shared" si="49"/>
        <v>7452000000</v>
      </c>
      <c r="CJ26" s="262">
        <v>13200</v>
      </c>
      <c r="CK26" s="262">
        <f t="shared" si="50"/>
        <v>2376000000</v>
      </c>
      <c r="CL26" s="262">
        <f t="shared" si="51"/>
        <v>13200</v>
      </c>
      <c r="CM26" s="262">
        <f t="shared" si="52"/>
        <v>2376000000</v>
      </c>
      <c r="CN26" s="262">
        <v>13200</v>
      </c>
      <c r="CO26" s="262">
        <f t="shared" si="53"/>
        <v>2376000000</v>
      </c>
      <c r="CP26" s="262">
        <f t="shared" si="54"/>
        <v>13200</v>
      </c>
      <c r="CQ26" s="262">
        <f t="shared" si="55"/>
        <v>2376000000</v>
      </c>
      <c r="CR26" s="262">
        <v>8400</v>
      </c>
      <c r="CS26" s="262">
        <f t="shared" si="56"/>
        <v>1512000000</v>
      </c>
      <c r="CT26" s="262">
        <f t="shared" si="57"/>
        <v>8400</v>
      </c>
      <c r="CU26" s="262">
        <f t="shared" si="58"/>
        <v>1512000000</v>
      </c>
      <c r="CV26" s="262">
        <f t="shared" si="59"/>
        <v>34800</v>
      </c>
      <c r="CW26" s="262">
        <f t="shared" si="60"/>
        <v>6264000000</v>
      </c>
      <c r="CX26" s="271">
        <f t="shared" si="61"/>
        <v>34800</v>
      </c>
      <c r="CY26" s="271">
        <f t="shared" si="62"/>
        <v>6264000000</v>
      </c>
      <c r="CZ26" s="300">
        <f t="shared" si="63"/>
        <v>120000</v>
      </c>
      <c r="DA26" s="300">
        <f t="shared" si="64"/>
        <v>21600000000</v>
      </c>
      <c r="DB26" s="300">
        <f t="shared" si="65"/>
        <v>0</v>
      </c>
      <c r="DC26" s="300"/>
      <c r="DD26" s="300"/>
      <c r="DE26" s="300"/>
      <c r="DF26" s="300"/>
    </row>
    <row r="27" spans="1:156" s="4" customFormat="1" x14ac:dyDescent="0.35">
      <c r="A27" s="22" t="s">
        <v>11</v>
      </c>
      <c r="B27" s="22" t="s">
        <v>774</v>
      </c>
      <c r="C27" s="6" t="s">
        <v>200</v>
      </c>
      <c r="D27" s="7" t="s">
        <v>15</v>
      </c>
      <c r="E27" s="7">
        <v>12</v>
      </c>
      <c r="F27" s="7">
        <v>1</v>
      </c>
      <c r="G27" s="8">
        <v>170400</v>
      </c>
      <c r="H27" s="9">
        <f t="shared" si="8"/>
        <v>170400</v>
      </c>
      <c r="I27" s="10"/>
      <c r="J27" s="10"/>
      <c r="K27" s="10"/>
      <c r="L27" s="10"/>
      <c r="M27" s="8">
        <v>1983761002814</v>
      </c>
      <c r="N27" s="8">
        <v>12177008</v>
      </c>
      <c r="O27" s="8" t="s">
        <v>597</v>
      </c>
      <c r="P27" s="8">
        <v>0.1</v>
      </c>
      <c r="Q27" s="12">
        <v>1207471941800</v>
      </c>
      <c r="R27" s="12">
        <v>5469387</v>
      </c>
      <c r="S27" s="12">
        <v>9</v>
      </c>
      <c r="T27" s="12">
        <v>986000</v>
      </c>
      <c r="U27" s="11" t="s">
        <v>888</v>
      </c>
      <c r="V27" s="12">
        <v>549590</v>
      </c>
      <c r="W27" s="11">
        <v>0.11</v>
      </c>
      <c r="X27" s="13">
        <f t="shared" si="66"/>
        <v>90000</v>
      </c>
      <c r="Y27" s="14">
        <f t="shared" si="67"/>
        <v>1080000</v>
      </c>
      <c r="Z27" s="15">
        <v>1080000</v>
      </c>
      <c r="AA27" s="15">
        <f t="shared" si="2"/>
        <v>184032000000</v>
      </c>
      <c r="AB27" s="16">
        <v>94807.666666666672</v>
      </c>
      <c r="AC27" s="16">
        <v>15137.166666666666</v>
      </c>
      <c r="AD27" s="269">
        <f t="shared" si="3"/>
        <v>50000</v>
      </c>
      <c r="AE27" s="269">
        <f t="shared" si="4"/>
        <v>600000</v>
      </c>
      <c r="AF27" s="285">
        <v>600000</v>
      </c>
      <c r="AG27" s="18">
        <f t="shared" si="5"/>
        <v>102240000000</v>
      </c>
      <c r="AH27" s="59" t="s">
        <v>1001</v>
      </c>
      <c r="AI27" s="129">
        <f t="shared" si="6"/>
        <v>0.55555555555555558</v>
      </c>
      <c r="AJ27" s="290">
        <v>0.33</v>
      </c>
      <c r="AK27" s="9">
        <f t="shared" si="9"/>
        <v>198000</v>
      </c>
      <c r="AL27" s="259">
        <f t="shared" si="10"/>
        <v>798000</v>
      </c>
      <c r="AM27" s="259">
        <f t="shared" si="7"/>
        <v>135979200000</v>
      </c>
      <c r="AN27" s="262">
        <v>30000</v>
      </c>
      <c r="AO27" s="262">
        <f t="shared" si="11"/>
        <v>5112000000</v>
      </c>
      <c r="AP27" s="262">
        <f t="shared" si="12"/>
        <v>9900</v>
      </c>
      <c r="AQ27" s="262">
        <f t="shared" si="13"/>
        <v>1686960000</v>
      </c>
      <c r="AR27" s="274">
        <v>42000.000000000007</v>
      </c>
      <c r="AS27" s="274">
        <f t="shared" si="14"/>
        <v>7156800000.000001</v>
      </c>
      <c r="AT27" s="274">
        <f t="shared" si="15"/>
        <v>13860.000000000004</v>
      </c>
      <c r="AU27" s="274">
        <f t="shared" si="16"/>
        <v>2361744000.0000005</v>
      </c>
      <c r="AV27" s="262">
        <v>42000.000000000007</v>
      </c>
      <c r="AW27" s="262">
        <f t="shared" si="17"/>
        <v>7156800000.000001</v>
      </c>
      <c r="AX27" s="262">
        <f t="shared" si="18"/>
        <v>13860.000000000004</v>
      </c>
      <c r="AY27" s="262">
        <f t="shared" si="19"/>
        <v>2361744000.0000005</v>
      </c>
      <c r="AZ27" s="262">
        <f t="shared" si="20"/>
        <v>114000.00000000001</v>
      </c>
      <c r="BA27" s="262">
        <f t="shared" si="21"/>
        <v>19425600000</v>
      </c>
      <c r="BB27" s="262">
        <f t="shared" si="22"/>
        <v>37620.000000000007</v>
      </c>
      <c r="BC27" s="262">
        <f t="shared" si="23"/>
        <v>6410448000.000001</v>
      </c>
      <c r="BD27" s="261">
        <v>42000.000000000007</v>
      </c>
      <c r="BE27" s="262">
        <f t="shared" si="24"/>
        <v>7156800000.000001</v>
      </c>
      <c r="BF27" s="262">
        <f t="shared" si="25"/>
        <v>13860.000000000004</v>
      </c>
      <c r="BG27" s="262">
        <f t="shared" si="26"/>
        <v>2361744000.0000005</v>
      </c>
      <c r="BH27" s="262">
        <v>48000</v>
      </c>
      <c r="BI27" s="262">
        <f t="shared" si="27"/>
        <v>8179200000</v>
      </c>
      <c r="BJ27" s="262">
        <f t="shared" si="28"/>
        <v>15840</v>
      </c>
      <c r="BK27" s="262">
        <f t="shared" si="29"/>
        <v>2699136000</v>
      </c>
      <c r="BL27" s="262">
        <v>36000</v>
      </c>
      <c r="BM27" s="262">
        <f t="shared" si="30"/>
        <v>6134400000</v>
      </c>
      <c r="BN27" s="262">
        <f t="shared" si="31"/>
        <v>11880</v>
      </c>
      <c r="BO27" s="262">
        <f t="shared" si="32"/>
        <v>2024352000</v>
      </c>
      <c r="BP27" s="262">
        <f t="shared" si="33"/>
        <v>126000</v>
      </c>
      <c r="BQ27" s="262">
        <f t="shared" si="34"/>
        <v>21470400000</v>
      </c>
      <c r="BR27" s="262">
        <f t="shared" si="35"/>
        <v>41580</v>
      </c>
      <c r="BS27" s="262">
        <f t="shared" si="36"/>
        <v>7085232000</v>
      </c>
      <c r="BT27" s="262">
        <v>66000</v>
      </c>
      <c r="BU27" s="262">
        <f t="shared" si="37"/>
        <v>11246400000</v>
      </c>
      <c r="BV27" s="262">
        <f t="shared" si="38"/>
        <v>21780</v>
      </c>
      <c r="BW27" s="262">
        <f t="shared" si="39"/>
        <v>3711312000</v>
      </c>
      <c r="BX27" s="261">
        <v>66000</v>
      </c>
      <c r="BY27" s="262">
        <f t="shared" si="40"/>
        <v>11246400000</v>
      </c>
      <c r="BZ27" s="262">
        <f t="shared" si="41"/>
        <v>21780</v>
      </c>
      <c r="CA27" s="262">
        <f t="shared" si="42"/>
        <v>3711312000</v>
      </c>
      <c r="CB27" s="262">
        <v>60000</v>
      </c>
      <c r="CC27" s="262">
        <f t="shared" si="43"/>
        <v>10224000000</v>
      </c>
      <c r="CD27" s="262">
        <f t="shared" si="44"/>
        <v>19800</v>
      </c>
      <c r="CE27" s="262">
        <f t="shared" si="45"/>
        <v>3373920000</v>
      </c>
      <c r="CF27" s="262">
        <f t="shared" si="46"/>
        <v>192000</v>
      </c>
      <c r="CG27" s="262">
        <f t="shared" si="47"/>
        <v>32716800000</v>
      </c>
      <c r="CH27" s="262">
        <f t="shared" si="48"/>
        <v>3711353580</v>
      </c>
      <c r="CI27" s="262">
        <f t="shared" si="49"/>
        <v>10796544000</v>
      </c>
      <c r="CJ27" s="262">
        <v>66000</v>
      </c>
      <c r="CK27" s="262">
        <f t="shared" si="50"/>
        <v>11246400000</v>
      </c>
      <c r="CL27" s="262">
        <f t="shared" si="51"/>
        <v>21780</v>
      </c>
      <c r="CM27" s="262">
        <f t="shared" si="52"/>
        <v>3711312000</v>
      </c>
      <c r="CN27" s="262">
        <v>60000</v>
      </c>
      <c r="CO27" s="262">
        <f t="shared" si="53"/>
        <v>10224000000</v>
      </c>
      <c r="CP27" s="262">
        <f t="shared" si="54"/>
        <v>19800</v>
      </c>
      <c r="CQ27" s="262">
        <f t="shared" si="55"/>
        <v>3373920000</v>
      </c>
      <c r="CR27" s="262">
        <v>42000.000000000007</v>
      </c>
      <c r="CS27" s="262">
        <f t="shared" si="56"/>
        <v>7156800000.000001</v>
      </c>
      <c r="CT27" s="262">
        <f t="shared" si="57"/>
        <v>13860.000000000004</v>
      </c>
      <c r="CU27" s="262">
        <f t="shared" si="58"/>
        <v>2361744000.0000005</v>
      </c>
      <c r="CV27" s="262">
        <f t="shared" si="59"/>
        <v>168000</v>
      </c>
      <c r="CW27" s="262">
        <f t="shared" si="60"/>
        <v>28627200000</v>
      </c>
      <c r="CX27" s="271">
        <f t="shared" si="61"/>
        <v>55440</v>
      </c>
      <c r="CY27" s="271">
        <f t="shared" si="62"/>
        <v>9446976000</v>
      </c>
      <c r="CZ27" s="300">
        <f t="shared" si="63"/>
        <v>198000</v>
      </c>
      <c r="DA27" s="300">
        <f t="shared" si="64"/>
        <v>33739200000</v>
      </c>
      <c r="DB27" s="300">
        <f t="shared" si="65"/>
        <v>0</v>
      </c>
      <c r="DC27" s="300"/>
      <c r="DD27" s="300"/>
      <c r="DE27" s="300"/>
      <c r="DF27" s="300"/>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row>
    <row r="28" spans="1:156" x14ac:dyDescent="0.35">
      <c r="A28" s="22" t="s">
        <v>11</v>
      </c>
      <c r="B28" s="22" t="s">
        <v>776</v>
      </c>
      <c r="C28" s="6" t="s">
        <v>423</v>
      </c>
      <c r="D28" s="7" t="s">
        <v>16</v>
      </c>
      <c r="E28" s="7">
        <v>12</v>
      </c>
      <c r="F28" s="7">
        <v>1</v>
      </c>
      <c r="G28" s="8">
        <v>198000</v>
      </c>
      <c r="H28" s="9">
        <f t="shared" si="8"/>
        <v>198000</v>
      </c>
      <c r="I28" s="10">
        <v>3206362286573</v>
      </c>
      <c r="J28" s="10">
        <v>19619013</v>
      </c>
      <c r="K28" s="10" t="s">
        <v>466</v>
      </c>
      <c r="L28" s="11">
        <v>0.09</v>
      </c>
      <c r="M28" s="8">
        <v>2434296546322</v>
      </c>
      <c r="N28" s="8">
        <v>11310100</v>
      </c>
      <c r="O28" s="8" t="s">
        <v>598</v>
      </c>
      <c r="P28" s="11">
        <v>0.17</v>
      </c>
      <c r="Q28" s="12">
        <v>955487048400</v>
      </c>
      <c r="R28" s="12">
        <v>3619503</v>
      </c>
      <c r="S28" s="12">
        <v>9</v>
      </c>
      <c r="T28" s="12"/>
      <c r="U28" s="11" t="s">
        <v>469</v>
      </c>
      <c r="V28" s="12">
        <v>852318</v>
      </c>
      <c r="W28" s="11">
        <v>0.24</v>
      </c>
      <c r="X28" s="13">
        <f t="shared" si="66"/>
        <v>108000</v>
      </c>
      <c r="Y28" s="14">
        <f t="shared" si="67"/>
        <v>1296000</v>
      </c>
      <c r="Z28" s="15">
        <v>1296000</v>
      </c>
      <c r="AA28" s="15">
        <f t="shared" si="2"/>
        <v>256608000000</v>
      </c>
      <c r="AB28" s="16">
        <v>39300.583333333336</v>
      </c>
      <c r="AC28" s="16">
        <v>84818.333333333328</v>
      </c>
      <c r="AD28" s="269">
        <f t="shared" si="3"/>
        <v>80000</v>
      </c>
      <c r="AE28" s="269">
        <f t="shared" si="4"/>
        <v>960000</v>
      </c>
      <c r="AF28" s="285">
        <v>960000</v>
      </c>
      <c r="AG28" s="18">
        <f t="shared" si="5"/>
        <v>190080000000</v>
      </c>
      <c r="AH28" s="59"/>
      <c r="AI28" s="129">
        <f t="shared" si="6"/>
        <v>0.7407407407407407</v>
      </c>
      <c r="AJ28" s="290">
        <v>0.5</v>
      </c>
      <c r="AK28" s="9">
        <f t="shared" si="9"/>
        <v>480000</v>
      </c>
      <c r="AL28" s="259">
        <f t="shared" si="10"/>
        <v>1440000</v>
      </c>
      <c r="AM28" s="259">
        <f t="shared" si="7"/>
        <v>285120000000</v>
      </c>
      <c r="AN28" s="262">
        <v>48000</v>
      </c>
      <c r="AO28" s="262">
        <f t="shared" si="11"/>
        <v>9504000000</v>
      </c>
      <c r="AP28" s="262">
        <f t="shared" si="12"/>
        <v>24000</v>
      </c>
      <c r="AQ28" s="262">
        <f t="shared" si="13"/>
        <v>4752000000</v>
      </c>
      <c r="AR28" s="274">
        <v>67200</v>
      </c>
      <c r="AS28" s="274">
        <f t="shared" si="14"/>
        <v>13305600000</v>
      </c>
      <c r="AT28" s="274">
        <f t="shared" si="15"/>
        <v>33600</v>
      </c>
      <c r="AU28" s="274">
        <f t="shared" si="16"/>
        <v>6652800000</v>
      </c>
      <c r="AV28" s="262">
        <v>67200</v>
      </c>
      <c r="AW28" s="262">
        <f t="shared" si="17"/>
        <v>13305600000</v>
      </c>
      <c r="AX28" s="262">
        <f t="shared" si="18"/>
        <v>33600</v>
      </c>
      <c r="AY28" s="262">
        <f t="shared" si="19"/>
        <v>6652800000</v>
      </c>
      <c r="AZ28" s="262">
        <f t="shared" si="20"/>
        <v>182400</v>
      </c>
      <c r="BA28" s="262">
        <f t="shared" si="21"/>
        <v>36115200000</v>
      </c>
      <c r="BB28" s="262">
        <f t="shared" si="22"/>
        <v>91200</v>
      </c>
      <c r="BC28" s="262">
        <f t="shared" si="23"/>
        <v>18057600000</v>
      </c>
      <c r="BD28" s="261">
        <v>67200</v>
      </c>
      <c r="BE28" s="262">
        <f t="shared" si="24"/>
        <v>13305600000</v>
      </c>
      <c r="BF28" s="262">
        <f t="shared" si="25"/>
        <v>33600</v>
      </c>
      <c r="BG28" s="262">
        <f t="shared" si="26"/>
        <v>6652800000</v>
      </c>
      <c r="BH28" s="262">
        <v>76800</v>
      </c>
      <c r="BI28" s="262">
        <f t="shared" si="27"/>
        <v>15206400000</v>
      </c>
      <c r="BJ28" s="262">
        <f t="shared" si="28"/>
        <v>38400</v>
      </c>
      <c r="BK28" s="262">
        <f t="shared" si="29"/>
        <v>7603200000</v>
      </c>
      <c r="BL28" s="262">
        <v>57600</v>
      </c>
      <c r="BM28" s="262">
        <f t="shared" si="30"/>
        <v>11404800000</v>
      </c>
      <c r="BN28" s="262">
        <f t="shared" si="31"/>
        <v>28800</v>
      </c>
      <c r="BO28" s="262">
        <f t="shared" si="32"/>
        <v>5702400000</v>
      </c>
      <c r="BP28" s="262">
        <f t="shared" si="33"/>
        <v>201600</v>
      </c>
      <c r="BQ28" s="262">
        <f t="shared" si="34"/>
        <v>39916800000</v>
      </c>
      <c r="BR28" s="262">
        <f t="shared" si="35"/>
        <v>100800</v>
      </c>
      <c r="BS28" s="262">
        <f t="shared" si="36"/>
        <v>19958400000</v>
      </c>
      <c r="BT28" s="262">
        <v>105600</v>
      </c>
      <c r="BU28" s="262">
        <f t="shared" si="37"/>
        <v>20908800000</v>
      </c>
      <c r="BV28" s="262">
        <f t="shared" si="38"/>
        <v>52800</v>
      </c>
      <c r="BW28" s="262">
        <f t="shared" si="39"/>
        <v>10454400000</v>
      </c>
      <c r="BX28" s="261">
        <v>105600</v>
      </c>
      <c r="BY28" s="262">
        <f t="shared" si="40"/>
        <v>20908800000</v>
      </c>
      <c r="BZ28" s="262">
        <f t="shared" si="41"/>
        <v>52800</v>
      </c>
      <c r="CA28" s="262">
        <f t="shared" si="42"/>
        <v>10454400000</v>
      </c>
      <c r="CB28" s="262">
        <v>96000</v>
      </c>
      <c r="CC28" s="262">
        <f t="shared" si="43"/>
        <v>19008000000</v>
      </c>
      <c r="CD28" s="262">
        <f t="shared" si="44"/>
        <v>48000</v>
      </c>
      <c r="CE28" s="262">
        <f t="shared" si="45"/>
        <v>9504000000</v>
      </c>
      <c r="CF28" s="262">
        <f t="shared" si="46"/>
        <v>307200</v>
      </c>
      <c r="CG28" s="262">
        <f t="shared" si="47"/>
        <v>60825600000</v>
      </c>
      <c r="CH28" s="262">
        <f t="shared" si="48"/>
        <v>10454500800</v>
      </c>
      <c r="CI28" s="262">
        <f t="shared" si="49"/>
        <v>30412800000</v>
      </c>
      <c r="CJ28" s="262">
        <v>105600</v>
      </c>
      <c r="CK28" s="262">
        <f t="shared" si="50"/>
        <v>20908800000</v>
      </c>
      <c r="CL28" s="262">
        <f t="shared" si="51"/>
        <v>52800</v>
      </c>
      <c r="CM28" s="262">
        <f t="shared" si="52"/>
        <v>10454400000</v>
      </c>
      <c r="CN28" s="262">
        <v>96000</v>
      </c>
      <c r="CO28" s="262">
        <f t="shared" si="53"/>
        <v>19008000000</v>
      </c>
      <c r="CP28" s="262">
        <f t="shared" si="54"/>
        <v>48000</v>
      </c>
      <c r="CQ28" s="262">
        <f t="shared" si="55"/>
        <v>9504000000</v>
      </c>
      <c r="CR28" s="262">
        <v>67200</v>
      </c>
      <c r="CS28" s="262">
        <f t="shared" si="56"/>
        <v>13305600000</v>
      </c>
      <c r="CT28" s="262">
        <f t="shared" si="57"/>
        <v>33600</v>
      </c>
      <c r="CU28" s="262">
        <f t="shared" si="58"/>
        <v>6652800000</v>
      </c>
      <c r="CV28" s="262">
        <f t="shared" si="59"/>
        <v>268800</v>
      </c>
      <c r="CW28" s="262">
        <f t="shared" si="60"/>
        <v>53222400000</v>
      </c>
      <c r="CX28" s="271">
        <f t="shared" si="61"/>
        <v>134400</v>
      </c>
      <c r="CY28" s="271">
        <f t="shared" si="62"/>
        <v>26611200000</v>
      </c>
      <c r="CZ28" s="300">
        <f t="shared" si="63"/>
        <v>480000</v>
      </c>
      <c r="DA28" s="300">
        <f t="shared" si="64"/>
        <v>95040000000</v>
      </c>
      <c r="DB28" s="300">
        <f t="shared" si="65"/>
        <v>0</v>
      </c>
      <c r="DC28" s="300"/>
      <c r="DD28" s="300"/>
      <c r="DE28" s="300"/>
      <c r="DF28" s="300"/>
    </row>
    <row r="29" spans="1:156" x14ac:dyDescent="0.35">
      <c r="A29" s="22" t="s">
        <v>11</v>
      </c>
      <c r="B29" s="22">
        <v>13050100</v>
      </c>
      <c r="C29" s="6" t="s">
        <v>411</v>
      </c>
      <c r="D29" s="7" t="s">
        <v>18</v>
      </c>
      <c r="E29" s="7">
        <v>12</v>
      </c>
      <c r="F29" s="7">
        <v>1</v>
      </c>
      <c r="G29" s="8">
        <v>199200</v>
      </c>
      <c r="H29" s="9">
        <f t="shared" si="8"/>
        <v>199200</v>
      </c>
      <c r="I29" s="10"/>
      <c r="J29" s="10"/>
      <c r="K29" s="10"/>
      <c r="L29" s="10"/>
      <c r="M29" s="8">
        <v>2377360467137</v>
      </c>
      <c r="N29" s="8">
        <v>11336723</v>
      </c>
      <c r="O29" s="8" t="s">
        <v>599</v>
      </c>
      <c r="P29" s="11">
        <v>0.15</v>
      </c>
      <c r="Q29" s="12">
        <v>502017047900</v>
      </c>
      <c r="R29" s="12">
        <v>1966274</v>
      </c>
      <c r="S29" s="12">
        <v>7</v>
      </c>
      <c r="T29" s="12"/>
      <c r="U29" s="11" t="s">
        <v>469</v>
      </c>
      <c r="V29" s="12">
        <v>853373</v>
      </c>
      <c r="W29" s="11">
        <v>0.43</v>
      </c>
      <c r="X29" s="13">
        <f t="shared" si="66"/>
        <v>108000</v>
      </c>
      <c r="Y29" s="14">
        <f t="shared" si="67"/>
        <v>1296000</v>
      </c>
      <c r="Z29" s="15">
        <v>1296000</v>
      </c>
      <c r="AA29" s="15">
        <f t="shared" si="2"/>
        <v>258163200000</v>
      </c>
      <c r="AB29" s="16">
        <v>143883</v>
      </c>
      <c r="AC29" s="16">
        <v>100232</v>
      </c>
      <c r="AD29" s="269">
        <f t="shared" si="3"/>
        <v>100000</v>
      </c>
      <c r="AE29" s="269">
        <f t="shared" si="4"/>
        <v>1200000</v>
      </c>
      <c r="AF29" s="285">
        <v>1200000</v>
      </c>
      <c r="AG29" s="18">
        <f t="shared" si="5"/>
        <v>239040000000</v>
      </c>
      <c r="AH29" s="59" t="s">
        <v>867</v>
      </c>
      <c r="AI29" s="129">
        <f t="shared" si="6"/>
        <v>0.92592592592592593</v>
      </c>
      <c r="AJ29" s="290">
        <v>0</v>
      </c>
      <c r="AK29" s="9">
        <f t="shared" si="9"/>
        <v>0</v>
      </c>
      <c r="AL29" s="259">
        <f t="shared" si="10"/>
        <v>1200000</v>
      </c>
      <c r="AM29" s="259">
        <f t="shared" si="7"/>
        <v>239040000000</v>
      </c>
      <c r="AN29" s="262">
        <v>66000</v>
      </c>
      <c r="AO29" s="262">
        <f t="shared" si="11"/>
        <v>13147200000</v>
      </c>
      <c r="AP29" s="262">
        <f t="shared" si="12"/>
        <v>0</v>
      </c>
      <c r="AQ29" s="262">
        <f t="shared" si="13"/>
        <v>0</v>
      </c>
      <c r="AR29" s="274">
        <v>84000.000000000015</v>
      </c>
      <c r="AS29" s="274">
        <f t="shared" si="14"/>
        <v>16732800000.000004</v>
      </c>
      <c r="AT29" s="274">
        <f t="shared" si="15"/>
        <v>0</v>
      </c>
      <c r="AU29" s="274">
        <f t="shared" si="16"/>
        <v>0</v>
      </c>
      <c r="AV29" s="262">
        <v>84000.000000000015</v>
      </c>
      <c r="AW29" s="262">
        <f t="shared" si="17"/>
        <v>16732800000.000004</v>
      </c>
      <c r="AX29" s="262">
        <f t="shared" si="18"/>
        <v>0</v>
      </c>
      <c r="AY29" s="262">
        <f t="shared" si="19"/>
        <v>0</v>
      </c>
      <c r="AZ29" s="262">
        <f t="shared" si="20"/>
        <v>234000.00000000003</v>
      </c>
      <c r="BA29" s="262">
        <f t="shared" si="21"/>
        <v>46612800000.000008</v>
      </c>
      <c r="BB29" s="262">
        <f t="shared" si="22"/>
        <v>0</v>
      </c>
      <c r="BC29" s="262">
        <f t="shared" si="23"/>
        <v>0</v>
      </c>
      <c r="BD29" s="261">
        <v>60000</v>
      </c>
      <c r="BE29" s="262">
        <f t="shared" si="24"/>
        <v>11952000000</v>
      </c>
      <c r="BF29" s="262">
        <f t="shared" si="25"/>
        <v>0</v>
      </c>
      <c r="BG29" s="262">
        <f t="shared" si="26"/>
        <v>0</v>
      </c>
      <c r="BH29" s="262">
        <v>72000</v>
      </c>
      <c r="BI29" s="262">
        <f t="shared" si="27"/>
        <v>14342400000</v>
      </c>
      <c r="BJ29" s="262">
        <f t="shared" si="28"/>
        <v>0</v>
      </c>
      <c r="BK29" s="262">
        <f t="shared" si="29"/>
        <v>0</v>
      </c>
      <c r="BL29" s="262">
        <v>72000</v>
      </c>
      <c r="BM29" s="262">
        <f t="shared" si="30"/>
        <v>14342400000</v>
      </c>
      <c r="BN29" s="262">
        <f t="shared" si="31"/>
        <v>0</v>
      </c>
      <c r="BO29" s="262">
        <f t="shared" si="32"/>
        <v>0</v>
      </c>
      <c r="BP29" s="262">
        <f t="shared" si="33"/>
        <v>204000</v>
      </c>
      <c r="BQ29" s="262">
        <f t="shared" si="34"/>
        <v>40636800000</v>
      </c>
      <c r="BR29" s="262">
        <f t="shared" si="35"/>
        <v>0</v>
      </c>
      <c r="BS29" s="262">
        <f t="shared" si="36"/>
        <v>0</v>
      </c>
      <c r="BT29" s="262">
        <v>138000</v>
      </c>
      <c r="BU29" s="262">
        <f t="shared" si="37"/>
        <v>27489600000</v>
      </c>
      <c r="BV29" s="262">
        <f t="shared" si="38"/>
        <v>0</v>
      </c>
      <c r="BW29" s="262">
        <f t="shared" si="39"/>
        <v>0</v>
      </c>
      <c r="BX29" s="261">
        <v>144000</v>
      </c>
      <c r="BY29" s="262">
        <f t="shared" si="40"/>
        <v>28684800000</v>
      </c>
      <c r="BZ29" s="262">
        <f t="shared" si="41"/>
        <v>0</v>
      </c>
      <c r="CA29" s="262">
        <f t="shared" si="42"/>
        <v>0</v>
      </c>
      <c r="CB29" s="262">
        <v>132000</v>
      </c>
      <c r="CC29" s="262">
        <f t="shared" si="43"/>
        <v>26294400000</v>
      </c>
      <c r="CD29" s="262">
        <f t="shared" si="44"/>
        <v>0</v>
      </c>
      <c r="CE29" s="262">
        <f t="shared" si="45"/>
        <v>0</v>
      </c>
      <c r="CF29" s="262">
        <f t="shared" si="46"/>
        <v>414000</v>
      </c>
      <c r="CG29" s="262">
        <f t="shared" si="47"/>
        <v>82468800000</v>
      </c>
      <c r="CH29" s="262">
        <f t="shared" si="48"/>
        <v>0</v>
      </c>
      <c r="CI29" s="262">
        <f t="shared" si="49"/>
        <v>0</v>
      </c>
      <c r="CJ29" s="262">
        <v>132000</v>
      </c>
      <c r="CK29" s="262">
        <f t="shared" si="50"/>
        <v>26294400000</v>
      </c>
      <c r="CL29" s="262">
        <f t="shared" si="51"/>
        <v>0</v>
      </c>
      <c r="CM29" s="262">
        <f t="shared" si="52"/>
        <v>0</v>
      </c>
      <c r="CN29" s="262">
        <v>132000</v>
      </c>
      <c r="CO29" s="262">
        <f t="shared" si="53"/>
        <v>26294400000</v>
      </c>
      <c r="CP29" s="262">
        <f t="shared" si="54"/>
        <v>0</v>
      </c>
      <c r="CQ29" s="262">
        <f t="shared" si="55"/>
        <v>0</v>
      </c>
      <c r="CR29" s="262">
        <v>84000.000000000015</v>
      </c>
      <c r="CS29" s="262">
        <f t="shared" si="56"/>
        <v>16732800000.000004</v>
      </c>
      <c r="CT29" s="262">
        <f t="shared" si="57"/>
        <v>0</v>
      </c>
      <c r="CU29" s="262">
        <f t="shared" si="58"/>
        <v>0</v>
      </c>
      <c r="CV29" s="262">
        <f t="shared" si="59"/>
        <v>348000</v>
      </c>
      <c r="CW29" s="262">
        <f t="shared" si="60"/>
        <v>69321600000</v>
      </c>
      <c r="CX29" s="271">
        <f t="shared" si="61"/>
        <v>0</v>
      </c>
      <c r="CY29" s="271">
        <f t="shared" si="62"/>
        <v>0</v>
      </c>
      <c r="CZ29" s="300">
        <f t="shared" si="63"/>
        <v>0</v>
      </c>
      <c r="DA29" s="300">
        <f t="shared" si="64"/>
        <v>0</v>
      </c>
      <c r="DB29" s="300">
        <f t="shared" si="65"/>
        <v>0</v>
      </c>
      <c r="DC29" s="300"/>
      <c r="DD29" s="300"/>
      <c r="DE29" s="300"/>
      <c r="DF29" s="300"/>
    </row>
    <row r="30" spans="1:156" x14ac:dyDescent="0.35">
      <c r="A30" s="22" t="s">
        <v>11</v>
      </c>
      <c r="B30" s="22">
        <v>13050101</v>
      </c>
      <c r="C30" s="6" t="s">
        <v>20</v>
      </c>
      <c r="D30" s="7" t="s">
        <v>19</v>
      </c>
      <c r="E30" s="7">
        <v>12</v>
      </c>
      <c r="F30" s="7">
        <v>1</v>
      </c>
      <c r="G30" s="8">
        <v>205200</v>
      </c>
      <c r="H30" s="9">
        <f t="shared" si="8"/>
        <v>205200</v>
      </c>
      <c r="I30" s="10"/>
      <c r="J30" s="10"/>
      <c r="K30" s="10"/>
      <c r="L30" s="10"/>
      <c r="M30" s="8">
        <v>1729006236869</v>
      </c>
      <c r="N30" s="8">
        <v>7800323</v>
      </c>
      <c r="O30" s="8" t="s">
        <v>600</v>
      </c>
      <c r="P30" s="11">
        <v>0.17</v>
      </c>
      <c r="Q30" s="12">
        <v>903006817600</v>
      </c>
      <c r="R30" s="12">
        <v>3585726</v>
      </c>
      <c r="S30" s="12">
        <v>5</v>
      </c>
      <c r="T30" s="12"/>
      <c r="U30" s="11" t="s">
        <v>469</v>
      </c>
      <c r="V30" s="12">
        <v>1213611</v>
      </c>
      <c r="W30" s="11">
        <v>0.33</v>
      </c>
      <c r="X30" s="13">
        <f t="shared" si="66"/>
        <v>90000</v>
      </c>
      <c r="Y30" s="14">
        <f t="shared" si="67"/>
        <v>1080000</v>
      </c>
      <c r="Z30" s="15">
        <v>1080000</v>
      </c>
      <c r="AA30" s="15">
        <f t="shared" si="2"/>
        <v>221616000000</v>
      </c>
      <c r="AB30" s="16">
        <v>122389.91666666667</v>
      </c>
      <c r="AC30" s="16">
        <v>158989</v>
      </c>
      <c r="AD30" s="269">
        <f t="shared" si="3"/>
        <v>100000</v>
      </c>
      <c r="AE30" s="269">
        <f t="shared" si="4"/>
        <v>1200000</v>
      </c>
      <c r="AF30" s="285">
        <v>1200000</v>
      </c>
      <c r="AG30" s="18">
        <f t="shared" si="5"/>
        <v>246240000000</v>
      </c>
      <c r="AH30" s="59"/>
      <c r="AI30" s="129">
        <f t="shared" si="6"/>
        <v>1.1111111111111112</v>
      </c>
      <c r="AJ30" s="290">
        <v>0</v>
      </c>
      <c r="AK30" s="9">
        <f t="shared" si="9"/>
        <v>0</v>
      </c>
      <c r="AL30" s="259">
        <f t="shared" si="10"/>
        <v>1200000</v>
      </c>
      <c r="AM30" s="259">
        <f t="shared" si="7"/>
        <v>246240000000</v>
      </c>
      <c r="AN30" s="262">
        <v>66000</v>
      </c>
      <c r="AO30" s="262">
        <f t="shared" si="11"/>
        <v>13543200000</v>
      </c>
      <c r="AP30" s="262">
        <f t="shared" si="12"/>
        <v>0</v>
      </c>
      <c r="AQ30" s="262">
        <f t="shared" si="13"/>
        <v>0</v>
      </c>
      <c r="AR30" s="274">
        <v>84000.000000000015</v>
      </c>
      <c r="AS30" s="274">
        <f t="shared" si="14"/>
        <v>17236800000.000004</v>
      </c>
      <c r="AT30" s="274">
        <f t="shared" si="15"/>
        <v>0</v>
      </c>
      <c r="AU30" s="274">
        <f t="shared" si="16"/>
        <v>0</v>
      </c>
      <c r="AV30" s="262">
        <v>84000.000000000015</v>
      </c>
      <c r="AW30" s="262">
        <f t="shared" si="17"/>
        <v>17236800000.000004</v>
      </c>
      <c r="AX30" s="262">
        <f t="shared" si="18"/>
        <v>0</v>
      </c>
      <c r="AY30" s="262">
        <f t="shared" si="19"/>
        <v>0</v>
      </c>
      <c r="AZ30" s="262">
        <f t="shared" si="20"/>
        <v>234000.00000000003</v>
      </c>
      <c r="BA30" s="262">
        <f t="shared" si="21"/>
        <v>48016800000.000008</v>
      </c>
      <c r="BB30" s="262">
        <f t="shared" si="22"/>
        <v>0</v>
      </c>
      <c r="BC30" s="262">
        <f t="shared" si="23"/>
        <v>0</v>
      </c>
      <c r="BD30" s="261">
        <v>60000</v>
      </c>
      <c r="BE30" s="262">
        <f t="shared" si="24"/>
        <v>12312000000</v>
      </c>
      <c r="BF30" s="262">
        <f t="shared" si="25"/>
        <v>0</v>
      </c>
      <c r="BG30" s="262">
        <f t="shared" si="26"/>
        <v>0</v>
      </c>
      <c r="BH30" s="262">
        <v>72000</v>
      </c>
      <c r="BI30" s="262">
        <f t="shared" si="27"/>
        <v>14774400000</v>
      </c>
      <c r="BJ30" s="262">
        <f t="shared" si="28"/>
        <v>0</v>
      </c>
      <c r="BK30" s="262">
        <f t="shared" si="29"/>
        <v>0</v>
      </c>
      <c r="BL30" s="262">
        <v>72000</v>
      </c>
      <c r="BM30" s="262">
        <f t="shared" si="30"/>
        <v>14774400000</v>
      </c>
      <c r="BN30" s="262">
        <f t="shared" si="31"/>
        <v>0</v>
      </c>
      <c r="BO30" s="262">
        <f t="shared" si="32"/>
        <v>0</v>
      </c>
      <c r="BP30" s="262">
        <f t="shared" si="33"/>
        <v>204000</v>
      </c>
      <c r="BQ30" s="262">
        <f t="shared" si="34"/>
        <v>41860800000</v>
      </c>
      <c r="BR30" s="262">
        <f t="shared" si="35"/>
        <v>0</v>
      </c>
      <c r="BS30" s="262">
        <f t="shared" si="36"/>
        <v>0</v>
      </c>
      <c r="BT30" s="262">
        <v>138000</v>
      </c>
      <c r="BU30" s="262">
        <f t="shared" si="37"/>
        <v>28317600000</v>
      </c>
      <c r="BV30" s="262">
        <f t="shared" si="38"/>
        <v>0</v>
      </c>
      <c r="BW30" s="262">
        <f t="shared" si="39"/>
        <v>0</v>
      </c>
      <c r="BX30" s="261">
        <v>144000</v>
      </c>
      <c r="BY30" s="262">
        <f t="shared" si="40"/>
        <v>29548800000</v>
      </c>
      <c r="BZ30" s="262">
        <f t="shared" si="41"/>
        <v>0</v>
      </c>
      <c r="CA30" s="262">
        <f t="shared" si="42"/>
        <v>0</v>
      </c>
      <c r="CB30" s="262">
        <v>132000</v>
      </c>
      <c r="CC30" s="262">
        <f t="shared" si="43"/>
        <v>27086400000</v>
      </c>
      <c r="CD30" s="262">
        <f t="shared" si="44"/>
        <v>0</v>
      </c>
      <c r="CE30" s="262">
        <f t="shared" si="45"/>
        <v>0</v>
      </c>
      <c r="CF30" s="262">
        <f t="shared" si="46"/>
        <v>414000</v>
      </c>
      <c r="CG30" s="262">
        <f t="shared" si="47"/>
        <v>84952800000</v>
      </c>
      <c r="CH30" s="262">
        <f t="shared" si="48"/>
        <v>0</v>
      </c>
      <c r="CI30" s="262">
        <f t="shared" si="49"/>
        <v>0</v>
      </c>
      <c r="CJ30" s="262">
        <v>132000</v>
      </c>
      <c r="CK30" s="262">
        <f t="shared" si="50"/>
        <v>27086400000</v>
      </c>
      <c r="CL30" s="262">
        <f t="shared" si="51"/>
        <v>0</v>
      </c>
      <c r="CM30" s="262">
        <f t="shared" si="52"/>
        <v>0</v>
      </c>
      <c r="CN30" s="262">
        <v>132000</v>
      </c>
      <c r="CO30" s="262">
        <f t="shared" si="53"/>
        <v>27086400000</v>
      </c>
      <c r="CP30" s="262">
        <f t="shared" si="54"/>
        <v>0</v>
      </c>
      <c r="CQ30" s="262">
        <f t="shared" si="55"/>
        <v>0</v>
      </c>
      <c r="CR30" s="262">
        <v>84000.000000000015</v>
      </c>
      <c r="CS30" s="262">
        <f t="shared" si="56"/>
        <v>17236800000.000004</v>
      </c>
      <c r="CT30" s="262">
        <f t="shared" si="57"/>
        <v>0</v>
      </c>
      <c r="CU30" s="262">
        <f t="shared" si="58"/>
        <v>0</v>
      </c>
      <c r="CV30" s="262">
        <f t="shared" si="59"/>
        <v>348000</v>
      </c>
      <c r="CW30" s="262">
        <f t="shared" si="60"/>
        <v>71409600000</v>
      </c>
      <c r="CX30" s="271">
        <f t="shared" si="61"/>
        <v>0</v>
      </c>
      <c r="CY30" s="271">
        <f t="shared" si="62"/>
        <v>0</v>
      </c>
      <c r="CZ30" s="300">
        <f t="shared" si="63"/>
        <v>0</v>
      </c>
      <c r="DA30" s="300">
        <f t="shared" si="64"/>
        <v>0</v>
      </c>
      <c r="DB30" s="300">
        <f t="shared" si="65"/>
        <v>0</v>
      </c>
      <c r="DC30" s="300"/>
      <c r="DD30" s="300"/>
      <c r="DE30" s="300"/>
      <c r="DF30" s="300"/>
    </row>
    <row r="31" spans="1:156" x14ac:dyDescent="0.35">
      <c r="A31" s="22" t="s">
        <v>11</v>
      </c>
      <c r="B31" s="22" t="s">
        <v>412</v>
      </c>
      <c r="C31" s="6" t="s">
        <v>414</v>
      </c>
      <c r="D31" s="7" t="s">
        <v>21</v>
      </c>
      <c r="E31" s="7">
        <v>12</v>
      </c>
      <c r="F31" s="7">
        <v>1</v>
      </c>
      <c r="G31" s="8">
        <v>184800</v>
      </c>
      <c r="H31" s="9">
        <f t="shared" si="8"/>
        <v>184800</v>
      </c>
      <c r="I31" s="10">
        <v>1009302657889</v>
      </c>
      <c r="J31" s="10">
        <v>7549800</v>
      </c>
      <c r="K31" s="10" t="s">
        <v>470</v>
      </c>
      <c r="L31" s="11">
        <v>0.14000000000000001</v>
      </c>
      <c r="M31" s="8">
        <v>942079825030</v>
      </c>
      <c r="N31" s="8">
        <v>4734207</v>
      </c>
      <c r="O31" s="8" t="s">
        <v>601</v>
      </c>
      <c r="P31" s="11">
        <v>0.16</v>
      </c>
      <c r="Q31" s="12">
        <v>536562310600</v>
      </c>
      <c r="R31" s="12">
        <v>2207784</v>
      </c>
      <c r="S31" s="12">
        <v>10</v>
      </c>
      <c r="T31" s="12">
        <v>546576</v>
      </c>
      <c r="U31" s="11" t="s">
        <v>752</v>
      </c>
      <c r="V31" s="12">
        <v>284950</v>
      </c>
      <c r="W31" s="11">
        <v>0.13</v>
      </c>
      <c r="X31" s="13">
        <f t="shared" si="66"/>
        <v>60000</v>
      </c>
      <c r="Y31" s="14">
        <f t="shared" si="67"/>
        <v>720000</v>
      </c>
      <c r="Z31" s="15">
        <v>720000</v>
      </c>
      <c r="AA31" s="15">
        <f t="shared" si="2"/>
        <v>133056000000</v>
      </c>
      <c r="AB31" s="16">
        <v>53968</v>
      </c>
      <c r="AC31" s="16">
        <v>51180</v>
      </c>
      <c r="AD31" s="269">
        <f t="shared" si="3"/>
        <v>40000</v>
      </c>
      <c r="AE31" s="269">
        <f t="shared" si="4"/>
        <v>480000</v>
      </c>
      <c r="AF31" s="285">
        <v>480000</v>
      </c>
      <c r="AG31" s="18">
        <f t="shared" si="5"/>
        <v>88704000000</v>
      </c>
      <c r="AH31" s="59"/>
      <c r="AI31" s="129">
        <f t="shared" si="6"/>
        <v>0.66666666666666663</v>
      </c>
      <c r="AJ31" s="290">
        <v>0.25</v>
      </c>
      <c r="AK31" s="9">
        <f t="shared" si="9"/>
        <v>120000</v>
      </c>
      <c r="AL31" s="259">
        <f t="shared" si="10"/>
        <v>600000</v>
      </c>
      <c r="AM31" s="259">
        <f t="shared" si="7"/>
        <v>110880000000</v>
      </c>
      <c r="AN31" s="262">
        <v>24000</v>
      </c>
      <c r="AO31" s="262">
        <f t="shared" si="11"/>
        <v>4435200000</v>
      </c>
      <c r="AP31" s="262">
        <f t="shared" si="12"/>
        <v>6000</v>
      </c>
      <c r="AQ31" s="262">
        <f t="shared" si="13"/>
        <v>1108800000</v>
      </c>
      <c r="AR31" s="274">
        <v>33600</v>
      </c>
      <c r="AS31" s="274">
        <f t="shared" si="14"/>
        <v>6209280000</v>
      </c>
      <c r="AT31" s="274">
        <f t="shared" si="15"/>
        <v>8400</v>
      </c>
      <c r="AU31" s="274">
        <f t="shared" si="16"/>
        <v>1552320000</v>
      </c>
      <c r="AV31" s="262">
        <v>33600</v>
      </c>
      <c r="AW31" s="262">
        <f t="shared" si="17"/>
        <v>6209280000</v>
      </c>
      <c r="AX31" s="262">
        <f t="shared" si="18"/>
        <v>8400</v>
      </c>
      <c r="AY31" s="262">
        <f t="shared" si="19"/>
        <v>1552320000</v>
      </c>
      <c r="AZ31" s="262">
        <f t="shared" si="20"/>
        <v>91200</v>
      </c>
      <c r="BA31" s="262">
        <f t="shared" si="21"/>
        <v>16853760000</v>
      </c>
      <c r="BB31" s="262">
        <f t="shared" si="22"/>
        <v>22800</v>
      </c>
      <c r="BC31" s="262">
        <f t="shared" si="23"/>
        <v>4213440000</v>
      </c>
      <c r="BD31" s="261">
        <v>33600</v>
      </c>
      <c r="BE31" s="262">
        <f t="shared" si="24"/>
        <v>6209280000</v>
      </c>
      <c r="BF31" s="262">
        <f t="shared" si="25"/>
        <v>8400</v>
      </c>
      <c r="BG31" s="262">
        <f t="shared" si="26"/>
        <v>1552320000</v>
      </c>
      <c r="BH31" s="262">
        <v>38400</v>
      </c>
      <c r="BI31" s="262">
        <f t="shared" si="27"/>
        <v>7096320000</v>
      </c>
      <c r="BJ31" s="262">
        <f t="shared" si="28"/>
        <v>9600</v>
      </c>
      <c r="BK31" s="262">
        <f t="shared" si="29"/>
        <v>1774080000</v>
      </c>
      <c r="BL31" s="262">
        <v>28800</v>
      </c>
      <c r="BM31" s="262">
        <f t="shared" si="30"/>
        <v>5322240000</v>
      </c>
      <c r="BN31" s="262">
        <f t="shared" si="31"/>
        <v>7200</v>
      </c>
      <c r="BO31" s="262">
        <f t="shared" si="32"/>
        <v>1330560000</v>
      </c>
      <c r="BP31" s="262">
        <f t="shared" si="33"/>
        <v>100800</v>
      </c>
      <c r="BQ31" s="262">
        <f t="shared" si="34"/>
        <v>18627840000</v>
      </c>
      <c r="BR31" s="262">
        <f t="shared" si="35"/>
        <v>25200</v>
      </c>
      <c r="BS31" s="262">
        <f t="shared" si="36"/>
        <v>4656960000</v>
      </c>
      <c r="BT31" s="262">
        <v>52800</v>
      </c>
      <c r="BU31" s="262">
        <f t="shared" si="37"/>
        <v>9757440000</v>
      </c>
      <c r="BV31" s="262">
        <f t="shared" si="38"/>
        <v>13200</v>
      </c>
      <c r="BW31" s="262">
        <f t="shared" si="39"/>
        <v>2439360000</v>
      </c>
      <c r="BX31" s="261">
        <v>52800</v>
      </c>
      <c r="BY31" s="262">
        <f t="shared" si="40"/>
        <v>9757440000</v>
      </c>
      <c r="BZ31" s="262">
        <f t="shared" si="41"/>
        <v>13200</v>
      </c>
      <c r="CA31" s="262">
        <f t="shared" si="42"/>
        <v>2439360000</v>
      </c>
      <c r="CB31" s="262">
        <v>48000</v>
      </c>
      <c r="CC31" s="262">
        <f t="shared" si="43"/>
        <v>8870400000</v>
      </c>
      <c r="CD31" s="262">
        <f t="shared" si="44"/>
        <v>12000</v>
      </c>
      <c r="CE31" s="262">
        <f t="shared" si="45"/>
        <v>2217600000</v>
      </c>
      <c r="CF31" s="262">
        <f t="shared" si="46"/>
        <v>153600</v>
      </c>
      <c r="CG31" s="262">
        <f t="shared" si="47"/>
        <v>28385280000</v>
      </c>
      <c r="CH31" s="262">
        <f t="shared" si="48"/>
        <v>2439385200</v>
      </c>
      <c r="CI31" s="262">
        <f t="shared" si="49"/>
        <v>7096320000</v>
      </c>
      <c r="CJ31" s="262">
        <v>52800</v>
      </c>
      <c r="CK31" s="262">
        <f t="shared" si="50"/>
        <v>9757440000</v>
      </c>
      <c r="CL31" s="262">
        <f t="shared" si="51"/>
        <v>13200</v>
      </c>
      <c r="CM31" s="262">
        <f t="shared" si="52"/>
        <v>2439360000</v>
      </c>
      <c r="CN31" s="262">
        <v>48000</v>
      </c>
      <c r="CO31" s="262">
        <f t="shared" si="53"/>
        <v>8870400000</v>
      </c>
      <c r="CP31" s="262">
        <f t="shared" si="54"/>
        <v>12000</v>
      </c>
      <c r="CQ31" s="262">
        <f t="shared" si="55"/>
        <v>2217600000</v>
      </c>
      <c r="CR31" s="262">
        <v>33600</v>
      </c>
      <c r="CS31" s="262">
        <f t="shared" si="56"/>
        <v>6209280000</v>
      </c>
      <c r="CT31" s="262">
        <f t="shared" si="57"/>
        <v>8400</v>
      </c>
      <c r="CU31" s="262">
        <f t="shared" si="58"/>
        <v>1552320000</v>
      </c>
      <c r="CV31" s="262">
        <f t="shared" si="59"/>
        <v>134400</v>
      </c>
      <c r="CW31" s="262">
        <f t="shared" si="60"/>
        <v>24837120000</v>
      </c>
      <c r="CX31" s="271">
        <f t="shared" si="61"/>
        <v>33600</v>
      </c>
      <c r="CY31" s="271">
        <f t="shared" si="62"/>
        <v>6209280000</v>
      </c>
      <c r="CZ31" s="300">
        <f t="shared" si="63"/>
        <v>120000</v>
      </c>
      <c r="DA31" s="300">
        <f t="shared" si="64"/>
        <v>22176000000</v>
      </c>
      <c r="DB31" s="300">
        <f t="shared" si="65"/>
        <v>0</v>
      </c>
      <c r="DC31" s="300"/>
      <c r="DD31" s="300"/>
      <c r="DE31" s="300"/>
      <c r="DF31" s="300"/>
    </row>
    <row r="32" spans="1:156" x14ac:dyDescent="0.35">
      <c r="A32" s="22" t="s">
        <v>11</v>
      </c>
      <c r="B32" s="22" t="s">
        <v>413</v>
      </c>
      <c r="C32" s="6" t="s">
        <v>415</v>
      </c>
      <c r="D32" s="7" t="s">
        <v>23</v>
      </c>
      <c r="E32" s="7">
        <v>12</v>
      </c>
      <c r="F32" s="7">
        <v>1</v>
      </c>
      <c r="G32" s="8">
        <v>144000</v>
      </c>
      <c r="H32" s="9">
        <f t="shared" si="8"/>
        <v>144000</v>
      </c>
      <c r="I32" s="10">
        <v>1052240805442</v>
      </c>
      <c r="J32" s="10">
        <v>8912153</v>
      </c>
      <c r="K32" s="10" t="s">
        <v>491</v>
      </c>
      <c r="L32" s="11">
        <v>0.15</v>
      </c>
      <c r="M32" s="8">
        <v>1499383341152</v>
      </c>
      <c r="N32" s="8">
        <v>9450273</v>
      </c>
      <c r="O32" s="8" t="s">
        <v>602</v>
      </c>
      <c r="P32" s="11">
        <v>0.13</v>
      </c>
      <c r="Q32" s="12">
        <v>636981377000</v>
      </c>
      <c r="R32" s="12">
        <v>3388995</v>
      </c>
      <c r="S32" s="12">
        <v>8</v>
      </c>
      <c r="T32" s="12">
        <v>955365</v>
      </c>
      <c r="U32" s="11" t="s">
        <v>605</v>
      </c>
      <c r="V32" s="12">
        <v>875961</v>
      </c>
      <c r="W32" s="11">
        <v>0.26</v>
      </c>
      <c r="X32" s="13">
        <f t="shared" si="66"/>
        <v>60000</v>
      </c>
      <c r="Y32" s="14">
        <f t="shared" si="67"/>
        <v>720000</v>
      </c>
      <c r="Z32" s="15">
        <v>720000</v>
      </c>
      <c r="AA32" s="15">
        <f t="shared" si="2"/>
        <v>103680000000</v>
      </c>
      <c r="AB32" s="16">
        <v>87633</v>
      </c>
      <c r="AC32" s="16">
        <v>60667</v>
      </c>
      <c r="AD32" s="269">
        <f t="shared" si="3"/>
        <v>60000</v>
      </c>
      <c r="AE32" s="269">
        <f t="shared" si="4"/>
        <v>720000</v>
      </c>
      <c r="AF32" s="283">
        <v>720000</v>
      </c>
      <c r="AG32" s="18">
        <f t="shared" si="5"/>
        <v>103680000000</v>
      </c>
      <c r="AH32" s="59"/>
      <c r="AI32" s="129">
        <f t="shared" si="6"/>
        <v>1</v>
      </c>
      <c r="AJ32" s="290">
        <v>0.25</v>
      </c>
      <c r="AK32" s="9">
        <f t="shared" si="9"/>
        <v>180000</v>
      </c>
      <c r="AL32" s="259">
        <f t="shared" si="10"/>
        <v>900000</v>
      </c>
      <c r="AM32" s="259">
        <f t="shared" si="7"/>
        <v>129600000000</v>
      </c>
      <c r="AN32" s="262">
        <v>36000</v>
      </c>
      <c r="AO32" s="262">
        <f t="shared" si="11"/>
        <v>5184000000</v>
      </c>
      <c r="AP32" s="262">
        <f t="shared" si="12"/>
        <v>9000</v>
      </c>
      <c r="AQ32" s="262">
        <f t="shared" si="13"/>
        <v>1296000000</v>
      </c>
      <c r="AR32" s="274">
        <v>50400.000000000007</v>
      </c>
      <c r="AS32" s="274">
        <f t="shared" si="14"/>
        <v>7257600000.000001</v>
      </c>
      <c r="AT32" s="274">
        <f t="shared" si="15"/>
        <v>12600.000000000002</v>
      </c>
      <c r="AU32" s="274">
        <f t="shared" si="16"/>
        <v>1814400000.0000002</v>
      </c>
      <c r="AV32" s="262">
        <v>50400.000000000007</v>
      </c>
      <c r="AW32" s="262">
        <f t="shared" si="17"/>
        <v>7257600000.000001</v>
      </c>
      <c r="AX32" s="262">
        <f t="shared" si="18"/>
        <v>12600.000000000002</v>
      </c>
      <c r="AY32" s="262">
        <f t="shared" si="19"/>
        <v>1814400000.0000002</v>
      </c>
      <c r="AZ32" s="262">
        <f t="shared" si="20"/>
        <v>136800</v>
      </c>
      <c r="BA32" s="262">
        <f t="shared" si="21"/>
        <v>19699200000</v>
      </c>
      <c r="BB32" s="262">
        <f t="shared" si="22"/>
        <v>34200</v>
      </c>
      <c r="BC32" s="262">
        <f t="shared" si="23"/>
        <v>4924800000</v>
      </c>
      <c r="BD32" s="261">
        <v>50400.000000000007</v>
      </c>
      <c r="BE32" s="262">
        <f t="shared" si="24"/>
        <v>7257600000.000001</v>
      </c>
      <c r="BF32" s="262">
        <f t="shared" si="25"/>
        <v>12600.000000000002</v>
      </c>
      <c r="BG32" s="262">
        <f t="shared" si="26"/>
        <v>1814400000.0000002</v>
      </c>
      <c r="BH32" s="262">
        <v>57600</v>
      </c>
      <c r="BI32" s="262">
        <f t="shared" si="27"/>
        <v>8294400000</v>
      </c>
      <c r="BJ32" s="262">
        <f t="shared" si="28"/>
        <v>14400</v>
      </c>
      <c r="BK32" s="262">
        <f t="shared" si="29"/>
        <v>2073600000</v>
      </c>
      <c r="BL32" s="262">
        <v>43200</v>
      </c>
      <c r="BM32" s="262">
        <f t="shared" si="30"/>
        <v>6220800000</v>
      </c>
      <c r="BN32" s="262">
        <f t="shared" si="31"/>
        <v>10800</v>
      </c>
      <c r="BO32" s="262">
        <f t="shared" si="32"/>
        <v>1555200000</v>
      </c>
      <c r="BP32" s="262">
        <f t="shared" si="33"/>
        <v>151200</v>
      </c>
      <c r="BQ32" s="262">
        <f t="shared" si="34"/>
        <v>21772800000</v>
      </c>
      <c r="BR32" s="262">
        <f t="shared" si="35"/>
        <v>37800</v>
      </c>
      <c r="BS32" s="262">
        <f t="shared" si="36"/>
        <v>5443200000</v>
      </c>
      <c r="BT32" s="262">
        <v>79200</v>
      </c>
      <c r="BU32" s="262">
        <f t="shared" si="37"/>
        <v>11404800000</v>
      </c>
      <c r="BV32" s="262">
        <f t="shared" si="38"/>
        <v>19800</v>
      </c>
      <c r="BW32" s="262">
        <f t="shared" si="39"/>
        <v>2851200000</v>
      </c>
      <c r="BX32" s="261">
        <v>79200</v>
      </c>
      <c r="BY32" s="262">
        <f t="shared" si="40"/>
        <v>11404800000</v>
      </c>
      <c r="BZ32" s="262">
        <f t="shared" si="41"/>
        <v>19800</v>
      </c>
      <c r="CA32" s="262">
        <f t="shared" si="42"/>
        <v>2851200000</v>
      </c>
      <c r="CB32" s="262">
        <v>72000</v>
      </c>
      <c r="CC32" s="262">
        <f t="shared" si="43"/>
        <v>10368000000</v>
      </c>
      <c r="CD32" s="262">
        <f t="shared" si="44"/>
        <v>18000</v>
      </c>
      <c r="CE32" s="262">
        <f t="shared" si="45"/>
        <v>2592000000</v>
      </c>
      <c r="CF32" s="262">
        <f t="shared" si="46"/>
        <v>230400</v>
      </c>
      <c r="CG32" s="262">
        <f t="shared" si="47"/>
        <v>33177600000</v>
      </c>
      <c r="CH32" s="262">
        <f t="shared" si="48"/>
        <v>2851237800</v>
      </c>
      <c r="CI32" s="262">
        <f t="shared" si="49"/>
        <v>8294400000</v>
      </c>
      <c r="CJ32" s="262">
        <v>79200</v>
      </c>
      <c r="CK32" s="262">
        <f t="shared" si="50"/>
        <v>11404800000</v>
      </c>
      <c r="CL32" s="262">
        <f t="shared" si="51"/>
        <v>19800</v>
      </c>
      <c r="CM32" s="262">
        <f t="shared" si="52"/>
        <v>2851200000</v>
      </c>
      <c r="CN32" s="262">
        <v>72000</v>
      </c>
      <c r="CO32" s="262">
        <f t="shared" si="53"/>
        <v>10368000000</v>
      </c>
      <c r="CP32" s="262">
        <f t="shared" si="54"/>
        <v>18000</v>
      </c>
      <c r="CQ32" s="262">
        <f t="shared" si="55"/>
        <v>2592000000</v>
      </c>
      <c r="CR32" s="262">
        <v>50400.000000000007</v>
      </c>
      <c r="CS32" s="262">
        <f t="shared" si="56"/>
        <v>7257600000.000001</v>
      </c>
      <c r="CT32" s="262">
        <f t="shared" si="57"/>
        <v>12600.000000000002</v>
      </c>
      <c r="CU32" s="262">
        <f t="shared" si="58"/>
        <v>1814400000.0000002</v>
      </c>
      <c r="CV32" s="262">
        <f t="shared" si="59"/>
        <v>201600</v>
      </c>
      <c r="CW32" s="262">
        <f t="shared" si="60"/>
        <v>29030400000</v>
      </c>
      <c r="CX32" s="271">
        <f t="shared" si="61"/>
        <v>50400</v>
      </c>
      <c r="CY32" s="271">
        <f t="shared" si="62"/>
        <v>7257600000</v>
      </c>
      <c r="CZ32" s="300">
        <f t="shared" si="63"/>
        <v>180000</v>
      </c>
      <c r="DA32" s="300">
        <f t="shared" si="64"/>
        <v>25920000000</v>
      </c>
      <c r="DB32" s="300">
        <f t="shared" si="65"/>
        <v>0</v>
      </c>
      <c r="DC32" s="300"/>
      <c r="DD32" s="300"/>
      <c r="DE32" s="300"/>
      <c r="DF32" s="300"/>
    </row>
    <row r="33" spans="1:110" x14ac:dyDescent="0.35">
      <c r="A33" s="22" t="s">
        <v>11</v>
      </c>
      <c r="B33" s="22" t="s">
        <v>780</v>
      </c>
      <c r="C33" s="6" t="s">
        <v>416</v>
      </c>
      <c r="D33" s="7" t="s">
        <v>22</v>
      </c>
      <c r="E33" s="7">
        <v>12</v>
      </c>
      <c r="F33" s="7">
        <v>1</v>
      </c>
      <c r="G33" s="8">
        <v>157200</v>
      </c>
      <c r="H33" s="9">
        <f t="shared" si="8"/>
        <v>157200</v>
      </c>
      <c r="I33" s="10">
        <v>1058669981082</v>
      </c>
      <c r="J33" s="10">
        <v>9692381</v>
      </c>
      <c r="K33" s="10" t="s">
        <v>492</v>
      </c>
      <c r="L33" s="11">
        <v>0.19</v>
      </c>
      <c r="M33" s="8">
        <v>1782782796945</v>
      </c>
      <c r="N33" s="8">
        <v>11712795</v>
      </c>
      <c r="O33" s="8" t="s">
        <v>603</v>
      </c>
      <c r="P33" s="11">
        <v>0.17</v>
      </c>
      <c r="Q33" s="12">
        <v>1106038949300</v>
      </c>
      <c r="R33" s="12">
        <v>5965850</v>
      </c>
      <c r="S33" s="12">
        <v>9</v>
      </c>
      <c r="T33" s="12">
        <v>1146948</v>
      </c>
      <c r="U33" s="11" t="s">
        <v>753</v>
      </c>
      <c r="V33" s="12">
        <v>789774</v>
      </c>
      <c r="W33" s="11">
        <v>0.15</v>
      </c>
      <c r="X33" s="13">
        <f t="shared" si="66"/>
        <v>90000</v>
      </c>
      <c r="Y33" s="14">
        <f t="shared" si="67"/>
        <v>1080000</v>
      </c>
      <c r="Z33" s="15">
        <v>1080000</v>
      </c>
      <c r="AA33" s="15">
        <f t="shared" si="2"/>
        <v>169776000000</v>
      </c>
      <c r="AB33" s="16">
        <v>51657.75</v>
      </c>
      <c r="AC33" s="16">
        <v>69341.166666666672</v>
      </c>
      <c r="AD33" s="269">
        <f t="shared" si="3"/>
        <v>70000</v>
      </c>
      <c r="AE33" s="269">
        <f t="shared" si="4"/>
        <v>840000</v>
      </c>
      <c r="AF33" s="287">
        <v>840000</v>
      </c>
      <c r="AG33" s="18">
        <f t="shared" si="5"/>
        <v>132048000000</v>
      </c>
      <c r="AH33" s="59"/>
      <c r="AI33" s="129">
        <f t="shared" si="6"/>
        <v>0.77777777777777779</v>
      </c>
      <c r="AJ33" s="290">
        <v>0.33</v>
      </c>
      <c r="AK33" s="9">
        <f t="shared" si="9"/>
        <v>277200</v>
      </c>
      <c r="AL33" s="259">
        <f t="shared" si="10"/>
        <v>1117200</v>
      </c>
      <c r="AM33" s="259">
        <f t="shared" si="7"/>
        <v>175623840000</v>
      </c>
      <c r="AN33" s="262">
        <v>42000</v>
      </c>
      <c r="AO33" s="262">
        <f t="shared" si="11"/>
        <v>6602400000</v>
      </c>
      <c r="AP33" s="262">
        <f t="shared" si="12"/>
        <v>13860</v>
      </c>
      <c r="AQ33" s="262">
        <f t="shared" si="13"/>
        <v>2178792000</v>
      </c>
      <c r="AR33" s="274">
        <v>58800.000000000007</v>
      </c>
      <c r="AS33" s="274">
        <f t="shared" si="14"/>
        <v>9243360000.0000019</v>
      </c>
      <c r="AT33" s="274">
        <f t="shared" si="15"/>
        <v>19404.000000000004</v>
      </c>
      <c r="AU33" s="274">
        <f t="shared" si="16"/>
        <v>3050308800.0000005</v>
      </c>
      <c r="AV33" s="262">
        <v>58800.000000000007</v>
      </c>
      <c r="AW33" s="262">
        <f t="shared" si="17"/>
        <v>9243360000.0000019</v>
      </c>
      <c r="AX33" s="262">
        <f t="shared" si="18"/>
        <v>19404.000000000004</v>
      </c>
      <c r="AY33" s="262">
        <f t="shared" si="19"/>
        <v>3050308800.0000005</v>
      </c>
      <c r="AZ33" s="262">
        <f t="shared" si="20"/>
        <v>159600</v>
      </c>
      <c r="BA33" s="262">
        <f t="shared" si="21"/>
        <v>25089120000.000004</v>
      </c>
      <c r="BB33" s="262">
        <f t="shared" si="22"/>
        <v>52668.000000000007</v>
      </c>
      <c r="BC33" s="262">
        <f t="shared" si="23"/>
        <v>8279409600.000001</v>
      </c>
      <c r="BD33" s="261">
        <v>58800.000000000007</v>
      </c>
      <c r="BE33" s="262">
        <f t="shared" si="24"/>
        <v>9243360000.0000019</v>
      </c>
      <c r="BF33" s="262">
        <f t="shared" si="25"/>
        <v>19404.000000000004</v>
      </c>
      <c r="BG33" s="262">
        <f t="shared" si="26"/>
        <v>3050308800.0000005</v>
      </c>
      <c r="BH33" s="262">
        <v>67200</v>
      </c>
      <c r="BI33" s="262">
        <f t="shared" si="27"/>
        <v>10563840000</v>
      </c>
      <c r="BJ33" s="262">
        <f t="shared" si="28"/>
        <v>22176</v>
      </c>
      <c r="BK33" s="262">
        <f t="shared" si="29"/>
        <v>3486067200</v>
      </c>
      <c r="BL33" s="262">
        <v>50400</v>
      </c>
      <c r="BM33" s="262">
        <f t="shared" si="30"/>
        <v>7922880000</v>
      </c>
      <c r="BN33" s="262">
        <f t="shared" si="31"/>
        <v>16632</v>
      </c>
      <c r="BO33" s="262">
        <f t="shared" si="32"/>
        <v>2614550400</v>
      </c>
      <c r="BP33" s="262">
        <f t="shared" si="33"/>
        <v>176400</v>
      </c>
      <c r="BQ33" s="262">
        <f t="shared" si="34"/>
        <v>27730080000</v>
      </c>
      <c r="BR33" s="262">
        <f t="shared" si="35"/>
        <v>58212</v>
      </c>
      <c r="BS33" s="262">
        <f t="shared" si="36"/>
        <v>9150926400</v>
      </c>
      <c r="BT33" s="262">
        <v>92400</v>
      </c>
      <c r="BU33" s="262">
        <f t="shared" si="37"/>
        <v>14525280000</v>
      </c>
      <c r="BV33" s="262">
        <f t="shared" si="38"/>
        <v>30492</v>
      </c>
      <c r="BW33" s="262">
        <f t="shared" si="39"/>
        <v>4793342400</v>
      </c>
      <c r="BX33" s="261">
        <v>92400</v>
      </c>
      <c r="BY33" s="262">
        <f t="shared" si="40"/>
        <v>14525280000</v>
      </c>
      <c r="BZ33" s="262">
        <f t="shared" si="41"/>
        <v>30492</v>
      </c>
      <c r="CA33" s="262">
        <f t="shared" si="42"/>
        <v>4793342400</v>
      </c>
      <c r="CB33" s="262">
        <v>84000</v>
      </c>
      <c r="CC33" s="262">
        <f t="shared" si="43"/>
        <v>13204800000</v>
      </c>
      <c r="CD33" s="262">
        <f t="shared" si="44"/>
        <v>27720</v>
      </c>
      <c r="CE33" s="262">
        <f t="shared" si="45"/>
        <v>4357584000</v>
      </c>
      <c r="CF33" s="262">
        <f t="shared" si="46"/>
        <v>268800</v>
      </c>
      <c r="CG33" s="262">
        <f t="shared" si="47"/>
        <v>42255360000</v>
      </c>
      <c r="CH33" s="262">
        <f t="shared" si="48"/>
        <v>4793400612</v>
      </c>
      <c r="CI33" s="262">
        <f t="shared" si="49"/>
        <v>13944268800</v>
      </c>
      <c r="CJ33" s="262">
        <v>92400</v>
      </c>
      <c r="CK33" s="262">
        <f t="shared" si="50"/>
        <v>14525280000</v>
      </c>
      <c r="CL33" s="262">
        <f t="shared" si="51"/>
        <v>30492</v>
      </c>
      <c r="CM33" s="262">
        <f t="shared" si="52"/>
        <v>4793342400</v>
      </c>
      <c r="CN33" s="262">
        <v>84000</v>
      </c>
      <c r="CO33" s="262">
        <f t="shared" si="53"/>
        <v>13204800000</v>
      </c>
      <c r="CP33" s="262">
        <f t="shared" si="54"/>
        <v>27720</v>
      </c>
      <c r="CQ33" s="262">
        <f t="shared" si="55"/>
        <v>4357584000</v>
      </c>
      <c r="CR33" s="262">
        <v>58800.000000000007</v>
      </c>
      <c r="CS33" s="262">
        <f t="shared" si="56"/>
        <v>9243360000.0000019</v>
      </c>
      <c r="CT33" s="262">
        <f t="shared" si="57"/>
        <v>19404.000000000004</v>
      </c>
      <c r="CU33" s="262">
        <f t="shared" si="58"/>
        <v>3050308800.0000005</v>
      </c>
      <c r="CV33" s="262">
        <f t="shared" si="59"/>
        <v>235200</v>
      </c>
      <c r="CW33" s="262">
        <f t="shared" si="60"/>
        <v>36973440000</v>
      </c>
      <c r="CX33" s="271">
        <f t="shared" si="61"/>
        <v>77616</v>
      </c>
      <c r="CY33" s="271">
        <f t="shared" si="62"/>
        <v>12201235200</v>
      </c>
      <c r="CZ33" s="300">
        <f t="shared" si="63"/>
        <v>277200</v>
      </c>
      <c r="DA33" s="300">
        <f t="shared" si="64"/>
        <v>43575840000</v>
      </c>
      <c r="DB33" s="300">
        <f t="shared" si="65"/>
        <v>0</v>
      </c>
      <c r="DC33" s="300"/>
      <c r="DD33" s="300"/>
      <c r="DE33" s="300"/>
      <c r="DF33" s="300"/>
    </row>
    <row r="34" spans="1:110" x14ac:dyDescent="0.35">
      <c r="A34" s="22" t="s">
        <v>11</v>
      </c>
      <c r="B34" s="22" t="s">
        <v>781</v>
      </c>
      <c r="C34" s="6" t="s">
        <v>201</v>
      </c>
      <c r="D34" s="7" t="s">
        <v>24</v>
      </c>
      <c r="E34" s="7">
        <v>12</v>
      </c>
      <c r="F34" s="7">
        <v>1</v>
      </c>
      <c r="G34" s="8">
        <v>168000</v>
      </c>
      <c r="H34" s="9">
        <f t="shared" si="8"/>
        <v>168000</v>
      </c>
      <c r="I34" s="10">
        <v>485771461692</v>
      </c>
      <c r="J34" s="10">
        <v>3618096</v>
      </c>
      <c r="K34" s="10" t="s">
        <v>469</v>
      </c>
      <c r="L34" s="11">
        <v>0.34</v>
      </c>
      <c r="M34" s="8">
        <v>349034129731</v>
      </c>
      <c r="N34" s="8">
        <v>1908150</v>
      </c>
      <c r="O34" s="8" t="s">
        <v>465</v>
      </c>
      <c r="P34" s="11">
        <v>0.56000000000000005</v>
      </c>
      <c r="Q34" s="12">
        <v>192384181000</v>
      </c>
      <c r="R34" s="12">
        <v>817265</v>
      </c>
      <c r="S34" s="12">
        <v>3</v>
      </c>
      <c r="T34" s="12">
        <v>375293</v>
      </c>
      <c r="U34" s="11" t="s">
        <v>754</v>
      </c>
      <c r="V34" s="12">
        <v>0</v>
      </c>
      <c r="W34" s="11">
        <v>0</v>
      </c>
      <c r="X34" s="13">
        <f t="shared" si="66"/>
        <v>60000</v>
      </c>
      <c r="Y34" s="14">
        <f t="shared" si="67"/>
        <v>720000</v>
      </c>
      <c r="Z34" s="15">
        <v>720000</v>
      </c>
      <c r="AA34" s="15">
        <f t="shared" si="2"/>
        <v>120960000000</v>
      </c>
      <c r="AB34" s="16">
        <v>77541.25</v>
      </c>
      <c r="AC34" s="16">
        <v>16833.666666666668</v>
      </c>
      <c r="AD34" s="269">
        <f t="shared" si="3"/>
        <v>80000</v>
      </c>
      <c r="AE34" s="269">
        <f t="shared" si="4"/>
        <v>960000</v>
      </c>
      <c r="AF34" s="283">
        <v>960000</v>
      </c>
      <c r="AG34" s="18">
        <f t="shared" si="5"/>
        <v>161280000000</v>
      </c>
      <c r="AH34" s="59" t="s">
        <v>1002</v>
      </c>
      <c r="AI34" s="129">
        <f t="shared" si="6"/>
        <v>1.3333333333333333</v>
      </c>
      <c r="AJ34" s="290">
        <v>0.2</v>
      </c>
      <c r="AK34" s="9">
        <f t="shared" si="9"/>
        <v>192000</v>
      </c>
      <c r="AL34" s="259">
        <f t="shared" si="10"/>
        <v>1152000</v>
      </c>
      <c r="AM34" s="259">
        <f t="shared" si="7"/>
        <v>193536000000</v>
      </c>
      <c r="AN34" s="262">
        <v>48000</v>
      </c>
      <c r="AO34" s="262">
        <f t="shared" si="11"/>
        <v>8064000000</v>
      </c>
      <c r="AP34" s="262">
        <f t="shared" si="12"/>
        <v>9600</v>
      </c>
      <c r="AQ34" s="262">
        <f t="shared" si="13"/>
        <v>1612800000</v>
      </c>
      <c r="AR34" s="274">
        <v>67200</v>
      </c>
      <c r="AS34" s="274">
        <f t="shared" si="14"/>
        <v>11289600000</v>
      </c>
      <c r="AT34" s="274">
        <f t="shared" si="15"/>
        <v>13440</v>
      </c>
      <c r="AU34" s="274">
        <f t="shared" si="16"/>
        <v>2257920000</v>
      </c>
      <c r="AV34" s="262">
        <v>67200</v>
      </c>
      <c r="AW34" s="262">
        <f t="shared" si="17"/>
        <v>11289600000</v>
      </c>
      <c r="AX34" s="262">
        <f t="shared" si="18"/>
        <v>13440</v>
      </c>
      <c r="AY34" s="262">
        <f t="shared" si="19"/>
        <v>2257920000</v>
      </c>
      <c r="AZ34" s="262">
        <f t="shared" si="20"/>
        <v>182400</v>
      </c>
      <c r="BA34" s="262">
        <f t="shared" si="21"/>
        <v>30643200000</v>
      </c>
      <c r="BB34" s="262">
        <f t="shared" si="22"/>
        <v>36480</v>
      </c>
      <c r="BC34" s="262">
        <f t="shared" si="23"/>
        <v>6128640000</v>
      </c>
      <c r="BD34" s="261">
        <v>67200</v>
      </c>
      <c r="BE34" s="262">
        <f t="shared" si="24"/>
        <v>11289600000</v>
      </c>
      <c r="BF34" s="262">
        <f t="shared" si="25"/>
        <v>13440</v>
      </c>
      <c r="BG34" s="262">
        <f t="shared" si="26"/>
        <v>2257920000</v>
      </c>
      <c r="BH34" s="262">
        <v>76800</v>
      </c>
      <c r="BI34" s="262">
        <f t="shared" si="27"/>
        <v>12902400000</v>
      </c>
      <c r="BJ34" s="262">
        <f t="shared" si="28"/>
        <v>15360</v>
      </c>
      <c r="BK34" s="262">
        <f t="shared" si="29"/>
        <v>2580480000</v>
      </c>
      <c r="BL34" s="262">
        <v>57600</v>
      </c>
      <c r="BM34" s="262">
        <f t="shared" si="30"/>
        <v>9676800000</v>
      </c>
      <c r="BN34" s="262">
        <f t="shared" si="31"/>
        <v>11520</v>
      </c>
      <c r="BO34" s="262">
        <f t="shared" si="32"/>
        <v>1935360000</v>
      </c>
      <c r="BP34" s="262">
        <f t="shared" si="33"/>
        <v>201600</v>
      </c>
      <c r="BQ34" s="262">
        <f t="shared" si="34"/>
        <v>33868800000</v>
      </c>
      <c r="BR34" s="262">
        <f t="shared" si="35"/>
        <v>40320</v>
      </c>
      <c r="BS34" s="262">
        <f t="shared" si="36"/>
        <v>6773760000</v>
      </c>
      <c r="BT34" s="262">
        <v>105600</v>
      </c>
      <c r="BU34" s="262">
        <f t="shared" si="37"/>
        <v>17740800000</v>
      </c>
      <c r="BV34" s="262">
        <f t="shared" si="38"/>
        <v>21120</v>
      </c>
      <c r="BW34" s="262">
        <f t="shared" si="39"/>
        <v>3548160000</v>
      </c>
      <c r="BX34" s="261">
        <v>105600</v>
      </c>
      <c r="BY34" s="262">
        <f t="shared" si="40"/>
        <v>17740800000</v>
      </c>
      <c r="BZ34" s="262">
        <f t="shared" si="41"/>
        <v>21120</v>
      </c>
      <c r="CA34" s="262">
        <f t="shared" si="42"/>
        <v>3548160000</v>
      </c>
      <c r="CB34" s="262">
        <v>96000</v>
      </c>
      <c r="CC34" s="262">
        <f t="shared" si="43"/>
        <v>16128000000</v>
      </c>
      <c r="CD34" s="262">
        <f t="shared" si="44"/>
        <v>19200</v>
      </c>
      <c r="CE34" s="262">
        <f t="shared" si="45"/>
        <v>3225600000</v>
      </c>
      <c r="CF34" s="262">
        <f t="shared" si="46"/>
        <v>307200</v>
      </c>
      <c r="CG34" s="262">
        <f t="shared" si="47"/>
        <v>51609600000</v>
      </c>
      <c r="CH34" s="262">
        <f t="shared" si="48"/>
        <v>3548200320</v>
      </c>
      <c r="CI34" s="262">
        <f t="shared" si="49"/>
        <v>10321920000</v>
      </c>
      <c r="CJ34" s="262">
        <v>105600</v>
      </c>
      <c r="CK34" s="262">
        <f t="shared" si="50"/>
        <v>17740800000</v>
      </c>
      <c r="CL34" s="262">
        <f t="shared" si="51"/>
        <v>21120</v>
      </c>
      <c r="CM34" s="262">
        <f t="shared" si="52"/>
        <v>3548160000</v>
      </c>
      <c r="CN34" s="262">
        <v>96000</v>
      </c>
      <c r="CO34" s="262">
        <f t="shared" si="53"/>
        <v>16128000000</v>
      </c>
      <c r="CP34" s="262">
        <f t="shared" si="54"/>
        <v>19200</v>
      </c>
      <c r="CQ34" s="262">
        <f t="shared" si="55"/>
        <v>3225600000</v>
      </c>
      <c r="CR34" s="262">
        <v>67200</v>
      </c>
      <c r="CS34" s="262">
        <f t="shared" si="56"/>
        <v>11289600000</v>
      </c>
      <c r="CT34" s="262">
        <f t="shared" si="57"/>
        <v>13440</v>
      </c>
      <c r="CU34" s="262">
        <f t="shared" si="58"/>
        <v>2257920000</v>
      </c>
      <c r="CV34" s="262">
        <f t="shared" si="59"/>
        <v>268800</v>
      </c>
      <c r="CW34" s="262">
        <f t="shared" si="60"/>
        <v>45158400000</v>
      </c>
      <c r="CX34" s="271">
        <f t="shared" si="61"/>
        <v>53760</v>
      </c>
      <c r="CY34" s="271">
        <f t="shared" si="62"/>
        <v>9031680000</v>
      </c>
      <c r="CZ34" s="300">
        <f t="shared" si="63"/>
        <v>192000</v>
      </c>
      <c r="DA34" s="300">
        <f t="shared" si="64"/>
        <v>32256000000</v>
      </c>
      <c r="DB34" s="300">
        <f t="shared" si="65"/>
        <v>0</v>
      </c>
      <c r="DC34" s="300"/>
      <c r="DD34" s="300"/>
      <c r="DE34" s="300"/>
      <c r="DF34" s="300"/>
    </row>
    <row r="35" spans="1:110" x14ac:dyDescent="0.35">
      <c r="A35" s="22" t="s">
        <v>11</v>
      </c>
      <c r="B35" s="22">
        <v>13050202</v>
      </c>
      <c r="C35" s="6" t="s">
        <v>26</v>
      </c>
      <c r="D35" s="7" t="s">
        <v>25</v>
      </c>
      <c r="E35" s="7">
        <v>12</v>
      </c>
      <c r="F35" s="7">
        <v>1</v>
      </c>
      <c r="G35" s="8">
        <v>222000</v>
      </c>
      <c r="H35" s="9">
        <f t="shared" si="8"/>
        <v>222000</v>
      </c>
      <c r="I35" s="10">
        <v>826059258701</v>
      </c>
      <c r="J35" s="10">
        <v>5511948</v>
      </c>
      <c r="K35" s="10" t="s">
        <v>464</v>
      </c>
      <c r="L35" s="11">
        <v>0.06</v>
      </c>
      <c r="M35" s="8">
        <v>2032063913666</v>
      </c>
      <c r="N35" s="8">
        <v>8792946</v>
      </c>
      <c r="O35" s="8" t="s">
        <v>604</v>
      </c>
      <c r="P35" s="11">
        <v>0.06</v>
      </c>
      <c r="Q35" s="12">
        <v>1333183130400</v>
      </c>
      <c r="R35" s="12">
        <v>4875631</v>
      </c>
      <c r="S35" s="12">
        <v>11</v>
      </c>
      <c r="T35" s="12">
        <v>2236500</v>
      </c>
      <c r="U35" s="11" t="s">
        <v>755</v>
      </c>
      <c r="V35" s="12">
        <v>487358</v>
      </c>
      <c r="W35" s="11">
        <v>0.1</v>
      </c>
      <c r="X35" s="13">
        <f t="shared" si="66"/>
        <v>30000</v>
      </c>
      <c r="Y35" s="14">
        <f t="shared" si="67"/>
        <v>360000</v>
      </c>
      <c r="Z35" s="15">
        <v>360000</v>
      </c>
      <c r="AA35" s="15">
        <f t="shared" si="2"/>
        <v>79920000000</v>
      </c>
      <c r="AB35" s="16">
        <v>40084.083333333336</v>
      </c>
      <c r="AC35" s="16">
        <v>22536</v>
      </c>
      <c r="AD35" s="269">
        <f t="shared" si="3"/>
        <v>50000</v>
      </c>
      <c r="AE35" s="269">
        <f t="shared" si="4"/>
        <v>600000</v>
      </c>
      <c r="AF35" s="288">
        <v>600000</v>
      </c>
      <c r="AG35" s="18">
        <f t="shared" si="5"/>
        <v>133200000000</v>
      </c>
      <c r="AH35" s="59"/>
      <c r="AI35" s="129">
        <f t="shared" si="6"/>
        <v>1.6666666666666667</v>
      </c>
      <c r="AJ35" s="290">
        <v>0.5</v>
      </c>
      <c r="AK35" s="9">
        <f t="shared" si="9"/>
        <v>300000</v>
      </c>
      <c r="AL35" s="259">
        <f t="shared" si="10"/>
        <v>900000</v>
      </c>
      <c r="AM35" s="259">
        <f t="shared" si="7"/>
        <v>199800000000</v>
      </c>
      <c r="AN35" s="262">
        <v>30000</v>
      </c>
      <c r="AO35" s="262">
        <f t="shared" si="11"/>
        <v>6660000000</v>
      </c>
      <c r="AP35" s="262">
        <f t="shared" si="12"/>
        <v>15000</v>
      </c>
      <c r="AQ35" s="262">
        <f t="shared" si="13"/>
        <v>3330000000</v>
      </c>
      <c r="AR35" s="274">
        <v>42000.000000000007</v>
      </c>
      <c r="AS35" s="274">
        <f t="shared" si="14"/>
        <v>9324000000.0000019</v>
      </c>
      <c r="AT35" s="274">
        <f t="shared" si="15"/>
        <v>21000.000000000004</v>
      </c>
      <c r="AU35" s="274">
        <f t="shared" si="16"/>
        <v>4662000000.000001</v>
      </c>
      <c r="AV35" s="262">
        <v>42000.000000000007</v>
      </c>
      <c r="AW35" s="262">
        <f t="shared" si="17"/>
        <v>9324000000.0000019</v>
      </c>
      <c r="AX35" s="262">
        <f t="shared" si="18"/>
        <v>21000.000000000004</v>
      </c>
      <c r="AY35" s="262">
        <f t="shared" si="19"/>
        <v>4662000000.000001</v>
      </c>
      <c r="AZ35" s="262">
        <f t="shared" si="20"/>
        <v>114000.00000000001</v>
      </c>
      <c r="BA35" s="262">
        <f t="shared" si="21"/>
        <v>25308000000.000004</v>
      </c>
      <c r="BB35" s="262">
        <f t="shared" si="22"/>
        <v>57000.000000000007</v>
      </c>
      <c r="BC35" s="262">
        <f t="shared" si="23"/>
        <v>12654000000.000002</v>
      </c>
      <c r="BD35" s="261">
        <v>42000.000000000007</v>
      </c>
      <c r="BE35" s="262">
        <f t="shared" si="24"/>
        <v>9324000000.0000019</v>
      </c>
      <c r="BF35" s="262">
        <f t="shared" si="25"/>
        <v>21000.000000000004</v>
      </c>
      <c r="BG35" s="262">
        <f t="shared" si="26"/>
        <v>4662000000.000001</v>
      </c>
      <c r="BH35" s="262">
        <v>48000</v>
      </c>
      <c r="BI35" s="262">
        <f t="shared" si="27"/>
        <v>10656000000</v>
      </c>
      <c r="BJ35" s="262">
        <f t="shared" si="28"/>
        <v>24000</v>
      </c>
      <c r="BK35" s="262">
        <f t="shared" si="29"/>
        <v>5328000000</v>
      </c>
      <c r="BL35" s="262">
        <v>36000</v>
      </c>
      <c r="BM35" s="262">
        <f t="shared" si="30"/>
        <v>7992000000</v>
      </c>
      <c r="BN35" s="262">
        <f t="shared" si="31"/>
        <v>18000</v>
      </c>
      <c r="BO35" s="262">
        <f t="shared" si="32"/>
        <v>3996000000</v>
      </c>
      <c r="BP35" s="262">
        <f t="shared" si="33"/>
        <v>126000</v>
      </c>
      <c r="BQ35" s="262">
        <f t="shared" si="34"/>
        <v>27972000000</v>
      </c>
      <c r="BR35" s="262">
        <f t="shared" si="35"/>
        <v>63000</v>
      </c>
      <c r="BS35" s="262">
        <f t="shared" si="36"/>
        <v>13986000000</v>
      </c>
      <c r="BT35" s="262">
        <v>66000</v>
      </c>
      <c r="BU35" s="262">
        <f t="shared" si="37"/>
        <v>14652000000</v>
      </c>
      <c r="BV35" s="262">
        <f t="shared" si="38"/>
        <v>33000</v>
      </c>
      <c r="BW35" s="262">
        <f t="shared" si="39"/>
        <v>7326000000</v>
      </c>
      <c r="BX35" s="261">
        <v>66000</v>
      </c>
      <c r="BY35" s="262">
        <f t="shared" si="40"/>
        <v>14652000000</v>
      </c>
      <c r="BZ35" s="262">
        <f t="shared" si="41"/>
        <v>33000</v>
      </c>
      <c r="CA35" s="262">
        <f t="shared" si="42"/>
        <v>7326000000</v>
      </c>
      <c r="CB35" s="262">
        <v>60000</v>
      </c>
      <c r="CC35" s="262">
        <f t="shared" si="43"/>
        <v>13320000000</v>
      </c>
      <c r="CD35" s="262">
        <f t="shared" si="44"/>
        <v>30000</v>
      </c>
      <c r="CE35" s="262">
        <f t="shared" si="45"/>
        <v>6660000000</v>
      </c>
      <c r="CF35" s="262">
        <f t="shared" si="46"/>
        <v>192000</v>
      </c>
      <c r="CG35" s="262">
        <f t="shared" si="47"/>
        <v>42624000000</v>
      </c>
      <c r="CH35" s="262">
        <f t="shared" si="48"/>
        <v>7326063000</v>
      </c>
      <c r="CI35" s="262">
        <f t="shared" si="49"/>
        <v>21312000000</v>
      </c>
      <c r="CJ35" s="262">
        <v>66000</v>
      </c>
      <c r="CK35" s="262">
        <f t="shared" si="50"/>
        <v>14652000000</v>
      </c>
      <c r="CL35" s="262">
        <f t="shared" si="51"/>
        <v>33000</v>
      </c>
      <c r="CM35" s="262">
        <f t="shared" si="52"/>
        <v>7326000000</v>
      </c>
      <c r="CN35" s="262">
        <v>60000</v>
      </c>
      <c r="CO35" s="262">
        <f t="shared" si="53"/>
        <v>13320000000</v>
      </c>
      <c r="CP35" s="262">
        <f t="shared" si="54"/>
        <v>30000</v>
      </c>
      <c r="CQ35" s="262">
        <f t="shared" si="55"/>
        <v>6660000000</v>
      </c>
      <c r="CR35" s="262">
        <v>42000.000000000007</v>
      </c>
      <c r="CS35" s="262">
        <f t="shared" si="56"/>
        <v>9324000000.0000019</v>
      </c>
      <c r="CT35" s="262">
        <f t="shared" si="57"/>
        <v>21000.000000000004</v>
      </c>
      <c r="CU35" s="262">
        <f t="shared" si="58"/>
        <v>4662000000.000001</v>
      </c>
      <c r="CV35" s="262">
        <f t="shared" si="59"/>
        <v>168000</v>
      </c>
      <c r="CW35" s="262">
        <f t="shared" si="60"/>
        <v>37296000000</v>
      </c>
      <c r="CX35" s="271">
        <f t="shared" si="61"/>
        <v>84000</v>
      </c>
      <c r="CY35" s="271">
        <f t="shared" si="62"/>
        <v>18648000000</v>
      </c>
      <c r="CZ35" s="300">
        <f t="shared" si="63"/>
        <v>300000</v>
      </c>
      <c r="DA35" s="300">
        <f t="shared" si="64"/>
        <v>66600000000</v>
      </c>
      <c r="DB35" s="300">
        <f t="shared" si="65"/>
        <v>0</v>
      </c>
      <c r="DC35" s="300"/>
      <c r="DD35" s="300"/>
      <c r="DE35" s="300"/>
      <c r="DF35" s="300"/>
    </row>
    <row r="36" spans="1:110" x14ac:dyDescent="0.35">
      <c r="A36" s="22" t="s">
        <v>11</v>
      </c>
      <c r="B36" s="22" t="s">
        <v>417</v>
      </c>
      <c r="C36" s="6" t="s">
        <v>418</v>
      </c>
      <c r="D36" s="7" t="s">
        <v>27</v>
      </c>
      <c r="E36" s="7">
        <v>12</v>
      </c>
      <c r="F36" s="7">
        <v>1</v>
      </c>
      <c r="G36" s="8">
        <v>168000</v>
      </c>
      <c r="H36" s="9">
        <f t="shared" si="8"/>
        <v>168000</v>
      </c>
      <c r="I36" s="10">
        <v>1052240805442</v>
      </c>
      <c r="J36" s="10">
        <v>8912153</v>
      </c>
      <c r="K36" s="10" t="s">
        <v>491</v>
      </c>
      <c r="L36" s="11">
        <v>0.15</v>
      </c>
      <c r="M36" s="8">
        <v>1519460370405</v>
      </c>
      <c r="N36" s="8">
        <v>8036707</v>
      </c>
      <c r="O36" s="8" t="s">
        <v>605</v>
      </c>
      <c r="P36" s="11">
        <v>0.18</v>
      </c>
      <c r="Q36" s="12">
        <v>230116279200</v>
      </c>
      <c r="R36" s="12">
        <v>1093924</v>
      </c>
      <c r="S36" s="12">
        <v>5</v>
      </c>
      <c r="T36" s="12"/>
      <c r="U36" s="11" t="s">
        <v>469</v>
      </c>
      <c r="V36" s="12">
        <v>426380</v>
      </c>
      <c r="W36" s="11">
        <v>0.36</v>
      </c>
      <c r="X36" s="13">
        <f t="shared" si="66"/>
        <v>60000</v>
      </c>
      <c r="Y36" s="14">
        <f t="shared" si="67"/>
        <v>720000</v>
      </c>
      <c r="Z36" s="15">
        <v>720000</v>
      </c>
      <c r="AA36" s="15">
        <f t="shared" si="2"/>
        <v>120960000000</v>
      </c>
      <c r="AB36" s="16">
        <v>104998</v>
      </c>
      <c r="AC36" s="16">
        <v>72249.5</v>
      </c>
      <c r="AD36" s="269">
        <f t="shared" si="3"/>
        <v>70000</v>
      </c>
      <c r="AE36" s="269">
        <f t="shared" si="4"/>
        <v>840000</v>
      </c>
      <c r="AF36" s="283">
        <v>840000</v>
      </c>
      <c r="AG36" s="18">
        <f t="shared" si="5"/>
        <v>141120000000</v>
      </c>
      <c r="AH36" s="59" t="s">
        <v>870</v>
      </c>
      <c r="AI36" s="129">
        <f t="shared" si="6"/>
        <v>1.1666666666666667</v>
      </c>
      <c r="AJ36" s="290">
        <v>0.2</v>
      </c>
      <c r="AK36" s="9">
        <f t="shared" si="9"/>
        <v>168000</v>
      </c>
      <c r="AL36" s="259">
        <f t="shared" si="10"/>
        <v>1008000</v>
      </c>
      <c r="AM36" s="259">
        <f t="shared" si="7"/>
        <v>169344000000</v>
      </c>
      <c r="AN36" s="262">
        <v>42000</v>
      </c>
      <c r="AO36" s="262">
        <f t="shared" si="11"/>
        <v>7056000000</v>
      </c>
      <c r="AP36" s="262">
        <f t="shared" si="12"/>
        <v>8400</v>
      </c>
      <c r="AQ36" s="262">
        <f t="shared" si="13"/>
        <v>1411200000</v>
      </c>
      <c r="AR36" s="274">
        <v>58800.000000000007</v>
      </c>
      <c r="AS36" s="274">
        <f t="shared" si="14"/>
        <v>9878400000.0000019</v>
      </c>
      <c r="AT36" s="274">
        <f t="shared" si="15"/>
        <v>11760.000000000002</v>
      </c>
      <c r="AU36" s="274">
        <f t="shared" si="16"/>
        <v>1975680000.0000002</v>
      </c>
      <c r="AV36" s="262">
        <v>58800.000000000007</v>
      </c>
      <c r="AW36" s="262">
        <f t="shared" si="17"/>
        <v>9878400000.0000019</v>
      </c>
      <c r="AX36" s="262">
        <f t="shared" si="18"/>
        <v>11760.000000000002</v>
      </c>
      <c r="AY36" s="262">
        <f t="shared" si="19"/>
        <v>1975680000.0000002</v>
      </c>
      <c r="AZ36" s="262">
        <f t="shared" si="20"/>
        <v>159600</v>
      </c>
      <c r="BA36" s="262">
        <f t="shared" si="21"/>
        <v>26812800000.000004</v>
      </c>
      <c r="BB36" s="262">
        <f t="shared" si="22"/>
        <v>31920.000000000004</v>
      </c>
      <c r="BC36" s="262">
        <f t="shared" si="23"/>
        <v>5362560000</v>
      </c>
      <c r="BD36" s="261">
        <v>58800.000000000007</v>
      </c>
      <c r="BE36" s="262">
        <f t="shared" si="24"/>
        <v>9878400000.0000019</v>
      </c>
      <c r="BF36" s="262">
        <f t="shared" si="25"/>
        <v>11760.000000000002</v>
      </c>
      <c r="BG36" s="262">
        <f t="shared" si="26"/>
        <v>1975680000.0000002</v>
      </c>
      <c r="BH36" s="262">
        <v>67200</v>
      </c>
      <c r="BI36" s="262">
        <f t="shared" si="27"/>
        <v>11289600000</v>
      </c>
      <c r="BJ36" s="262">
        <f t="shared" si="28"/>
        <v>13440</v>
      </c>
      <c r="BK36" s="262">
        <f t="shared" si="29"/>
        <v>2257920000</v>
      </c>
      <c r="BL36" s="262">
        <v>50400</v>
      </c>
      <c r="BM36" s="262">
        <f t="shared" si="30"/>
        <v>8467200000</v>
      </c>
      <c r="BN36" s="262">
        <f t="shared" si="31"/>
        <v>10080</v>
      </c>
      <c r="BO36" s="262">
        <f t="shared" si="32"/>
        <v>1693440000</v>
      </c>
      <c r="BP36" s="262">
        <f t="shared" si="33"/>
        <v>176400</v>
      </c>
      <c r="BQ36" s="262">
        <f t="shared" si="34"/>
        <v>29635200000</v>
      </c>
      <c r="BR36" s="262">
        <f t="shared" si="35"/>
        <v>35280</v>
      </c>
      <c r="BS36" s="262">
        <f t="shared" si="36"/>
        <v>5927040000</v>
      </c>
      <c r="BT36" s="262">
        <v>92400</v>
      </c>
      <c r="BU36" s="262">
        <f t="shared" si="37"/>
        <v>15523200000</v>
      </c>
      <c r="BV36" s="262">
        <f t="shared" si="38"/>
        <v>18480</v>
      </c>
      <c r="BW36" s="262">
        <f t="shared" si="39"/>
        <v>3104640000</v>
      </c>
      <c r="BX36" s="261">
        <v>92400</v>
      </c>
      <c r="BY36" s="262">
        <f t="shared" si="40"/>
        <v>15523200000</v>
      </c>
      <c r="BZ36" s="262">
        <f t="shared" si="41"/>
        <v>18480</v>
      </c>
      <c r="CA36" s="262">
        <f t="shared" si="42"/>
        <v>3104640000</v>
      </c>
      <c r="CB36" s="262">
        <v>84000</v>
      </c>
      <c r="CC36" s="262">
        <f t="shared" si="43"/>
        <v>14112000000</v>
      </c>
      <c r="CD36" s="262">
        <f t="shared" si="44"/>
        <v>16800</v>
      </c>
      <c r="CE36" s="262">
        <f t="shared" si="45"/>
        <v>2822400000</v>
      </c>
      <c r="CF36" s="262">
        <f t="shared" si="46"/>
        <v>268800</v>
      </c>
      <c r="CG36" s="262">
        <f t="shared" si="47"/>
        <v>45158400000</v>
      </c>
      <c r="CH36" s="262">
        <f t="shared" si="48"/>
        <v>3104675280</v>
      </c>
      <c r="CI36" s="262">
        <f t="shared" si="49"/>
        <v>9031680000</v>
      </c>
      <c r="CJ36" s="262">
        <v>92400</v>
      </c>
      <c r="CK36" s="262">
        <f t="shared" si="50"/>
        <v>15523200000</v>
      </c>
      <c r="CL36" s="262">
        <f t="shared" si="51"/>
        <v>18480</v>
      </c>
      <c r="CM36" s="262">
        <f t="shared" si="52"/>
        <v>3104640000</v>
      </c>
      <c r="CN36" s="262">
        <v>84000</v>
      </c>
      <c r="CO36" s="262">
        <f t="shared" si="53"/>
        <v>14112000000</v>
      </c>
      <c r="CP36" s="262">
        <f t="shared" si="54"/>
        <v>16800</v>
      </c>
      <c r="CQ36" s="262">
        <f t="shared" si="55"/>
        <v>2822400000</v>
      </c>
      <c r="CR36" s="262">
        <v>58800.000000000007</v>
      </c>
      <c r="CS36" s="262">
        <f t="shared" si="56"/>
        <v>9878400000.0000019</v>
      </c>
      <c r="CT36" s="262">
        <f t="shared" si="57"/>
        <v>11760.000000000002</v>
      </c>
      <c r="CU36" s="262">
        <f t="shared" si="58"/>
        <v>1975680000.0000002</v>
      </c>
      <c r="CV36" s="262">
        <f t="shared" si="59"/>
        <v>235200</v>
      </c>
      <c r="CW36" s="262">
        <f t="shared" si="60"/>
        <v>39513600000</v>
      </c>
      <c r="CX36" s="271">
        <f t="shared" si="61"/>
        <v>47040</v>
      </c>
      <c r="CY36" s="271">
        <f t="shared" si="62"/>
        <v>7902720000</v>
      </c>
      <c r="CZ36" s="300">
        <f t="shared" si="63"/>
        <v>168000</v>
      </c>
      <c r="DA36" s="300">
        <f t="shared" si="64"/>
        <v>28224000000</v>
      </c>
      <c r="DB36" s="300">
        <f t="shared" si="65"/>
        <v>0</v>
      </c>
      <c r="DC36" s="300"/>
      <c r="DD36" s="300"/>
      <c r="DE36" s="300"/>
      <c r="DF36" s="300"/>
    </row>
    <row r="37" spans="1:110" x14ac:dyDescent="0.35">
      <c r="A37" s="22" t="s">
        <v>11</v>
      </c>
      <c r="B37" s="22">
        <v>13050204</v>
      </c>
      <c r="C37" s="6" t="s">
        <v>29</v>
      </c>
      <c r="D37" s="7" t="s">
        <v>28</v>
      </c>
      <c r="E37" s="7">
        <v>12</v>
      </c>
      <c r="F37" s="7">
        <v>1</v>
      </c>
      <c r="G37" s="8">
        <v>140000</v>
      </c>
      <c r="H37" s="9">
        <f t="shared" si="8"/>
        <v>140000</v>
      </c>
      <c r="I37" s="10">
        <v>425545008870</v>
      </c>
      <c r="J37" s="10">
        <v>4504613</v>
      </c>
      <c r="K37" s="10" t="s">
        <v>485</v>
      </c>
      <c r="L37" s="11">
        <v>0.24</v>
      </c>
      <c r="M37" s="8">
        <v>700218809094</v>
      </c>
      <c r="N37" s="8">
        <v>739231</v>
      </c>
      <c r="O37" s="8" t="s">
        <v>606</v>
      </c>
      <c r="P37" s="11">
        <v>0</v>
      </c>
      <c r="Q37" s="12">
        <v>495198597600</v>
      </c>
      <c r="R37" s="12">
        <v>2523948</v>
      </c>
      <c r="S37" s="12">
        <v>4</v>
      </c>
      <c r="T37" s="12">
        <v>869995</v>
      </c>
      <c r="U37" s="11" t="s">
        <v>565</v>
      </c>
      <c r="V37" s="11"/>
      <c r="W37" s="11">
        <v>0</v>
      </c>
      <c r="X37" s="13">
        <f t="shared" si="66"/>
        <v>64800</v>
      </c>
      <c r="Y37" s="14">
        <f t="shared" si="67"/>
        <v>777600</v>
      </c>
      <c r="Z37" s="15">
        <v>777600</v>
      </c>
      <c r="AA37" s="15">
        <f t="shared" si="2"/>
        <v>108864000000</v>
      </c>
      <c r="AB37" s="16">
        <v>512.83333333333337</v>
      </c>
      <c r="AC37" s="16">
        <v>0</v>
      </c>
      <c r="AD37" s="269">
        <f t="shared" si="3"/>
        <v>40000</v>
      </c>
      <c r="AE37" s="269">
        <f t="shared" si="4"/>
        <v>480000</v>
      </c>
      <c r="AF37" s="283">
        <v>480000</v>
      </c>
      <c r="AG37" s="18">
        <f t="shared" si="5"/>
        <v>67200000000</v>
      </c>
      <c r="AH37" s="59" t="s">
        <v>1003</v>
      </c>
      <c r="AI37" s="129">
        <f t="shared" ref="AI37:AI68" si="68">AF37/Z37</f>
        <v>0.61728395061728392</v>
      </c>
      <c r="AJ37" s="290">
        <v>0.1</v>
      </c>
      <c r="AK37" s="9">
        <f t="shared" si="9"/>
        <v>48000</v>
      </c>
      <c r="AL37" s="259">
        <f t="shared" si="10"/>
        <v>528000</v>
      </c>
      <c r="AM37" s="259">
        <f t="shared" si="7"/>
        <v>73920000000</v>
      </c>
      <c r="AN37" s="262">
        <v>24000</v>
      </c>
      <c r="AO37" s="262">
        <f t="shared" si="11"/>
        <v>3360000000</v>
      </c>
      <c r="AP37" s="262">
        <f t="shared" si="12"/>
        <v>2400</v>
      </c>
      <c r="AQ37" s="262">
        <f t="shared" si="13"/>
        <v>336000000</v>
      </c>
      <c r="AR37" s="274">
        <v>33600</v>
      </c>
      <c r="AS37" s="274">
        <f t="shared" si="14"/>
        <v>4704000000</v>
      </c>
      <c r="AT37" s="274">
        <f t="shared" si="15"/>
        <v>3360</v>
      </c>
      <c r="AU37" s="274">
        <f t="shared" si="16"/>
        <v>470400000</v>
      </c>
      <c r="AV37" s="262">
        <v>33600</v>
      </c>
      <c r="AW37" s="262">
        <f t="shared" si="17"/>
        <v>4704000000</v>
      </c>
      <c r="AX37" s="262">
        <f t="shared" si="18"/>
        <v>3360</v>
      </c>
      <c r="AY37" s="262">
        <f t="shared" si="19"/>
        <v>470400000</v>
      </c>
      <c r="AZ37" s="262">
        <f t="shared" si="20"/>
        <v>91200</v>
      </c>
      <c r="BA37" s="262">
        <f t="shared" si="21"/>
        <v>12768000000</v>
      </c>
      <c r="BB37" s="262">
        <f t="shared" si="22"/>
        <v>9120</v>
      </c>
      <c r="BC37" s="262">
        <f t="shared" si="23"/>
        <v>1276800000</v>
      </c>
      <c r="BD37" s="261">
        <v>33600</v>
      </c>
      <c r="BE37" s="262">
        <f t="shared" si="24"/>
        <v>4704000000</v>
      </c>
      <c r="BF37" s="262">
        <f t="shared" si="25"/>
        <v>3360</v>
      </c>
      <c r="BG37" s="262">
        <f t="shared" si="26"/>
        <v>470400000</v>
      </c>
      <c r="BH37" s="262">
        <v>38400</v>
      </c>
      <c r="BI37" s="262">
        <f t="shared" si="27"/>
        <v>5376000000</v>
      </c>
      <c r="BJ37" s="262">
        <f t="shared" si="28"/>
        <v>3840</v>
      </c>
      <c r="BK37" s="262">
        <f t="shared" si="29"/>
        <v>537600000</v>
      </c>
      <c r="BL37" s="262">
        <v>28800</v>
      </c>
      <c r="BM37" s="262">
        <f t="shared" si="30"/>
        <v>4032000000</v>
      </c>
      <c r="BN37" s="262">
        <f t="shared" si="31"/>
        <v>2880</v>
      </c>
      <c r="BO37" s="262">
        <f t="shared" si="32"/>
        <v>403200000</v>
      </c>
      <c r="BP37" s="262">
        <f t="shared" si="33"/>
        <v>100800</v>
      </c>
      <c r="BQ37" s="262">
        <f t="shared" si="34"/>
        <v>14112000000</v>
      </c>
      <c r="BR37" s="262">
        <f t="shared" si="35"/>
        <v>10080</v>
      </c>
      <c r="BS37" s="262">
        <f t="shared" si="36"/>
        <v>1411200000</v>
      </c>
      <c r="BT37" s="262">
        <v>52800</v>
      </c>
      <c r="BU37" s="262">
        <f t="shared" si="37"/>
        <v>7392000000</v>
      </c>
      <c r="BV37" s="262">
        <f t="shared" si="38"/>
        <v>5280</v>
      </c>
      <c r="BW37" s="262">
        <f t="shared" si="39"/>
        <v>739200000</v>
      </c>
      <c r="BX37" s="261">
        <v>52800</v>
      </c>
      <c r="BY37" s="262">
        <f t="shared" si="40"/>
        <v>7392000000</v>
      </c>
      <c r="BZ37" s="262">
        <f t="shared" si="41"/>
        <v>5280</v>
      </c>
      <c r="CA37" s="262">
        <f t="shared" si="42"/>
        <v>739200000</v>
      </c>
      <c r="CB37" s="262">
        <v>48000</v>
      </c>
      <c r="CC37" s="262">
        <f t="shared" si="43"/>
        <v>6720000000</v>
      </c>
      <c r="CD37" s="262">
        <f t="shared" si="44"/>
        <v>4800</v>
      </c>
      <c r="CE37" s="262">
        <f t="shared" si="45"/>
        <v>672000000</v>
      </c>
      <c r="CF37" s="262">
        <f t="shared" si="46"/>
        <v>153600</v>
      </c>
      <c r="CG37" s="262">
        <f t="shared" si="47"/>
        <v>21504000000</v>
      </c>
      <c r="CH37" s="262">
        <f t="shared" si="48"/>
        <v>739210080</v>
      </c>
      <c r="CI37" s="262">
        <f t="shared" si="49"/>
        <v>2150400000</v>
      </c>
      <c r="CJ37" s="262">
        <v>52800</v>
      </c>
      <c r="CK37" s="262">
        <f t="shared" si="50"/>
        <v>7392000000</v>
      </c>
      <c r="CL37" s="262">
        <f t="shared" si="51"/>
        <v>5280</v>
      </c>
      <c r="CM37" s="262">
        <f t="shared" si="52"/>
        <v>739200000</v>
      </c>
      <c r="CN37" s="262">
        <v>48000</v>
      </c>
      <c r="CO37" s="262">
        <f t="shared" si="53"/>
        <v>6720000000</v>
      </c>
      <c r="CP37" s="262">
        <f t="shared" si="54"/>
        <v>4800</v>
      </c>
      <c r="CQ37" s="262">
        <f t="shared" si="55"/>
        <v>672000000</v>
      </c>
      <c r="CR37" s="262">
        <v>33600</v>
      </c>
      <c r="CS37" s="262">
        <f t="shared" si="56"/>
        <v>4704000000</v>
      </c>
      <c r="CT37" s="262">
        <f t="shared" si="57"/>
        <v>3360</v>
      </c>
      <c r="CU37" s="262">
        <f t="shared" si="58"/>
        <v>470400000</v>
      </c>
      <c r="CV37" s="262">
        <f t="shared" si="59"/>
        <v>134400</v>
      </c>
      <c r="CW37" s="262">
        <f t="shared" si="60"/>
        <v>18816000000</v>
      </c>
      <c r="CX37" s="271">
        <f t="shared" si="61"/>
        <v>13440</v>
      </c>
      <c r="CY37" s="271">
        <f t="shared" si="62"/>
        <v>1881600000</v>
      </c>
      <c r="CZ37" s="300">
        <f t="shared" si="63"/>
        <v>48000</v>
      </c>
      <c r="DA37" s="300">
        <f t="shared" si="64"/>
        <v>6720000000</v>
      </c>
      <c r="DB37" s="300">
        <f t="shared" si="65"/>
        <v>0</v>
      </c>
      <c r="DC37" s="300"/>
      <c r="DD37" s="300"/>
      <c r="DE37" s="300"/>
      <c r="DF37" s="300"/>
    </row>
    <row r="38" spans="1:110" x14ac:dyDescent="0.35">
      <c r="A38" s="22" t="s">
        <v>11</v>
      </c>
      <c r="B38" s="22" t="s">
        <v>419</v>
      </c>
      <c r="C38" s="6" t="s">
        <v>420</v>
      </c>
      <c r="D38" s="7" t="s">
        <v>30</v>
      </c>
      <c r="E38" s="7">
        <v>12</v>
      </c>
      <c r="F38" s="7">
        <v>1</v>
      </c>
      <c r="G38" s="8">
        <v>158400</v>
      </c>
      <c r="H38" s="9">
        <f t="shared" si="8"/>
        <v>158400</v>
      </c>
      <c r="I38" s="10"/>
      <c r="J38" s="10"/>
      <c r="K38" s="10"/>
      <c r="L38" s="11"/>
      <c r="M38" s="8">
        <v>6690020997916</v>
      </c>
      <c r="N38" s="8">
        <v>40328479</v>
      </c>
      <c r="O38" s="8" t="s">
        <v>607</v>
      </c>
      <c r="P38" s="11">
        <v>0.11</v>
      </c>
      <c r="Q38" s="12">
        <v>172986285847</v>
      </c>
      <c r="R38" s="12">
        <v>1189694</v>
      </c>
      <c r="S38" s="12"/>
      <c r="T38" s="12"/>
      <c r="U38" s="11" t="s">
        <v>469</v>
      </c>
      <c r="V38" s="11"/>
      <c r="W38" s="11" t="s">
        <v>860</v>
      </c>
      <c r="X38" s="13">
        <f t="shared" si="66"/>
        <v>180000</v>
      </c>
      <c r="Y38" s="14">
        <f t="shared" si="67"/>
        <v>2160000</v>
      </c>
      <c r="Z38" s="15">
        <v>2160000</v>
      </c>
      <c r="AA38" s="15">
        <f t="shared" si="2"/>
        <v>342144000000</v>
      </c>
      <c r="AB38" s="16">
        <v>99976.25</v>
      </c>
      <c r="AC38" s="16">
        <v>204492</v>
      </c>
      <c r="AD38" s="269">
        <f t="shared" si="3"/>
        <v>100000</v>
      </c>
      <c r="AE38" s="269">
        <f t="shared" si="4"/>
        <v>1200000</v>
      </c>
      <c r="AF38" s="285">
        <v>1200000</v>
      </c>
      <c r="AG38" s="18">
        <f t="shared" si="5"/>
        <v>190080000000</v>
      </c>
      <c r="AH38" s="59"/>
      <c r="AI38" s="129">
        <f t="shared" si="68"/>
        <v>0.55555555555555558</v>
      </c>
      <c r="AJ38" s="290">
        <v>0.4</v>
      </c>
      <c r="AK38" s="9">
        <f t="shared" si="9"/>
        <v>480000</v>
      </c>
      <c r="AL38" s="259">
        <f t="shared" si="10"/>
        <v>1680000</v>
      </c>
      <c r="AM38" s="259">
        <f t="shared" si="7"/>
        <v>266112000000</v>
      </c>
      <c r="AN38" s="262">
        <v>66000</v>
      </c>
      <c r="AO38" s="262">
        <f t="shared" si="11"/>
        <v>10454400000</v>
      </c>
      <c r="AP38" s="262">
        <f t="shared" si="12"/>
        <v>26400</v>
      </c>
      <c r="AQ38" s="262">
        <f t="shared" si="13"/>
        <v>4181760000</v>
      </c>
      <c r="AR38" s="274">
        <v>84000.000000000015</v>
      </c>
      <c r="AS38" s="274">
        <f t="shared" si="14"/>
        <v>13305600000.000002</v>
      </c>
      <c r="AT38" s="274">
        <f t="shared" si="15"/>
        <v>33600.000000000007</v>
      </c>
      <c r="AU38" s="274">
        <f t="shared" si="16"/>
        <v>5322240000.000001</v>
      </c>
      <c r="AV38" s="262">
        <v>84000.000000000015</v>
      </c>
      <c r="AW38" s="262">
        <f t="shared" si="17"/>
        <v>13305600000.000002</v>
      </c>
      <c r="AX38" s="262">
        <f t="shared" si="18"/>
        <v>33600.000000000007</v>
      </c>
      <c r="AY38" s="262">
        <f t="shared" si="19"/>
        <v>5322240000.000001</v>
      </c>
      <c r="AZ38" s="262">
        <f t="shared" si="20"/>
        <v>234000.00000000003</v>
      </c>
      <c r="BA38" s="262">
        <f t="shared" si="21"/>
        <v>37065600000</v>
      </c>
      <c r="BB38" s="262">
        <f t="shared" si="22"/>
        <v>93600.000000000015</v>
      </c>
      <c r="BC38" s="262">
        <f t="shared" si="23"/>
        <v>14826240000.000002</v>
      </c>
      <c r="BD38" s="261">
        <v>60000</v>
      </c>
      <c r="BE38" s="262">
        <f t="shared" si="24"/>
        <v>9504000000</v>
      </c>
      <c r="BF38" s="262">
        <f t="shared" si="25"/>
        <v>24000</v>
      </c>
      <c r="BG38" s="262">
        <f t="shared" si="26"/>
        <v>3801600000</v>
      </c>
      <c r="BH38" s="262">
        <v>72000</v>
      </c>
      <c r="BI38" s="262">
        <f t="shared" si="27"/>
        <v>11404800000</v>
      </c>
      <c r="BJ38" s="262">
        <f t="shared" si="28"/>
        <v>28800</v>
      </c>
      <c r="BK38" s="262">
        <f t="shared" si="29"/>
        <v>4561920000</v>
      </c>
      <c r="BL38" s="262">
        <v>72000</v>
      </c>
      <c r="BM38" s="262">
        <f t="shared" si="30"/>
        <v>11404800000</v>
      </c>
      <c r="BN38" s="262">
        <f t="shared" si="31"/>
        <v>28800</v>
      </c>
      <c r="BO38" s="262">
        <f t="shared" si="32"/>
        <v>4561920000</v>
      </c>
      <c r="BP38" s="262">
        <f t="shared" si="33"/>
        <v>204000</v>
      </c>
      <c r="BQ38" s="262">
        <f t="shared" si="34"/>
        <v>32313600000</v>
      </c>
      <c r="BR38" s="262">
        <f t="shared" si="35"/>
        <v>81600</v>
      </c>
      <c r="BS38" s="262">
        <f t="shared" si="36"/>
        <v>12925440000</v>
      </c>
      <c r="BT38" s="262">
        <v>138000</v>
      </c>
      <c r="BU38" s="262">
        <f t="shared" si="37"/>
        <v>21859200000</v>
      </c>
      <c r="BV38" s="262">
        <f t="shared" si="38"/>
        <v>55200</v>
      </c>
      <c r="BW38" s="262">
        <f t="shared" si="39"/>
        <v>8743680000</v>
      </c>
      <c r="BX38" s="261">
        <v>144000</v>
      </c>
      <c r="BY38" s="262">
        <f t="shared" si="40"/>
        <v>22809600000</v>
      </c>
      <c r="BZ38" s="262">
        <f t="shared" si="41"/>
        <v>57600</v>
      </c>
      <c r="CA38" s="262">
        <f t="shared" si="42"/>
        <v>9123840000</v>
      </c>
      <c r="CB38" s="262">
        <v>132000</v>
      </c>
      <c r="CC38" s="262">
        <f t="shared" si="43"/>
        <v>20908800000</v>
      </c>
      <c r="CD38" s="262">
        <f t="shared" si="44"/>
        <v>52800</v>
      </c>
      <c r="CE38" s="262">
        <f t="shared" si="45"/>
        <v>8363520000</v>
      </c>
      <c r="CF38" s="262">
        <f t="shared" si="46"/>
        <v>414000</v>
      </c>
      <c r="CG38" s="262">
        <f t="shared" si="47"/>
        <v>65577600000</v>
      </c>
      <c r="CH38" s="262">
        <f t="shared" si="48"/>
        <v>9123948000</v>
      </c>
      <c r="CI38" s="262">
        <f t="shared" si="49"/>
        <v>26231040000</v>
      </c>
      <c r="CJ38" s="262">
        <v>132000</v>
      </c>
      <c r="CK38" s="262">
        <f t="shared" si="50"/>
        <v>20908800000</v>
      </c>
      <c r="CL38" s="262">
        <f t="shared" si="51"/>
        <v>52800</v>
      </c>
      <c r="CM38" s="262">
        <f t="shared" si="52"/>
        <v>8363520000</v>
      </c>
      <c r="CN38" s="262">
        <v>132000</v>
      </c>
      <c r="CO38" s="262">
        <f t="shared" si="53"/>
        <v>20908800000</v>
      </c>
      <c r="CP38" s="262">
        <f t="shared" si="54"/>
        <v>52800</v>
      </c>
      <c r="CQ38" s="262">
        <f t="shared" si="55"/>
        <v>8363520000</v>
      </c>
      <c r="CR38" s="262">
        <v>84000.000000000015</v>
      </c>
      <c r="CS38" s="262">
        <f t="shared" si="56"/>
        <v>13305600000.000002</v>
      </c>
      <c r="CT38" s="262">
        <f t="shared" si="57"/>
        <v>33600.000000000007</v>
      </c>
      <c r="CU38" s="262">
        <f t="shared" si="58"/>
        <v>5322240000.000001</v>
      </c>
      <c r="CV38" s="262">
        <f t="shared" si="59"/>
        <v>348000</v>
      </c>
      <c r="CW38" s="262">
        <f t="shared" si="60"/>
        <v>55123200000</v>
      </c>
      <c r="CX38" s="271">
        <f t="shared" si="61"/>
        <v>139200</v>
      </c>
      <c r="CY38" s="271">
        <f t="shared" si="62"/>
        <v>22049280000</v>
      </c>
      <c r="CZ38" s="300">
        <f t="shared" si="63"/>
        <v>480000</v>
      </c>
      <c r="DA38" s="300">
        <f t="shared" si="64"/>
        <v>76032000000</v>
      </c>
      <c r="DB38" s="300">
        <f t="shared" si="65"/>
        <v>0</v>
      </c>
      <c r="DC38" s="300"/>
      <c r="DD38" s="300"/>
      <c r="DE38" s="300"/>
      <c r="DF38" s="300"/>
    </row>
    <row r="39" spans="1:110" x14ac:dyDescent="0.35">
      <c r="A39" s="22" t="s">
        <v>11</v>
      </c>
      <c r="B39" s="22">
        <v>13050206</v>
      </c>
      <c r="C39" s="6" t="s">
        <v>202</v>
      </c>
      <c r="D39" s="7" t="s">
        <v>31</v>
      </c>
      <c r="E39" s="7">
        <v>12</v>
      </c>
      <c r="F39" s="7">
        <v>1</v>
      </c>
      <c r="G39" s="8">
        <v>168000</v>
      </c>
      <c r="H39" s="9">
        <f t="shared" si="8"/>
        <v>168000</v>
      </c>
      <c r="I39" s="10">
        <v>5822386766457</v>
      </c>
      <c r="J39" s="10">
        <v>44453009</v>
      </c>
      <c r="K39" s="10" t="s">
        <v>468</v>
      </c>
      <c r="L39" s="11">
        <v>7.0000000000000007E-2</v>
      </c>
      <c r="M39" s="8">
        <v>7540250953309</v>
      </c>
      <c r="N39" s="8">
        <v>41543959</v>
      </c>
      <c r="O39" s="8" t="s">
        <v>608</v>
      </c>
      <c r="P39" s="11">
        <v>0.1</v>
      </c>
      <c r="Q39" s="12">
        <v>542971749971</v>
      </c>
      <c r="R39" s="12">
        <v>3796941</v>
      </c>
      <c r="S39" s="12"/>
      <c r="T39" s="12"/>
      <c r="U39" s="11" t="s">
        <v>469</v>
      </c>
      <c r="V39" s="11"/>
      <c r="W39" s="11" t="s">
        <v>860</v>
      </c>
      <c r="X39" s="13">
        <f t="shared" si="66"/>
        <v>180000</v>
      </c>
      <c r="Y39" s="14">
        <f t="shared" si="67"/>
        <v>2160000</v>
      </c>
      <c r="Z39" s="15">
        <v>2160000</v>
      </c>
      <c r="AA39" s="15">
        <f t="shared" si="2"/>
        <v>362880000000</v>
      </c>
      <c r="AB39" s="16">
        <v>323443.08333333331</v>
      </c>
      <c r="AC39" s="16">
        <v>182918.16666666666</v>
      </c>
      <c r="AD39" s="269">
        <f t="shared" si="3"/>
        <v>100000</v>
      </c>
      <c r="AE39" s="269">
        <f t="shared" si="4"/>
        <v>1200000</v>
      </c>
      <c r="AF39" s="285">
        <v>1200000</v>
      </c>
      <c r="AG39" s="18">
        <f t="shared" si="5"/>
        <v>201600000000</v>
      </c>
      <c r="AH39" s="59"/>
      <c r="AI39" s="129">
        <f t="shared" si="68"/>
        <v>0.55555555555555558</v>
      </c>
      <c r="AJ39" s="290">
        <v>0.4</v>
      </c>
      <c r="AK39" s="9">
        <f t="shared" si="9"/>
        <v>480000</v>
      </c>
      <c r="AL39" s="259">
        <f t="shared" si="10"/>
        <v>1680000</v>
      </c>
      <c r="AM39" s="259">
        <f t="shared" si="7"/>
        <v>282240000000</v>
      </c>
      <c r="AN39" s="262">
        <v>66000</v>
      </c>
      <c r="AO39" s="262">
        <f t="shared" si="11"/>
        <v>11088000000</v>
      </c>
      <c r="AP39" s="262">
        <f t="shared" si="12"/>
        <v>26400</v>
      </c>
      <c r="AQ39" s="262">
        <f t="shared" si="13"/>
        <v>4435200000</v>
      </c>
      <c r="AR39" s="274">
        <v>84000.000000000015</v>
      </c>
      <c r="AS39" s="274">
        <f t="shared" si="14"/>
        <v>14112000000.000002</v>
      </c>
      <c r="AT39" s="274">
        <f t="shared" si="15"/>
        <v>33600.000000000007</v>
      </c>
      <c r="AU39" s="274">
        <f t="shared" si="16"/>
        <v>5644800000.000001</v>
      </c>
      <c r="AV39" s="262">
        <v>84000.000000000015</v>
      </c>
      <c r="AW39" s="262">
        <f t="shared" si="17"/>
        <v>14112000000.000002</v>
      </c>
      <c r="AX39" s="262">
        <f t="shared" si="18"/>
        <v>33600.000000000007</v>
      </c>
      <c r="AY39" s="262">
        <f t="shared" si="19"/>
        <v>5644800000.000001</v>
      </c>
      <c r="AZ39" s="262">
        <f t="shared" si="20"/>
        <v>234000.00000000003</v>
      </c>
      <c r="BA39" s="262">
        <f t="shared" si="21"/>
        <v>39312000000</v>
      </c>
      <c r="BB39" s="262">
        <f t="shared" si="22"/>
        <v>93600.000000000015</v>
      </c>
      <c r="BC39" s="262">
        <f t="shared" si="23"/>
        <v>15724800000.000002</v>
      </c>
      <c r="BD39" s="261">
        <v>60000</v>
      </c>
      <c r="BE39" s="262">
        <f t="shared" si="24"/>
        <v>10080000000</v>
      </c>
      <c r="BF39" s="262">
        <f t="shared" si="25"/>
        <v>24000</v>
      </c>
      <c r="BG39" s="262">
        <f t="shared" si="26"/>
        <v>4032000000</v>
      </c>
      <c r="BH39" s="262">
        <v>72000</v>
      </c>
      <c r="BI39" s="262">
        <f t="shared" si="27"/>
        <v>12096000000</v>
      </c>
      <c r="BJ39" s="262">
        <f t="shared" si="28"/>
        <v>28800</v>
      </c>
      <c r="BK39" s="262">
        <f t="shared" si="29"/>
        <v>4838400000</v>
      </c>
      <c r="BL39" s="262">
        <v>72000</v>
      </c>
      <c r="BM39" s="262">
        <f t="shared" si="30"/>
        <v>12096000000</v>
      </c>
      <c r="BN39" s="262">
        <f t="shared" si="31"/>
        <v>28800</v>
      </c>
      <c r="BO39" s="262">
        <f t="shared" si="32"/>
        <v>4838400000</v>
      </c>
      <c r="BP39" s="262">
        <f t="shared" si="33"/>
        <v>204000</v>
      </c>
      <c r="BQ39" s="262">
        <f t="shared" si="34"/>
        <v>34272000000</v>
      </c>
      <c r="BR39" s="262">
        <f t="shared" si="35"/>
        <v>81600</v>
      </c>
      <c r="BS39" s="262">
        <f t="shared" si="36"/>
        <v>13708800000</v>
      </c>
      <c r="BT39" s="262">
        <v>138000</v>
      </c>
      <c r="BU39" s="262">
        <f t="shared" si="37"/>
        <v>23184000000</v>
      </c>
      <c r="BV39" s="262">
        <f t="shared" si="38"/>
        <v>55200</v>
      </c>
      <c r="BW39" s="262">
        <f t="shared" si="39"/>
        <v>9273600000</v>
      </c>
      <c r="BX39" s="261">
        <v>144000</v>
      </c>
      <c r="BY39" s="262">
        <f t="shared" si="40"/>
        <v>24192000000</v>
      </c>
      <c r="BZ39" s="262">
        <f t="shared" si="41"/>
        <v>57600</v>
      </c>
      <c r="CA39" s="262">
        <f t="shared" si="42"/>
        <v>9676800000</v>
      </c>
      <c r="CB39" s="262">
        <v>132000</v>
      </c>
      <c r="CC39" s="262">
        <f t="shared" si="43"/>
        <v>22176000000</v>
      </c>
      <c r="CD39" s="262">
        <f t="shared" si="44"/>
        <v>52800</v>
      </c>
      <c r="CE39" s="262">
        <f t="shared" si="45"/>
        <v>8870400000</v>
      </c>
      <c r="CF39" s="262">
        <f t="shared" si="46"/>
        <v>414000</v>
      </c>
      <c r="CG39" s="262">
        <f t="shared" si="47"/>
        <v>69552000000</v>
      </c>
      <c r="CH39" s="262">
        <f t="shared" si="48"/>
        <v>9676908000</v>
      </c>
      <c r="CI39" s="262">
        <f t="shared" si="49"/>
        <v>27820800000</v>
      </c>
      <c r="CJ39" s="262">
        <v>132000</v>
      </c>
      <c r="CK39" s="262">
        <f t="shared" si="50"/>
        <v>22176000000</v>
      </c>
      <c r="CL39" s="262">
        <f t="shared" si="51"/>
        <v>52800</v>
      </c>
      <c r="CM39" s="262">
        <f t="shared" si="52"/>
        <v>8870400000</v>
      </c>
      <c r="CN39" s="262">
        <v>132000</v>
      </c>
      <c r="CO39" s="262">
        <f t="shared" si="53"/>
        <v>22176000000</v>
      </c>
      <c r="CP39" s="262">
        <f t="shared" si="54"/>
        <v>52800</v>
      </c>
      <c r="CQ39" s="262">
        <f t="shared" si="55"/>
        <v>8870400000</v>
      </c>
      <c r="CR39" s="262">
        <v>84000.000000000015</v>
      </c>
      <c r="CS39" s="262">
        <f t="shared" si="56"/>
        <v>14112000000.000002</v>
      </c>
      <c r="CT39" s="262">
        <f t="shared" si="57"/>
        <v>33600.000000000007</v>
      </c>
      <c r="CU39" s="262">
        <f t="shared" si="58"/>
        <v>5644800000.000001</v>
      </c>
      <c r="CV39" s="262">
        <f t="shared" si="59"/>
        <v>348000</v>
      </c>
      <c r="CW39" s="262">
        <f t="shared" si="60"/>
        <v>58464000000</v>
      </c>
      <c r="CX39" s="271">
        <f t="shared" si="61"/>
        <v>139200</v>
      </c>
      <c r="CY39" s="271">
        <f t="shared" si="62"/>
        <v>23385600000</v>
      </c>
      <c r="CZ39" s="300">
        <f t="shared" si="63"/>
        <v>480000</v>
      </c>
      <c r="DA39" s="300">
        <f t="shared" si="64"/>
        <v>80640000000</v>
      </c>
      <c r="DB39" s="300">
        <f t="shared" si="65"/>
        <v>0</v>
      </c>
      <c r="DC39" s="300"/>
      <c r="DD39" s="300"/>
      <c r="DE39" s="300"/>
      <c r="DF39" s="300"/>
    </row>
    <row r="40" spans="1:110" x14ac:dyDescent="0.35">
      <c r="A40" s="22" t="s">
        <v>11</v>
      </c>
      <c r="B40" s="22">
        <v>13050211</v>
      </c>
      <c r="C40" s="6" t="s">
        <v>33</v>
      </c>
      <c r="D40" s="7" t="s">
        <v>32</v>
      </c>
      <c r="E40" s="7">
        <v>12</v>
      </c>
      <c r="F40" s="7">
        <v>1</v>
      </c>
      <c r="G40" s="8">
        <v>151200</v>
      </c>
      <c r="H40" s="9">
        <f t="shared" si="8"/>
        <v>151200</v>
      </c>
      <c r="I40" s="10">
        <v>216428139288</v>
      </c>
      <c r="J40" s="10">
        <v>2040098</v>
      </c>
      <c r="K40" s="10" t="s">
        <v>486</v>
      </c>
      <c r="L40" s="11">
        <v>0.02</v>
      </c>
      <c r="M40" s="8">
        <v>337161983163</v>
      </c>
      <c r="N40" s="8">
        <v>2160978</v>
      </c>
      <c r="O40" s="8" t="s">
        <v>609</v>
      </c>
      <c r="P40" s="11">
        <v>0.06</v>
      </c>
      <c r="Q40" s="12">
        <v>13962496044</v>
      </c>
      <c r="R40" s="12">
        <v>104504</v>
      </c>
      <c r="S40" s="12"/>
      <c r="T40" s="12"/>
      <c r="U40" s="12" t="s">
        <v>469</v>
      </c>
      <c r="V40" s="12"/>
      <c r="W40" s="11" t="s">
        <v>860</v>
      </c>
      <c r="X40" s="13">
        <f t="shared" si="66"/>
        <v>4320</v>
      </c>
      <c r="Y40" s="14">
        <v>90000</v>
      </c>
      <c r="Z40" s="15">
        <v>51840</v>
      </c>
      <c r="AA40" s="15">
        <f t="shared" si="2"/>
        <v>7838208000</v>
      </c>
      <c r="AB40" s="16">
        <v>8708.6666666666661</v>
      </c>
      <c r="AC40" s="16">
        <v>3630.8333333333335</v>
      </c>
      <c r="AD40" s="269">
        <f t="shared" si="3"/>
        <v>0</v>
      </c>
      <c r="AE40" s="269">
        <f t="shared" si="4"/>
        <v>0</v>
      </c>
      <c r="AF40" s="283"/>
      <c r="AG40" s="18">
        <f t="shared" si="5"/>
        <v>0</v>
      </c>
      <c r="AH40" s="59"/>
      <c r="AI40" s="129">
        <f t="shared" si="68"/>
        <v>0</v>
      </c>
      <c r="AJ40" s="290">
        <v>0.1</v>
      </c>
      <c r="AK40" s="9">
        <f t="shared" si="9"/>
        <v>0</v>
      </c>
      <c r="AL40" s="259">
        <f t="shared" si="10"/>
        <v>0</v>
      </c>
      <c r="AM40" s="259">
        <f t="shared" si="7"/>
        <v>0</v>
      </c>
      <c r="AN40" s="262">
        <v>0</v>
      </c>
      <c r="AO40" s="262">
        <f t="shared" si="11"/>
        <v>0</v>
      </c>
      <c r="AP40" s="262">
        <f t="shared" si="12"/>
        <v>0</v>
      </c>
      <c r="AQ40" s="262">
        <f t="shared" si="13"/>
        <v>0</v>
      </c>
      <c r="AR40" s="274">
        <v>0</v>
      </c>
      <c r="AS40" s="274">
        <f t="shared" si="14"/>
        <v>0</v>
      </c>
      <c r="AT40" s="274">
        <f t="shared" si="15"/>
        <v>0</v>
      </c>
      <c r="AU40" s="274">
        <f t="shared" si="16"/>
        <v>0</v>
      </c>
      <c r="AV40" s="262">
        <v>0</v>
      </c>
      <c r="AW40" s="262">
        <f t="shared" si="17"/>
        <v>0</v>
      </c>
      <c r="AX40" s="262">
        <f t="shared" si="18"/>
        <v>0</v>
      </c>
      <c r="AY40" s="262">
        <f t="shared" si="19"/>
        <v>0</v>
      </c>
      <c r="AZ40" s="262">
        <f t="shared" si="20"/>
        <v>0</v>
      </c>
      <c r="BA40" s="262">
        <f t="shared" si="21"/>
        <v>0</v>
      </c>
      <c r="BB40" s="262">
        <f t="shared" si="22"/>
        <v>0</v>
      </c>
      <c r="BC40" s="262">
        <f t="shared" si="23"/>
        <v>0</v>
      </c>
      <c r="BD40" s="261">
        <v>0</v>
      </c>
      <c r="BE40" s="262">
        <f t="shared" si="24"/>
        <v>0</v>
      </c>
      <c r="BF40" s="262">
        <f t="shared" si="25"/>
        <v>0</v>
      </c>
      <c r="BG40" s="262">
        <f t="shared" si="26"/>
        <v>0</v>
      </c>
      <c r="BH40" s="262">
        <v>0</v>
      </c>
      <c r="BI40" s="262">
        <f t="shared" si="27"/>
        <v>0</v>
      </c>
      <c r="BJ40" s="262">
        <f t="shared" si="28"/>
        <v>0</v>
      </c>
      <c r="BK40" s="262">
        <f t="shared" si="29"/>
        <v>0</v>
      </c>
      <c r="BL40" s="262">
        <v>0</v>
      </c>
      <c r="BM40" s="262">
        <f t="shared" si="30"/>
        <v>0</v>
      </c>
      <c r="BN40" s="262">
        <f t="shared" si="31"/>
        <v>0</v>
      </c>
      <c r="BO40" s="262">
        <f t="shared" si="32"/>
        <v>0</v>
      </c>
      <c r="BP40" s="262">
        <f t="shared" si="33"/>
        <v>0</v>
      </c>
      <c r="BQ40" s="262">
        <f t="shared" si="34"/>
        <v>0</v>
      </c>
      <c r="BR40" s="262">
        <f t="shared" si="35"/>
        <v>0</v>
      </c>
      <c r="BS40" s="262">
        <f t="shared" si="36"/>
        <v>0</v>
      </c>
      <c r="BT40" s="262">
        <v>0</v>
      </c>
      <c r="BU40" s="262">
        <f t="shared" si="37"/>
        <v>0</v>
      </c>
      <c r="BV40" s="262">
        <f t="shared" si="38"/>
        <v>0</v>
      </c>
      <c r="BW40" s="262">
        <f t="shared" si="39"/>
        <v>0</v>
      </c>
      <c r="BX40" s="261">
        <v>0</v>
      </c>
      <c r="BY40" s="262">
        <f t="shared" si="40"/>
        <v>0</v>
      </c>
      <c r="BZ40" s="262">
        <f t="shared" si="41"/>
        <v>0</v>
      </c>
      <c r="CA40" s="262">
        <f t="shared" si="42"/>
        <v>0</v>
      </c>
      <c r="CB40" s="262">
        <v>0</v>
      </c>
      <c r="CC40" s="262">
        <f t="shared" si="43"/>
        <v>0</v>
      </c>
      <c r="CD40" s="262">
        <f t="shared" si="44"/>
        <v>0</v>
      </c>
      <c r="CE40" s="262">
        <f t="shared" si="45"/>
        <v>0</v>
      </c>
      <c r="CF40" s="262">
        <f t="shared" si="46"/>
        <v>0</v>
      </c>
      <c r="CG40" s="262">
        <f t="shared" si="47"/>
        <v>0</v>
      </c>
      <c r="CH40" s="262">
        <f t="shared" si="48"/>
        <v>0</v>
      </c>
      <c r="CI40" s="262">
        <f t="shared" si="49"/>
        <v>0</v>
      </c>
      <c r="CJ40" s="262">
        <v>0</v>
      </c>
      <c r="CK40" s="262">
        <f t="shared" si="50"/>
        <v>0</v>
      </c>
      <c r="CL40" s="262">
        <f t="shared" si="51"/>
        <v>0</v>
      </c>
      <c r="CM40" s="262">
        <f t="shared" si="52"/>
        <v>0</v>
      </c>
      <c r="CN40" s="262">
        <v>0</v>
      </c>
      <c r="CO40" s="262">
        <f t="shared" si="53"/>
        <v>0</v>
      </c>
      <c r="CP40" s="262">
        <f t="shared" si="54"/>
        <v>0</v>
      </c>
      <c r="CQ40" s="262">
        <f t="shared" si="55"/>
        <v>0</v>
      </c>
      <c r="CR40" s="262">
        <v>0</v>
      </c>
      <c r="CS40" s="262">
        <f t="shared" si="56"/>
        <v>0</v>
      </c>
      <c r="CT40" s="262">
        <f t="shared" si="57"/>
        <v>0</v>
      </c>
      <c r="CU40" s="262">
        <f t="shared" si="58"/>
        <v>0</v>
      </c>
      <c r="CV40" s="262">
        <f t="shared" si="59"/>
        <v>0</v>
      </c>
      <c r="CW40" s="262">
        <f t="shared" si="60"/>
        <v>0</v>
      </c>
      <c r="CX40" s="271">
        <f t="shared" si="61"/>
        <v>0</v>
      </c>
      <c r="CY40" s="271">
        <f t="shared" si="62"/>
        <v>0</v>
      </c>
      <c r="CZ40" s="300">
        <f t="shared" si="63"/>
        <v>0</v>
      </c>
      <c r="DA40" s="300">
        <f t="shared" si="64"/>
        <v>0</v>
      </c>
      <c r="DB40" s="300">
        <f t="shared" si="65"/>
        <v>0</v>
      </c>
      <c r="DC40" s="300"/>
      <c r="DD40" s="300"/>
      <c r="DE40" s="300"/>
      <c r="DF40" s="300"/>
    </row>
    <row r="41" spans="1:110" x14ac:dyDescent="0.35">
      <c r="A41" s="22" t="s">
        <v>11</v>
      </c>
      <c r="B41" s="22" t="s">
        <v>782</v>
      </c>
      <c r="C41" s="6" t="s">
        <v>421</v>
      </c>
      <c r="D41" s="7" t="s">
        <v>34</v>
      </c>
      <c r="E41" s="7">
        <v>12</v>
      </c>
      <c r="F41" s="7">
        <v>1</v>
      </c>
      <c r="G41" s="8">
        <v>150000</v>
      </c>
      <c r="H41" s="9">
        <f t="shared" si="8"/>
        <v>150000</v>
      </c>
      <c r="I41" s="10">
        <v>1927187560956</v>
      </c>
      <c r="J41" s="10">
        <v>16548287</v>
      </c>
      <c r="K41" s="10" t="s">
        <v>466</v>
      </c>
      <c r="L41" s="11">
        <v>0.12</v>
      </c>
      <c r="M41" s="8">
        <v>1706811825832</v>
      </c>
      <c r="N41" s="8">
        <v>10231137</v>
      </c>
      <c r="O41" s="8" t="s">
        <v>610</v>
      </c>
      <c r="P41" s="11">
        <v>0.13</v>
      </c>
      <c r="Q41" s="12">
        <v>129757610000</v>
      </c>
      <c r="R41" s="12">
        <v>710550</v>
      </c>
      <c r="S41" s="12">
        <v>3</v>
      </c>
      <c r="T41" s="12">
        <v>510000</v>
      </c>
      <c r="U41" s="11" t="s">
        <v>889</v>
      </c>
      <c r="V41" s="11"/>
      <c r="W41" s="11">
        <v>0</v>
      </c>
      <c r="X41" s="13">
        <f t="shared" si="66"/>
        <v>72000</v>
      </c>
      <c r="Y41" s="14">
        <f>Z41/F41</f>
        <v>864000</v>
      </c>
      <c r="Z41" s="15">
        <v>864000</v>
      </c>
      <c r="AA41" s="15">
        <f t="shared" si="2"/>
        <v>129600000000</v>
      </c>
      <c r="AB41" s="16">
        <v>34257.25</v>
      </c>
      <c r="AC41" s="16">
        <v>46692.166666666664</v>
      </c>
      <c r="AD41" s="269">
        <f t="shared" si="3"/>
        <v>50000</v>
      </c>
      <c r="AE41" s="269">
        <f t="shared" si="4"/>
        <v>600000</v>
      </c>
      <c r="AF41" s="287">
        <v>600000</v>
      </c>
      <c r="AG41" s="18">
        <f t="shared" si="5"/>
        <v>90000000000</v>
      </c>
      <c r="AH41" s="59" t="s">
        <v>871</v>
      </c>
      <c r="AI41" s="129">
        <f t="shared" si="68"/>
        <v>0.69444444444444442</v>
      </c>
      <c r="AJ41" s="290">
        <v>0.3</v>
      </c>
      <c r="AK41" s="9">
        <f t="shared" si="9"/>
        <v>180000</v>
      </c>
      <c r="AL41" s="259">
        <f t="shared" si="10"/>
        <v>780000</v>
      </c>
      <c r="AM41" s="259">
        <f t="shared" si="7"/>
        <v>117000000000</v>
      </c>
      <c r="AN41" s="262">
        <v>33000</v>
      </c>
      <c r="AO41" s="262">
        <f t="shared" si="11"/>
        <v>4950000000</v>
      </c>
      <c r="AP41" s="262">
        <f t="shared" si="12"/>
        <v>9900</v>
      </c>
      <c r="AQ41" s="262">
        <f t="shared" si="13"/>
        <v>1485000000</v>
      </c>
      <c r="AR41" s="274">
        <v>42000.000000000007</v>
      </c>
      <c r="AS41" s="274">
        <f t="shared" si="14"/>
        <v>6300000000.000001</v>
      </c>
      <c r="AT41" s="274">
        <f t="shared" si="15"/>
        <v>12600.000000000002</v>
      </c>
      <c r="AU41" s="274">
        <f t="shared" si="16"/>
        <v>1890000000.0000002</v>
      </c>
      <c r="AV41" s="262">
        <v>42000.000000000007</v>
      </c>
      <c r="AW41" s="262">
        <f t="shared" si="17"/>
        <v>6300000000.000001</v>
      </c>
      <c r="AX41" s="262">
        <f t="shared" si="18"/>
        <v>12600.000000000002</v>
      </c>
      <c r="AY41" s="262">
        <f t="shared" si="19"/>
        <v>1890000000.0000002</v>
      </c>
      <c r="AZ41" s="262">
        <f t="shared" si="20"/>
        <v>117000.00000000001</v>
      </c>
      <c r="BA41" s="262">
        <f t="shared" si="21"/>
        <v>17550000000</v>
      </c>
      <c r="BB41" s="262">
        <f t="shared" si="22"/>
        <v>35100</v>
      </c>
      <c r="BC41" s="262">
        <f t="shared" si="23"/>
        <v>5265000000</v>
      </c>
      <c r="BD41" s="261">
        <v>30000</v>
      </c>
      <c r="BE41" s="262">
        <f t="shared" si="24"/>
        <v>4500000000</v>
      </c>
      <c r="BF41" s="262">
        <f t="shared" si="25"/>
        <v>9000</v>
      </c>
      <c r="BG41" s="262">
        <f t="shared" si="26"/>
        <v>1350000000</v>
      </c>
      <c r="BH41" s="262">
        <v>36000</v>
      </c>
      <c r="BI41" s="262">
        <f t="shared" si="27"/>
        <v>5400000000</v>
      </c>
      <c r="BJ41" s="262">
        <f t="shared" si="28"/>
        <v>10800</v>
      </c>
      <c r="BK41" s="262">
        <f t="shared" si="29"/>
        <v>1620000000</v>
      </c>
      <c r="BL41" s="262">
        <v>36000</v>
      </c>
      <c r="BM41" s="262">
        <f t="shared" si="30"/>
        <v>5400000000</v>
      </c>
      <c r="BN41" s="262">
        <f t="shared" si="31"/>
        <v>10800</v>
      </c>
      <c r="BO41" s="262">
        <f t="shared" si="32"/>
        <v>1620000000</v>
      </c>
      <c r="BP41" s="262">
        <f t="shared" si="33"/>
        <v>102000</v>
      </c>
      <c r="BQ41" s="262">
        <f t="shared" si="34"/>
        <v>15300000000</v>
      </c>
      <c r="BR41" s="262">
        <f t="shared" si="35"/>
        <v>30600</v>
      </c>
      <c r="BS41" s="262">
        <f t="shared" si="36"/>
        <v>4590000000</v>
      </c>
      <c r="BT41" s="262">
        <v>69000</v>
      </c>
      <c r="BU41" s="262">
        <f t="shared" si="37"/>
        <v>10350000000</v>
      </c>
      <c r="BV41" s="262">
        <f t="shared" si="38"/>
        <v>20700</v>
      </c>
      <c r="BW41" s="262">
        <f t="shared" si="39"/>
        <v>3105000000</v>
      </c>
      <c r="BX41" s="261">
        <v>72000</v>
      </c>
      <c r="BY41" s="262">
        <f t="shared" si="40"/>
        <v>10800000000</v>
      </c>
      <c r="BZ41" s="262">
        <f t="shared" si="41"/>
        <v>21600</v>
      </c>
      <c r="CA41" s="262">
        <f t="shared" si="42"/>
        <v>3240000000</v>
      </c>
      <c r="CB41" s="262">
        <v>66000</v>
      </c>
      <c r="CC41" s="262">
        <f t="shared" si="43"/>
        <v>9900000000</v>
      </c>
      <c r="CD41" s="262">
        <f t="shared" si="44"/>
        <v>19800</v>
      </c>
      <c r="CE41" s="262">
        <f t="shared" si="45"/>
        <v>2970000000</v>
      </c>
      <c r="CF41" s="262">
        <f t="shared" si="46"/>
        <v>207000</v>
      </c>
      <c r="CG41" s="262">
        <f t="shared" si="47"/>
        <v>31050000000</v>
      </c>
      <c r="CH41" s="262">
        <f t="shared" si="48"/>
        <v>3240040500</v>
      </c>
      <c r="CI41" s="262">
        <f t="shared" si="49"/>
        <v>9315000000</v>
      </c>
      <c r="CJ41" s="262">
        <v>66000</v>
      </c>
      <c r="CK41" s="262">
        <f t="shared" si="50"/>
        <v>9900000000</v>
      </c>
      <c r="CL41" s="262">
        <f t="shared" si="51"/>
        <v>19800</v>
      </c>
      <c r="CM41" s="262">
        <f t="shared" si="52"/>
        <v>2970000000</v>
      </c>
      <c r="CN41" s="262">
        <v>66000</v>
      </c>
      <c r="CO41" s="262">
        <f t="shared" si="53"/>
        <v>9900000000</v>
      </c>
      <c r="CP41" s="262">
        <f t="shared" si="54"/>
        <v>19800</v>
      </c>
      <c r="CQ41" s="262">
        <f t="shared" si="55"/>
        <v>2970000000</v>
      </c>
      <c r="CR41" s="262">
        <v>42000.000000000007</v>
      </c>
      <c r="CS41" s="262">
        <f t="shared" si="56"/>
        <v>6300000000.000001</v>
      </c>
      <c r="CT41" s="262">
        <f t="shared" si="57"/>
        <v>12600.000000000002</v>
      </c>
      <c r="CU41" s="262">
        <f t="shared" si="58"/>
        <v>1890000000.0000002</v>
      </c>
      <c r="CV41" s="262">
        <f t="shared" si="59"/>
        <v>174000</v>
      </c>
      <c r="CW41" s="262">
        <f t="shared" si="60"/>
        <v>26100000000</v>
      </c>
      <c r="CX41" s="271">
        <f t="shared" si="61"/>
        <v>52200</v>
      </c>
      <c r="CY41" s="271">
        <f t="shared" si="62"/>
        <v>7830000000</v>
      </c>
      <c r="CZ41" s="300">
        <f t="shared" si="63"/>
        <v>180000</v>
      </c>
      <c r="DA41" s="300">
        <f t="shared" si="64"/>
        <v>27000000000</v>
      </c>
      <c r="DB41" s="300">
        <f t="shared" si="65"/>
        <v>0</v>
      </c>
      <c r="DC41" s="300"/>
      <c r="DD41" s="300"/>
      <c r="DE41" s="300"/>
      <c r="DF41" s="300"/>
    </row>
    <row r="42" spans="1:110" x14ac:dyDescent="0.35">
      <c r="A42" s="22" t="s">
        <v>11</v>
      </c>
      <c r="B42" s="22">
        <v>13050311</v>
      </c>
      <c r="C42" s="6" t="s">
        <v>204</v>
      </c>
      <c r="D42" s="7" t="s">
        <v>203</v>
      </c>
      <c r="E42" s="7">
        <v>12</v>
      </c>
      <c r="F42" s="7">
        <v>1</v>
      </c>
      <c r="G42" s="8">
        <v>225030</v>
      </c>
      <c r="H42" s="9">
        <f t="shared" si="8"/>
        <v>225030</v>
      </c>
      <c r="I42" s="10">
        <v>437135887213</v>
      </c>
      <c r="J42" s="10">
        <v>1213076</v>
      </c>
      <c r="K42" s="10" t="s">
        <v>844</v>
      </c>
      <c r="L42" s="11">
        <v>0.01</v>
      </c>
      <c r="M42" s="8">
        <v>366289746874</v>
      </c>
      <c r="N42" s="8">
        <v>1295888</v>
      </c>
      <c r="O42" s="8" t="s">
        <v>843</v>
      </c>
      <c r="P42" s="11">
        <v>0.15</v>
      </c>
      <c r="Q42" s="12">
        <v>274821476240</v>
      </c>
      <c r="R42" s="12">
        <v>1277078</v>
      </c>
      <c r="S42" s="12">
        <v>3</v>
      </c>
      <c r="T42" s="12">
        <v>843840</v>
      </c>
      <c r="U42" s="11" t="s">
        <v>845</v>
      </c>
      <c r="V42" s="12">
        <v>260560</v>
      </c>
      <c r="W42" s="11">
        <v>0.17</v>
      </c>
      <c r="X42" s="13">
        <f t="shared" si="66"/>
        <v>27000</v>
      </c>
      <c r="Y42" s="14">
        <v>400000</v>
      </c>
      <c r="Z42" s="15">
        <v>324000</v>
      </c>
      <c r="AA42" s="15">
        <f t="shared" si="2"/>
        <v>72909720000</v>
      </c>
      <c r="AB42" s="16">
        <v>24151.25</v>
      </c>
      <c r="AC42" s="16">
        <v>33482.833333333336</v>
      </c>
      <c r="AD42" s="269">
        <f t="shared" si="3"/>
        <v>50000</v>
      </c>
      <c r="AE42" s="269">
        <f t="shared" si="4"/>
        <v>600000</v>
      </c>
      <c r="AF42" s="283">
        <v>600000</v>
      </c>
      <c r="AG42" s="18">
        <f t="shared" si="5"/>
        <v>135018000000</v>
      </c>
      <c r="AH42" s="59"/>
      <c r="AI42" s="129">
        <f t="shared" si="68"/>
        <v>1.8518518518518519</v>
      </c>
      <c r="AJ42" s="290">
        <v>0</v>
      </c>
      <c r="AK42" s="9">
        <f t="shared" si="9"/>
        <v>0</v>
      </c>
      <c r="AL42" s="259">
        <f t="shared" si="10"/>
        <v>600000</v>
      </c>
      <c r="AM42" s="259">
        <f t="shared" si="7"/>
        <v>135018000000</v>
      </c>
      <c r="AN42" s="262">
        <v>30000</v>
      </c>
      <c r="AO42" s="262">
        <f t="shared" si="11"/>
        <v>6750900000</v>
      </c>
      <c r="AP42" s="262">
        <f t="shared" si="12"/>
        <v>0</v>
      </c>
      <c r="AQ42" s="262">
        <f t="shared" si="13"/>
        <v>0</v>
      </c>
      <c r="AR42" s="274">
        <v>42000.000000000007</v>
      </c>
      <c r="AS42" s="274">
        <f t="shared" si="14"/>
        <v>9451260000.0000019</v>
      </c>
      <c r="AT42" s="274">
        <f t="shared" si="15"/>
        <v>0</v>
      </c>
      <c r="AU42" s="274">
        <f t="shared" si="16"/>
        <v>0</v>
      </c>
      <c r="AV42" s="262">
        <v>42000.000000000007</v>
      </c>
      <c r="AW42" s="262">
        <f t="shared" si="17"/>
        <v>9451260000.0000019</v>
      </c>
      <c r="AX42" s="262">
        <f t="shared" si="18"/>
        <v>0</v>
      </c>
      <c r="AY42" s="262">
        <f t="shared" si="19"/>
        <v>0</v>
      </c>
      <c r="AZ42" s="262">
        <f t="shared" si="20"/>
        <v>114000.00000000001</v>
      </c>
      <c r="BA42" s="262">
        <f t="shared" si="21"/>
        <v>25653420000.000004</v>
      </c>
      <c r="BB42" s="262">
        <f t="shared" si="22"/>
        <v>0</v>
      </c>
      <c r="BC42" s="262">
        <f t="shared" si="23"/>
        <v>0</v>
      </c>
      <c r="BD42" s="261">
        <v>42000.000000000007</v>
      </c>
      <c r="BE42" s="262">
        <f t="shared" si="24"/>
        <v>9451260000.0000019</v>
      </c>
      <c r="BF42" s="262">
        <f t="shared" si="25"/>
        <v>0</v>
      </c>
      <c r="BG42" s="262">
        <f t="shared" si="26"/>
        <v>0</v>
      </c>
      <c r="BH42" s="262">
        <v>48000</v>
      </c>
      <c r="BI42" s="262">
        <f t="shared" si="27"/>
        <v>10801440000</v>
      </c>
      <c r="BJ42" s="262">
        <f t="shared" si="28"/>
        <v>0</v>
      </c>
      <c r="BK42" s="262">
        <f t="shared" si="29"/>
        <v>0</v>
      </c>
      <c r="BL42" s="262">
        <v>36000</v>
      </c>
      <c r="BM42" s="262">
        <f t="shared" si="30"/>
        <v>8101080000</v>
      </c>
      <c r="BN42" s="262">
        <f t="shared" si="31"/>
        <v>0</v>
      </c>
      <c r="BO42" s="262">
        <f t="shared" si="32"/>
        <v>0</v>
      </c>
      <c r="BP42" s="262">
        <f t="shared" si="33"/>
        <v>126000</v>
      </c>
      <c r="BQ42" s="262">
        <f t="shared" si="34"/>
        <v>28353780000</v>
      </c>
      <c r="BR42" s="262">
        <f t="shared" si="35"/>
        <v>0</v>
      </c>
      <c r="BS42" s="262">
        <f t="shared" si="36"/>
        <v>0</v>
      </c>
      <c r="BT42" s="262">
        <v>66000</v>
      </c>
      <c r="BU42" s="262">
        <f t="shared" si="37"/>
        <v>14851980000</v>
      </c>
      <c r="BV42" s="262">
        <f t="shared" si="38"/>
        <v>0</v>
      </c>
      <c r="BW42" s="262">
        <f t="shared" si="39"/>
        <v>0</v>
      </c>
      <c r="BX42" s="261">
        <v>66000</v>
      </c>
      <c r="BY42" s="262">
        <f t="shared" si="40"/>
        <v>14851980000</v>
      </c>
      <c r="BZ42" s="262">
        <f t="shared" si="41"/>
        <v>0</v>
      </c>
      <c r="CA42" s="262">
        <f t="shared" si="42"/>
        <v>0</v>
      </c>
      <c r="CB42" s="262">
        <v>60000</v>
      </c>
      <c r="CC42" s="262">
        <f t="shared" si="43"/>
        <v>13501800000</v>
      </c>
      <c r="CD42" s="262">
        <f t="shared" si="44"/>
        <v>0</v>
      </c>
      <c r="CE42" s="262">
        <f t="shared" si="45"/>
        <v>0</v>
      </c>
      <c r="CF42" s="262">
        <f t="shared" si="46"/>
        <v>192000</v>
      </c>
      <c r="CG42" s="262">
        <f t="shared" si="47"/>
        <v>43205760000</v>
      </c>
      <c r="CH42" s="262">
        <f t="shared" si="48"/>
        <v>0</v>
      </c>
      <c r="CI42" s="262">
        <f t="shared" si="49"/>
        <v>0</v>
      </c>
      <c r="CJ42" s="262">
        <v>66000</v>
      </c>
      <c r="CK42" s="262">
        <f t="shared" si="50"/>
        <v>14851980000</v>
      </c>
      <c r="CL42" s="262">
        <f t="shared" si="51"/>
        <v>0</v>
      </c>
      <c r="CM42" s="262">
        <f t="shared" si="52"/>
        <v>0</v>
      </c>
      <c r="CN42" s="262">
        <v>60000</v>
      </c>
      <c r="CO42" s="262">
        <f t="shared" si="53"/>
        <v>13501800000</v>
      </c>
      <c r="CP42" s="262">
        <f t="shared" si="54"/>
        <v>0</v>
      </c>
      <c r="CQ42" s="262">
        <f t="shared" si="55"/>
        <v>0</v>
      </c>
      <c r="CR42" s="262">
        <v>42000.000000000007</v>
      </c>
      <c r="CS42" s="262">
        <f t="shared" si="56"/>
        <v>9451260000.0000019</v>
      </c>
      <c r="CT42" s="262">
        <f t="shared" si="57"/>
        <v>0</v>
      </c>
      <c r="CU42" s="262">
        <f t="shared" si="58"/>
        <v>0</v>
      </c>
      <c r="CV42" s="262">
        <f t="shared" si="59"/>
        <v>168000</v>
      </c>
      <c r="CW42" s="262">
        <f t="shared" si="60"/>
        <v>37805040000</v>
      </c>
      <c r="CX42" s="271">
        <f t="shared" si="61"/>
        <v>0</v>
      </c>
      <c r="CY42" s="271">
        <f t="shared" si="62"/>
        <v>0</v>
      </c>
      <c r="CZ42" s="300">
        <f t="shared" si="63"/>
        <v>0</v>
      </c>
      <c r="DA42" s="300">
        <f t="shared" si="64"/>
        <v>0</v>
      </c>
      <c r="DB42" s="300">
        <f t="shared" si="65"/>
        <v>0</v>
      </c>
      <c r="DC42" s="300"/>
      <c r="DD42" s="300"/>
      <c r="DE42" s="300"/>
      <c r="DF42" s="300"/>
    </row>
    <row r="43" spans="1:110" x14ac:dyDescent="0.35">
      <c r="A43" s="22" t="s">
        <v>11</v>
      </c>
      <c r="B43" s="22" t="s">
        <v>783</v>
      </c>
      <c r="C43" s="6" t="s">
        <v>422</v>
      </c>
      <c r="D43" s="7" t="s">
        <v>840</v>
      </c>
      <c r="E43" s="7">
        <v>12</v>
      </c>
      <c r="F43" s="7">
        <v>1</v>
      </c>
      <c r="G43" s="8">
        <v>204000</v>
      </c>
      <c r="H43" s="9">
        <f t="shared" si="8"/>
        <v>204000</v>
      </c>
      <c r="I43" s="10">
        <v>2815509706</v>
      </c>
      <c r="J43" s="10">
        <v>20115</v>
      </c>
      <c r="K43" s="10" t="s">
        <v>469</v>
      </c>
      <c r="L43" s="11">
        <v>1</v>
      </c>
      <c r="M43" s="8">
        <v>1434629948302</v>
      </c>
      <c r="N43" s="8">
        <v>7929710</v>
      </c>
      <c r="O43" s="8" t="s">
        <v>562</v>
      </c>
      <c r="P43" s="11">
        <v>0.04</v>
      </c>
      <c r="Q43" s="12">
        <v>670698899800</v>
      </c>
      <c r="R43" s="12">
        <v>2642134</v>
      </c>
      <c r="S43" s="12">
        <v>12</v>
      </c>
      <c r="T43" s="12"/>
      <c r="U43" s="11" t="s">
        <v>469</v>
      </c>
      <c r="V43" s="12">
        <v>792361</v>
      </c>
      <c r="W43" s="11">
        <v>0.3</v>
      </c>
      <c r="X43" s="13">
        <f t="shared" si="66"/>
        <v>42000</v>
      </c>
      <c r="Y43" s="14">
        <f t="shared" ref="Y43:Y76" si="69">Z43/F43</f>
        <v>504000</v>
      </c>
      <c r="Z43" s="15">
        <v>504000</v>
      </c>
      <c r="AA43" s="15">
        <f t="shared" si="2"/>
        <v>102816000000</v>
      </c>
      <c r="AB43" s="16">
        <v>5506.75</v>
      </c>
      <c r="AC43" s="16">
        <v>24738.833333333332</v>
      </c>
      <c r="AD43" s="269">
        <f t="shared" si="3"/>
        <v>25000</v>
      </c>
      <c r="AE43" s="269">
        <f t="shared" si="4"/>
        <v>300000</v>
      </c>
      <c r="AF43" s="283">
        <v>300000</v>
      </c>
      <c r="AG43" s="18">
        <f t="shared" si="5"/>
        <v>61200000000</v>
      </c>
      <c r="AH43" s="59"/>
      <c r="AI43" s="129">
        <f t="shared" si="68"/>
        <v>0.59523809523809523</v>
      </c>
      <c r="AJ43" s="290">
        <v>0.5</v>
      </c>
      <c r="AK43" s="9">
        <f t="shared" si="9"/>
        <v>150000</v>
      </c>
      <c r="AL43" s="259">
        <f t="shared" si="10"/>
        <v>450000</v>
      </c>
      <c r="AM43" s="259">
        <f t="shared" si="7"/>
        <v>91800000000</v>
      </c>
      <c r="AN43" s="262">
        <v>15000</v>
      </c>
      <c r="AO43" s="262">
        <f t="shared" si="11"/>
        <v>3060000000</v>
      </c>
      <c r="AP43" s="262">
        <f t="shared" si="12"/>
        <v>7500</v>
      </c>
      <c r="AQ43" s="262">
        <f t="shared" si="13"/>
        <v>1530000000</v>
      </c>
      <c r="AR43" s="274">
        <v>21000.000000000004</v>
      </c>
      <c r="AS43" s="274">
        <f t="shared" si="14"/>
        <v>4284000000.000001</v>
      </c>
      <c r="AT43" s="274">
        <f t="shared" si="15"/>
        <v>10500.000000000002</v>
      </c>
      <c r="AU43" s="274">
        <f t="shared" si="16"/>
        <v>2142000000.0000005</v>
      </c>
      <c r="AV43" s="262">
        <v>21000.000000000004</v>
      </c>
      <c r="AW43" s="262">
        <f t="shared" si="17"/>
        <v>4284000000.000001</v>
      </c>
      <c r="AX43" s="262">
        <f t="shared" si="18"/>
        <v>10500.000000000002</v>
      </c>
      <c r="AY43" s="262">
        <f t="shared" si="19"/>
        <v>2142000000.0000005</v>
      </c>
      <c r="AZ43" s="262">
        <f t="shared" si="20"/>
        <v>57000.000000000007</v>
      </c>
      <c r="BA43" s="262">
        <f t="shared" si="21"/>
        <v>11628000000.000002</v>
      </c>
      <c r="BB43" s="262">
        <f t="shared" si="22"/>
        <v>28500.000000000004</v>
      </c>
      <c r="BC43" s="262">
        <f t="shared" si="23"/>
        <v>5814000000.000001</v>
      </c>
      <c r="BD43" s="261">
        <v>21000.000000000004</v>
      </c>
      <c r="BE43" s="262">
        <f t="shared" si="24"/>
        <v>4284000000.000001</v>
      </c>
      <c r="BF43" s="262">
        <f t="shared" si="25"/>
        <v>10500.000000000002</v>
      </c>
      <c r="BG43" s="262">
        <f t="shared" si="26"/>
        <v>2142000000.0000005</v>
      </c>
      <c r="BH43" s="262">
        <v>24000</v>
      </c>
      <c r="BI43" s="262">
        <f t="shared" si="27"/>
        <v>4896000000</v>
      </c>
      <c r="BJ43" s="262">
        <f t="shared" si="28"/>
        <v>12000</v>
      </c>
      <c r="BK43" s="262">
        <f t="shared" si="29"/>
        <v>2448000000</v>
      </c>
      <c r="BL43" s="262">
        <v>18000</v>
      </c>
      <c r="BM43" s="262">
        <f t="shared" si="30"/>
        <v>3672000000</v>
      </c>
      <c r="BN43" s="262">
        <f t="shared" si="31"/>
        <v>9000</v>
      </c>
      <c r="BO43" s="262">
        <f t="shared" si="32"/>
        <v>1836000000</v>
      </c>
      <c r="BP43" s="262">
        <f t="shared" si="33"/>
        <v>63000</v>
      </c>
      <c r="BQ43" s="262">
        <f t="shared" si="34"/>
        <v>12852000000</v>
      </c>
      <c r="BR43" s="262">
        <f t="shared" si="35"/>
        <v>31500</v>
      </c>
      <c r="BS43" s="262">
        <f t="shared" si="36"/>
        <v>6426000000</v>
      </c>
      <c r="BT43" s="262">
        <v>33000</v>
      </c>
      <c r="BU43" s="262">
        <f t="shared" si="37"/>
        <v>6732000000</v>
      </c>
      <c r="BV43" s="262">
        <f t="shared" si="38"/>
        <v>16500</v>
      </c>
      <c r="BW43" s="262">
        <f t="shared" si="39"/>
        <v>3366000000</v>
      </c>
      <c r="BX43" s="261">
        <v>33000</v>
      </c>
      <c r="BY43" s="262">
        <f t="shared" si="40"/>
        <v>6732000000</v>
      </c>
      <c r="BZ43" s="262">
        <f t="shared" si="41"/>
        <v>16500</v>
      </c>
      <c r="CA43" s="262">
        <f t="shared" si="42"/>
        <v>3366000000</v>
      </c>
      <c r="CB43" s="262">
        <v>30000</v>
      </c>
      <c r="CC43" s="262">
        <f t="shared" si="43"/>
        <v>6120000000</v>
      </c>
      <c r="CD43" s="262">
        <f t="shared" si="44"/>
        <v>15000</v>
      </c>
      <c r="CE43" s="262">
        <f t="shared" si="45"/>
        <v>3060000000</v>
      </c>
      <c r="CF43" s="262">
        <f t="shared" si="46"/>
        <v>96000</v>
      </c>
      <c r="CG43" s="262">
        <f t="shared" si="47"/>
        <v>19584000000</v>
      </c>
      <c r="CH43" s="262">
        <f t="shared" si="48"/>
        <v>3366031500</v>
      </c>
      <c r="CI43" s="262">
        <f t="shared" si="49"/>
        <v>9792000000</v>
      </c>
      <c r="CJ43" s="262">
        <v>33000</v>
      </c>
      <c r="CK43" s="262">
        <f t="shared" si="50"/>
        <v>6732000000</v>
      </c>
      <c r="CL43" s="262">
        <f t="shared" si="51"/>
        <v>16500</v>
      </c>
      <c r="CM43" s="262">
        <f t="shared" si="52"/>
        <v>3366000000</v>
      </c>
      <c r="CN43" s="262">
        <v>30000</v>
      </c>
      <c r="CO43" s="262">
        <f t="shared" si="53"/>
        <v>6120000000</v>
      </c>
      <c r="CP43" s="262">
        <f t="shared" si="54"/>
        <v>15000</v>
      </c>
      <c r="CQ43" s="262">
        <f t="shared" si="55"/>
        <v>3060000000</v>
      </c>
      <c r="CR43" s="262">
        <v>21000.000000000004</v>
      </c>
      <c r="CS43" s="262">
        <f t="shared" si="56"/>
        <v>4284000000.000001</v>
      </c>
      <c r="CT43" s="262">
        <f t="shared" si="57"/>
        <v>10500.000000000002</v>
      </c>
      <c r="CU43" s="262">
        <f t="shared" si="58"/>
        <v>2142000000.0000005</v>
      </c>
      <c r="CV43" s="262">
        <f t="shared" si="59"/>
        <v>84000</v>
      </c>
      <c r="CW43" s="262">
        <f t="shared" si="60"/>
        <v>17136000000</v>
      </c>
      <c r="CX43" s="271">
        <f t="shared" si="61"/>
        <v>42000</v>
      </c>
      <c r="CY43" s="271">
        <f t="shared" si="62"/>
        <v>8568000000</v>
      </c>
      <c r="CZ43" s="300">
        <f t="shared" si="63"/>
        <v>150000</v>
      </c>
      <c r="DA43" s="300">
        <f t="shared" si="64"/>
        <v>30600000000</v>
      </c>
      <c r="DB43" s="300">
        <f t="shared" si="65"/>
        <v>0</v>
      </c>
      <c r="DC43" s="300"/>
      <c r="DD43" s="300"/>
      <c r="DE43" s="300"/>
      <c r="DF43" s="300"/>
    </row>
    <row r="44" spans="1:110" x14ac:dyDescent="0.35">
      <c r="A44" s="22" t="s">
        <v>11</v>
      </c>
      <c r="B44" s="22">
        <v>13050313</v>
      </c>
      <c r="C44" s="6" t="s">
        <v>1027</v>
      </c>
      <c r="D44" s="7" t="s">
        <v>38</v>
      </c>
      <c r="E44" s="7">
        <v>12</v>
      </c>
      <c r="F44" s="7">
        <v>1</v>
      </c>
      <c r="G44" s="8">
        <v>792000</v>
      </c>
      <c r="H44" s="9">
        <f t="shared" si="8"/>
        <v>792000</v>
      </c>
      <c r="I44" s="10">
        <v>1007444256499</v>
      </c>
      <c r="J44" s="10">
        <v>2196339</v>
      </c>
      <c r="K44" s="10" t="s">
        <v>485</v>
      </c>
      <c r="L44" s="11">
        <v>0.02</v>
      </c>
      <c r="M44" s="8">
        <v>2547714185963</v>
      </c>
      <c r="N44" s="8">
        <v>3238583</v>
      </c>
      <c r="O44" s="8" t="s">
        <v>611</v>
      </c>
      <c r="P44" s="11">
        <v>0.02</v>
      </c>
      <c r="Q44" s="12">
        <v>1723816301900</v>
      </c>
      <c r="R44" s="12">
        <v>1955394</v>
      </c>
      <c r="S44" s="12">
        <v>6</v>
      </c>
      <c r="T44" s="12">
        <v>706103</v>
      </c>
      <c r="U44" s="11" t="s">
        <v>890</v>
      </c>
      <c r="V44" s="12">
        <v>51178</v>
      </c>
      <c r="W44" s="11">
        <v>0.03</v>
      </c>
      <c r="X44" s="13">
        <f>(Z44/F44)/E44</f>
        <v>12000</v>
      </c>
      <c r="Y44" s="14">
        <f>Z44/F44</f>
        <v>144000</v>
      </c>
      <c r="Z44" s="15">
        <v>144000</v>
      </c>
      <c r="AA44" s="15">
        <f>Z44*H44</f>
        <v>114048000000</v>
      </c>
      <c r="AB44" s="16">
        <v>4956.833333333333</v>
      </c>
      <c r="AC44" s="16">
        <v>0</v>
      </c>
      <c r="AD44" s="269">
        <f t="shared" si="3"/>
        <v>0</v>
      </c>
      <c r="AE44" s="269">
        <f t="shared" si="4"/>
        <v>0</v>
      </c>
      <c r="AF44" s="285">
        <v>0</v>
      </c>
      <c r="AG44" s="18">
        <f t="shared" si="5"/>
        <v>0</v>
      </c>
      <c r="AH44" s="59" t="s">
        <v>868</v>
      </c>
      <c r="AI44" s="129">
        <f t="shared" si="68"/>
        <v>0</v>
      </c>
      <c r="AJ44" s="290">
        <v>0</v>
      </c>
      <c r="AK44" s="9">
        <f t="shared" si="9"/>
        <v>0</v>
      </c>
      <c r="AL44" s="259">
        <f t="shared" si="10"/>
        <v>0</v>
      </c>
      <c r="AM44" s="259">
        <f t="shared" si="7"/>
        <v>0</v>
      </c>
      <c r="AN44" s="262">
        <v>0</v>
      </c>
      <c r="AO44" s="262">
        <f t="shared" si="11"/>
        <v>0</v>
      </c>
      <c r="AP44" s="262">
        <f t="shared" si="12"/>
        <v>0</v>
      </c>
      <c r="AQ44" s="262">
        <f t="shared" si="13"/>
        <v>0</v>
      </c>
      <c r="AR44" s="274">
        <v>0</v>
      </c>
      <c r="AS44" s="274">
        <f t="shared" si="14"/>
        <v>0</v>
      </c>
      <c r="AT44" s="274">
        <f t="shared" si="15"/>
        <v>0</v>
      </c>
      <c r="AU44" s="274">
        <f t="shared" si="16"/>
        <v>0</v>
      </c>
      <c r="AV44" s="262">
        <v>0</v>
      </c>
      <c r="AW44" s="262">
        <f t="shared" si="17"/>
        <v>0</v>
      </c>
      <c r="AX44" s="262">
        <f t="shared" si="18"/>
        <v>0</v>
      </c>
      <c r="AY44" s="262">
        <f t="shared" si="19"/>
        <v>0</v>
      </c>
      <c r="AZ44" s="262">
        <f t="shared" si="20"/>
        <v>0</v>
      </c>
      <c r="BA44" s="262">
        <f t="shared" si="21"/>
        <v>0</v>
      </c>
      <c r="BB44" s="262">
        <f t="shared" si="22"/>
        <v>0</v>
      </c>
      <c r="BC44" s="262">
        <f t="shared" si="23"/>
        <v>0</v>
      </c>
      <c r="BD44" s="261">
        <v>0</v>
      </c>
      <c r="BE44" s="262">
        <f t="shared" si="24"/>
        <v>0</v>
      </c>
      <c r="BF44" s="262">
        <f t="shared" si="25"/>
        <v>0</v>
      </c>
      <c r="BG44" s="262">
        <f t="shared" si="26"/>
        <v>0</v>
      </c>
      <c r="BH44" s="262">
        <v>0</v>
      </c>
      <c r="BI44" s="262">
        <f t="shared" si="27"/>
        <v>0</v>
      </c>
      <c r="BJ44" s="262">
        <f t="shared" si="28"/>
        <v>0</v>
      </c>
      <c r="BK44" s="262">
        <f t="shared" si="29"/>
        <v>0</v>
      </c>
      <c r="BL44" s="262">
        <v>0</v>
      </c>
      <c r="BM44" s="262">
        <f t="shared" si="30"/>
        <v>0</v>
      </c>
      <c r="BN44" s="262">
        <f t="shared" si="31"/>
        <v>0</v>
      </c>
      <c r="BO44" s="262">
        <f t="shared" si="32"/>
        <v>0</v>
      </c>
      <c r="BP44" s="262">
        <f t="shared" si="33"/>
        <v>0</v>
      </c>
      <c r="BQ44" s="262">
        <f t="shared" si="34"/>
        <v>0</v>
      </c>
      <c r="BR44" s="262">
        <f t="shared" si="35"/>
        <v>0</v>
      </c>
      <c r="BS44" s="262">
        <f t="shared" si="36"/>
        <v>0</v>
      </c>
      <c r="BT44" s="262">
        <v>0</v>
      </c>
      <c r="BU44" s="262">
        <f t="shared" si="37"/>
        <v>0</v>
      </c>
      <c r="BV44" s="262">
        <f t="shared" si="38"/>
        <v>0</v>
      </c>
      <c r="BW44" s="262">
        <f t="shared" si="39"/>
        <v>0</v>
      </c>
      <c r="BX44" s="261">
        <v>0</v>
      </c>
      <c r="BY44" s="262">
        <f t="shared" si="40"/>
        <v>0</v>
      </c>
      <c r="BZ44" s="262">
        <f t="shared" si="41"/>
        <v>0</v>
      </c>
      <c r="CA44" s="262">
        <f t="shared" si="42"/>
        <v>0</v>
      </c>
      <c r="CB44" s="262">
        <v>0</v>
      </c>
      <c r="CC44" s="262">
        <f t="shared" si="43"/>
        <v>0</v>
      </c>
      <c r="CD44" s="262">
        <f t="shared" si="44"/>
        <v>0</v>
      </c>
      <c r="CE44" s="262">
        <f t="shared" si="45"/>
        <v>0</v>
      </c>
      <c r="CF44" s="262">
        <f t="shared" si="46"/>
        <v>0</v>
      </c>
      <c r="CG44" s="262">
        <f t="shared" si="47"/>
        <v>0</v>
      </c>
      <c r="CH44" s="262">
        <f t="shared" si="48"/>
        <v>0</v>
      </c>
      <c r="CI44" s="262">
        <f t="shared" si="49"/>
        <v>0</v>
      </c>
      <c r="CJ44" s="262">
        <v>0</v>
      </c>
      <c r="CK44" s="262">
        <f t="shared" si="50"/>
        <v>0</v>
      </c>
      <c r="CL44" s="262">
        <f t="shared" si="51"/>
        <v>0</v>
      </c>
      <c r="CM44" s="262">
        <f t="shared" si="52"/>
        <v>0</v>
      </c>
      <c r="CN44" s="262">
        <v>0</v>
      </c>
      <c r="CO44" s="262">
        <f t="shared" si="53"/>
        <v>0</v>
      </c>
      <c r="CP44" s="262">
        <f t="shared" si="54"/>
        <v>0</v>
      </c>
      <c r="CQ44" s="262">
        <f t="shared" si="55"/>
        <v>0</v>
      </c>
      <c r="CR44" s="262">
        <v>0</v>
      </c>
      <c r="CS44" s="262">
        <f t="shared" si="56"/>
        <v>0</v>
      </c>
      <c r="CT44" s="262">
        <f t="shared" si="57"/>
        <v>0</v>
      </c>
      <c r="CU44" s="262">
        <f t="shared" si="58"/>
        <v>0</v>
      </c>
      <c r="CV44" s="262">
        <f t="shared" si="59"/>
        <v>0</v>
      </c>
      <c r="CW44" s="262">
        <f t="shared" si="60"/>
        <v>0</v>
      </c>
      <c r="CX44" s="271">
        <f t="shared" si="61"/>
        <v>0</v>
      </c>
      <c r="CY44" s="271">
        <f t="shared" si="62"/>
        <v>0</v>
      </c>
      <c r="CZ44" s="300">
        <f t="shared" si="63"/>
        <v>0</v>
      </c>
      <c r="DA44" s="300">
        <f t="shared" si="64"/>
        <v>0</v>
      </c>
      <c r="DB44" s="300">
        <f t="shared" si="65"/>
        <v>0</v>
      </c>
      <c r="DC44" s="300"/>
      <c r="DD44" s="300"/>
      <c r="DE44" s="300"/>
      <c r="DF44" s="300"/>
    </row>
    <row r="45" spans="1:110" x14ac:dyDescent="0.35">
      <c r="A45" s="22" t="s">
        <v>11</v>
      </c>
      <c r="B45" s="22">
        <v>13050210</v>
      </c>
      <c r="C45" s="6" t="s">
        <v>39</v>
      </c>
      <c r="D45" s="7"/>
      <c r="E45" s="7">
        <v>12</v>
      </c>
      <c r="F45" s="7">
        <v>1</v>
      </c>
      <c r="G45" s="8">
        <v>168000</v>
      </c>
      <c r="H45" s="9">
        <f t="shared" si="8"/>
        <v>168000</v>
      </c>
      <c r="I45" s="10">
        <v>174475318135</v>
      </c>
      <c r="J45" s="10">
        <v>1478719</v>
      </c>
      <c r="K45" s="10" t="s">
        <v>470</v>
      </c>
      <c r="L45" s="11">
        <v>0.12</v>
      </c>
      <c r="M45" s="8">
        <v>532015085939</v>
      </c>
      <c r="N45" s="8">
        <v>2877716</v>
      </c>
      <c r="O45" s="8" t="s">
        <v>612</v>
      </c>
      <c r="P45" s="11">
        <v>0.01</v>
      </c>
      <c r="Q45" s="12">
        <v>288178272800</v>
      </c>
      <c r="R45" s="12">
        <v>1328596</v>
      </c>
      <c r="S45" s="12">
        <v>5</v>
      </c>
      <c r="T45" s="12">
        <v>402515</v>
      </c>
      <c r="U45" s="11" t="s">
        <v>891</v>
      </c>
      <c r="V45" s="12">
        <v>326923</v>
      </c>
      <c r="W45" s="11">
        <v>0.23</v>
      </c>
      <c r="X45" s="13">
        <f>(Z45/F45)/E45</f>
        <v>32400</v>
      </c>
      <c r="Y45" s="14">
        <f>Z45/F45</f>
        <v>388800</v>
      </c>
      <c r="Z45" s="15">
        <v>388800</v>
      </c>
      <c r="AA45" s="15">
        <f>Z45*H45</f>
        <v>65318400000</v>
      </c>
      <c r="AB45" s="16">
        <v>1947.3333333333333</v>
      </c>
      <c r="AC45" s="16">
        <v>5998.166666666667</v>
      </c>
      <c r="AD45" s="269">
        <f t="shared" si="3"/>
        <v>0</v>
      </c>
      <c r="AE45" s="269">
        <f t="shared" si="4"/>
        <v>0</v>
      </c>
      <c r="AF45" s="283">
        <v>0</v>
      </c>
      <c r="AG45" s="18">
        <f t="shared" si="5"/>
        <v>0</v>
      </c>
      <c r="AH45" s="59" t="s">
        <v>869</v>
      </c>
      <c r="AI45" s="129">
        <f t="shared" si="68"/>
        <v>0</v>
      </c>
      <c r="AJ45" s="290">
        <v>0.5</v>
      </c>
      <c r="AK45" s="9">
        <f t="shared" si="9"/>
        <v>0</v>
      </c>
      <c r="AL45" s="259">
        <f t="shared" si="10"/>
        <v>0</v>
      </c>
      <c r="AM45" s="259">
        <f t="shared" si="7"/>
        <v>0</v>
      </c>
      <c r="AN45" s="262">
        <v>0</v>
      </c>
      <c r="AO45" s="262">
        <f t="shared" si="11"/>
        <v>0</v>
      </c>
      <c r="AP45" s="262">
        <f t="shared" si="12"/>
        <v>0</v>
      </c>
      <c r="AQ45" s="262">
        <f t="shared" si="13"/>
        <v>0</v>
      </c>
      <c r="AR45" s="274">
        <v>0</v>
      </c>
      <c r="AS45" s="274">
        <f t="shared" si="14"/>
        <v>0</v>
      </c>
      <c r="AT45" s="274">
        <f t="shared" si="15"/>
        <v>0</v>
      </c>
      <c r="AU45" s="274">
        <f t="shared" si="16"/>
        <v>0</v>
      </c>
      <c r="AV45" s="262">
        <v>0</v>
      </c>
      <c r="AW45" s="262">
        <f t="shared" si="17"/>
        <v>0</v>
      </c>
      <c r="AX45" s="262">
        <f t="shared" si="18"/>
        <v>0</v>
      </c>
      <c r="AY45" s="262">
        <f t="shared" si="19"/>
        <v>0</v>
      </c>
      <c r="AZ45" s="262">
        <f t="shared" si="20"/>
        <v>0</v>
      </c>
      <c r="BA45" s="262">
        <f t="shared" si="21"/>
        <v>0</v>
      </c>
      <c r="BB45" s="262">
        <f t="shared" si="22"/>
        <v>0</v>
      </c>
      <c r="BC45" s="262">
        <f t="shared" si="23"/>
        <v>0</v>
      </c>
      <c r="BD45" s="261">
        <v>0</v>
      </c>
      <c r="BE45" s="262">
        <f t="shared" si="24"/>
        <v>0</v>
      </c>
      <c r="BF45" s="262">
        <f t="shared" si="25"/>
        <v>0</v>
      </c>
      <c r="BG45" s="262">
        <f t="shared" si="26"/>
        <v>0</v>
      </c>
      <c r="BH45" s="262">
        <v>0</v>
      </c>
      <c r="BI45" s="262">
        <f t="shared" si="27"/>
        <v>0</v>
      </c>
      <c r="BJ45" s="262">
        <f t="shared" si="28"/>
        <v>0</v>
      </c>
      <c r="BK45" s="262">
        <f t="shared" si="29"/>
        <v>0</v>
      </c>
      <c r="BL45" s="262">
        <v>0</v>
      </c>
      <c r="BM45" s="262">
        <f t="shared" si="30"/>
        <v>0</v>
      </c>
      <c r="BN45" s="262">
        <f t="shared" si="31"/>
        <v>0</v>
      </c>
      <c r="BO45" s="262">
        <f t="shared" si="32"/>
        <v>0</v>
      </c>
      <c r="BP45" s="262">
        <f t="shared" si="33"/>
        <v>0</v>
      </c>
      <c r="BQ45" s="262">
        <f t="shared" si="34"/>
        <v>0</v>
      </c>
      <c r="BR45" s="262">
        <f t="shared" si="35"/>
        <v>0</v>
      </c>
      <c r="BS45" s="262">
        <f t="shared" si="36"/>
        <v>0</v>
      </c>
      <c r="BT45" s="262">
        <v>0</v>
      </c>
      <c r="BU45" s="262">
        <f t="shared" si="37"/>
        <v>0</v>
      </c>
      <c r="BV45" s="262">
        <f t="shared" si="38"/>
        <v>0</v>
      </c>
      <c r="BW45" s="262">
        <f t="shared" si="39"/>
        <v>0</v>
      </c>
      <c r="BX45" s="261">
        <v>0</v>
      </c>
      <c r="BY45" s="262">
        <f t="shared" si="40"/>
        <v>0</v>
      </c>
      <c r="BZ45" s="262">
        <f t="shared" si="41"/>
        <v>0</v>
      </c>
      <c r="CA45" s="262">
        <f t="shared" si="42"/>
        <v>0</v>
      </c>
      <c r="CB45" s="262">
        <v>0</v>
      </c>
      <c r="CC45" s="262">
        <f t="shared" si="43"/>
        <v>0</v>
      </c>
      <c r="CD45" s="262">
        <f t="shared" si="44"/>
        <v>0</v>
      </c>
      <c r="CE45" s="262">
        <f t="shared" si="45"/>
        <v>0</v>
      </c>
      <c r="CF45" s="262">
        <f t="shared" si="46"/>
        <v>0</v>
      </c>
      <c r="CG45" s="262">
        <f t="shared" si="47"/>
        <v>0</v>
      </c>
      <c r="CH45" s="262">
        <f t="shared" si="48"/>
        <v>0</v>
      </c>
      <c r="CI45" s="262">
        <f t="shared" si="49"/>
        <v>0</v>
      </c>
      <c r="CJ45" s="262">
        <v>0</v>
      </c>
      <c r="CK45" s="262">
        <f t="shared" si="50"/>
        <v>0</v>
      </c>
      <c r="CL45" s="262">
        <f t="shared" si="51"/>
        <v>0</v>
      </c>
      <c r="CM45" s="262">
        <f t="shared" si="52"/>
        <v>0</v>
      </c>
      <c r="CN45" s="262">
        <v>0</v>
      </c>
      <c r="CO45" s="262">
        <f t="shared" si="53"/>
        <v>0</v>
      </c>
      <c r="CP45" s="262">
        <f t="shared" si="54"/>
        <v>0</v>
      </c>
      <c r="CQ45" s="262">
        <f t="shared" si="55"/>
        <v>0</v>
      </c>
      <c r="CR45" s="262">
        <v>0</v>
      </c>
      <c r="CS45" s="262">
        <f t="shared" si="56"/>
        <v>0</v>
      </c>
      <c r="CT45" s="262">
        <f t="shared" si="57"/>
        <v>0</v>
      </c>
      <c r="CU45" s="262">
        <f t="shared" si="58"/>
        <v>0</v>
      </c>
      <c r="CV45" s="262">
        <f t="shared" si="59"/>
        <v>0</v>
      </c>
      <c r="CW45" s="262">
        <f t="shared" si="60"/>
        <v>0</v>
      </c>
      <c r="CX45" s="271">
        <f t="shared" si="61"/>
        <v>0</v>
      </c>
      <c r="CY45" s="271">
        <f t="shared" si="62"/>
        <v>0</v>
      </c>
      <c r="CZ45" s="300">
        <f t="shared" si="63"/>
        <v>0</v>
      </c>
      <c r="DA45" s="300">
        <f t="shared" si="64"/>
        <v>0</v>
      </c>
      <c r="DB45" s="300">
        <f t="shared" si="65"/>
        <v>0</v>
      </c>
      <c r="DC45" s="300"/>
      <c r="DD45" s="300"/>
      <c r="DE45" s="300"/>
      <c r="DF45" s="300"/>
    </row>
    <row r="46" spans="1:110" x14ac:dyDescent="0.35">
      <c r="A46" s="22" t="s">
        <v>11</v>
      </c>
      <c r="B46" s="22">
        <v>13050221</v>
      </c>
      <c r="C46" s="6" t="s">
        <v>207</v>
      </c>
      <c r="D46" s="7" t="s">
        <v>206</v>
      </c>
      <c r="E46" s="7">
        <v>12</v>
      </c>
      <c r="F46" s="7">
        <v>1</v>
      </c>
      <c r="G46" s="8">
        <v>204000</v>
      </c>
      <c r="H46" s="9">
        <f t="shared" si="8"/>
        <v>204000</v>
      </c>
      <c r="I46" s="10">
        <v>1184633426556</v>
      </c>
      <c r="J46" s="10">
        <v>4887896</v>
      </c>
      <c r="K46" s="10" t="s">
        <v>477</v>
      </c>
      <c r="L46" s="11">
        <v>0</v>
      </c>
      <c r="M46" s="8">
        <v>1241426032588</v>
      </c>
      <c r="N46" s="8">
        <v>4648509</v>
      </c>
      <c r="O46" s="8" t="s">
        <v>613</v>
      </c>
      <c r="P46" s="11">
        <v>0.01</v>
      </c>
      <c r="Q46" s="12">
        <v>89348158200</v>
      </c>
      <c r="R46" s="12">
        <v>337906</v>
      </c>
      <c r="S46" s="12">
        <v>6</v>
      </c>
      <c r="T46" s="12"/>
      <c r="U46" s="11" t="s">
        <v>469</v>
      </c>
      <c r="V46" s="12">
        <v>158904</v>
      </c>
      <c r="W46" s="11">
        <v>0.48</v>
      </c>
      <c r="X46" s="13">
        <f>(Z46/F46)/E46</f>
        <v>18000</v>
      </c>
      <c r="Y46" s="14">
        <f>Z46/F46</f>
        <v>216000</v>
      </c>
      <c r="Z46" s="15">
        <v>216000</v>
      </c>
      <c r="AA46" s="15">
        <f>Z46*H46</f>
        <v>44064000000</v>
      </c>
      <c r="AB46" s="16">
        <v>3145.4166666666665</v>
      </c>
      <c r="AC46" s="16">
        <v>8724.6666666666661</v>
      </c>
      <c r="AD46" s="269">
        <f t="shared" si="3"/>
        <v>20000</v>
      </c>
      <c r="AE46" s="269">
        <f t="shared" si="4"/>
        <v>240000</v>
      </c>
      <c r="AF46" s="283">
        <v>240000</v>
      </c>
      <c r="AG46" s="18">
        <f t="shared" si="5"/>
        <v>48960000000</v>
      </c>
      <c r="AH46" s="59" t="s">
        <v>1006</v>
      </c>
      <c r="AI46" s="129">
        <f t="shared" si="68"/>
        <v>1.1111111111111112</v>
      </c>
      <c r="AJ46" s="290">
        <v>0.2</v>
      </c>
      <c r="AK46" s="9">
        <f t="shared" si="9"/>
        <v>48000</v>
      </c>
      <c r="AL46" s="259">
        <f t="shared" si="10"/>
        <v>288000</v>
      </c>
      <c r="AM46" s="259">
        <f t="shared" si="7"/>
        <v>58752000000</v>
      </c>
      <c r="AN46" s="262">
        <v>12000</v>
      </c>
      <c r="AO46" s="262">
        <f t="shared" si="11"/>
        <v>2448000000</v>
      </c>
      <c r="AP46" s="262">
        <f t="shared" si="12"/>
        <v>2400</v>
      </c>
      <c r="AQ46" s="262">
        <f t="shared" si="13"/>
        <v>489600000</v>
      </c>
      <c r="AR46" s="274">
        <v>16800</v>
      </c>
      <c r="AS46" s="274">
        <f t="shared" si="14"/>
        <v>3427200000</v>
      </c>
      <c r="AT46" s="274">
        <f t="shared" si="15"/>
        <v>3360</v>
      </c>
      <c r="AU46" s="274">
        <f t="shared" si="16"/>
        <v>685440000</v>
      </c>
      <c r="AV46" s="262">
        <v>16800</v>
      </c>
      <c r="AW46" s="262">
        <f t="shared" si="17"/>
        <v>3427200000</v>
      </c>
      <c r="AX46" s="262">
        <f t="shared" si="18"/>
        <v>3360</v>
      </c>
      <c r="AY46" s="262">
        <f t="shared" si="19"/>
        <v>685440000</v>
      </c>
      <c r="AZ46" s="262">
        <f t="shared" si="20"/>
        <v>45600</v>
      </c>
      <c r="BA46" s="262">
        <f t="shared" si="21"/>
        <v>9302400000</v>
      </c>
      <c r="BB46" s="262">
        <f t="shared" si="22"/>
        <v>9120</v>
      </c>
      <c r="BC46" s="262">
        <f t="shared" si="23"/>
        <v>1860480000</v>
      </c>
      <c r="BD46" s="261">
        <v>16800</v>
      </c>
      <c r="BE46" s="262">
        <f t="shared" si="24"/>
        <v>3427200000</v>
      </c>
      <c r="BF46" s="262">
        <f t="shared" si="25"/>
        <v>3360</v>
      </c>
      <c r="BG46" s="262">
        <f t="shared" si="26"/>
        <v>685440000</v>
      </c>
      <c r="BH46" s="262">
        <v>19200</v>
      </c>
      <c r="BI46" s="262">
        <f t="shared" si="27"/>
        <v>3916800000</v>
      </c>
      <c r="BJ46" s="262">
        <f t="shared" si="28"/>
        <v>3840</v>
      </c>
      <c r="BK46" s="262">
        <f t="shared" si="29"/>
        <v>783360000</v>
      </c>
      <c r="BL46" s="262">
        <v>14400</v>
      </c>
      <c r="BM46" s="262">
        <f t="shared" si="30"/>
        <v>2937600000</v>
      </c>
      <c r="BN46" s="262">
        <f t="shared" si="31"/>
        <v>2880</v>
      </c>
      <c r="BO46" s="262">
        <f t="shared" si="32"/>
        <v>587520000</v>
      </c>
      <c r="BP46" s="262">
        <f t="shared" si="33"/>
        <v>50400</v>
      </c>
      <c r="BQ46" s="262">
        <f t="shared" si="34"/>
        <v>10281600000</v>
      </c>
      <c r="BR46" s="262">
        <f t="shared" si="35"/>
        <v>10080</v>
      </c>
      <c r="BS46" s="262">
        <f t="shared" si="36"/>
        <v>2056320000</v>
      </c>
      <c r="BT46" s="262">
        <v>26400</v>
      </c>
      <c r="BU46" s="262">
        <f t="shared" si="37"/>
        <v>5385600000</v>
      </c>
      <c r="BV46" s="262">
        <f t="shared" si="38"/>
        <v>5280</v>
      </c>
      <c r="BW46" s="262">
        <f t="shared" si="39"/>
        <v>1077120000</v>
      </c>
      <c r="BX46" s="261">
        <v>26400</v>
      </c>
      <c r="BY46" s="262">
        <f t="shared" si="40"/>
        <v>5385600000</v>
      </c>
      <c r="BZ46" s="262">
        <f t="shared" si="41"/>
        <v>5280</v>
      </c>
      <c r="CA46" s="262">
        <f t="shared" si="42"/>
        <v>1077120000</v>
      </c>
      <c r="CB46" s="262">
        <v>24000</v>
      </c>
      <c r="CC46" s="262">
        <f t="shared" si="43"/>
        <v>4896000000</v>
      </c>
      <c r="CD46" s="262">
        <f t="shared" si="44"/>
        <v>4800</v>
      </c>
      <c r="CE46" s="262">
        <f t="shared" si="45"/>
        <v>979200000</v>
      </c>
      <c r="CF46" s="262">
        <f t="shared" si="46"/>
        <v>76800</v>
      </c>
      <c r="CG46" s="262">
        <f t="shared" si="47"/>
        <v>15667200000</v>
      </c>
      <c r="CH46" s="262">
        <f t="shared" si="48"/>
        <v>1077130080</v>
      </c>
      <c r="CI46" s="262">
        <f t="shared" si="49"/>
        <v>3133440000</v>
      </c>
      <c r="CJ46" s="262">
        <v>26400</v>
      </c>
      <c r="CK46" s="262">
        <f t="shared" si="50"/>
        <v>5385600000</v>
      </c>
      <c r="CL46" s="262">
        <f t="shared" si="51"/>
        <v>5280</v>
      </c>
      <c r="CM46" s="262">
        <f t="shared" si="52"/>
        <v>1077120000</v>
      </c>
      <c r="CN46" s="262">
        <v>24000</v>
      </c>
      <c r="CO46" s="262">
        <f t="shared" si="53"/>
        <v>4896000000</v>
      </c>
      <c r="CP46" s="262">
        <f t="shared" si="54"/>
        <v>4800</v>
      </c>
      <c r="CQ46" s="262">
        <f t="shared" si="55"/>
        <v>979200000</v>
      </c>
      <c r="CR46" s="262">
        <v>16800</v>
      </c>
      <c r="CS46" s="262">
        <f t="shared" si="56"/>
        <v>3427200000</v>
      </c>
      <c r="CT46" s="262">
        <f t="shared" si="57"/>
        <v>3360</v>
      </c>
      <c r="CU46" s="262">
        <f t="shared" si="58"/>
        <v>685440000</v>
      </c>
      <c r="CV46" s="262">
        <f t="shared" si="59"/>
        <v>67200</v>
      </c>
      <c r="CW46" s="262">
        <f t="shared" si="60"/>
        <v>13708800000</v>
      </c>
      <c r="CX46" s="271">
        <f t="shared" si="61"/>
        <v>13440</v>
      </c>
      <c r="CY46" s="271">
        <f t="shared" si="62"/>
        <v>2741760000</v>
      </c>
      <c r="CZ46" s="300">
        <f t="shared" si="63"/>
        <v>48000</v>
      </c>
      <c r="DA46" s="300">
        <f t="shared" si="64"/>
        <v>9792000000</v>
      </c>
      <c r="DB46" s="300">
        <f t="shared" si="65"/>
        <v>0</v>
      </c>
      <c r="DC46" s="300"/>
      <c r="DD46" s="300"/>
      <c r="DE46" s="300"/>
      <c r="DF46" s="300"/>
    </row>
    <row r="47" spans="1:110" x14ac:dyDescent="0.35">
      <c r="A47" s="22" t="s">
        <v>11</v>
      </c>
      <c r="B47" s="22">
        <v>13050335</v>
      </c>
      <c r="C47" s="6" t="s">
        <v>319</v>
      </c>
      <c r="D47" s="7"/>
      <c r="E47" s="7">
        <v>12</v>
      </c>
      <c r="F47" s="7">
        <v>1</v>
      </c>
      <c r="G47" s="8">
        <v>379500</v>
      </c>
      <c r="H47" s="9">
        <f t="shared" si="8"/>
        <v>379500</v>
      </c>
      <c r="I47" s="10">
        <v>277654732106</v>
      </c>
      <c r="J47" s="10">
        <v>736150</v>
      </c>
      <c r="K47" s="10" t="s">
        <v>471</v>
      </c>
      <c r="L47" s="11">
        <v>0</v>
      </c>
      <c r="M47" s="8">
        <v>545955326257</v>
      </c>
      <c r="N47" s="8">
        <v>1188970</v>
      </c>
      <c r="O47" s="8" t="s">
        <v>615</v>
      </c>
      <c r="P47" s="11">
        <v>0</v>
      </c>
      <c r="Q47" s="12">
        <v>310817354500</v>
      </c>
      <c r="R47" s="12">
        <v>664090</v>
      </c>
      <c r="S47" s="12">
        <v>4</v>
      </c>
      <c r="T47" s="12">
        <v>500595</v>
      </c>
      <c r="U47" s="11" t="s">
        <v>892</v>
      </c>
      <c r="V47" s="12">
        <v>19995</v>
      </c>
      <c r="W47" s="11">
        <v>0.03</v>
      </c>
      <c r="X47" s="13">
        <f>(Z47/F47)/E47</f>
        <v>5400</v>
      </c>
      <c r="Y47" s="14">
        <f>Z47/F47</f>
        <v>64800</v>
      </c>
      <c r="Z47" s="15">
        <v>64800</v>
      </c>
      <c r="AA47" s="15">
        <f>Z47*H47</f>
        <v>24591600000</v>
      </c>
      <c r="AB47" s="16">
        <v>19.083333333333332</v>
      </c>
      <c r="AC47" s="16">
        <v>3401.1666666666665</v>
      </c>
      <c r="AD47" s="269">
        <f t="shared" si="3"/>
        <v>8000</v>
      </c>
      <c r="AE47" s="269">
        <f t="shared" si="4"/>
        <v>96000</v>
      </c>
      <c r="AF47" s="287">
        <v>96000</v>
      </c>
      <c r="AG47" s="18">
        <f t="shared" si="5"/>
        <v>36432000000</v>
      </c>
      <c r="AH47" s="5" t="s">
        <v>1007</v>
      </c>
      <c r="AI47" s="129">
        <f t="shared" si="68"/>
        <v>1.4814814814814814</v>
      </c>
      <c r="AJ47" s="290">
        <v>0.1</v>
      </c>
      <c r="AK47" s="9">
        <f t="shared" si="9"/>
        <v>9600</v>
      </c>
      <c r="AL47" s="259">
        <f t="shared" si="10"/>
        <v>105600</v>
      </c>
      <c r="AM47" s="259">
        <f t="shared" si="7"/>
        <v>40075200000</v>
      </c>
      <c r="AN47" s="262">
        <v>4800</v>
      </c>
      <c r="AO47" s="262">
        <f t="shared" si="11"/>
        <v>1821600000</v>
      </c>
      <c r="AP47" s="262">
        <f t="shared" si="12"/>
        <v>480</v>
      </c>
      <c r="AQ47" s="262">
        <f t="shared" si="13"/>
        <v>182160000</v>
      </c>
      <c r="AR47" s="274">
        <v>6720.0000000000009</v>
      </c>
      <c r="AS47" s="274">
        <f t="shared" si="14"/>
        <v>2550240000.0000005</v>
      </c>
      <c r="AT47" s="274">
        <f t="shared" si="15"/>
        <v>672.00000000000011</v>
      </c>
      <c r="AU47" s="274">
        <f t="shared" si="16"/>
        <v>255024000.00000003</v>
      </c>
      <c r="AV47" s="262">
        <v>6720.0000000000009</v>
      </c>
      <c r="AW47" s="262">
        <f t="shared" si="17"/>
        <v>2550240000.0000005</v>
      </c>
      <c r="AX47" s="262">
        <f t="shared" si="18"/>
        <v>672.00000000000011</v>
      </c>
      <c r="AY47" s="262">
        <f t="shared" si="19"/>
        <v>255024000.00000003</v>
      </c>
      <c r="AZ47" s="262">
        <f t="shared" si="20"/>
        <v>18240</v>
      </c>
      <c r="BA47" s="262">
        <f t="shared" si="21"/>
        <v>6922080000.000001</v>
      </c>
      <c r="BB47" s="262">
        <f t="shared" si="22"/>
        <v>1824.0000000000002</v>
      </c>
      <c r="BC47" s="262">
        <f t="shared" si="23"/>
        <v>692208000</v>
      </c>
      <c r="BD47" s="261">
        <v>6720.0000000000009</v>
      </c>
      <c r="BE47" s="262">
        <f t="shared" si="24"/>
        <v>2550240000.0000005</v>
      </c>
      <c r="BF47" s="262">
        <f t="shared" si="25"/>
        <v>672.00000000000011</v>
      </c>
      <c r="BG47" s="262">
        <f t="shared" si="26"/>
        <v>255024000.00000003</v>
      </c>
      <c r="BH47" s="262">
        <v>7680</v>
      </c>
      <c r="BI47" s="262">
        <f t="shared" si="27"/>
        <v>2914560000</v>
      </c>
      <c r="BJ47" s="262">
        <f t="shared" si="28"/>
        <v>768</v>
      </c>
      <c r="BK47" s="262">
        <f t="shared" si="29"/>
        <v>291456000</v>
      </c>
      <c r="BL47" s="262">
        <v>5760</v>
      </c>
      <c r="BM47" s="262">
        <f t="shared" si="30"/>
        <v>2185920000</v>
      </c>
      <c r="BN47" s="262">
        <f t="shared" si="31"/>
        <v>576</v>
      </c>
      <c r="BO47" s="262">
        <f t="shared" si="32"/>
        <v>218592000</v>
      </c>
      <c r="BP47" s="262">
        <f t="shared" si="33"/>
        <v>20160</v>
      </c>
      <c r="BQ47" s="262">
        <f t="shared" si="34"/>
        <v>7650720000</v>
      </c>
      <c r="BR47" s="262">
        <f t="shared" si="35"/>
        <v>2016</v>
      </c>
      <c r="BS47" s="262">
        <f t="shared" si="36"/>
        <v>765072000</v>
      </c>
      <c r="BT47" s="262">
        <v>10560</v>
      </c>
      <c r="BU47" s="262">
        <f t="shared" si="37"/>
        <v>4007520000</v>
      </c>
      <c r="BV47" s="262">
        <f t="shared" si="38"/>
        <v>1056</v>
      </c>
      <c r="BW47" s="262">
        <f t="shared" si="39"/>
        <v>400752000</v>
      </c>
      <c r="BX47" s="261">
        <v>10560</v>
      </c>
      <c r="BY47" s="262">
        <f t="shared" si="40"/>
        <v>4007520000</v>
      </c>
      <c r="BZ47" s="262">
        <f t="shared" si="41"/>
        <v>1056</v>
      </c>
      <c r="CA47" s="262">
        <f t="shared" si="42"/>
        <v>400752000</v>
      </c>
      <c r="CB47" s="262">
        <v>9600</v>
      </c>
      <c r="CC47" s="262">
        <f t="shared" si="43"/>
        <v>3643200000</v>
      </c>
      <c r="CD47" s="262">
        <f t="shared" si="44"/>
        <v>960</v>
      </c>
      <c r="CE47" s="262">
        <f t="shared" si="45"/>
        <v>364320000</v>
      </c>
      <c r="CF47" s="262">
        <f t="shared" si="46"/>
        <v>30720</v>
      </c>
      <c r="CG47" s="262">
        <f t="shared" si="47"/>
        <v>11658240000</v>
      </c>
      <c r="CH47" s="262">
        <f t="shared" si="48"/>
        <v>400754016</v>
      </c>
      <c r="CI47" s="262">
        <f t="shared" si="49"/>
        <v>1165824000</v>
      </c>
      <c r="CJ47" s="262">
        <v>10560</v>
      </c>
      <c r="CK47" s="262">
        <f t="shared" si="50"/>
        <v>4007520000</v>
      </c>
      <c r="CL47" s="262">
        <f t="shared" si="51"/>
        <v>1056</v>
      </c>
      <c r="CM47" s="262">
        <f t="shared" si="52"/>
        <v>400752000</v>
      </c>
      <c r="CN47" s="262">
        <v>9600</v>
      </c>
      <c r="CO47" s="262">
        <f t="shared" si="53"/>
        <v>3643200000</v>
      </c>
      <c r="CP47" s="262">
        <f t="shared" si="54"/>
        <v>960</v>
      </c>
      <c r="CQ47" s="262">
        <f t="shared" si="55"/>
        <v>364320000</v>
      </c>
      <c r="CR47" s="262">
        <v>6720.0000000000009</v>
      </c>
      <c r="CS47" s="262">
        <f t="shared" si="56"/>
        <v>2550240000.0000005</v>
      </c>
      <c r="CT47" s="262">
        <f t="shared" si="57"/>
        <v>672.00000000000011</v>
      </c>
      <c r="CU47" s="262">
        <f t="shared" si="58"/>
        <v>255024000.00000003</v>
      </c>
      <c r="CV47" s="262">
        <f t="shared" si="59"/>
        <v>26880</v>
      </c>
      <c r="CW47" s="262">
        <f t="shared" si="60"/>
        <v>10200960000</v>
      </c>
      <c r="CX47" s="271">
        <f t="shared" si="61"/>
        <v>2688</v>
      </c>
      <c r="CY47" s="271">
        <f t="shared" si="62"/>
        <v>1020096000</v>
      </c>
      <c r="CZ47" s="300">
        <f t="shared" si="63"/>
        <v>9600</v>
      </c>
      <c r="DA47" s="300">
        <f t="shared" si="64"/>
        <v>3643200000</v>
      </c>
      <c r="DB47" s="300">
        <f t="shared" si="65"/>
        <v>0</v>
      </c>
      <c r="DC47" s="300"/>
      <c r="DD47" s="300"/>
      <c r="DE47" s="300"/>
      <c r="DF47" s="300"/>
    </row>
    <row r="48" spans="1:110" x14ac:dyDescent="0.35">
      <c r="A48" s="22" t="s">
        <v>8</v>
      </c>
      <c r="B48" s="22">
        <v>13050217</v>
      </c>
      <c r="C48" s="6" t="s">
        <v>205</v>
      </c>
      <c r="D48" s="7" t="s">
        <v>37</v>
      </c>
      <c r="E48" s="7">
        <v>12</v>
      </c>
      <c r="F48" s="7">
        <v>1</v>
      </c>
      <c r="G48" s="8">
        <v>237000</v>
      </c>
      <c r="H48" s="9">
        <f t="shared" si="8"/>
        <v>237000</v>
      </c>
      <c r="I48" s="10"/>
      <c r="J48" s="10"/>
      <c r="K48" s="10"/>
      <c r="L48" s="11"/>
      <c r="M48" s="8">
        <v>37416530169</v>
      </c>
      <c r="N48" s="8">
        <v>141442</v>
      </c>
      <c r="O48" s="8" t="s">
        <v>469</v>
      </c>
      <c r="P48" s="11" t="s">
        <v>860</v>
      </c>
      <c r="Q48" s="12">
        <v>13566208038</v>
      </c>
      <c r="R48" s="12">
        <v>54921</v>
      </c>
      <c r="S48" s="12"/>
      <c r="T48" s="12"/>
      <c r="U48" s="11" t="s">
        <v>469</v>
      </c>
      <c r="V48" s="11"/>
      <c r="W48" s="11">
        <v>1</v>
      </c>
      <c r="X48" s="13">
        <f t="shared" si="66"/>
        <v>13200</v>
      </c>
      <c r="Y48" s="14">
        <f t="shared" si="69"/>
        <v>158400</v>
      </c>
      <c r="Z48" s="15">
        <v>158400</v>
      </c>
      <c r="AA48" s="15">
        <f t="shared" si="2"/>
        <v>37540800000</v>
      </c>
      <c r="AB48" s="16">
        <v>11945.916666666666</v>
      </c>
      <c r="AC48" s="16">
        <v>10800.5</v>
      </c>
      <c r="AD48" s="269">
        <f t="shared" si="3"/>
        <v>11000</v>
      </c>
      <c r="AE48" s="269">
        <f t="shared" si="4"/>
        <v>132000</v>
      </c>
      <c r="AF48" s="283">
        <v>132000</v>
      </c>
      <c r="AG48" s="18">
        <f t="shared" si="5"/>
        <v>31284000000</v>
      </c>
      <c r="AH48" s="59"/>
      <c r="AI48" s="129">
        <f t="shared" si="68"/>
        <v>0.83333333333333337</v>
      </c>
      <c r="AJ48" s="290">
        <v>0.2</v>
      </c>
      <c r="AK48" s="9">
        <f t="shared" si="9"/>
        <v>26400</v>
      </c>
      <c r="AL48" s="259">
        <f t="shared" si="10"/>
        <v>158400</v>
      </c>
      <c r="AM48" s="259">
        <f t="shared" si="7"/>
        <v>37540800000</v>
      </c>
      <c r="AN48" s="262">
        <v>6600</v>
      </c>
      <c r="AO48" s="262">
        <f t="shared" si="11"/>
        <v>1564200000</v>
      </c>
      <c r="AP48" s="262">
        <f t="shared" si="12"/>
        <v>1320</v>
      </c>
      <c r="AQ48" s="262">
        <f t="shared" si="13"/>
        <v>312840000</v>
      </c>
      <c r="AR48" s="274">
        <v>9240</v>
      </c>
      <c r="AS48" s="274">
        <f t="shared" si="14"/>
        <v>2189880000</v>
      </c>
      <c r="AT48" s="274">
        <f t="shared" si="15"/>
        <v>1848</v>
      </c>
      <c r="AU48" s="274">
        <f t="shared" si="16"/>
        <v>437976000</v>
      </c>
      <c r="AV48" s="262">
        <v>9240</v>
      </c>
      <c r="AW48" s="262">
        <f t="shared" si="17"/>
        <v>2189880000</v>
      </c>
      <c r="AX48" s="262">
        <f t="shared" si="18"/>
        <v>1848</v>
      </c>
      <c r="AY48" s="262">
        <f t="shared" si="19"/>
        <v>437976000</v>
      </c>
      <c r="AZ48" s="262">
        <f t="shared" si="20"/>
        <v>25080</v>
      </c>
      <c r="BA48" s="262">
        <f t="shared" si="21"/>
        <v>5943960000</v>
      </c>
      <c r="BB48" s="262">
        <f t="shared" si="22"/>
        <v>5016</v>
      </c>
      <c r="BC48" s="262">
        <f t="shared" si="23"/>
        <v>1188792000</v>
      </c>
      <c r="BD48" s="261">
        <v>9240</v>
      </c>
      <c r="BE48" s="262">
        <f t="shared" si="24"/>
        <v>2189880000</v>
      </c>
      <c r="BF48" s="262">
        <f t="shared" si="25"/>
        <v>1848</v>
      </c>
      <c r="BG48" s="262">
        <f t="shared" si="26"/>
        <v>437976000</v>
      </c>
      <c r="BH48" s="262">
        <v>10560</v>
      </c>
      <c r="BI48" s="262">
        <f t="shared" si="27"/>
        <v>2502720000</v>
      </c>
      <c r="BJ48" s="262">
        <f t="shared" si="28"/>
        <v>2112</v>
      </c>
      <c r="BK48" s="262">
        <f t="shared" si="29"/>
        <v>500544000</v>
      </c>
      <c r="BL48" s="262">
        <v>7920</v>
      </c>
      <c r="BM48" s="262">
        <f t="shared" si="30"/>
        <v>1877040000</v>
      </c>
      <c r="BN48" s="262">
        <f t="shared" si="31"/>
        <v>1584</v>
      </c>
      <c r="BO48" s="262">
        <f t="shared" si="32"/>
        <v>375408000</v>
      </c>
      <c r="BP48" s="262">
        <f t="shared" si="33"/>
        <v>27720</v>
      </c>
      <c r="BQ48" s="262">
        <f t="shared" si="34"/>
        <v>6569640000</v>
      </c>
      <c r="BR48" s="262">
        <f t="shared" si="35"/>
        <v>5544</v>
      </c>
      <c r="BS48" s="262">
        <f t="shared" si="36"/>
        <v>1313928000</v>
      </c>
      <c r="BT48" s="262">
        <v>14520</v>
      </c>
      <c r="BU48" s="262">
        <f t="shared" si="37"/>
        <v>3441240000</v>
      </c>
      <c r="BV48" s="262">
        <f t="shared" si="38"/>
        <v>2904</v>
      </c>
      <c r="BW48" s="262">
        <f t="shared" si="39"/>
        <v>688248000</v>
      </c>
      <c r="BX48" s="261">
        <v>14520</v>
      </c>
      <c r="BY48" s="262">
        <f t="shared" si="40"/>
        <v>3441240000</v>
      </c>
      <c r="BZ48" s="262">
        <f t="shared" si="41"/>
        <v>2904</v>
      </c>
      <c r="CA48" s="262">
        <f t="shared" si="42"/>
        <v>688248000</v>
      </c>
      <c r="CB48" s="262">
        <v>13200</v>
      </c>
      <c r="CC48" s="262">
        <f t="shared" si="43"/>
        <v>3128400000</v>
      </c>
      <c r="CD48" s="262">
        <f t="shared" si="44"/>
        <v>2640</v>
      </c>
      <c r="CE48" s="262">
        <f t="shared" si="45"/>
        <v>625680000</v>
      </c>
      <c r="CF48" s="262">
        <f t="shared" si="46"/>
        <v>42240</v>
      </c>
      <c r="CG48" s="262">
        <f t="shared" si="47"/>
        <v>10010880000</v>
      </c>
      <c r="CH48" s="262">
        <f t="shared" si="48"/>
        <v>688253544</v>
      </c>
      <c r="CI48" s="262">
        <f t="shared" si="49"/>
        <v>2002176000</v>
      </c>
      <c r="CJ48" s="262">
        <v>14520</v>
      </c>
      <c r="CK48" s="262">
        <f t="shared" si="50"/>
        <v>3441240000</v>
      </c>
      <c r="CL48" s="262">
        <f t="shared" si="51"/>
        <v>2904</v>
      </c>
      <c r="CM48" s="262">
        <f t="shared" si="52"/>
        <v>688248000</v>
      </c>
      <c r="CN48" s="262">
        <v>13200</v>
      </c>
      <c r="CO48" s="262">
        <f t="shared" si="53"/>
        <v>3128400000</v>
      </c>
      <c r="CP48" s="262">
        <f t="shared" si="54"/>
        <v>2640</v>
      </c>
      <c r="CQ48" s="262">
        <f t="shared" si="55"/>
        <v>625680000</v>
      </c>
      <c r="CR48" s="262">
        <v>9240</v>
      </c>
      <c r="CS48" s="262">
        <f t="shared" si="56"/>
        <v>2189880000</v>
      </c>
      <c r="CT48" s="262">
        <f t="shared" si="57"/>
        <v>1848</v>
      </c>
      <c r="CU48" s="262">
        <f t="shared" si="58"/>
        <v>437976000</v>
      </c>
      <c r="CV48" s="262">
        <f t="shared" si="59"/>
        <v>36960</v>
      </c>
      <c r="CW48" s="262">
        <f t="shared" si="60"/>
        <v>8759520000</v>
      </c>
      <c r="CX48" s="271">
        <f t="shared" si="61"/>
        <v>7392</v>
      </c>
      <c r="CY48" s="271">
        <f t="shared" si="62"/>
        <v>1751904000</v>
      </c>
      <c r="CZ48" s="300">
        <f t="shared" si="63"/>
        <v>26400</v>
      </c>
      <c r="DA48" s="300">
        <f t="shared" si="64"/>
        <v>6256800000</v>
      </c>
      <c r="DB48" s="300">
        <f t="shared" si="65"/>
        <v>0</v>
      </c>
      <c r="DC48" s="300"/>
      <c r="DD48" s="300"/>
      <c r="DE48" s="300"/>
      <c r="DF48" s="300"/>
    </row>
    <row r="49" spans="1:156" x14ac:dyDescent="0.35">
      <c r="A49" s="22" t="s">
        <v>8</v>
      </c>
      <c r="B49" s="22" t="s">
        <v>784</v>
      </c>
      <c r="C49" s="6" t="s">
        <v>208</v>
      </c>
      <c r="D49" s="7" t="s">
        <v>89</v>
      </c>
      <c r="E49" s="7">
        <v>12</v>
      </c>
      <c r="F49" s="7">
        <v>1</v>
      </c>
      <c r="G49" s="8">
        <v>387205</v>
      </c>
      <c r="H49" s="9">
        <f t="shared" si="8"/>
        <v>387205</v>
      </c>
      <c r="I49" s="10">
        <v>3597308745</v>
      </c>
      <c r="J49" s="10">
        <v>225491</v>
      </c>
      <c r="K49" s="10" t="s">
        <v>493</v>
      </c>
      <c r="L49" s="11">
        <v>0</v>
      </c>
      <c r="M49" s="8">
        <v>142083440</v>
      </c>
      <c r="N49" s="8">
        <v>11380</v>
      </c>
      <c r="O49" s="8" t="s">
        <v>614</v>
      </c>
      <c r="P49" s="11">
        <v>0</v>
      </c>
      <c r="Q49" s="12">
        <v>1224712065</v>
      </c>
      <c r="R49" s="12">
        <v>4269</v>
      </c>
      <c r="S49" s="12"/>
      <c r="T49" s="12"/>
      <c r="U49" s="11" t="s">
        <v>469</v>
      </c>
      <c r="V49" s="11"/>
      <c r="W49" s="11" t="s">
        <v>860</v>
      </c>
      <c r="X49" s="13">
        <f t="shared" si="66"/>
        <v>7200</v>
      </c>
      <c r="Y49" s="14">
        <f t="shared" si="69"/>
        <v>86400</v>
      </c>
      <c r="Z49" s="15">
        <v>86400</v>
      </c>
      <c r="AA49" s="15">
        <f t="shared" si="2"/>
        <v>33454512000</v>
      </c>
      <c r="AB49" s="16">
        <v>2644.5833333333335</v>
      </c>
      <c r="AC49" s="16">
        <v>768.33333333333337</v>
      </c>
      <c r="AD49" s="269">
        <f t="shared" si="3"/>
        <v>5000</v>
      </c>
      <c r="AE49" s="269">
        <f t="shared" si="4"/>
        <v>60000</v>
      </c>
      <c r="AF49" s="285">
        <v>60000</v>
      </c>
      <c r="AG49" s="18">
        <f t="shared" si="5"/>
        <v>23232300000</v>
      </c>
      <c r="AH49" s="59"/>
      <c r="AI49" s="129">
        <f t="shared" si="68"/>
        <v>0.69444444444444442</v>
      </c>
      <c r="AJ49" s="290">
        <v>0</v>
      </c>
      <c r="AK49" s="9">
        <f t="shared" si="9"/>
        <v>0</v>
      </c>
      <c r="AL49" s="259">
        <f t="shared" si="10"/>
        <v>60000</v>
      </c>
      <c r="AM49" s="259">
        <f t="shared" si="7"/>
        <v>23232300000</v>
      </c>
      <c r="AN49" s="262">
        <v>3000</v>
      </c>
      <c r="AO49" s="262">
        <f t="shared" si="11"/>
        <v>1161615000</v>
      </c>
      <c r="AP49" s="262">
        <f t="shared" si="12"/>
        <v>0</v>
      </c>
      <c r="AQ49" s="262">
        <f t="shared" si="13"/>
        <v>0</v>
      </c>
      <c r="AR49" s="274">
        <v>4200</v>
      </c>
      <c r="AS49" s="274">
        <f t="shared" si="14"/>
        <v>1626261000</v>
      </c>
      <c r="AT49" s="274">
        <f t="shared" si="15"/>
        <v>0</v>
      </c>
      <c r="AU49" s="274">
        <f t="shared" si="16"/>
        <v>0</v>
      </c>
      <c r="AV49" s="262">
        <v>4200</v>
      </c>
      <c r="AW49" s="262">
        <f t="shared" si="17"/>
        <v>1626261000</v>
      </c>
      <c r="AX49" s="262">
        <f t="shared" si="18"/>
        <v>0</v>
      </c>
      <c r="AY49" s="262">
        <f t="shared" si="19"/>
        <v>0</v>
      </c>
      <c r="AZ49" s="262">
        <f t="shared" si="20"/>
        <v>11400</v>
      </c>
      <c r="BA49" s="262">
        <f t="shared" si="21"/>
        <v>4414137000</v>
      </c>
      <c r="BB49" s="262">
        <f t="shared" si="22"/>
        <v>0</v>
      </c>
      <c r="BC49" s="262">
        <f t="shared" si="23"/>
        <v>0</v>
      </c>
      <c r="BD49" s="261">
        <v>4200</v>
      </c>
      <c r="BE49" s="262">
        <f t="shared" si="24"/>
        <v>1626261000</v>
      </c>
      <c r="BF49" s="262">
        <f t="shared" si="25"/>
        <v>0</v>
      </c>
      <c r="BG49" s="262">
        <f t="shared" si="26"/>
        <v>0</v>
      </c>
      <c r="BH49" s="262">
        <v>4800</v>
      </c>
      <c r="BI49" s="262">
        <f t="shared" si="27"/>
        <v>1858584000</v>
      </c>
      <c r="BJ49" s="262">
        <f t="shared" si="28"/>
        <v>0</v>
      </c>
      <c r="BK49" s="262">
        <f t="shared" si="29"/>
        <v>0</v>
      </c>
      <c r="BL49" s="262">
        <v>3600</v>
      </c>
      <c r="BM49" s="262">
        <f t="shared" si="30"/>
        <v>1393938000</v>
      </c>
      <c r="BN49" s="262">
        <f t="shared" si="31"/>
        <v>0</v>
      </c>
      <c r="BO49" s="262">
        <f t="shared" si="32"/>
        <v>0</v>
      </c>
      <c r="BP49" s="262">
        <f t="shared" si="33"/>
        <v>12600</v>
      </c>
      <c r="BQ49" s="262">
        <f t="shared" si="34"/>
        <v>4878783000</v>
      </c>
      <c r="BR49" s="262">
        <f t="shared" si="35"/>
        <v>0</v>
      </c>
      <c r="BS49" s="262">
        <f t="shared" si="36"/>
        <v>0</v>
      </c>
      <c r="BT49" s="262">
        <v>6600</v>
      </c>
      <c r="BU49" s="262">
        <f t="shared" si="37"/>
        <v>2555553000</v>
      </c>
      <c r="BV49" s="262">
        <f t="shared" si="38"/>
        <v>0</v>
      </c>
      <c r="BW49" s="262">
        <f t="shared" si="39"/>
        <v>0</v>
      </c>
      <c r="BX49" s="261">
        <v>6600</v>
      </c>
      <c r="BY49" s="262">
        <f t="shared" si="40"/>
        <v>2555553000</v>
      </c>
      <c r="BZ49" s="262">
        <f t="shared" si="41"/>
        <v>0</v>
      </c>
      <c r="CA49" s="262">
        <f t="shared" si="42"/>
        <v>0</v>
      </c>
      <c r="CB49" s="262">
        <v>6000</v>
      </c>
      <c r="CC49" s="262">
        <f t="shared" si="43"/>
        <v>2323230000</v>
      </c>
      <c r="CD49" s="262">
        <f t="shared" si="44"/>
        <v>0</v>
      </c>
      <c r="CE49" s="262">
        <f t="shared" si="45"/>
        <v>0</v>
      </c>
      <c r="CF49" s="262">
        <f t="shared" si="46"/>
        <v>19200</v>
      </c>
      <c r="CG49" s="262">
        <f t="shared" si="47"/>
        <v>7434336000</v>
      </c>
      <c r="CH49" s="262">
        <f t="shared" si="48"/>
        <v>0</v>
      </c>
      <c r="CI49" s="262">
        <f t="shared" si="49"/>
        <v>0</v>
      </c>
      <c r="CJ49" s="262">
        <v>6600</v>
      </c>
      <c r="CK49" s="262">
        <f t="shared" si="50"/>
        <v>2555553000</v>
      </c>
      <c r="CL49" s="262">
        <f t="shared" si="51"/>
        <v>0</v>
      </c>
      <c r="CM49" s="262">
        <f t="shared" si="52"/>
        <v>0</v>
      </c>
      <c r="CN49" s="262">
        <v>6000</v>
      </c>
      <c r="CO49" s="262">
        <f t="shared" si="53"/>
        <v>2323230000</v>
      </c>
      <c r="CP49" s="262">
        <f t="shared" si="54"/>
        <v>0</v>
      </c>
      <c r="CQ49" s="262">
        <f t="shared" si="55"/>
        <v>0</v>
      </c>
      <c r="CR49" s="262">
        <v>4200</v>
      </c>
      <c r="CS49" s="262">
        <f t="shared" si="56"/>
        <v>1626261000</v>
      </c>
      <c r="CT49" s="262">
        <f t="shared" si="57"/>
        <v>0</v>
      </c>
      <c r="CU49" s="262">
        <f t="shared" si="58"/>
        <v>0</v>
      </c>
      <c r="CV49" s="262">
        <f t="shared" si="59"/>
        <v>16800</v>
      </c>
      <c r="CW49" s="262">
        <f t="shared" si="60"/>
        <v>6505044000</v>
      </c>
      <c r="CX49" s="271">
        <f t="shared" si="61"/>
        <v>0</v>
      </c>
      <c r="CY49" s="271">
        <f t="shared" si="62"/>
        <v>0</v>
      </c>
      <c r="CZ49" s="300">
        <f t="shared" si="63"/>
        <v>0</v>
      </c>
      <c r="DA49" s="300">
        <f t="shared" si="64"/>
        <v>0</v>
      </c>
      <c r="DB49" s="300">
        <f t="shared" si="65"/>
        <v>0</v>
      </c>
      <c r="DC49" s="300"/>
      <c r="DD49" s="300"/>
      <c r="DE49" s="300"/>
      <c r="DF49" s="300"/>
    </row>
    <row r="50" spans="1:156" x14ac:dyDescent="0.35">
      <c r="A50" s="22" t="s">
        <v>8</v>
      </c>
      <c r="B50" s="22">
        <v>13050310</v>
      </c>
      <c r="C50" s="6" t="s">
        <v>213</v>
      </c>
      <c r="D50" s="7" t="s">
        <v>214</v>
      </c>
      <c r="E50" s="7">
        <v>12</v>
      </c>
      <c r="F50" s="7">
        <v>1</v>
      </c>
      <c r="G50" s="8">
        <v>319940</v>
      </c>
      <c r="H50" s="9">
        <f t="shared" si="8"/>
        <v>319940</v>
      </c>
      <c r="I50" s="10"/>
      <c r="J50" s="10"/>
      <c r="K50" s="10"/>
      <c r="L50" s="11"/>
      <c r="M50" s="8">
        <v>19509861667</v>
      </c>
      <c r="N50" s="8">
        <v>89063</v>
      </c>
      <c r="O50" s="8" t="s">
        <v>469</v>
      </c>
      <c r="P50" s="11" t="s">
        <v>860</v>
      </c>
      <c r="Q50" s="12">
        <v>7434739663</v>
      </c>
      <c r="R50" s="12">
        <v>38583</v>
      </c>
      <c r="S50" s="12"/>
      <c r="T50" s="12"/>
      <c r="U50" s="11" t="s">
        <v>469</v>
      </c>
      <c r="V50" s="11"/>
      <c r="W50" s="11" t="s">
        <v>860</v>
      </c>
      <c r="X50" s="13">
        <f t="shared" si="66"/>
        <v>7200</v>
      </c>
      <c r="Y50" s="14">
        <f t="shared" si="69"/>
        <v>86400</v>
      </c>
      <c r="Z50" s="15">
        <v>86400</v>
      </c>
      <c r="AA50" s="15">
        <f t="shared" si="2"/>
        <v>27642816000</v>
      </c>
      <c r="AB50" s="16">
        <v>7556.333333333333</v>
      </c>
      <c r="AC50" s="16">
        <v>7820.5</v>
      </c>
      <c r="AD50" s="269">
        <f t="shared" si="3"/>
        <v>8000</v>
      </c>
      <c r="AE50" s="269">
        <f t="shared" si="4"/>
        <v>96000</v>
      </c>
      <c r="AF50" s="283">
        <v>96000</v>
      </c>
      <c r="AG50" s="18">
        <f t="shared" si="5"/>
        <v>30714240000</v>
      </c>
      <c r="AH50" s="59"/>
      <c r="AI50" s="129">
        <f t="shared" si="68"/>
        <v>1.1111111111111112</v>
      </c>
      <c r="AJ50" s="290">
        <v>0.2</v>
      </c>
      <c r="AK50" s="9">
        <f t="shared" si="9"/>
        <v>19200</v>
      </c>
      <c r="AL50" s="259">
        <f t="shared" si="10"/>
        <v>115200</v>
      </c>
      <c r="AM50" s="259">
        <f t="shared" si="7"/>
        <v>36857088000</v>
      </c>
      <c r="AN50" s="262">
        <v>4800</v>
      </c>
      <c r="AO50" s="262">
        <f t="shared" si="11"/>
        <v>1535712000</v>
      </c>
      <c r="AP50" s="262">
        <f t="shared" si="12"/>
        <v>960</v>
      </c>
      <c r="AQ50" s="262">
        <f t="shared" si="13"/>
        <v>307142400</v>
      </c>
      <c r="AR50" s="274">
        <v>6720.0000000000009</v>
      </c>
      <c r="AS50" s="274">
        <f t="shared" si="14"/>
        <v>2149996800.0000005</v>
      </c>
      <c r="AT50" s="274">
        <f t="shared" si="15"/>
        <v>1344.0000000000002</v>
      </c>
      <c r="AU50" s="274">
        <f t="shared" si="16"/>
        <v>429999360.00000006</v>
      </c>
      <c r="AV50" s="262">
        <v>6720.0000000000009</v>
      </c>
      <c r="AW50" s="262">
        <f t="shared" si="17"/>
        <v>2149996800.0000005</v>
      </c>
      <c r="AX50" s="262">
        <f t="shared" si="18"/>
        <v>1344.0000000000002</v>
      </c>
      <c r="AY50" s="262">
        <f t="shared" si="19"/>
        <v>429999360.00000006</v>
      </c>
      <c r="AZ50" s="262">
        <f t="shared" si="20"/>
        <v>18240</v>
      </c>
      <c r="BA50" s="262">
        <f t="shared" si="21"/>
        <v>5835705600.000001</v>
      </c>
      <c r="BB50" s="262">
        <f t="shared" si="22"/>
        <v>3648.0000000000005</v>
      </c>
      <c r="BC50" s="262">
        <f t="shared" si="23"/>
        <v>1167141120</v>
      </c>
      <c r="BD50" s="261">
        <v>6720.0000000000009</v>
      </c>
      <c r="BE50" s="262">
        <f t="shared" si="24"/>
        <v>2149996800.0000005</v>
      </c>
      <c r="BF50" s="262">
        <f t="shared" si="25"/>
        <v>1344.0000000000002</v>
      </c>
      <c r="BG50" s="262">
        <f t="shared" si="26"/>
        <v>429999360.00000006</v>
      </c>
      <c r="BH50" s="262">
        <v>7680</v>
      </c>
      <c r="BI50" s="262">
        <f t="shared" si="27"/>
        <v>2457139200</v>
      </c>
      <c r="BJ50" s="262">
        <f t="shared" si="28"/>
        <v>1536</v>
      </c>
      <c r="BK50" s="262">
        <f t="shared" si="29"/>
        <v>491427840</v>
      </c>
      <c r="BL50" s="262">
        <v>5760</v>
      </c>
      <c r="BM50" s="262">
        <f t="shared" si="30"/>
        <v>1842854400</v>
      </c>
      <c r="BN50" s="262">
        <f t="shared" si="31"/>
        <v>1152</v>
      </c>
      <c r="BO50" s="262">
        <f t="shared" si="32"/>
        <v>368570880</v>
      </c>
      <c r="BP50" s="262">
        <f t="shared" si="33"/>
        <v>20160</v>
      </c>
      <c r="BQ50" s="262">
        <f t="shared" si="34"/>
        <v>6449990400</v>
      </c>
      <c r="BR50" s="262">
        <f t="shared" si="35"/>
        <v>4032</v>
      </c>
      <c r="BS50" s="262">
        <f t="shared" si="36"/>
        <v>1289998080</v>
      </c>
      <c r="BT50" s="262">
        <v>10560</v>
      </c>
      <c r="BU50" s="262">
        <f t="shared" si="37"/>
        <v>3378566400</v>
      </c>
      <c r="BV50" s="262">
        <f t="shared" si="38"/>
        <v>2112</v>
      </c>
      <c r="BW50" s="262">
        <f t="shared" si="39"/>
        <v>675713280</v>
      </c>
      <c r="BX50" s="261">
        <v>10560</v>
      </c>
      <c r="BY50" s="262">
        <f t="shared" si="40"/>
        <v>3378566400</v>
      </c>
      <c r="BZ50" s="262">
        <f t="shared" si="41"/>
        <v>2112</v>
      </c>
      <c r="CA50" s="262">
        <f t="shared" si="42"/>
        <v>675713280</v>
      </c>
      <c r="CB50" s="262">
        <v>9600</v>
      </c>
      <c r="CC50" s="262">
        <f t="shared" si="43"/>
        <v>3071424000</v>
      </c>
      <c r="CD50" s="262">
        <f t="shared" si="44"/>
        <v>1920</v>
      </c>
      <c r="CE50" s="262">
        <f t="shared" si="45"/>
        <v>614284800</v>
      </c>
      <c r="CF50" s="262">
        <f t="shared" si="46"/>
        <v>30720</v>
      </c>
      <c r="CG50" s="262">
        <f t="shared" si="47"/>
        <v>9828556800</v>
      </c>
      <c r="CH50" s="262">
        <f t="shared" si="48"/>
        <v>675717312</v>
      </c>
      <c r="CI50" s="262">
        <f t="shared" si="49"/>
        <v>1965711360</v>
      </c>
      <c r="CJ50" s="262">
        <v>10560</v>
      </c>
      <c r="CK50" s="262">
        <f t="shared" si="50"/>
        <v>3378566400</v>
      </c>
      <c r="CL50" s="262">
        <f t="shared" si="51"/>
        <v>2112</v>
      </c>
      <c r="CM50" s="262">
        <f t="shared" si="52"/>
        <v>675713280</v>
      </c>
      <c r="CN50" s="262">
        <v>9600</v>
      </c>
      <c r="CO50" s="262">
        <f t="shared" si="53"/>
        <v>3071424000</v>
      </c>
      <c r="CP50" s="262">
        <f t="shared" si="54"/>
        <v>1920</v>
      </c>
      <c r="CQ50" s="262">
        <f t="shared" si="55"/>
        <v>614284800</v>
      </c>
      <c r="CR50" s="262">
        <v>6720.0000000000009</v>
      </c>
      <c r="CS50" s="262">
        <f t="shared" si="56"/>
        <v>2149996800.0000005</v>
      </c>
      <c r="CT50" s="262">
        <f t="shared" si="57"/>
        <v>1344.0000000000002</v>
      </c>
      <c r="CU50" s="262">
        <f t="shared" si="58"/>
        <v>429999360.00000006</v>
      </c>
      <c r="CV50" s="262">
        <f t="shared" si="59"/>
        <v>26880</v>
      </c>
      <c r="CW50" s="262">
        <f t="shared" si="60"/>
        <v>8599987200</v>
      </c>
      <c r="CX50" s="271">
        <f t="shared" si="61"/>
        <v>5376</v>
      </c>
      <c r="CY50" s="271">
        <f t="shared" si="62"/>
        <v>1719997440</v>
      </c>
      <c r="CZ50" s="300">
        <f t="shared" si="63"/>
        <v>19200</v>
      </c>
      <c r="DA50" s="300">
        <f t="shared" si="64"/>
        <v>6142848000</v>
      </c>
      <c r="DB50" s="300">
        <f t="shared" si="65"/>
        <v>0</v>
      </c>
      <c r="DC50" s="300"/>
      <c r="DD50" s="300"/>
      <c r="DE50" s="300"/>
      <c r="DF50" s="300"/>
    </row>
    <row r="51" spans="1:156" x14ac:dyDescent="0.35">
      <c r="A51" s="22" t="s">
        <v>8</v>
      </c>
      <c r="B51" s="22">
        <v>13050314</v>
      </c>
      <c r="C51" s="6" t="s">
        <v>215</v>
      </c>
      <c r="D51" s="7" t="s">
        <v>216</v>
      </c>
      <c r="E51" s="7">
        <v>12</v>
      </c>
      <c r="F51" s="7">
        <v>1</v>
      </c>
      <c r="G51" s="8">
        <v>319940</v>
      </c>
      <c r="H51" s="9">
        <f t="shared" si="8"/>
        <v>319940</v>
      </c>
      <c r="I51" s="10"/>
      <c r="J51" s="10"/>
      <c r="K51" s="10"/>
      <c r="L51" s="11"/>
      <c r="M51" s="8">
        <v>647765502</v>
      </c>
      <c r="N51" s="8">
        <v>3050</v>
      </c>
      <c r="O51" s="8" t="s">
        <v>469</v>
      </c>
      <c r="P51" s="11" t="s">
        <v>860</v>
      </c>
      <c r="Q51" s="12">
        <v>6075530299</v>
      </c>
      <c r="R51" s="12">
        <v>35327</v>
      </c>
      <c r="S51" s="12"/>
      <c r="T51" s="12"/>
      <c r="U51" s="11" t="s">
        <v>469</v>
      </c>
      <c r="V51" s="11"/>
      <c r="W51" s="11" t="s">
        <v>860</v>
      </c>
      <c r="X51" s="13">
        <f t="shared" si="66"/>
        <v>5760</v>
      </c>
      <c r="Y51" s="14">
        <f t="shared" si="69"/>
        <v>69120</v>
      </c>
      <c r="Z51" s="15">
        <v>69120</v>
      </c>
      <c r="AA51" s="15">
        <f t="shared" si="2"/>
        <v>22114252800</v>
      </c>
      <c r="AB51" s="16">
        <v>3312.6666666666665</v>
      </c>
      <c r="AC51" s="16">
        <v>6981</v>
      </c>
      <c r="AD51" s="269">
        <f t="shared" si="3"/>
        <v>7000</v>
      </c>
      <c r="AE51" s="269">
        <f t="shared" si="4"/>
        <v>84000</v>
      </c>
      <c r="AF51" s="283">
        <v>84000</v>
      </c>
      <c r="AG51" s="18">
        <f t="shared" si="5"/>
        <v>26874960000</v>
      </c>
      <c r="AH51" s="59"/>
      <c r="AI51" s="129">
        <f t="shared" si="68"/>
        <v>1.2152777777777777</v>
      </c>
      <c r="AJ51" s="290">
        <v>0.2</v>
      </c>
      <c r="AK51" s="9">
        <f t="shared" si="9"/>
        <v>16800</v>
      </c>
      <c r="AL51" s="259">
        <f t="shared" si="10"/>
        <v>100800</v>
      </c>
      <c r="AM51" s="259">
        <f t="shared" si="7"/>
        <v>32249952000</v>
      </c>
      <c r="AN51" s="262">
        <v>4200</v>
      </c>
      <c r="AO51" s="262">
        <f t="shared" si="11"/>
        <v>1343748000</v>
      </c>
      <c r="AP51" s="262">
        <f t="shared" si="12"/>
        <v>840</v>
      </c>
      <c r="AQ51" s="262">
        <f t="shared" si="13"/>
        <v>268749600</v>
      </c>
      <c r="AR51" s="274">
        <v>5880.0000000000009</v>
      </c>
      <c r="AS51" s="274">
        <f t="shared" si="14"/>
        <v>1881247200.0000002</v>
      </c>
      <c r="AT51" s="274">
        <f t="shared" si="15"/>
        <v>1176.0000000000002</v>
      </c>
      <c r="AU51" s="274">
        <f t="shared" si="16"/>
        <v>376249440.00000006</v>
      </c>
      <c r="AV51" s="262">
        <v>5880.0000000000009</v>
      </c>
      <c r="AW51" s="262">
        <f t="shared" si="17"/>
        <v>1881247200.0000002</v>
      </c>
      <c r="AX51" s="262">
        <f t="shared" si="18"/>
        <v>1176.0000000000002</v>
      </c>
      <c r="AY51" s="262">
        <f t="shared" si="19"/>
        <v>376249440.00000006</v>
      </c>
      <c r="AZ51" s="262">
        <f t="shared" si="20"/>
        <v>15960.000000000002</v>
      </c>
      <c r="BA51" s="262">
        <f t="shared" si="21"/>
        <v>5106242400</v>
      </c>
      <c r="BB51" s="262">
        <f t="shared" si="22"/>
        <v>3192.0000000000005</v>
      </c>
      <c r="BC51" s="262">
        <f t="shared" si="23"/>
        <v>1021248480.0000001</v>
      </c>
      <c r="BD51" s="261">
        <v>5880.0000000000009</v>
      </c>
      <c r="BE51" s="262">
        <f t="shared" si="24"/>
        <v>1881247200.0000002</v>
      </c>
      <c r="BF51" s="262">
        <f t="shared" si="25"/>
        <v>1176.0000000000002</v>
      </c>
      <c r="BG51" s="262">
        <f t="shared" si="26"/>
        <v>376249440.00000006</v>
      </c>
      <c r="BH51" s="262">
        <v>6720</v>
      </c>
      <c r="BI51" s="262">
        <f t="shared" si="27"/>
        <v>2149996800</v>
      </c>
      <c r="BJ51" s="262">
        <f t="shared" si="28"/>
        <v>1344</v>
      </c>
      <c r="BK51" s="262">
        <f t="shared" si="29"/>
        <v>429999360</v>
      </c>
      <c r="BL51" s="262">
        <v>5040</v>
      </c>
      <c r="BM51" s="262">
        <f t="shared" si="30"/>
        <v>1612497600</v>
      </c>
      <c r="BN51" s="262">
        <f t="shared" si="31"/>
        <v>1008</v>
      </c>
      <c r="BO51" s="262">
        <f t="shared" si="32"/>
        <v>322499520</v>
      </c>
      <c r="BP51" s="262">
        <f t="shared" si="33"/>
        <v>17640</v>
      </c>
      <c r="BQ51" s="262">
        <f t="shared" si="34"/>
        <v>5643741600</v>
      </c>
      <c r="BR51" s="262">
        <f t="shared" si="35"/>
        <v>3528</v>
      </c>
      <c r="BS51" s="262">
        <f t="shared" si="36"/>
        <v>1128748320</v>
      </c>
      <c r="BT51" s="262">
        <v>9240</v>
      </c>
      <c r="BU51" s="262">
        <f t="shared" si="37"/>
        <v>2956245600</v>
      </c>
      <c r="BV51" s="262">
        <f t="shared" si="38"/>
        <v>1848</v>
      </c>
      <c r="BW51" s="262">
        <f t="shared" si="39"/>
        <v>591249120</v>
      </c>
      <c r="BX51" s="261">
        <v>9240</v>
      </c>
      <c r="BY51" s="262">
        <f t="shared" si="40"/>
        <v>2956245600</v>
      </c>
      <c r="BZ51" s="262">
        <f t="shared" si="41"/>
        <v>1848</v>
      </c>
      <c r="CA51" s="262">
        <f t="shared" si="42"/>
        <v>591249120</v>
      </c>
      <c r="CB51" s="262">
        <v>8400</v>
      </c>
      <c r="CC51" s="262">
        <f t="shared" si="43"/>
        <v>2687496000</v>
      </c>
      <c r="CD51" s="262">
        <f t="shared" si="44"/>
        <v>1680</v>
      </c>
      <c r="CE51" s="262">
        <f t="shared" si="45"/>
        <v>537499200</v>
      </c>
      <c r="CF51" s="262">
        <f t="shared" si="46"/>
        <v>26880</v>
      </c>
      <c r="CG51" s="262">
        <f t="shared" si="47"/>
        <v>8599987200</v>
      </c>
      <c r="CH51" s="262">
        <f t="shared" si="48"/>
        <v>591252648</v>
      </c>
      <c r="CI51" s="262">
        <f t="shared" si="49"/>
        <v>1719997440</v>
      </c>
      <c r="CJ51" s="262">
        <v>9240</v>
      </c>
      <c r="CK51" s="262">
        <f t="shared" si="50"/>
        <v>2956245600</v>
      </c>
      <c r="CL51" s="262">
        <f t="shared" si="51"/>
        <v>1848</v>
      </c>
      <c r="CM51" s="262">
        <f t="shared" si="52"/>
        <v>591249120</v>
      </c>
      <c r="CN51" s="262">
        <v>8400</v>
      </c>
      <c r="CO51" s="262">
        <f t="shared" si="53"/>
        <v>2687496000</v>
      </c>
      <c r="CP51" s="262">
        <f t="shared" si="54"/>
        <v>1680</v>
      </c>
      <c r="CQ51" s="262">
        <f t="shared" si="55"/>
        <v>537499200</v>
      </c>
      <c r="CR51" s="262">
        <v>5880.0000000000009</v>
      </c>
      <c r="CS51" s="262">
        <f t="shared" si="56"/>
        <v>1881247200.0000002</v>
      </c>
      <c r="CT51" s="262">
        <f t="shared" si="57"/>
        <v>1176.0000000000002</v>
      </c>
      <c r="CU51" s="262">
        <f t="shared" si="58"/>
        <v>376249440.00000006</v>
      </c>
      <c r="CV51" s="262">
        <f t="shared" si="59"/>
        <v>23520</v>
      </c>
      <c r="CW51" s="262">
        <f t="shared" si="60"/>
        <v>7524988800</v>
      </c>
      <c r="CX51" s="271">
        <f t="shared" si="61"/>
        <v>4704</v>
      </c>
      <c r="CY51" s="271">
        <f t="shared" si="62"/>
        <v>1504997760</v>
      </c>
      <c r="CZ51" s="300">
        <f t="shared" si="63"/>
        <v>16800</v>
      </c>
      <c r="DA51" s="300">
        <f t="shared" si="64"/>
        <v>5374992000</v>
      </c>
      <c r="DB51" s="300">
        <f t="shared" si="65"/>
        <v>0</v>
      </c>
      <c r="DC51" s="300"/>
      <c r="DD51" s="300"/>
      <c r="DE51" s="300"/>
      <c r="DF51" s="300"/>
    </row>
    <row r="52" spans="1:156" ht="38.25" customHeight="1" x14ac:dyDescent="0.35">
      <c r="A52" s="22" t="s">
        <v>8</v>
      </c>
      <c r="B52" s="22">
        <v>13050309</v>
      </c>
      <c r="C52" s="138" t="s">
        <v>209</v>
      </c>
      <c r="D52" s="7" t="s">
        <v>217</v>
      </c>
      <c r="E52" s="7">
        <v>12</v>
      </c>
      <c r="F52" s="7">
        <v>1</v>
      </c>
      <c r="G52" s="8">
        <v>744047.61904761917</v>
      </c>
      <c r="H52" s="9">
        <f t="shared" si="8"/>
        <v>744047.61904761917</v>
      </c>
      <c r="I52" s="10"/>
      <c r="J52" s="10"/>
      <c r="K52" s="10"/>
      <c r="L52" s="11"/>
      <c r="M52" s="8">
        <v>85388230058</v>
      </c>
      <c r="N52" s="8">
        <v>134334</v>
      </c>
      <c r="O52" s="8" t="s">
        <v>469</v>
      </c>
      <c r="P52" s="11" t="s">
        <v>860</v>
      </c>
      <c r="Q52" s="12">
        <v>42891584192</v>
      </c>
      <c r="R52" s="12">
        <v>65888</v>
      </c>
      <c r="S52" s="12"/>
      <c r="T52" s="60" t="s">
        <v>1008</v>
      </c>
      <c r="U52" s="12">
        <v>23000000</v>
      </c>
      <c r="V52" s="11"/>
      <c r="W52" s="11" t="s">
        <v>860</v>
      </c>
      <c r="X52" s="13">
        <f t="shared" si="66"/>
        <v>21600</v>
      </c>
      <c r="Y52" s="14">
        <f t="shared" si="69"/>
        <v>259200</v>
      </c>
      <c r="Z52" s="15">
        <v>259200</v>
      </c>
      <c r="AA52" s="15">
        <f t="shared" si="2"/>
        <v>192857142857.14288</v>
      </c>
      <c r="AB52" s="16">
        <v>11389.083333333334</v>
      </c>
      <c r="AC52" s="16">
        <v>12741</v>
      </c>
      <c r="AD52" s="269">
        <f t="shared" si="3"/>
        <v>10000</v>
      </c>
      <c r="AE52" s="269">
        <f t="shared" si="4"/>
        <v>120000</v>
      </c>
      <c r="AF52" s="285">
        <v>120000</v>
      </c>
      <c r="AG52" s="18">
        <f t="shared" si="5"/>
        <v>89285714285.714294</v>
      </c>
      <c r="AH52" s="20" t="s">
        <v>872</v>
      </c>
      <c r="AI52" s="129">
        <f t="shared" si="68"/>
        <v>0.46296296296296297</v>
      </c>
      <c r="AJ52" s="290">
        <v>0.1</v>
      </c>
      <c r="AK52" s="9">
        <f t="shared" si="9"/>
        <v>12000</v>
      </c>
      <c r="AL52" s="259">
        <f t="shared" si="10"/>
        <v>132000</v>
      </c>
      <c r="AM52" s="259">
        <f t="shared" si="7"/>
        <v>98214285714.285736</v>
      </c>
      <c r="AN52" s="262">
        <v>6000</v>
      </c>
      <c r="AO52" s="262">
        <f t="shared" si="11"/>
        <v>4464285714.2857151</v>
      </c>
      <c r="AP52" s="262">
        <f t="shared" si="12"/>
        <v>600</v>
      </c>
      <c r="AQ52" s="262">
        <f t="shared" si="13"/>
        <v>446428571.42857152</v>
      </c>
      <c r="AR52" s="274">
        <v>8400</v>
      </c>
      <c r="AS52" s="274">
        <f t="shared" si="14"/>
        <v>6250000000.000001</v>
      </c>
      <c r="AT52" s="274">
        <f t="shared" si="15"/>
        <v>840</v>
      </c>
      <c r="AU52" s="274">
        <f t="shared" si="16"/>
        <v>625000000.00000012</v>
      </c>
      <c r="AV52" s="262">
        <v>8400</v>
      </c>
      <c r="AW52" s="262">
        <f t="shared" si="17"/>
        <v>6250000000.000001</v>
      </c>
      <c r="AX52" s="262">
        <f t="shared" si="18"/>
        <v>840</v>
      </c>
      <c r="AY52" s="262">
        <f t="shared" si="19"/>
        <v>625000000.00000012</v>
      </c>
      <c r="AZ52" s="262">
        <f t="shared" si="20"/>
        <v>22800</v>
      </c>
      <c r="BA52" s="262">
        <f t="shared" si="21"/>
        <v>16964285714.285717</v>
      </c>
      <c r="BB52" s="262">
        <f t="shared" si="22"/>
        <v>2280</v>
      </c>
      <c r="BC52" s="262">
        <f t="shared" si="23"/>
        <v>1696428571.4285717</v>
      </c>
      <c r="BD52" s="261">
        <v>8400</v>
      </c>
      <c r="BE52" s="262">
        <f t="shared" si="24"/>
        <v>6250000000.000001</v>
      </c>
      <c r="BF52" s="262">
        <f t="shared" si="25"/>
        <v>840</v>
      </c>
      <c r="BG52" s="262">
        <f t="shared" si="26"/>
        <v>625000000.00000012</v>
      </c>
      <c r="BH52" s="262">
        <v>9600</v>
      </c>
      <c r="BI52" s="262">
        <f t="shared" si="27"/>
        <v>7142857142.8571444</v>
      </c>
      <c r="BJ52" s="262">
        <f t="shared" si="28"/>
        <v>960</v>
      </c>
      <c r="BK52" s="262">
        <f t="shared" si="29"/>
        <v>714285714.28571439</v>
      </c>
      <c r="BL52" s="262">
        <v>7200</v>
      </c>
      <c r="BM52" s="262">
        <f t="shared" si="30"/>
        <v>5357142857.1428576</v>
      </c>
      <c r="BN52" s="262">
        <f t="shared" si="31"/>
        <v>720</v>
      </c>
      <c r="BO52" s="262">
        <f t="shared" si="32"/>
        <v>535714285.71428579</v>
      </c>
      <c r="BP52" s="262">
        <f t="shared" si="33"/>
        <v>25200</v>
      </c>
      <c r="BQ52" s="262">
        <f t="shared" si="34"/>
        <v>18750000000.000004</v>
      </c>
      <c r="BR52" s="262">
        <f t="shared" si="35"/>
        <v>2520</v>
      </c>
      <c r="BS52" s="262">
        <f t="shared" si="36"/>
        <v>1875000000.0000005</v>
      </c>
      <c r="BT52" s="262">
        <v>13200</v>
      </c>
      <c r="BU52" s="262">
        <f t="shared" si="37"/>
        <v>9821428571.4285736</v>
      </c>
      <c r="BV52" s="262">
        <f t="shared" si="38"/>
        <v>1320</v>
      </c>
      <c r="BW52" s="262">
        <f t="shared" si="39"/>
        <v>982142857.14285731</v>
      </c>
      <c r="BX52" s="261">
        <v>13200</v>
      </c>
      <c r="BY52" s="262">
        <f t="shared" si="40"/>
        <v>9821428571.4285736</v>
      </c>
      <c r="BZ52" s="262">
        <f t="shared" si="41"/>
        <v>1320</v>
      </c>
      <c r="CA52" s="262">
        <f t="shared" si="42"/>
        <v>982142857.14285731</v>
      </c>
      <c r="CB52" s="262">
        <v>12000</v>
      </c>
      <c r="CC52" s="262">
        <f t="shared" si="43"/>
        <v>8928571428.5714302</v>
      </c>
      <c r="CD52" s="262">
        <f t="shared" si="44"/>
        <v>1200</v>
      </c>
      <c r="CE52" s="262">
        <f t="shared" si="45"/>
        <v>892857142.85714304</v>
      </c>
      <c r="CF52" s="262">
        <f t="shared" si="46"/>
        <v>38400</v>
      </c>
      <c r="CG52" s="262">
        <f t="shared" si="47"/>
        <v>28571428571.428577</v>
      </c>
      <c r="CH52" s="262">
        <f t="shared" si="48"/>
        <v>982145377.14285731</v>
      </c>
      <c r="CI52" s="262">
        <f t="shared" si="49"/>
        <v>2857142857.1428576</v>
      </c>
      <c r="CJ52" s="262">
        <v>13200</v>
      </c>
      <c r="CK52" s="262">
        <f t="shared" si="50"/>
        <v>9821428571.4285736</v>
      </c>
      <c r="CL52" s="262">
        <f t="shared" si="51"/>
        <v>1320</v>
      </c>
      <c r="CM52" s="262">
        <f t="shared" si="52"/>
        <v>982142857.14285731</v>
      </c>
      <c r="CN52" s="262">
        <v>12000</v>
      </c>
      <c r="CO52" s="262">
        <f t="shared" si="53"/>
        <v>8928571428.5714302</v>
      </c>
      <c r="CP52" s="262">
        <f t="shared" si="54"/>
        <v>1200</v>
      </c>
      <c r="CQ52" s="262">
        <f t="shared" si="55"/>
        <v>892857142.85714304</v>
      </c>
      <c r="CR52" s="262">
        <v>8400</v>
      </c>
      <c r="CS52" s="262">
        <f t="shared" si="56"/>
        <v>6250000000.000001</v>
      </c>
      <c r="CT52" s="262">
        <f t="shared" si="57"/>
        <v>840</v>
      </c>
      <c r="CU52" s="262">
        <f t="shared" si="58"/>
        <v>625000000.00000012</v>
      </c>
      <c r="CV52" s="262">
        <f t="shared" si="59"/>
        <v>33600</v>
      </c>
      <c r="CW52" s="262">
        <f t="shared" si="60"/>
        <v>25000000000.000004</v>
      </c>
      <c r="CX52" s="271">
        <f t="shared" si="61"/>
        <v>3360</v>
      </c>
      <c r="CY52" s="271">
        <f t="shared" si="62"/>
        <v>2500000000.0000005</v>
      </c>
      <c r="CZ52" s="300">
        <f t="shared" si="63"/>
        <v>12000</v>
      </c>
      <c r="DA52" s="300">
        <f t="shared" si="64"/>
        <v>8928571428.5714302</v>
      </c>
      <c r="DB52" s="300">
        <f t="shared" si="65"/>
        <v>0</v>
      </c>
      <c r="DC52" s="300"/>
      <c r="DD52" s="300"/>
      <c r="DE52" s="300"/>
      <c r="DF52" s="300"/>
    </row>
    <row r="53" spans="1:156" x14ac:dyDescent="0.35">
      <c r="A53" s="22" t="s">
        <v>8</v>
      </c>
      <c r="B53" s="22">
        <v>13050214</v>
      </c>
      <c r="C53" s="6" t="s">
        <v>210</v>
      </c>
      <c r="D53" s="7" t="s">
        <v>850</v>
      </c>
      <c r="E53" s="7">
        <v>12</v>
      </c>
      <c r="F53" s="7">
        <v>1</v>
      </c>
      <c r="G53" s="8">
        <v>1041667</v>
      </c>
      <c r="H53" s="9">
        <f t="shared" si="8"/>
        <v>1041667</v>
      </c>
      <c r="I53" s="10"/>
      <c r="J53" s="10"/>
      <c r="K53" s="10"/>
      <c r="L53" s="11"/>
      <c r="M53" s="8">
        <v>24604071167</v>
      </c>
      <c r="N53" s="8">
        <v>26295</v>
      </c>
      <c r="O53" s="8" t="s">
        <v>469</v>
      </c>
      <c r="P53" s="11" t="s">
        <v>860</v>
      </c>
      <c r="Q53" s="12">
        <v>23268775947</v>
      </c>
      <c r="R53" s="12">
        <v>95728</v>
      </c>
      <c r="S53" s="12"/>
      <c r="T53" s="12"/>
      <c r="U53" s="11" t="s">
        <v>469</v>
      </c>
      <c r="V53" s="11"/>
      <c r="W53" s="11" t="s">
        <v>860</v>
      </c>
      <c r="X53" s="13">
        <f t="shared" si="66"/>
        <v>2160</v>
      </c>
      <c r="Y53" s="14">
        <f t="shared" si="69"/>
        <v>25920</v>
      </c>
      <c r="Z53" s="15">
        <v>25920</v>
      </c>
      <c r="AA53" s="15">
        <f t="shared" si="2"/>
        <v>27000008640</v>
      </c>
      <c r="AB53" s="16">
        <v>2194.0833333333335</v>
      </c>
      <c r="AC53" s="16">
        <v>16273.333333333334</v>
      </c>
      <c r="AD53" s="269">
        <f t="shared" si="3"/>
        <v>0</v>
      </c>
      <c r="AE53" s="269">
        <f t="shared" si="4"/>
        <v>0</v>
      </c>
      <c r="AF53" s="289">
        <v>0</v>
      </c>
      <c r="AG53" s="18">
        <f t="shared" si="5"/>
        <v>0</v>
      </c>
      <c r="AH53" s="59"/>
      <c r="AI53" s="129">
        <f t="shared" si="68"/>
        <v>0</v>
      </c>
      <c r="AJ53" s="290">
        <v>1</v>
      </c>
      <c r="AK53" s="9">
        <f t="shared" si="9"/>
        <v>0</v>
      </c>
      <c r="AL53" s="259">
        <f t="shared" si="10"/>
        <v>0</v>
      </c>
      <c r="AM53" s="259">
        <f t="shared" si="7"/>
        <v>0</v>
      </c>
      <c r="AN53" s="262">
        <v>0</v>
      </c>
      <c r="AO53" s="262">
        <f t="shared" si="11"/>
        <v>0</v>
      </c>
      <c r="AP53" s="262">
        <f t="shared" si="12"/>
        <v>0</v>
      </c>
      <c r="AQ53" s="262">
        <f t="shared" si="13"/>
        <v>0</v>
      </c>
      <c r="AR53" s="274">
        <v>0</v>
      </c>
      <c r="AS53" s="274">
        <f t="shared" si="14"/>
        <v>0</v>
      </c>
      <c r="AT53" s="274">
        <f t="shared" si="15"/>
        <v>0</v>
      </c>
      <c r="AU53" s="274">
        <f t="shared" si="16"/>
        <v>0</v>
      </c>
      <c r="AV53" s="262">
        <v>0</v>
      </c>
      <c r="AW53" s="262">
        <f t="shared" si="17"/>
        <v>0</v>
      </c>
      <c r="AX53" s="262">
        <f t="shared" si="18"/>
        <v>0</v>
      </c>
      <c r="AY53" s="262">
        <f t="shared" si="19"/>
        <v>0</v>
      </c>
      <c r="AZ53" s="262">
        <f t="shared" si="20"/>
        <v>0</v>
      </c>
      <c r="BA53" s="262">
        <f t="shared" si="21"/>
        <v>0</v>
      </c>
      <c r="BB53" s="262">
        <f t="shared" si="22"/>
        <v>0</v>
      </c>
      <c r="BC53" s="262">
        <f t="shared" si="23"/>
        <v>0</v>
      </c>
      <c r="BD53" s="261">
        <v>0</v>
      </c>
      <c r="BE53" s="262">
        <f t="shared" si="24"/>
        <v>0</v>
      </c>
      <c r="BF53" s="262">
        <f t="shared" si="25"/>
        <v>0</v>
      </c>
      <c r="BG53" s="262">
        <f t="shared" si="26"/>
        <v>0</v>
      </c>
      <c r="BH53" s="262">
        <v>0</v>
      </c>
      <c r="BI53" s="262">
        <f t="shared" si="27"/>
        <v>0</v>
      </c>
      <c r="BJ53" s="262">
        <f t="shared" si="28"/>
        <v>0</v>
      </c>
      <c r="BK53" s="262">
        <f t="shared" si="29"/>
        <v>0</v>
      </c>
      <c r="BL53" s="262">
        <v>0</v>
      </c>
      <c r="BM53" s="262">
        <f t="shared" si="30"/>
        <v>0</v>
      </c>
      <c r="BN53" s="262">
        <f t="shared" si="31"/>
        <v>0</v>
      </c>
      <c r="BO53" s="262">
        <f t="shared" si="32"/>
        <v>0</v>
      </c>
      <c r="BP53" s="262">
        <f t="shared" si="33"/>
        <v>0</v>
      </c>
      <c r="BQ53" s="262">
        <f t="shared" si="34"/>
        <v>0</v>
      </c>
      <c r="BR53" s="262">
        <f t="shared" si="35"/>
        <v>0</v>
      </c>
      <c r="BS53" s="262">
        <f t="shared" si="36"/>
        <v>0</v>
      </c>
      <c r="BT53" s="262">
        <v>0</v>
      </c>
      <c r="BU53" s="262">
        <f t="shared" si="37"/>
        <v>0</v>
      </c>
      <c r="BV53" s="262">
        <f t="shared" si="38"/>
        <v>0</v>
      </c>
      <c r="BW53" s="262">
        <f t="shared" si="39"/>
        <v>0</v>
      </c>
      <c r="BX53" s="261">
        <v>0</v>
      </c>
      <c r="BY53" s="262">
        <f t="shared" si="40"/>
        <v>0</v>
      </c>
      <c r="BZ53" s="262">
        <f t="shared" si="41"/>
        <v>0</v>
      </c>
      <c r="CA53" s="262">
        <f t="shared" si="42"/>
        <v>0</v>
      </c>
      <c r="CB53" s="262">
        <v>0</v>
      </c>
      <c r="CC53" s="262">
        <f t="shared" si="43"/>
        <v>0</v>
      </c>
      <c r="CD53" s="262">
        <f t="shared" si="44"/>
        <v>0</v>
      </c>
      <c r="CE53" s="262">
        <f t="shared" si="45"/>
        <v>0</v>
      </c>
      <c r="CF53" s="262">
        <f t="shared" si="46"/>
        <v>0</v>
      </c>
      <c r="CG53" s="262">
        <f t="shared" si="47"/>
        <v>0</v>
      </c>
      <c r="CH53" s="262">
        <f t="shared" si="48"/>
        <v>0</v>
      </c>
      <c r="CI53" s="262">
        <f t="shared" si="49"/>
        <v>0</v>
      </c>
      <c r="CJ53" s="262">
        <v>0</v>
      </c>
      <c r="CK53" s="262">
        <f t="shared" si="50"/>
        <v>0</v>
      </c>
      <c r="CL53" s="262">
        <f t="shared" si="51"/>
        <v>0</v>
      </c>
      <c r="CM53" s="262">
        <f t="shared" si="52"/>
        <v>0</v>
      </c>
      <c r="CN53" s="262">
        <v>0</v>
      </c>
      <c r="CO53" s="262">
        <f t="shared" si="53"/>
        <v>0</v>
      </c>
      <c r="CP53" s="262">
        <f t="shared" si="54"/>
        <v>0</v>
      </c>
      <c r="CQ53" s="262">
        <f t="shared" si="55"/>
        <v>0</v>
      </c>
      <c r="CR53" s="262">
        <v>0</v>
      </c>
      <c r="CS53" s="262">
        <f t="shared" si="56"/>
        <v>0</v>
      </c>
      <c r="CT53" s="262">
        <f t="shared" si="57"/>
        <v>0</v>
      </c>
      <c r="CU53" s="262">
        <f t="shared" si="58"/>
        <v>0</v>
      </c>
      <c r="CV53" s="262">
        <f t="shared" si="59"/>
        <v>0</v>
      </c>
      <c r="CW53" s="262">
        <f t="shared" si="60"/>
        <v>0</v>
      </c>
      <c r="CX53" s="271">
        <f t="shared" si="61"/>
        <v>0</v>
      </c>
      <c r="CY53" s="271">
        <f t="shared" si="62"/>
        <v>0</v>
      </c>
      <c r="CZ53" s="300">
        <f t="shared" si="63"/>
        <v>0</v>
      </c>
      <c r="DA53" s="300">
        <f t="shared" si="64"/>
        <v>0</v>
      </c>
      <c r="DB53" s="300">
        <f t="shared" si="65"/>
        <v>0</v>
      </c>
      <c r="DC53" s="300"/>
      <c r="DD53" s="300"/>
      <c r="DE53" s="300"/>
      <c r="DF53" s="300"/>
    </row>
    <row r="54" spans="1:156" x14ac:dyDescent="0.35">
      <c r="A54" s="22" t="s">
        <v>8</v>
      </c>
      <c r="B54" s="22">
        <v>13050315</v>
      </c>
      <c r="C54" s="6" t="s">
        <v>224</v>
      </c>
      <c r="D54" s="7" t="s">
        <v>218</v>
      </c>
      <c r="E54" s="7">
        <v>12</v>
      </c>
      <c r="F54" s="7">
        <v>1</v>
      </c>
      <c r="G54" s="8">
        <v>744047.61904761917</v>
      </c>
      <c r="H54" s="9">
        <f t="shared" si="8"/>
        <v>744047.61904761917</v>
      </c>
      <c r="I54" s="10"/>
      <c r="J54" s="10"/>
      <c r="K54" s="10"/>
      <c r="L54" s="11"/>
      <c r="M54" s="8">
        <v>622781250</v>
      </c>
      <c r="N54" s="8">
        <v>1004</v>
      </c>
      <c r="O54" s="8" t="s">
        <v>469</v>
      </c>
      <c r="P54" s="11" t="s">
        <v>860</v>
      </c>
      <c r="Q54" s="12">
        <v>6274627741</v>
      </c>
      <c r="R54" s="12">
        <v>10438</v>
      </c>
      <c r="S54" s="12"/>
      <c r="T54" s="12"/>
      <c r="U54" s="11" t="s">
        <v>469</v>
      </c>
      <c r="V54" s="11"/>
      <c r="W54" s="11" t="s">
        <v>860</v>
      </c>
      <c r="X54" s="13">
        <f t="shared" si="66"/>
        <v>5760</v>
      </c>
      <c r="Y54" s="14">
        <f t="shared" si="69"/>
        <v>69120</v>
      </c>
      <c r="Z54" s="15">
        <v>69120</v>
      </c>
      <c r="AA54" s="15">
        <f t="shared" si="2"/>
        <v>51428571428.571434</v>
      </c>
      <c r="AB54" s="16">
        <v>2396</v>
      </c>
      <c r="AC54" s="16">
        <v>1943.8333333333333</v>
      </c>
      <c r="AD54" s="269">
        <f t="shared" si="3"/>
        <v>5000</v>
      </c>
      <c r="AE54" s="269">
        <f t="shared" si="4"/>
        <v>60000</v>
      </c>
      <c r="AF54" s="283">
        <v>60000</v>
      </c>
      <c r="AG54" s="18">
        <f t="shared" si="5"/>
        <v>44642857142.857147</v>
      </c>
      <c r="AH54" s="59"/>
      <c r="AI54" s="129">
        <f t="shared" si="68"/>
        <v>0.86805555555555558</v>
      </c>
      <c r="AJ54" s="290">
        <v>0.6</v>
      </c>
      <c r="AK54" s="9">
        <f t="shared" si="9"/>
        <v>36000</v>
      </c>
      <c r="AL54" s="259">
        <f t="shared" si="10"/>
        <v>96000</v>
      </c>
      <c r="AM54" s="259">
        <f t="shared" si="7"/>
        <v>71428571428.571442</v>
      </c>
      <c r="AN54" s="262">
        <v>3000</v>
      </c>
      <c r="AO54" s="262">
        <f t="shared" si="11"/>
        <v>2232142857.1428576</v>
      </c>
      <c r="AP54" s="262">
        <f t="shared" si="12"/>
        <v>1800</v>
      </c>
      <c r="AQ54" s="262">
        <f t="shared" si="13"/>
        <v>1339285714.2857144</v>
      </c>
      <c r="AR54" s="274">
        <v>4200</v>
      </c>
      <c r="AS54" s="274">
        <f t="shared" si="14"/>
        <v>3125000000.0000005</v>
      </c>
      <c r="AT54" s="274">
        <f t="shared" si="15"/>
        <v>2520</v>
      </c>
      <c r="AU54" s="274">
        <f t="shared" si="16"/>
        <v>1875000000.0000002</v>
      </c>
      <c r="AV54" s="262">
        <v>4200</v>
      </c>
      <c r="AW54" s="262">
        <f t="shared" si="17"/>
        <v>3125000000.0000005</v>
      </c>
      <c r="AX54" s="262">
        <f t="shared" si="18"/>
        <v>2520</v>
      </c>
      <c r="AY54" s="262">
        <f t="shared" si="19"/>
        <v>1875000000.0000002</v>
      </c>
      <c r="AZ54" s="262">
        <f t="shared" si="20"/>
        <v>11400</v>
      </c>
      <c r="BA54" s="262">
        <f t="shared" si="21"/>
        <v>8482142857.1428585</v>
      </c>
      <c r="BB54" s="262">
        <f t="shared" si="22"/>
        <v>6840</v>
      </c>
      <c r="BC54" s="262">
        <f t="shared" si="23"/>
        <v>5089285714.2857151</v>
      </c>
      <c r="BD54" s="261">
        <v>4200</v>
      </c>
      <c r="BE54" s="262">
        <f t="shared" si="24"/>
        <v>3125000000.0000005</v>
      </c>
      <c r="BF54" s="262">
        <f t="shared" si="25"/>
        <v>2520</v>
      </c>
      <c r="BG54" s="262">
        <f t="shared" si="26"/>
        <v>1875000000.0000002</v>
      </c>
      <c r="BH54" s="262">
        <v>4800</v>
      </c>
      <c r="BI54" s="262">
        <f t="shared" si="27"/>
        <v>3571428571.4285722</v>
      </c>
      <c r="BJ54" s="262">
        <f t="shared" si="28"/>
        <v>2880</v>
      </c>
      <c r="BK54" s="262">
        <f t="shared" si="29"/>
        <v>2142857142.8571432</v>
      </c>
      <c r="BL54" s="262">
        <v>3600</v>
      </c>
      <c r="BM54" s="262">
        <f t="shared" si="30"/>
        <v>2678571428.5714288</v>
      </c>
      <c r="BN54" s="262">
        <f t="shared" si="31"/>
        <v>2160</v>
      </c>
      <c r="BO54" s="262">
        <f t="shared" si="32"/>
        <v>1607142857.1428573</v>
      </c>
      <c r="BP54" s="262">
        <f t="shared" si="33"/>
        <v>12600</v>
      </c>
      <c r="BQ54" s="262">
        <f t="shared" si="34"/>
        <v>9375000000.0000019</v>
      </c>
      <c r="BR54" s="262">
        <f t="shared" si="35"/>
        <v>7560</v>
      </c>
      <c r="BS54" s="262">
        <f t="shared" si="36"/>
        <v>5625000000.000001</v>
      </c>
      <c r="BT54" s="262">
        <v>6600</v>
      </c>
      <c r="BU54" s="262">
        <f t="shared" si="37"/>
        <v>4910714285.7142868</v>
      </c>
      <c r="BV54" s="262">
        <f t="shared" si="38"/>
        <v>3960</v>
      </c>
      <c r="BW54" s="262">
        <f t="shared" si="39"/>
        <v>2946428571.4285717</v>
      </c>
      <c r="BX54" s="261">
        <v>6600</v>
      </c>
      <c r="BY54" s="262">
        <f t="shared" si="40"/>
        <v>4910714285.7142868</v>
      </c>
      <c r="BZ54" s="262">
        <f t="shared" si="41"/>
        <v>3960</v>
      </c>
      <c r="CA54" s="262">
        <f t="shared" si="42"/>
        <v>2946428571.4285717</v>
      </c>
      <c r="CB54" s="262">
        <v>6000</v>
      </c>
      <c r="CC54" s="262">
        <f t="shared" si="43"/>
        <v>4464285714.2857151</v>
      </c>
      <c r="CD54" s="262">
        <f t="shared" si="44"/>
        <v>3600</v>
      </c>
      <c r="CE54" s="262">
        <f t="shared" si="45"/>
        <v>2678571428.5714288</v>
      </c>
      <c r="CF54" s="262">
        <f t="shared" si="46"/>
        <v>19200</v>
      </c>
      <c r="CG54" s="262">
        <f t="shared" si="47"/>
        <v>14285714285.714289</v>
      </c>
      <c r="CH54" s="262">
        <f t="shared" si="48"/>
        <v>2946436131.4285717</v>
      </c>
      <c r="CI54" s="262">
        <f t="shared" si="49"/>
        <v>8571428571.4285717</v>
      </c>
      <c r="CJ54" s="262">
        <v>6600</v>
      </c>
      <c r="CK54" s="262">
        <f t="shared" si="50"/>
        <v>4910714285.7142868</v>
      </c>
      <c r="CL54" s="262">
        <f t="shared" si="51"/>
        <v>3960</v>
      </c>
      <c r="CM54" s="262">
        <f t="shared" si="52"/>
        <v>2946428571.4285717</v>
      </c>
      <c r="CN54" s="262">
        <v>6000</v>
      </c>
      <c r="CO54" s="262">
        <f t="shared" si="53"/>
        <v>4464285714.2857151</v>
      </c>
      <c r="CP54" s="262">
        <f t="shared" si="54"/>
        <v>3600</v>
      </c>
      <c r="CQ54" s="262">
        <f t="shared" si="55"/>
        <v>2678571428.5714288</v>
      </c>
      <c r="CR54" s="262">
        <v>4200</v>
      </c>
      <c r="CS54" s="262">
        <f t="shared" si="56"/>
        <v>3125000000.0000005</v>
      </c>
      <c r="CT54" s="262">
        <f t="shared" si="57"/>
        <v>2520</v>
      </c>
      <c r="CU54" s="262">
        <f t="shared" si="58"/>
        <v>1875000000.0000002</v>
      </c>
      <c r="CV54" s="262">
        <f t="shared" si="59"/>
        <v>16800</v>
      </c>
      <c r="CW54" s="262">
        <f t="shared" si="60"/>
        <v>12500000000.000002</v>
      </c>
      <c r="CX54" s="271">
        <f t="shared" si="61"/>
        <v>10080</v>
      </c>
      <c r="CY54" s="271">
        <f t="shared" si="62"/>
        <v>7500000000.000001</v>
      </c>
      <c r="CZ54" s="300">
        <f t="shared" si="63"/>
        <v>36000</v>
      </c>
      <c r="DA54" s="300">
        <f t="shared" si="64"/>
        <v>26785714285.714287</v>
      </c>
      <c r="DB54" s="300">
        <f t="shared" si="65"/>
        <v>0</v>
      </c>
      <c r="DC54" s="300"/>
      <c r="DD54" s="300"/>
      <c r="DE54" s="300"/>
      <c r="DF54" s="300"/>
    </row>
    <row r="55" spans="1:156" s="19" customFormat="1" x14ac:dyDescent="0.35">
      <c r="A55" s="22" t="s">
        <v>8</v>
      </c>
      <c r="B55" s="22">
        <v>13060201</v>
      </c>
      <c r="C55" s="6" t="s">
        <v>219</v>
      </c>
      <c r="D55" s="7" t="s">
        <v>220</v>
      </c>
      <c r="E55" s="7">
        <v>12</v>
      </c>
      <c r="F55" s="7">
        <v>1</v>
      </c>
      <c r="G55" s="8">
        <v>409226.19047619042</v>
      </c>
      <c r="H55" s="9">
        <f t="shared" si="8"/>
        <v>409226.19047619042</v>
      </c>
      <c r="I55" s="10"/>
      <c r="J55" s="10"/>
      <c r="K55" s="10"/>
      <c r="L55" s="11"/>
      <c r="M55" s="8">
        <v>41956430124</v>
      </c>
      <c r="N55" s="8">
        <v>120557</v>
      </c>
      <c r="O55" s="8" t="s">
        <v>469</v>
      </c>
      <c r="P55" s="11" t="s">
        <v>860</v>
      </c>
      <c r="Q55" s="12">
        <v>15241197923</v>
      </c>
      <c r="R55" s="12">
        <v>36697</v>
      </c>
      <c r="S55" s="12"/>
      <c r="T55" s="12"/>
      <c r="U55" s="11" t="s">
        <v>469</v>
      </c>
      <c r="V55" s="11"/>
      <c r="W55" s="11" t="s">
        <v>860</v>
      </c>
      <c r="X55" s="13">
        <f t="shared" si="66"/>
        <v>24000</v>
      </c>
      <c r="Y55" s="14">
        <f t="shared" si="69"/>
        <v>288000</v>
      </c>
      <c r="Z55" s="15">
        <v>288000</v>
      </c>
      <c r="AA55" s="15">
        <f t="shared" si="2"/>
        <v>117857142857.14284</v>
      </c>
      <c r="AB55" s="16">
        <v>10019.166666666666</v>
      </c>
      <c r="AC55" s="16">
        <v>7556.5</v>
      </c>
      <c r="AD55" s="269">
        <f t="shared" si="3"/>
        <v>20000</v>
      </c>
      <c r="AE55" s="269">
        <f t="shared" si="4"/>
        <v>240000</v>
      </c>
      <c r="AF55" s="287">
        <v>240000</v>
      </c>
      <c r="AG55" s="18">
        <f t="shared" si="5"/>
        <v>98214285714.285706</v>
      </c>
      <c r="AH55" s="5" t="s">
        <v>1009</v>
      </c>
      <c r="AI55" s="129">
        <f t="shared" si="68"/>
        <v>0.83333333333333337</v>
      </c>
      <c r="AJ55" s="290">
        <v>0.1</v>
      </c>
      <c r="AK55" s="9">
        <f t="shared" si="9"/>
        <v>24000</v>
      </c>
      <c r="AL55" s="259">
        <f t="shared" si="10"/>
        <v>264000</v>
      </c>
      <c r="AM55" s="259">
        <f t="shared" si="7"/>
        <v>108035714285.71426</v>
      </c>
      <c r="AN55" s="262">
        <v>12000</v>
      </c>
      <c r="AO55" s="262">
        <f t="shared" si="11"/>
        <v>4910714285.7142849</v>
      </c>
      <c r="AP55" s="262">
        <f t="shared" si="12"/>
        <v>1200</v>
      </c>
      <c r="AQ55" s="262">
        <f t="shared" si="13"/>
        <v>491071428.57142848</v>
      </c>
      <c r="AR55" s="274">
        <v>16800</v>
      </c>
      <c r="AS55" s="274">
        <f t="shared" si="14"/>
        <v>6874999999.999999</v>
      </c>
      <c r="AT55" s="274">
        <f t="shared" si="15"/>
        <v>1680</v>
      </c>
      <c r="AU55" s="274">
        <f t="shared" si="16"/>
        <v>687499999.99999988</v>
      </c>
      <c r="AV55" s="262">
        <v>16800</v>
      </c>
      <c r="AW55" s="262">
        <f t="shared" si="17"/>
        <v>6874999999.999999</v>
      </c>
      <c r="AX55" s="262">
        <f t="shared" si="18"/>
        <v>1680</v>
      </c>
      <c r="AY55" s="262">
        <f t="shared" si="19"/>
        <v>687499999.99999988</v>
      </c>
      <c r="AZ55" s="262">
        <f t="shared" si="20"/>
        <v>45600</v>
      </c>
      <c r="BA55" s="262">
        <f t="shared" si="21"/>
        <v>18660714285.714283</v>
      </c>
      <c r="BB55" s="262">
        <f t="shared" si="22"/>
        <v>4560</v>
      </c>
      <c r="BC55" s="262">
        <f t="shared" si="23"/>
        <v>1866071428.5714283</v>
      </c>
      <c r="BD55" s="261">
        <v>16800</v>
      </c>
      <c r="BE55" s="262">
        <f t="shared" si="24"/>
        <v>6874999999.999999</v>
      </c>
      <c r="BF55" s="262">
        <f t="shared" si="25"/>
        <v>1680</v>
      </c>
      <c r="BG55" s="262">
        <f t="shared" si="26"/>
        <v>687499999.99999988</v>
      </c>
      <c r="BH55" s="262">
        <v>19200</v>
      </c>
      <c r="BI55" s="262">
        <f t="shared" si="27"/>
        <v>7857142857.1428556</v>
      </c>
      <c r="BJ55" s="262">
        <f t="shared" si="28"/>
        <v>1920</v>
      </c>
      <c r="BK55" s="262">
        <f t="shared" si="29"/>
        <v>785714285.71428561</v>
      </c>
      <c r="BL55" s="262">
        <v>14400</v>
      </c>
      <c r="BM55" s="262">
        <f t="shared" si="30"/>
        <v>5892857142.8571424</v>
      </c>
      <c r="BN55" s="262">
        <f t="shared" si="31"/>
        <v>1440</v>
      </c>
      <c r="BO55" s="262">
        <f t="shared" si="32"/>
        <v>589285714.28571415</v>
      </c>
      <c r="BP55" s="262">
        <f t="shared" si="33"/>
        <v>50400</v>
      </c>
      <c r="BQ55" s="262">
        <f t="shared" si="34"/>
        <v>20624999999.999996</v>
      </c>
      <c r="BR55" s="262">
        <f t="shared" si="35"/>
        <v>5040</v>
      </c>
      <c r="BS55" s="262">
        <f t="shared" si="36"/>
        <v>2062499999.9999995</v>
      </c>
      <c r="BT55" s="262">
        <v>26400</v>
      </c>
      <c r="BU55" s="262">
        <f t="shared" si="37"/>
        <v>10803571428.571426</v>
      </c>
      <c r="BV55" s="262">
        <f t="shared" si="38"/>
        <v>2640</v>
      </c>
      <c r="BW55" s="262">
        <f t="shared" si="39"/>
        <v>1080357142.8571427</v>
      </c>
      <c r="BX55" s="261">
        <v>26400</v>
      </c>
      <c r="BY55" s="262">
        <f t="shared" si="40"/>
        <v>10803571428.571426</v>
      </c>
      <c r="BZ55" s="262">
        <f t="shared" si="41"/>
        <v>2640</v>
      </c>
      <c r="CA55" s="262">
        <f t="shared" si="42"/>
        <v>1080357142.8571427</v>
      </c>
      <c r="CB55" s="262">
        <v>24000</v>
      </c>
      <c r="CC55" s="262">
        <f t="shared" si="43"/>
        <v>9821428571.4285698</v>
      </c>
      <c r="CD55" s="262">
        <f t="shared" si="44"/>
        <v>2400</v>
      </c>
      <c r="CE55" s="262">
        <f t="shared" si="45"/>
        <v>982142857.14285696</v>
      </c>
      <c r="CF55" s="262">
        <f t="shared" si="46"/>
        <v>76800</v>
      </c>
      <c r="CG55" s="262">
        <f t="shared" si="47"/>
        <v>31428571428.571423</v>
      </c>
      <c r="CH55" s="262">
        <f t="shared" si="48"/>
        <v>1080362182.8571427</v>
      </c>
      <c r="CI55" s="262">
        <f t="shared" si="49"/>
        <v>3142857142.8571424</v>
      </c>
      <c r="CJ55" s="262">
        <v>26400</v>
      </c>
      <c r="CK55" s="262">
        <f t="shared" si="50"/>
        <v>10803571428.571426</v>
      </c>
      <c r="CL55" s="262">
        <f t="shared" si="51"/>
        <v>2640</v>
      </c>
      <c r="CM55" s="262">
        <f t="shared" si="52"/>
        <v>1080357142.8571427</v>
      </c>
      <c r="CN55" s="262">
        <v>24000</v>
      </c>
      <c r="CO55" s="262">
        <f t="shared" si="53"/>
        <v>9821428571.4285698</v>
      </c>
      <c r="CP55" s="262">
        <f t="shared" si="54"/>
        <v>2400</v>
      </c>
      <c r="CQ55" s="262">
        <f t="shared" si="55"/>
        <v>982142857.14285696</v>
      </c>
      <c r="CR55" s="262">
        <v>16800</v>
      </c>
      <c r="CS55" s="262">
        <f t="shared" si="56"/>
        <v>6874999999.999999</v>
      </c>
      <c r="CT55" s="262">
        <f t="shared" si="57"/>
        <v>1680</v>
      </c>
      <c r="CU55" s="262">
        <f t="shared" si="58"/>
        <v>687499999.99999988</v>
      </c>
      <c r="CV55" s="262">
        <f t="shared" si="59"/>
        <v>67200</v>
      </c>
      <c r="CW55" s="262">
        <f t="shared" si="60"/>
        <v>27499999999.999996</v>
      </c>
      <c r="CX55" s="271">
        <f t="shared" si="61"/>
        <v>6720</v>
      </c>
      <c r="CY55" s="271">
        <f t="shared" si="62"/>
        <v>2749999999.9999995</v>
      </c>
      <c r="CZ55" s="300">
        <f t="shared" si="63"/>
        <v>24000</v>
      </c>
      <c r="DA55" s="300">
        <f t="shared" si="64"/>
        <v>9821428571.4285698</v>
      </c>
      <c r="DB55" s="300">
        <f t="shared" si="65"/>
        <v>0</v>
      </c>
      <c r="DC55" s="300"/>
      <c r="DD55" s="300"/>
      <c r="DE55" s="300"/>
      <c r="DF55" s="300"/>
      <c r="DG55" s="281"/>
      <c r="DH55" s="281"/>
      <c r="DI55" s="281"/>
      <c r="DJ55" s="281"/>
      <c r="DK55" s="281"/>
      <c r="DL55" s="281"/>
      <c r="DM55" s="281"/>
      <c r="DN55" s="281"/>
      <c r="DO55" s="281"/>
      <c r="DP55" s="281"/>
      <c r="DQ55" s="281"/>
      <c r="DR55" s="281"/>
      <c r="DS55" s="281"/>
      <c r="DT55" s="281"/>
      <c r="DU55" s="281"/>
      <c r="DV55" s="281"/>
      <c r="DW55" s="281"/>
      <c r="DX55" s="281"/>
      <c r="DY55" s="281"/>
      <c r="DZ55" s="281"/>
      <c r="EA55" s="281"/>
      <c r="EB55" s="281"/>
      <c r="EC55" s="281"/>
      <c r="ED55" s="281"/>
      <c r="EE55" s="281"/>
      <c r="EF55" s="281"/>
      <c r="EG55" s="281"/>
      <c r="EH55" s="281"/>
      <c r="EI55" s="281"/>
      <c r="EJ55" s="281"/>
      <c r="EK55" s="281"/>
      <c r="EL55" s="281"/>
      <c r="EM55" s="281"/>
      <c r="EN55" s="281"/>
      <c r="EO55" s="281"/>
      <c r="EP55" s="281"/>
      <c r="EQ55" s="281"/>
      <c r="ER55" s="281"/>
      <c r="ES55" s="281"/>
      <c r="ET55" s="281"/>
      <c r="EU55" s="281"/>
      <c r="EV55" s="281"/>
      <c r="EW55" s="281"/>
      <c r="EX55" s="281"/>
      <c r="EY55" s="281"/>
      <c r="EZ55" s="281"/>
    </row>
    <row r="56" spans="1:156" x14ac:dyDescent="0.35">
      <c r="A56" s="22" t="s">
        <v>8</v>
      </c>
      <c r="B56" s="22">
        <v>13060200</v>
      </c>
      <c r="C56" s="6" t="s">
        <v>221</v>
      </c>
      <c r="D56" s="7" t="s">
        <v>222</v>
      </c>
      <c r="E56" s="7">
        <v>12</v>
      </c>
      <c r="F56" s="7">
        <v>1</v>
      </c>
      <c r="G56" s="8">
        <v>401785.71428571426</v>
      </c>
      <c r="H56" s="9">
        <f t="shared" si="8"/>
        <v>401785.71428571426</v>
      </c>
      <c r="I56" s="10"/>
      <c r="J56" s="10"/>
      <c r="K56" s="10"/>
      <c r="L56" s="11"/>
      <c r="M56" s="8">
        <v>10468619190</v>
      </c>
      <c r="N56" s="8">
        <v>42483</v>
      </c>
      <c r="O56" s="8" t="s">
        <v>469</v>
      </c>
      <c r="P56" s="11" t="s">
        <v>860</v>
      </c>
      <c r="Q56" s="12">
        <v>9826167933</v>
      </c>
      <c r="R56" s="12">
        <v>46529</v>
      </c>
      <c r="S56" s="12"/>
      <c r="T56" s="12"/>
      <c r="U56" s="11" t="s">
        <v>469</v>
      </c>
      <c r="V56" s="11"/>
      <c r="W56" s="11" t="s">
        <v>860</v>
      </c>
      <c r="X56" s="13">
        <f t="shared" si="66"/>
        <v>3600</v>
      </c>
      <c r="Y56" s="14">
        <f t="shared" si="69"/>
        <v>43200</v>
      </c>
      <c r="Z56" s="15">
        <v>43200</v>
      </c>
      <c r="AA56" s="15">
        <f t="shared" si="2"/>
        <v>17357142857.142857</v>
      </c>
      <c r="AB56" s="16">
        <v>3553.6666666666665</v>
      </c>
      <c r="AC56" s="16">
        <v>7979.166666666667</v>
      </c>
      <c r="AD56" s="269">
        <f t="shared" si="3"/>
        <v>3000</v>
      </c>
      <c r="AE56" s="269">
        <f t="shared" si="4"/>
        <v>36000</v>
      </c>
      <c r="AF56" s="288">
        <v>36000</v>
      </c>
      <c r="AG56" s="18">
        <f t="shared" si="5"/>
        <v>14464285714.285713</v>
      </c>
      <c r="AH56" s="5"/>
      <c r="AI56" s="129">
        <f t="shared" si="68"/>
        <v>0.83333333333333337</v>
      </c>
      <c r="AJ56" s="290">
        <v>0.3</v>
      </c>
      <c r="AK56" s="9">
        <f t="shared" si="9"/>
        <v>10800</v>
      </c>
      <c r="AL56" s="259">
        <f t="shared" si="10"/>
        <v>46800</v>
      </c>
      <c r="AM56" s="259">
        <f t="shared" si="7"/>
        <v>18803571428.571426</v>
      </c>
      <c r="AN56" s="262">
        <v>1800</v>
      </c>
      <c r="AO56" s="262">
        <f t="shared" si="11"/>
        <v>723214285.71428561</v>
      </c>
      <c r="AP56" s="262">
        <f t="shared" si="12"/>
        <v>540</v>
      </c>
      <c r="AQ56" s="262">
        <f t="shared" si="13"/>
        <v>216964285.7142857</v>
      </c>
      <c r="AR56" s="274">
        <v>2520.0000000000005</v>
      </c>
      <c r="AS56" s="274">
        <f t="shared" si="14"/>
        <v>1012500000.0000001</v>
      </c>
      <c r="AT56" s="274">
        <f t="shared" si="15"/>
        <v>756.00000000000011</v>
      </c>
      <c r="AU56" s="274">
        <f t="shared" si="16"/>
        <v>303750000</v>
      </c>
      <c r="AV56" s="262">
        <v>2520.0000000000005</v>
      </c>
      <c r="AW56" s="262">
        <f t="shared" si="17"/>
        <v>1012500000.0000001</v>
      </c>
      <c r="AX56" s="262">
        <f t="shared" si="18"/>
        <v>756.00000000000011</v>
      </c>
      <c r="AY56" s="262">
        <f t="shared" si="19"/>
        <v>303750000</v>
      </c>
      <c r="AZ56" s="262">
        <f t="shared" si="20"/>
        <v>6840.0000000000009</v>
      </c>
      <c r="BA56" s="262">
        <f t="shared" si="21"/>
        <v>2748214285.7142859</v>
      </c>
      <c r="BB56" s="262">
        <f t="shared" si="22"/>
        <v>2052</v>
      </c>
      <c r="BC56" s="262">
        <f t="shared" si="23"/>
        <v>824464285.71428573</v>
      </c>
      <c r="BD56" s="261">
        <v>2520.0000000000005</v>
      </c>
      <c r="BE56" s="262">
        <f t="shared" si="24"/>
        <v>1012500000.0000001</v>
      </c>
      <c r="BF56" s="262">
        <f t="shared" si="25"/>
        <v>756.00000000000011</v>
      </c>
      <c r="BG56" s="262">
        <f t="shared" si="26"/>
        <v>303750000</v>
      </c>
      <c r="BH56" s="262">
        <v>2880</v>
      </c>
      <c r="BI56" s="262">
        <f t="shared" si="27"/>
        <v>1157142857.1428571</v>
      </c>
      <c r="BJ56" s="262">
        <f t="shared" si="28"/>
        <v>864</v>
      </c>
      <c r="BK56" s="262">
        <f t="shared" si="29"/>
        <v>347142857.14285713</v>
      </c>
      <c r="BL56" s="262">
        <v>2160</v>
      </c>
      <c r="BM56" s="262">
        <f t="shared" si="30"/>
        <v>867857142.85714281</v>
      </c>
      <c r="BN56" s="262">
        <f t="shared" si="31"/>
        <v>648</v>
      </c>
      <c r="BO56" s="262">
        <f t="shared" si="32"/>
        <v>260357142.85714284</v>
      </c>
      <c r="BP56" s="262">
        <f t="shared" si="33"/>
        <v>7560</v>
      </c>
      <c r="BQ56" s="262">
        <f t="shared" si="34"/>
        <v>3037500000</v>
      </c>
      <c r="BR56" s="262">
        <f t="shared" si="35"/>
        <v>2268</v>
      </c>
      <c r="BS56" s="262">
        <f t="shared" si="36"/>
        <v>911250000</v>
      </c>
      <c r="BT56" s="262">
        <v>3960</v>
      </c>
      <c r="BU56" s="262">
        <f t="shared" si="37"/>
        <v>1591071428.5714285</v>
      </c>
      <c r="BV56" s="262">
        <f t="shared" si="38"/>
        <v>1188</v>
      </c>
      <c r="BW56" s="262">
        <f t="shared" si="39"/>
        <v>477321428.57142854</v>
      </c>
      <c r="BX56" s="261">
        <v>3960</v>
      </c>
      <c r="BY56" s="262">
        <f t="shared" si="40"/>
        <v>1591071428.5714285</v>
      </c>
      <c r="BZ56" s="262">
        <f t="shared" si="41"/>
        <v>1188</v>
      </c>
      <c r="CA56" s="262">
        <f t="shared" si="42"/>
        <v>477321428.57142854</v>
      </c>
      <c r="CB56" s="262">
        <v>3600</v>
      </c>
      <c r="CC56" s="262">
        <f t="shared" si="43"/>
        <v>1446428571.4285712</v>
      </c>
      <c r="CD56" s="262">
        <f t="shared" si="44"/>
        <v>1080</v>
      </c>
      <c r="CE56" s="262">
        <f t="shared" si="45"/>
        <v>433928571.4285714</v>
      </c>
      <c r="CF56" s="262">
        <f t="shared" si="46"/>
        <v>11520</v>
      </c>
      <c r="CG56" s="262">
        <f t="shared" si="47"/>
        <v>4628571428.5714283</v>
      </c>
      <c r="CH56" s="262">
        <f t="shared" si="48"/>
        <v>477323696.57142854</v>
      </c>
      <c r="CI56" s="262">
        <f t="shared" si="49"/>
        <v>1388571428.5714285</v>
      </c>
      <c r="CJ56" s="262">
        <v>3960</v>
      </c>
      <c r="CK56" s="262">
        <f t="shared" si="50"/>
        <v>1591071428.5714285</v>
      </c>
      <c r="CL56" s="262">
        <f t="shared" si="51"/>
        <v>1188</v>
      </c>
      <c r="CM56" s="262">
        <f t="shared" si="52"/>
        <v>477321428.57142854</v>
      </c>
      <c r="CN56" s="262">
        <v>3600</v>
      </c>
      <c r="CO56" s="262">
        <f t="shared" si="53"/>
        <v>1446428571.4285712</v>
      </c>
      <c r="CP56" s="262">
        <f t="shared" si="54"/>
        <v>1080</v>
      </c>
      <c r="CQ56" s="262">
        <f t="shared" si="55"/>
        <v>433928571.4285714</v>
      </c>
      <c r="CR56" s="262">
        <v>2520.0000000000005</v>
      </c>
      <c r="CS56" s="262">
        <f t="shared" si="56"/>
        <v>1012500000.0000001</v>
      </c>
      <c r="CT56" s="262">
        <f t="shared" si="57"/>
        <v>756.00000000000011</v>
      </c>
      <c r="CU56" s="262">
        <f t="shared" si="58"/>
        <v>303750000</v>
      </c>
      <c r="CV56" s="262">
        <f t="shared" si="59"/>
        <v>10080</v>
      </c>
      <c r="CW56" s="262">
        <f t="shared" si="60"/>
        <v>4050000000</v>
      </c>
      <c r="CX56" s="271">
        <f t="shared" si="61"/>
        <v>3024</v>
      </c>
      <c r="CY56" s="271">
        <f t="shared" si="62"/>
        <v>1215000000</v>
      </c>
      <c r="CZ56" s="300">
        <f t="shared" si="63"/>
        <v>10800</v>
      </c>
      <c r="DA56" s="300">
        <f t="shared" si="64"/>
        <v>4339285714.2857141</v>
      </c>
      <c r="DB56" s="300">
        <f t="shared" si="65"/>
        <v>0</v>
      </c>
      <c r="DC56" s="300"/>
      <c r="DD56" s="300"/>
      <c r="DE56" s="300"/>
      <c r="DF56" s="300"/>
    </row>
    <row r="57" spans="1:156" x14ac:dyDescent="0.35">
      <c r="A57" s="22" t="s">
        <v>8</v>
      </c>
      <c r="B57" s="22">
        <v>13060300</v>
      </c>
      <c r="C57" s="6" t="s">
        <v>225</v>
      </c>
      <c r="D57" s="7" t="s">
        <v>223</v>
      </c>
      <c r="E57" s="7">
        <v>12</v>
      </c>
      <c r="F57" s="7">
        <v>1</v>
      </c>
      <c r="G57" s="8">
        <v>520833.33333333337</v>
      </c>
      <c r="H57" s="9">
        <f t="shared" si="8"/>
        <v>520833.33333333337</v>
      </c>
      <c r="I57" s="10"/>
      <c r="J57" s="10"/>
      <c r="K57" s="10"/>
      <c r="L57" s="11"/>
      <c r="M57" s="8">
        <v>15998230926</v>
      </c>
      <c r="N57" s="8">
        <v>53095</v>
      </c>
      <c r="O57" s="8" t="s">
        <v>469</v>
      </c>
      <c r="P57" s="11" t="s">
        <v>860</v>
      </c>
      <c r="Q57" s="12">
        <v>15026000876</v>
      </c>
      <c r="R57" s="12">
        <v>64774</v>
      </c>
      <c r="S57" s="12"/>
      <c r="T57" s="12"/>
      <c r="U57" s="11" t="s">
        <v>469</v>
      </c>
      <c r="V57" s="11"/>
      <c r="W57" s="11" t="s">
        <v>860</v>
      </c>
      <c r="X57" s="13">
        <f t="shared" si="66"/>
        <v>4320</v>
      </c>
      <c r="Y57" s="14">
        <f t="shared" si="69"/>
        <v>51840</v>
      </c>
      <c r="Z57" s="15">
        <v>51840</v>
      </c>
      <c r="AA57" s="15">
        <f t="shared" si="2"/>
        <v>27000000000.000004</v>
      </c>
      <c r="AB57" s="16">
        <v>4445.666666666667</v>
      </c>
      <c r="AC57" s="59">
        <v>10917.833333333334</v>
      </c>
      <c r="AD57" s="269">
        <f t="shared" si="3"/>
        <v>4000</v>
      </c>
      <c r="AE57" s="269">
        <f t="shared" si="4"/>
        <v>48000</v>
      </c>
      <c r="AF57" s="283">
        <v>48000</v>
      </c>
      <c r="AG57" s="18">
        <f t="shared" si="5"/>
        <v>25000000000</v>
      </c>
      <c r="AH57" s="5"/>
      <c r="AI57" s="129">
        <f t="shared" si="68"/>
        <v>0.92592592592592593</v>
      </c>
      <c r="AJ57" s="290">
        <v>0.5</v>
      </c>
      <c r="AK57" s="9">
        <f t="shared" si="9"/>
        <v>24000</v>
      </c>
      <c r="AL57" s="259">
        <f t="shared" si="10"/>
        <v>72000</v>
      </c>
      <c r="AM57" s="259">
        <f t="shared" si="7"/>
        <v>37500000000</v>
      </c>
      <c r="AN57" s="262">
        <v>2400</v>
      </c>
      <c r="AO57" s="262">
        <f t="shared" si="11"/>
        <v>1250000000</v>
      </c>
      <c r="AP57" s="262">
        <f t="shared" si="12"/>
        <v>1200</v>
      </c>
      <c r="AQ57" s="262">
        <f t="shared" si="13"/>
        <v>625000000</v>
      </c>
      <c r="AR57" s="274">
        <v>3360.0000000000005</v>
      </c>
      <c r="AS57" s="274">
        <f t="shared" si="14"/>
        <v>1750000000.0000005</v>
      </c>
      <c r="AT57" s="274">
        <f t="shared" si="15"/>
        <v>1680.0000000000002</v>
      </c>
      <c r="AU57" s="274">
        <f t="shared" si="16"/>
        <v>875000000.00000024</v>
      </c>
      <c r="AV57" s="262">
        <v>3360.0000000000005</v>
      </c>
      <c r="AW57" s="262">
        <f t="shared" si="17"/>
        <v>1750000000.0000005</v>
      </c>
      <c r="AX57" s="262">
        <f t="shared" si="18"/>
        <v>1680.0000000000002</v>
      </c>
      <c r="AY57" s="262">
        <f t="shared" si="19"/>
        <v>875000000.00000024</v>
      </c>
      <c r="AZ57" s="262">
        <f t="shared" si="20"/>
        <v>9120</v>
      </c>
      <c r="BA57" s="262">
        <f t="shared" si="21"/>
        <v>4750000000.000001</v>
      </c>
      <c r="BB57" s="262">
        <f t="shared" si="22"/>
        <v>4560</v>
      </c>
      <c r="BC57" s="262">
        <f t="shared" si="23"/>
        <v>2375000000.0000005</v>
      </c>
      <c r="BD57" s="261">
        <v>3360.0000000000005</v>
      </c>
      <c r="BE57" s="262">
        <f t="shared" si="24"/>
        <v>1750000000.0000005</v>
      </c>
      <c r="BF57" s="262">
        <f t="shared" si="25"/>
        <v>1680.0000000000002</v>
      </c>
      <c r="BG57" s="262">
        <f t="shared" si="26"/>
        <v>875000000.00000024</v>
      </c>
      <c r="BH57" s="262">
        <v>3840</v>
      </c>
      <c r="BI57" s="262">
        <f t="shared" si="27"/>
        <v>2000000000.0000002</v>
      </c>
      <c r="BJ57" s="262">
        <f t="shared" si="28"/>
        <v>1920</v>
      </c>
      <c r="BK57" s="262">
        <f t="shared" si="29"/>
        <v>1000000000.0000001</v>
      </c>
      <c r="BL57" s="262">
        <v>2880</v>
      </c>
      <c r="BM57" s="262">
        <f t="shared" si="30"/>
        <v>1500000000</v>
      </c>
      <c r="BN57" s="262">
        <f t="shared" si="31"/>
        <v>1440</v>
      </c>
      <c r="BO57" s="262">
        <f t="shared" si="32"/>
        <v>750000000</v>
      </c>
      <c r="BP57" s="262">
        <f t="shared" si="33"/>
        <v>10080</v>
      </c>
      <c r="BQ57" s="262">
        <f t="shared" si="34"/>
        <v>5250000000</v>
      </c>
      <c r="BR57" s="262">
        <f t="shared" si="35"/>
        <v>5040</v>
      </c>
      <c r="BS57" s="262">
        <f t="shared" si="36"/>
        <v>2625000000</v>
      </c>
      <c r="BT57" s="262">
        <v>5280</v>
      </c>
      <c r="BU57" s="262">
        <f t="shared" si="37"/>
        <v>2750000000</v>
      </c>
      <c r="BV57" s="262">
        <f t="shared" si="38"/>
        <v>2640</v>
      </c>
      <c r="BW57" s="262">
        <f t="shared" si="39"/>
        <v>1375000000</v>
      </c>
      <c r="BX57" s="261">
        <v>5280</v>
      </c>
      <c r="BY57" s="262">
        <f t="shared" si="40"/>
        <v>2750000000</v>
      </c>
      <c r="BZ57" s="262">
        <f t="shared" si="41"/>
        <v>2640</v>
      </c>
      <c r="CA57" s="262">
        <f t="shared" si="42"/>
        <v>1375000000</v>
      </c>
      <c r="CB57" s="262">
        <v>4800</v>
      </c>
      <c r="CC57" s="262">
        <f t="shared" si="43"/>
        <v>2500000000</v>
      </c>
      <c r="CD57" s="262">
        <f t="shared" si="44"/>
        <v>2400</v>
      </c>
      <c r="CE57" s="262">
        <f t="shared" si="45"/>
        <v>1250000000</v>
      </c>
      <c r="CF57" s="262">
        <f t="shared" si="46"/>
        <v>15360</v>
      </c>
      <c r="CG57" s="262">
        <f t="shared" si="47"/>
        <v>8000000000</v>
      </c>
      <c r="CH57" s="262">
        <f t="shared" si="48"/>
        <v>1375005040</v>
      </c>
      <c r="CI57" s="262">
        <f t="shared" si="49"/>
        <v>4000000000</v>
      </c>
      <c r="CJ57" s="262">
        <v>5280</v>
      </c>
      <c r="CK57" s="262">
        <f t="shared" si="50"/>
        <v>2750000000</v>
      </c>
      <c r="CL57" s="262">
        <f t="shared" si="51"/>
        <v>2640</v>
      </c>
      <c r="CM57" s="262">
        <f t="shared" si="52"/>
        <v>1375000000</v>
      </c>
      <c r="CN57" s="262">
        <v>4800</v>
      </c>
      <c r="CO57" s="262">
        <f t="shared" si="53"/>
        <v>2500000000</v>
      </c>
      <c r="CP57" s="262">
        <f t="shared" si="54"/>
        <v>2400</v>
      </c>
      <c r="CQ57" s="262">
        <f t="shared" si="55"/>
        <v>1250000000</v>
      </c>
      <c r="CR57" s="262">
        <v>3360.0000000000005</v>
      </c>
      <c r="CS57" s="262">
        <f t="shared" si="56"/>
        <v>1750000000.0000005</v>
      </c>
      <c r="CT57" s="262">
        <f t="shared" si="57"/>
        <v>1680.0000000000002</v>
      </c>
      <c r="CU57" s="262">
        <f t="shared" si="58"/>
        <v>875000000.00000024</v>
      </c>
      <c r="CV57" s="262">
        <f t="shared" si="59"/>
        <v>13440</v>
      </c>
      <c r="CW57" s="262">
        <f t="shared" si="60"/>
        <v>7000000000</v>
      </c>
      <c r="CX57" s="271">
        <f t="shared" si="61"/>
        <v>6720</v>
      </c>
      <c r="CY57" s="271">
        <f t="shared" si="62"/>
        <v>3500000000</v>
      </c>
      <c r="CZ57" s="300">
        <f t="shared" si="63"/>
        <v>24000</v>
      </c>
      <c r="DA57" s="300">
        <f t="shared" si="64"/>
        <v>12500000000</v>
      </c>
      <c r="DB57" s="300">
        <f t="shared" si="65"/>
        <v>0</v>
      </c>
      <c r="DC57" s="300"/>
      <c r="DD57" s="300"/>
      <c r="DE57" s="300"/>
      <c r="DF57" s="300"/>
    </row>
    <row r="58" spans="1:156" x14ac:dyDescent="0.35">
      <c r="A58" s="22" t="s">
        <v>8</v>
      </c>
      <c r="B58" s="22">
        <v>13020326</v>
      </c>
      <c r="C58" s="6" t="s">
        <v>211</v>
      </c>
      <c r="D58" s="7"/>
      <c r="E58" s="7">
        <v>12</v>
      </c>
      <c r="F58" s="7">
        <v>1</v>
      </c>
      <c r="G58" s="8">
        <v>2976190.4761904767</v>
      </c>
      <c r="H58" s="9">
        <f t="shared" si="8"/>
        <v>2976190.4761904767</v>
      </c>
      <c r="I58" s="10"/>
      <c r="J58" s="10"/>
      <c r="K58" s="10"/>
      <c r="L58" s="11"/>
      <c r="M58" s="8">
        <v>529342759</v>
      </c>
      <c r="N58" s="8">
        <v>185</v>
      </c>
      <c r="O58" s="8" t="s">
        <v>469</v>
      </c>
      <c r="P58" s="11" t="s">
        <v>860</v>
      </c>
      <c r="Q58" s="12">
        <v>281249992</v>
      </c>
      <c r="R58" s="12">
        <v>128</v>
      </c>
      <c r="S58" s="12"/>
      <c r="T58" s="12"/>
      <c r="U58" s="11" t="s">
        <v>469</v>
      </c>
      <c r="V58" s="11"/>
      <c r="W58" s="11" t="s">
        <v>860</v>
      </c>
      <c r="X58" s="13">
        <f t="shared" si="66"/>
        <v>1440</v>
      </c>
      <c r="Y58" s="14">
        <f t="shared" si="69"/>
        <v>17280</v>
      </c>
      <c r="Z58" s="15">
        <v>17280</v>
      </c>
      <c r="AA58" s="15">
        <f t="shared" si="2"/>
        <v>51428571428.571434</v>
      </c>
      <c r="AB58" s="16">
        <v>62.916666666666664</v>
      </c>
      <c r="AC58" s="16">
        <v>21.333333333333332</v>
      </c>
      <c r="AD58" s="269">
        <f t="shared" si="3"/>
        <v>0</v>
      </c>
      <c r="AE58" s="269">
        <f t="shared" si="4"/>
        <v>0</v>
      </c>
      <c r="AF58" s="285">
        <v>0</v>
      </c>
      <c r="AG58" s="18">
        <f t="shared" si="5"/>
        <v>0</v>
      </c>
      <c r="AH58" s="59"/>
      <c r="AI58" s="129">
        <f t="shared" si="68"/>
        <v>0</v>
      </c>
      <c r="AJ58" s="290">
        <v>0</v>
      </c>
      <c r="AK58" s="9">
        <f t="shared" si="9"/>
        <v>0</v>
      </c>
      <c r="AL58" s="259">
        <f t="shared" si="10"/>
        <v>0</v>
      </c>
      <c r="AM58" s="259">
        <f t="shared" si="7"/>
        <v>0</v>
      </c>
      <c r="AN58" s="262">
        <v>0</v>
      </c>
      <c r="AO58" s="262">
        <f t="shared" si="11"/>
        <v>0</v>
      </c>
      <c r="AP58" s="262">
        <f t="shared" si="12"/>
        <v>0</v>
      </c>
      <c r="AQ58" s="262">
        <f t="shared" si="13"/>
        <v>0</v>
      </c>
      <c r="AR58" s="274">
        <v>0</v>
      </c>
      <c r="AS58" s="274">
        <f t="shared" si="14"/>
        <v>0</v>
      </c>
      <c r="AT58" s="274">
        <f t="shared" si="15"/>
        <v>0</v>
      </c>
      <c r="AU58" s="274">
        <f t="shared" si="16"/>
        <v>0</v>
      </c>
      <c r="AV58" s="262">
        <v>0</v>
      </c>
      <c r="AW58" s="262">
        <f t="shared" si="17"/>
        <v>0</v>
      </c>
      <c r="AX58" s="262">
        <f t="shared" si="18"/>
        <v>0</v>
      </c>
      <c r="AY58" s="262">
        <f t="shared" si="19"/>
        <v>0</v>
      </c>
      <c r="AZ58" s="262">
        <f t="shared" si="20"/>
        <v>0</v>
      </c>
      <c r="BA58" s="262">
        <f t="shared" si="21"/>
        <v>0</v>
      </c>
      <c r="BB58" s="262">
        <f t="shared" si="22"/>
        <v>0</v>
      </c>
      <c r="BC58" s="262">
        <f t="shared" si="23"/>
        <v>0</v>
      </c>
      <c r="BD58" s="261">
        <v>0</v>
      </c>
      <c r="BE58" s="262">
        <f t="shared" si="24"/>
        <v>0</v>
      </c>
      <c r="BF58" s="262">
        <f t="shared" si="25"/>
        <v>0</v>
      </c>
      <c r="BG58" s="262">
        <f t="shared" si="26"/>
        <v>0</v>
      </c>
      <c r="BH58" s="262">
        <v>0</v>
      </c>
      <c r="BI58" s="262">
        <f t="shared" si="27"/>
        <v>0</v>
      </c>
      <c r="BJ58" s="262">
        <f t="shared" si="28"/>
        <v>0</v>
      </c>
      <c r="BK58" s="262">
        <f t="shared" si="29"/>
        <v>0</v>
      </c>
      <c r="BL58" s="262">
        <v>0</v>
      </c>
      <c r="BM58" s="262">
        <f t="shared" si="30"/>
        <v>0</v>
      </c>
      <c r="BN58" s="262">
        <f t="shared" si="31"/>
        <v>0</v>
      </c>
      <c r="BO58" s="262">
        <f t="shared" si="32"/>
        <v>0</v>
      </c>
      <c r="BP58" s="262">
        <f t="shared" si="33"/>
        <v>0</v>
      </c>
      <c r="BQ58" s="262">
        <f t="shared" si="34"/>
        <v>0</v>
      </c>
      <c r="BR58" s="262">
        <f t="shared" si="35"/>
        <v>0</v>
      </c>
      <c r="BS58" s="262">
        <f t="shared" si="36"/>
        <v>0</v>
      </c>
      <c r="BT58" s="262">
        <v>0</v>
      </c>
      <c r="BU58" s="262">
        <f t="shared" si="37"/>
        <v>0</v>
      </c>
      <c r="BV58" s="262">
        <f t="shared" si="38"/>
        <v>0</v>
      </c>
      <c r="BW58" s="262">
        <f t="shared" si="39"/>
        <v>0</v>
      </c>
      <c r="BX58" s="261">
        <v>0</v>
      </c>
      <c r="BY58" s="262">
        <f t="shared" si="40"/>
        <v>0</v>
      </c>
      <c r="BZ58" s="262">
        <f t="shared" si="41"/>
        <v>0</v>
      </c>
      <c r="CA58" s="262">
        <f t="shared" si="42"/>
        <v>0</v>
      </c>
      <c r="CB58" s="262">
        <v>0</v>
      </c>
      <c r="CC58" s="262">
        <f t="shared" si="43"/>
        <v>0</v>
      </c>
      <c r="CD58" s="262">
        <f t="shared" si="44"/>
        <v>0</v>
      </c>
      <c r="CE58" s="262">
        <f t="shared" si="45"/>
        <v>0</v>
      </c>
      <c r="CF58" s="262">
        <f t="shared" si="46"/>
        <v>0</v>
      </c>
      <c r="CG58" s="262">
        <f t="shared" si="47"/>
        <v>0</v>
      </c>
      <c r="CH58" s="262">
        <f t="shared" si="48"/>
        <v>0</v>
      </c>
      <c r="CI58" s="262">
        <f t="shared" si="49"/>
        <v>0</v>
      </c>
      <c r="CJ58" s="262">
        <v>0</v>
      </c>
      <c r="CK58" s="262">
        <f t="shared" si="50"/>
        <v>0</v>
      </c>
      <c r="CL58" s="262">
        <f t="shared" si="51"/>
        <v>0</v>
      </c>
      <c r="CM58" s="262">
        <f t="shared" si="52"/>
        <v>0</v>
      </c>
      <c r="CN58" s="262">
        <v>0</v>
      </c>
      <c r="CO58" s="262">
        <f t="shared" si="53"/>
        <v>0</v>
      </c>
      <c r="CP58" s="262">
        <f t="shared" si="54"/>
        <v>0</v>
      </c>
      <c r="CQ58" s="262">
        <f t="shared" si="55"/>
        <v>0</v>
      </c>
      <c r="CR58" s="262">
        <v>0</v>
      </c>
      <c r="CS58" s="262">
        <f t="shared" si="56"/>
        <v>0</v>
      </c>
      <c r="CT58" s="262">
        <f t="shared" si="57"/>
        <v>0</v>
      </c>
      <c r="CU58" s="262">
        <f t="shared" si="58"/>
        <v>0</v>
      </c>
      <c r="CV58" s="262">
        <f t="shared" si="59"/>
        <v>0</v>
      </c>
      <c r="CW58" s="262">
        <f t="shared" si="60"/>
        <v>0</v>
      </c>
      <c r="CX58" s="271">
        <f t="shared" si="61"/>
        <v>0</v>
      </c>
      <c r="CY58" s="271">
        <f t="shared" si="62"/>
        <v>0</v>
      </c>
      <c r="CZ58" s="300">
        <f t="shared" si="63"/>
        <v>0</v>
      </c>
      <c r="DA58" s="300">
        <f t="shared" si="64"/>
        <v>0</v>
      </c>
      <c r="DB58" s="300">
        <f t="shared" si="65"/>
        <v>0</v>
      </c>
      <c r="DC58" s="300"/>
      <c r="DD58" s="300"/>
      <c r="DE58" s="300"/>
      <c r="DF58" s="300"/>
    </row>
    <row r="59" spans="1:156" x14ac:dyDescent="0.35">
      <c r="A59" s="22" t="s">
        <v>8</v>
      </c>
      <c r="B59" s="22">
        <v>13060312</v>
      </c>
      <c r="C59" s="6" t="s">
        <v>212</v>
      </c>
      <c r="D59" s="7"/>
      <c r="E59" s="7">
        <v>12</v>
      </c>
      <c r="F59" s="7">
        <v>1</v>
      </c>
      <c r="G59" s="8">
        <v>892857.14285714284</v>
      </c>
      <c r="H59" s="9">
        <f t="shared" si="8"/>
        <v>892857.14285714284</v>
      </c>
      <c r="I59" s="10"/>
      <c r="J59" s="10"/>
      <c r="K59" s="10"/>
      <c r="L59" s="11"/>
      <c r="M59" s="8">
        <v>74371500</v>
      </c>
      <c r="N59" s="8">
        <v>105</v>
      </c>
      <c r="O59" s="8" t="s">
        <v>469</v>
      </c>
      <c r="P59" s="11" t="s">
        <v>860</v>
      </c>
      <c r="Q59" s="12">
        <v>2232387897</v>
      </c>
      <c r="R59" s="12">
        <v>3336</v>
      </c>
      <c r="S59" s="12"/>
      <c r="T59" s="12"/>
      <c r="U59" s="11" t="s">
        <v>469</v>
      </c>
      <c r="V59" s="11"/>
      <c r="W59" s="11" t="s">
        <v>860</v>
      </c>
      <c r="X59" s="13">
        <f t="shared" si="66"/>
        <v>3600</v>
      </c>
      <c r="Y59" s="14">
        <f t="shared" si="69"/>
        <v>43200</v>
      </c>
      <c r="Z59" s="15">
        <v>43200</v>
      </c>
      <c r="AA59" s="15">
        <f t="shared" si="2"/>
        <v>38571428571.428574</v>
      </c>
      <c r="AB59" s="16">
        <v>251.16666666666666</v>
      </c>
      <c r="AC59" s="16">
        <v>897.33333333333337</v>
      </c>
      <c r="AD59" s="269">
        <f t="shared" si="3"/>
        <v>0</v>
      </c>
      <c r="AE59" s="269">
        <f t="shared" si="4"/>
        <v>0</v>
      </c>
      <c r="AF59" s="285">
        <v>0</v>
      </c>
      <c r="AG59" s="18">
        <f t="shared" si="5"/>
        <v>0</v>
      </c>
      <c r="AH59" s="59"/>
      <c r="AI59" s="129">
        <f t="shared" si="68"/>
        <v>0</v>
      </c>
      <c r="AJ59" s="290">
        <v>0.3</v>
      </c>
      <c r="AK59" s="9">
        <f t="shared" si="9"/>
        <v>0</v>
      </c>
      <c r="AL59" s="259">
        <f t="shared" si="10"/>
        <v>0</v>
      </c>
      <c r="AM59" s="259">
        <f t="shared" si="7"/>
        <v>0</v>
      </c>
      <c r="AN59" s="262">
        <v>0</v>
      </c>
      <c r="AO59" s="262">
        <f t="shared" si="11"/>
        <v>0</v>
      </c>
      <c r="AP59" s="262">
        <f t="shared" si="12"/>
        <v>0</v>
      </c>
      <c r="AQ59" s="262">
        <f t="shared" si="13"/>
        <v>0</v>
      </c>
      <c r="AR59" s="274">
        <v>0</v>
      </c>
      <c r="AS59" s="274">
        <f t="shared" si="14"/>
        <v>0</v>
      </c>
      <c r="AT59" s="274">
        <f t="shared" si="15"/>
        <v>0</v>
      </c>
      <c r="AU59" s="274">
        <f t="shared" si="16"/>
        <v>0</v>
      </c>
      <c r="AV59" s="262">
        <v>0</v>
      </c>
      <c r="AW59" s="262">
        <f t="shared" si="17"/>
        <v>0</v>
      </c>
      <c r="AX59" s="262">
        <f t="shared" si="18"/>
        <v>0</v>
      </c>
      <c r="AY59" s="262">
        <f t="shared" si="19"/>
        <v>0</v>
      </c>
      <c r="AZ59" s="262">
        <f t="shared" si="20"/>
        <v>0</v>
      </c>
      <c r="BA59" s="262">
        <f t="shared" si="21"/>
        <v>0</v>
      </c>
      <c r="BB59" s="262">
        <f t="shared" si="22"/>
        <v>0</v>
      </c>
      <c r="BC59" s="262">
        <f t="shared" si="23"/>
        <v>0</v>
      </c>
      <c r="BD59" s="261">
        <v>0</v>
      </c>
      <c r="BE59" s="262">
        <f t="shared" si="24"/>
        <v>0</v>
      </c>
      <c r="BF59" s="262">
        <f t="shared" si="25"/>
        <v>0</v>
      </c>
      <c r="BG59" s="262">
        <f t="shared" si="26"/>
        <v>0</v>
      </c>
      <c r="BH59" s="262">
        <v>0</v>
      </c>
      <c r="BI59" s="262">
        <f t="shared" si="27"/>
        <v>0</v>
      </c>
      <c r="BJ59" s="262">
        <f t="shared" si="28"/>
        <v>0</v>
      </c>
      <c r="BK59" s="262">
        <f t="shared" si="29"/>
        <v>0</v>
      </c>
      <c r="BL59" s="262">
        <v>0</v>
      </c>
      <c r="BM59" s="262">
        <f t="shared" si="30"/>
        <v>0</v>
      </c>
      <c r="BN59" s="262">
        <f t="shared" si="31"/>
        <v>0</v>
      </c>
      <c r="BO59" s="262">
        <f t="shared" si="32"/>
        <v>0</v>
      </c>
      <c r="BP59" s="262">
        <f t="shared" si="33"/>
        <v>0</v>
      </c>
      <c r="BQ59" s="262">
        <f t="shared" si="34"/>
        <v>0</v>
      </c>
      <c r="BR59" s="262">
        <f t="shared" si="35"/>
        <v>0</v>
      </c>
      <c r="BS59" s="262">
        <f t="shared" si="36"/>
        <v>0</v>
      </c>
      <c r="BT59" s="262">
        <v>0</v>
      </c>
      <c r="BU59" s="262">
        <f t="shared" si="37"/>
        <v>0</v>
      </c>
      <c r="BV59" s="262">
        <f t="shared" si="38"/>
        <v>0</v>
      </c>
      <c r="BW59" s="262">
        <f t="shared" si="39"/>
        <v>0</v>
      </c>
      <c r="BX59" s="261">
        <v>0</v>
      </c>
      <c r="BY59" s="262">
        <f t="shared" si="40"/>
        <v>0</v>
      </c>
      <c r="BZ59" s="262">
        <f t="shared" si="41"/>
        <v>0</v>
      </c>
      <c r="CA59" s="262">
        <f t="shared" si="42"/>
        <v>0</v>
      </c>
      <c r="CB59" s="262">
        <v>0</v>
      </c>
      <c r="CC59" s="262">
        <f t="shared" si="43"/>
        <v>0</v>
      </c>
      <c r="CD59" s="262">
        <f t="shared" si="44"/>
        <v>0</v>
      </c>
      <c r="CE59" s="262">
        <f t="shared" si="45"/>
        <v>0</v>
      </c>
      <c r="CF59" s="262">
        <f t="shared" si="46"/>
        <v>0</v>
      </c>
      <c r="CG59" s="262">
        <f t="shared" si="47"/>
        <v>0</v>
      </c>
      <c r="CH59" s="262">
        <f t="shared" si="48"/>
        <v>0</v>
      </c>
      <c r="CI59" s="262">
        <f t="shared" si="49"/>
        <v>0</v>
      </c>
      <c r="CJ59" s="262">
        <v>0</v>
      </c>
      <c r="CK59" s="262">
        <f t="shared" si="50"/>
        <v>0</v>
      </c>
      <c r="CL59" s="262">
        <f t="shared" si="51"/>
        <v>0</v>
      </c>
      <c r="CM59" s="262">
        <f t="shared" si="52"/>
        <v>0</v>
      </c>
      <c r="CN59" s="262">
        <v>0</v>
      </c>
      <c r="CO59" s="262">
        <f t="shared" si="53"/>
        <v>0</v>
      </c>
      <c r="CP59" s="262">
        <f t="shared" si="54"/>
        <v>0</v>
      </c>
      <c r="CQ59" s="262">
        <f t="shared" si="55"/>
        <v>0</v>
      </c>
      <c r="CR59" s="262">
        <v>0</v>
      </c>
      <c r="CS59" s="262">
        <f t="shared" si="56"/>
        <v>0</v>
      </c>
      <c r="CT59" s="262">
        <f t="shared" si="57"/>
        <v>0</v>
      </c>
      <c r="CU59" s="262">
        <f t="shared" si="58"/>
        <v>0</v>
      </c>
      <c r="CV59" s="262">
        <f t="shared" si="59"/>
        <v>0</v>
      </c>
      <c r="CW59" s="262">
        <f t="shared" si="60"/>
        <v>0</v>
      </c>
      <c r="CX59" s="271">
        <f t="shared" si="61"/>
        <v>0</v>
      </c>
      <c r="CY59" s="271">
        <f t="shared" si="62"/>
        <v>0</v>
      </c>
      <c r="CZ59" s="300">
        <f t="shared" si="63"/>
        <v>0</v>
      </c>
      <c r="DA59" s="300">
        <f t="shared" si="64"/>
        <v>0</v>
      </c>
      <c r="DB59" s="300">
        <f t="shared" si="65"/>
        <v>0</v>
      </c>
      <c r="DC59" s="300"/>
      <c r="DD59" s="300"/>
      <c r="DE59" s="300"/>
      <c r="DF59" s="300"/>
    </row>
    <row r="60" spans="1:156" x14ac:dyDescent="0.35">
      <c r="A60" s="22" t="s">
        <v>8</v>
      </c>
      <c r="B60" s="22">
        <v>13060309</v>
      </c>
      <c r="C60" s="6" t="s">
        <v>156</v>
      </c>
      <c r="D60" s="7" t="s">
        <v>149</v>
      </c>
      <c r="E60" s="7">
        <v>12</v>
      </c>
      <c r="F60" s="7">
        <v>1</v>
      </c>
      <c r="G60" s="8">
        <v>768443</v>
      </c>
      <c r="H60" s="9">
        <f t="shared" si="8"/>
        <v>768443</v>
      </c>
      <c r="I60" s="10"/>
      <c r="J60" s="10"/>
      <c r="K60" s="10"/>
      <c r="L60" s="11"/>
      <c r="M60" s="8">
        <v>4065988534</v>
      </c>
      <c r="N60" s="8">
        <v>4717</v>
      </c>
      <c r="O60" s="8" t="s">
        <v>469</v>
      </c>
      <c r="P60" s="11" t="s">
        <v>860</v>
      </c>
      <c r="Q60" s="12">
        <v>4747981700</v>
      </c>
      <c r="R60" s="12">
        <v>6317</v>
      </c>
      <c r="S60" s="12"/>
      <c r="T60" s="12"/>
      <c r="U60" s="11" t="s">
        <v>469</v>
      </c>
      <c r="V60" s="11"/>
      <c r="W60" s="11" t="s">
        <v>860</v>
      </c>
      <c r="X60" s="13">
        <f t="shared" si="66"/>
        <v>7200</v>
      </c>
      <c r="Y60" s="14">
        <f t="shared" si="69"/>
        <v>86400</v>
      </c>
      <c r="Z60" s="15">
        <v>86400</v>
      </c>
      <c r="AA60" s="15">
        <f t="shared" si="2"/>
        <v>66393475200</v>
      </c>
      <c r="AB60" s="16">
        <v>1287.3333333333333</v>
      </c>
      <c r="AC60" s="16">
        <v>1404.8333333333333</v>
      </c>
      <c r="AD60" s="269">
        <f t="shared" si="3"/>
        <v>6000</v>
      </c>
      <c r="AE60" s="269">
        <f t="shared" si="4"/>
        <v>72000</v>
      </c>
      <c r="AF60" s="283">
        <v>72000</v>
      </c>
      <c r="AG60" s="18">
        <f t="shared" si="5"/>
        <v>55327896000</v>
      </c>
      <c r="AH60" s="59"/>
      <c r="AI60" s="129">
        <f t="shared" si="68"/>
        <v>0.83333333333333337</v>
      </c>
      <c r="AJ60" s="290">
        <v>0.25</v>
      </c>
      <c r="AK60" s="9">
        <f t="shared" si="9"/>
        <v>18000</v>
      </c>
      <c r="AL60" s="259">
        <f t="shared" si="10"/>
        <v>90000</v>
      </c>
      <c r="AM60" s="259">
        <f t="shared" si="7"/>
        <v>69159870000</v>
      </c>
      <c r="AN60" s="262">
        <v>3960</v>
      </c>
      <c r="AO60" s="262">
        <f t="shared" si="11"/>
        <v>3043034280</v>
      </c>
      <c r="AP60" s="262">
        <f t="shared" si="12"/>
        <v>990</v>
      </c>
      <c r="AQ60" s="262">
        <f t="shared" si="13"/>
        <v>760758570</v>
      </c>
      <c r="AR60" s="274">
        <v>5040.0000000000009</v>
      </c>
      <c r="AS60" s="274">
        <f t="shared" si="14"/>
        <v>3872952720.0000005</v>
      </c>
      <c r="AT60" s="274">
        <f t="shared" si="15"/>
        <v>1260.0000000000002</v>
      </c>
      <c r="AU60" s="274">
        <f t="shared" si="16"/>
        <v>968238180.00000012</v>
      </c>
      <c r="AV60" s="262">
        <v>5040.0000000000009</v>
      </c>
      <c r="AW60" s="262">
        <f t="shared" si="17"/>
        <v>3872952720.0000005</v>
      </c>
      <c r="AX60" s="262">
        <f t="shared" si="18"/>
        <v>1260.0000000000002</v>
      </c>
      <c r="AY60" s="262">
        <f t="shared" si="19"/>
        <v>968238180.00000012</v>
      </c>
      <c r="AZ60" s="262">
        <f t="shared" si="20"/>
        <v>14040.000000000002</v>
      </c>
      <c r="BA60" s="262">
        <f t="shared" si="21"/>
        <v>10788939720</v>
      </c>
      <c r="BB60" s="262">
        <f t="shared" si="22"/>
        <v>3510.0000000000005</v>
      </c>
      <c r="BC60" s="262">
        <f t="shared" si="23"/>
        <v>2697234930</v>
      </c>
      <c r="BD60" s="261">
        <v>3600</v>
      </c>
      <c r="BE60" s="262">
        <f t="shared" si="24"/>
        <v>2766394800</v>
      </c>
      <c r="BF60" s="262">
        <f t="shared" si="25"/>
        <v>900</v>
      </c>
      <c r="BG60" s="262">
        <f t="shared" si="26"/>
        <v>691598700</v>
      </c>
      <c r="BH60" s="262">
        <v>4320</v>
      </c>
      <c r="BI60" s="262">
        <f t="shared" si="27"/>
        <v>3319673760</v>
      </c>
      <c r="BJ60" s="262">
        <f t="shared" si="28"/>
        <v>1080</v>
      </c>
      <c r="BK60" s="262">
        <f t="shared" si="29"/>
        <v>829918440</v>
      </c>
      <c r="BL60" s="262">
        <v>4320</v>
      </c>
      <c r="BM60" s="262">
        <f t="shared" si="30"/>
        <v>3319673760</v>
      </c>
      <c r="BN60" s="262">
        <f t="shared" si="31"/>
        <v>1080</v>
      </c>
      <c r="BO60" s="262">
        <f t="shared" si="32"/>
        <v>829918440</v>
      </c>
      <c r="BP60" s="262">
        <f t="shared" si="33"/>
        <v>12240</v>
      </c>
      <c r="BQ60" s="262">
        <f t="shared" si="34"/>
        <v>9405742320</v>
      </c>
      <c r="BR60" s="262">
        <f t="shared" si="35"/>
        <v>3060</v>
      </c>
      <c r="BS60" s="262">
        <f t="shared" si="36"/>
        <v>2351435580</v>
      </c>
      <c r="BT60" s="262">
        <v>8280</v>
      </c>
      <c r="BU60" s="262">
        <f t="shared" si="37"/>
        <v>6362708040</v>
      </c>
      <c r="BV60" s="262">
        <f t="shared" si="38"/>
        <v>2070</v>
      </c>
      <c r="BW60" s="262">
        <f t="shared" si="39"/>
        <v>1590677010</v>
      </c>
      <c r="BX60" s="261">
        <v>8640</v>
      </c>
      <c r="BY60" s="262">
        <f t="shared" si="40"/>
        <v>6639347520</v>
      </c>
      <c r="BZ60" s="262">
        <f t="shared" si="41"/>
        <v>2160</v>
      </c>
      <c r="CA60" s="262">
        <f t="shared" si="42"/>
        <v>1659836880</v>
      </c>
      <c r="CB60" s="262">
        <v>7920</v>
      </c>
      <c r="CC60" s="262">
        <f t="shared" si="43"/>
        <v>6086068560</v>
      </c>
      <c r="CD60" s="262">
        <f t="shared" si="44"/>
        <v>1980</v>
      </c>
      <c r="CE60" s="262">
        <f t="shared" si="45"/>
        <v>1521517140</v>
      </c>
      <c r="CF60" s="262">
        <f t="shared" si="46"/>
        <v>24840</v>
      </c>
      <c r="CG60" s="262">
        <f t="shared" si="47"/>
        <v>19088124120</v>
      </c>
      <c r="CH60" s="262">
        <f t="shared" si="48"/>
        <v>1659840930</v>
      </c>
      <c r="CI60" s="262">
        <f t="shared" si="49"/>
        <v>4772031030</v>
      </c>
      <c r="CJ60" s="262">
        <v>7920</v>
      </c>
      <c r="CK60" s="262">
        <f t="shared" si="50"/>
        <v>6086068560</v>
      </c>
      <c r="CL60" s="262">
        <f t="shared" si="51"/>
        <v>1980</v>
      </c>
      <c r="CM60" s="262">
        <f t="shared" si="52"/>
        <v>1521517140</v>
      </c>
      <c r="CN60" s="262">
        <v>7920</v>
      </c>
      <c r="CO60" s="262">
        <f t="shared" si="53"/>
        <v>6086068560</v>
      </c>
      <c r="CP60" s="262">
        <f t="shared" si="54"/>
        <v>1980</v>
      </c>
      <c r="CQ60" s="262">
        <f t="shared" si="55"/>
        <v>1521517140</v>
      </c>
      <c r="CR60" s="262">
        <v>5040.0000000000009</v>
      </c>
      <c r="CS60" s="262">
        <f t="shared" si="56"/>
        <v>3872952720.0000005</v>
      </c>
      <c r="CT60" s="262">
        <f t="shared" si="57"/>
        <v>1260.0000000000002</v>
      </c>
      <c r="CU60" s="262">
        <f t="shared" si="58"/>
        <v>968238180.00000012</v>
      </c>
      <c r="CV60" s="262">
        <f t="shared" si="59"/>
        <v>20880</v>
      </c>
      <c r="CW60" s="262">
        <f t="shared" si="60"/>
        <v>16045089840</v>
      </c>
      <c r="CX60" s="271">
        <f t="shared" si="61"/>
        <v>5220</v>
      </c>
      <c r="CY60" s="271">
        <f t="shared" si="62"/>
        <v>4011272460</v>
      </c>
      <c r="CZ60" s="300">
        <f t="shared" si="63"/>
        <v>18000</v>
      </c>
      <c r="DA60" s="300">
        <f t="shared" si="64"/>
        <v>13831974000</v>
      </c>
      <c r="DB60" s="300">
        <f t="shared" si="65"/>
        <v>0</v>
      </c>
      <c r="DC60" s="300"/>
      <c r="DD60" s="300"/>
      <c r="DE60" s="300"/>
      <c r="DF60" s="300"/>
    </row>
    <row r="61" spans="1:156" x14ac:dyDescent="0.35">
      <c r="A61" s="22" t="s">
        <v>8</v>
      </c>
      <c r="B61" s="22">
        <v>13060313</v>
      </c>
      <c r="C61" s="6" t="s">
        <v>226</v>
      </c>
      <c r="D61" s="7" t="s">
        <v>227</v>
      </c>
      <c r="E61" s="7">
        <v>12</v>
      </c>
      <c r="F61" s="7">
        <v>1</v>
      </c>
      <c r="G61" s="8">
        <v>967261.90476190473</v>
      </c>
      <c r="H61" s="9">
        <f t="shared" si="8"/>
        <v>967261.90476190473</v>
      </c>
      <c r="I61" s="10"/>
      <c r="J61" s="10"/>
      <c r="K61" s="10"/>
      <c r="L61" s="11"/>
      <c r="M61" s="8">
        <v>1028750000</v>
      </c>
      <c r="N61" s="8">
        <v>1646</v>
      </c>
      <c r="O61" s="8" t="s">
        <v>469</v>
      </c>
      <c r="P61" s="8" t="s">
        <v>860</v>
      </c>
      <c r="Q61" s="12">
        <v>5907368644</v>
      </c>
      <c r="R61" s="12">
        <v>12043</v>
      </c>
      <c r="S61" s="12"/>
      <c r="T61" s="12"/>
      <c r="U61" s="11" t="s">
        <v>469</v>
      </c>
      <c r="V61" s="11"/>
      <c r="W61" s="11" t="s">
        <v>860</v>
      </c>
      <c r="X61" s="13">
        <f t="shared" si="66"/>
        <v>10800</v>
      </c>
      <c r="Y61" s="14">
        <f t="shared" si="69"/>
        <v>129600</v>
      </c>
      <c r="Z61" s="15">
        <v>129600</v>
      </c>
      <c r="AA61" s="15">
        <f t="shared" si="2"/>
        <v>125357142857.14285</v>
      </c>
      <c r="AB61" s="16">
        <v>1272.6666666666667</v>
      </c>
      <c r="AC61" s="16">
        <v>2079.5</v>
      </c>
      <c r="AD61" s="269">
        <f t="shared" si="3"/>
        <v>8000</v>
      </c>
      <c r="AE61" s="269">
        <f t="shared" si="4"/>
        <v>96000</v>
      </c>
      <c r="AF61" s="283">
        <v>96000</v>
      </c>
      <c r="AG61" s="18">
        <f t="shared" si="5"/>
        <v>92857142857.142853</v>
      </c>
      <c r="AH61" s="59"/>
      <c r="AI61" s="129">
        <f t="shared" si="68"/>
        <v>0.7407407407407407</v>
      </c>
      <c r="AJ61" s="290">
        <v>0.25</v>
      </c>
      <c r="AK61" s="9">
        <f t="shared" si="9"/>
        <v>24000</v>
      </c>
      <c r="AL61" s="259">
        <f t="shared" si="10"/>
        <v>120000</v>
      </c>
      <c r="AM61" s="259">
        <f t="shared" si="7"/>
        <v>116071428571.42857</v>
      </c>
      <c r="AN61" s="262">
        <v>5280</v>
      </c>
      <c r="AO61" s="262">
        <f t="shared" si="11"/>
        <v>5107142857.1428566</v>
      </c>
      <c r="AP61" s="262">
        <f t="shared" si="12"/>
        <v>1320</v>
      </c>
      <c r="AQ61" s="262">
        <f t="shared" si="13"/>
        <v>1276785714.2857141</v>
      </c>
      <c r="AR61" s="274">
        <v>6720.0000000000009</v>
      </c>
      <c r="AS61" s="274">
        <f t="shared" si="14"/>
        <v>6500000000.000001</v>
      </c>
      <c r="AT61" s="274">
        <f t="shared" si="15"/>
        <v>1680.0000000000002</v>
      </c>
      <c r="AU61" s="274">
        <f t="shared" si="16"/>
        <v>1625000000.0000002</v>
      </c>
      <c r="AV61" s="262">
        <v>6720.0000000000009</v>
      </c>
      <c r="AW61" s="262">
        <f t="shared" si="17"/>
        <v>6500000000.000001</v>
      </c>
      <c r="AX61" s="262">
        <f t="shared" si="18"/>
        <v>1680.0000000000002</v>
      </c>
      <c r="AY61" s="262">
        <f t="shared" si="19"/>
        <v>1625000000.0000002</v>
      </c>
      <c r="AZ61" s="262">
        <f t="shared" si="20"/>
        <v>18720</v>
      </c>
      <c r="BA61" s="262">
        <f t="shared" si="21"/>
        <v>18107142857.14286</v>
      </c>
      <c r="BB61" s="262">
        <f t="shared" si="22"/>
        <v>4680</v>
      </c>
      <c r="BC61" s="262">
        <f t="shared" si="23"/>
        <v>4526785714.2857151</v>
      </c>
      <c r="BD61" s="261">
        <v>4800</v>
      </c>
      <c r="BE61" s="262">
        <f t="shared" si="24"/>
        <v>4642857142.8571424</v>
      </c>
      <c r="BF61" s="262">
        <f t="shared" si="25"/>
        <v>1200</v>
      </c>
      <c r="BG61" s="262">
        <f t="shared" si="26"/>
        <v>1160714285.7142856</v>
      </c>
      <c r="BH61" s="262">
        <v>5760</v>
      </c>
      <c r="BI61" s="262">
        <f t="shared" si="27"/>
        <v>5571428571.4285717</v>
      </c>
      <c r="BJ61" s="262">
        <f t="shared" si="28"/>
        <v>1440</v>
      </c>
      <c r="BK61" s="262">
        <f t="shared" si="29"/>
        <v>1392857142.8571429</v>
      </c>
      <c r="BL61" s="262">
        <v>5760</v>
      </c>
      <c r="BM61" s="262">
        <f t="shared" si="30"/>
        <v>5571428571.4285717</v>
      </c>
      <c r="BN61" s="262">
        <f t="shared" si="31"/>
        <v>1440</v>
      </c>
      <c r="BO61" s="262">
        <f t="shared" si="32"/>
        <v>1392857142.8571429</v>
      </c>
      <c r="BP61" s="262">
        <f t="shared" si="33"/>
        <v>16320</v>
      </c>
      <c r="BQ61" s="262">
        <f t="shared" si="34"/>
        <v>15785714285.714287</v>
      </c>
      <c r="BR61" s="262">
        <f t="shared" si="35"/>
        <v>4080</v>
      </c>
      <c r="BS61" s="262">
        <f t="shared" si="36"/>
        <v>3946428571.4285717</v>
      </c>
      <c r="BT61" s="262">
        <v>11040</v>
      </c>
      <c r="BU61" s="262">
        <f t="shared" si="37"/>
        <v>10678571428.571428</v>
      </c>
      <c r="BV61" s="262">
        <f t="shared" si="38"/>
        <v>2760</v>
      </c>
      <c r="BW61" s="262">
        <f t="shared" si="39"/>
        <v>2669642857.1428571</v>
      </c>
      <c r="BX61" s="261">
        <v>11520</v>
      </c>
      <c r="BY61" s="262">
        <f t="shared" si="40"/>
        <v>11142857142.857143</v>
      </c>
      <c r="BZ61" s="262">
        <f t="shared" si="41"/>
        <v>2880</v>
      </c>
      <c r="CA61" s="262">
        <f t="shared" si="42"/>
        <v>2785714285.7142859</v>
      </c>
      <c r="CB61" s="262">
        <v>10560</v>
      </c>
      <c r="CC61" s="262">
        <f t="shared" si="43"/>
        <v>10214285714.285713</v>
      </c>
      <c r="CD61" s="262">
        <f t="shared" si="44"/>
        <v>2640</v>
      </c>
      <c r="CE61" s="262">
        <f t="shared" si="45"/>
        <v>2553571428.5714283</v>
      </c>
      <c r="CF61" s="262">
        <f t="shared" si="46"/>
        <v>33120</v>
      </c>
      <c r="CG61" s="262">
        <f t="shared" si="47"/>
        <v>32035714285.714287</v>
      </c>
      <c r="CH61" s="262">
        <f t="shared" si="48"/>
        <v>2785719685.7142859</v>
      </c>
      <c r="CI61" s="262">
        <f t="shared" si="49"/>
        <v>8008928571.4285717</v>
      </c>
      <c r="CJ61" s="262">
        <v>10560</v>
      </c>
      <c r="CK61" s="262">
        <f t="shared" si="50"/>
        <v>10214285714.285713</v>
      </c>
      <c r="CL61" s="262">
        <f t="shared" si="51"/>
        <v>2640</v>
      </c>
      <c r="CM61" s="262">
        <f t="shared" si="52"/>
        <v>2553571428.5714283</v>
      </c>
      <c r="CN61" s="262">
        <v>10560</v>
      </c>
      <c r="CO61" s="262">
        <f t="shared" si="53"/>
        <v>10214285714.285713</v>
      </c>
      <c r="CP61" s="262">
        <f t="shared" si="54"/>
        <v>2640</v>
      </c>
      <c r="CQ61" s="262">
        <f t="shared" si="55"/>
        <v>2553571428.5714283</v>
      </c>
      <c r="CR61" s="262">
        <v>6720.0000000000009</v>
      </c>
      <c r="CS61" s="262">
        <f t="shared" si="56"/>
        <v>6500000000.000001</v>
      </c>
      <c r="CT61" s="262">
        <f t="shared" si="57"/>
        <v>1680.0000000000002</v>
      </c>
      <c r="CU61" s="262">
        <f t="shared" si="58"/>
        <v>1625000000.0000002</v>
      </c>
      <c r="CV61" s="262">
        <f t="shared" si="59"/>
        <v>27840</v>
      </c>
      <c r="CW61" s="262">
        <f t="shared" si="60"/>
        <v>26928571428.571426</v>
      </c>
      <c r="CX61" s="271">
        <f t="shared" si="61"/>
        <v>6960</v>
      </c>
      <c r="CY61" s="271">
        <f t="shared" si="62"/>
        <v>6732142857.1428566</v>
      </c>
      <c r="CZ61" s="300">
        <f t="shared" si="63"/>
        <v>24000</v>
      </c>
      <c r="DA61" s="300">
        <f t="shared" si="64"/>
        <v>23214285714.285713</v>
      </c>
      <c r="DB61" s="300">
        <f t="shared" si="65"/>
        <v>0</v>
      </c>
      <c r="DC61" s="300"/>
      <c r="DD61" s="300"/>
      <c r="DE61" s="300"/>
      <c r="DF61" s="300"/>
    </row>
    <row r="62" spans="1:156" x14ac:dyDescent="0.35">
      <c r="A62" s="22" t="s">
        <v>8</v>
      </c>
      <c r="B62" s="22"/>
      <c r="C62" s="6" t="s">
        <v>150</v>
      </c>
      <c r="D62" s="7" t="s">
        <v>151</v>
      </c>
      <c r="E62" s="177">
        <v>7</v>
      </c>
      <c r="F62" s="7">
        <v>1</v>
      </c>
      <c r="G62" s="8">
        <v>389710</v>
      </c>
      <c r="H62" s="9">
        <f t="shared" si="8"/>
        <v>389710</v>
      </c>
      <c r="I62" s="10"/>
      <c r="J62" s="10"/>
      <c r="K62" s="10"/>
      <c r="L62" s="11"/>
      <c r="M62" s="8">
        <v>0</v>
      </c>
      <c r="N62" s="8">
        <v>0</v>
      </c>
      <c r="O62" s="8">
        <v>0</v>
      </c>
      <c r="P62" s="8" t="s">
        <v>860</v>
      </c>
      <c r="Q62" s="12">
        <v>0</v>
      </c>
      <c r="R62" s="12">
        <v>0</v>
      </c>
      <c r="S62" s="12"/>
      <c r="T62" s="12"/>
      <c r="U62" s="11">
        <v>0</v>
      </c>
      <c r="V62" s="11"/>
      <c r="W62" s="11" t="s">
        <v>860</v>
      </c>
      <c r="X62" s="13">
        <f>(Z62/F62)/E62</f>
        <v>428.57142857142856</v>
      </c>
      <c r="Y62" s="14">
        <f>Z62/F62</f>
        <v>3000</v>
      </c>
      <c r="Z62" s="15">
        <v>3000</v>
      </c>
      <c r="AA62" s="15">
        <f>Z62*H62</f>
        <v>1169130000</v>
      </c>
      <c r="AB62" s="16"/>
      <c r="AC62" s="16"/>
      <c r="AD62" s="269">
        <f t="shared" si="3"/>
        <v>3428.5714285714284</v>
      </c>
      <c r="AE62" s="269">
        <f t="shared" si="4"/>
        <v>24000</v>
      </c>
      <c r="AF62" s="283">
        <v>24000</v>
      </c>
      <c r="AG62" s="18">
        <f t="shared" si="5"/>
        <v>9353040000</v>
      </c>
      <c r="AH62" s="59"/>
      <c r="AI62" s="129">
        <f t="shared" si="68"/>
        <v>8</v>
      </c>
      <c r="AJ62" s="290">
        <v>0.25</v>
      </c>
      <c r="AK62" s="9">
        <f t="shared" si="9"/>
        <v>6000</v>
      </c>
      <c r="AL62" s="259">
        <f t="shared" si="10"/>
        <v>30000</v>
      </c>
      <c r="AM62" s="259">
        <f t="shared" si="7"/>
        <v>11691300000</v>
      </c>
      <c r="AN62" s="262"/>
      <c r="AO62" s="262">
        <f t="shared" si="11"/>
        <v>0</v>
      </c>
      <c r="AP62" s="262">
        <f t="shared" si="12"/>
        <v>0</v>
      </c>
      <c r="AQ62" s="262">
        <f t="shared" si="13"/>
        <v>0</v>
      </c>
      <c r="AR62" s="274"/>
      <c r="AS62" s="274">
        <f t="shared" si="14"/>
        <v>0</v>
      </c>
      <c r="AT62" s="274">
        <f t="shared" si="15"/>
        <v>0</v>
      </c>
      <c r="AU62" s="274">
        <f t="shared" si="16"/>
        <v>0</v>
      </c>
      <c r="AV62" s="262"/>
      <c r="AW62" s="262">
        <f t="shared" si="17"/>
        <v>0</v>
      </c>
      <c r="AX62" s="262">
        <f t="shared" si="18"/>
        <v>0</v>
      </c>
      <c r="AY62" s="262">
        <f t="shared" si="19"/>
        <v>0</v>
      </c>
      <c r="AZ62" s="262">
        <f t="shared" si="20"/>
        <v>0</v>
      </c>
      <c r="BA62" s="262">
        <f t="shared" si="21"/>
        <v>0</v>
      </c>
      <c r="BB62" s="262">
        <f t="shared" si="22"/>
        <v>0</v>
      </c>
      <c r="BC62" s="262">
        <f t="shared" si="23"/>
        <v>0</v>
      </c>
      <c r="BD62" s="261"/>
      <c r="BE62" s="262">
        <f t="shared" si="24"/>
        <v>0</v>
      </c>
      <c r="BF62" s="262">
        <f t="shared" si="25"/>
        <v>0</v>
      </c>
      <c r="BG62" s="262">
        <f t="shared" si="26"/>
        <v>0</v>
      </c>
      <c r="BH62" s="262"/>
      <c r="BI62" s="262">
        <f t="shared" si="27"/>
        <v>0</v>
      </c>
      <c r="BJ62" s="262">
        <f t="shared" si="28"/>
        <v>0</v>
      </c>
      <c r="BK62" s="262">
        <f t="shared" si="29"/>
        <v>0</v>
      </c>
      <c r="BL62" s="262">
        <v>2640</v>
      </c>
      <c r="BM62" s="262">
        <f t="shared" si="30"/>
        <v>1028834400</v>
      </c>
      <c r="BN62" s="262">
        <f t="shared" si="31"/>
        <v>660</v>
      </c>
      <c r="BO62" s="262">
        <f t="shared" si="32"/>
        <v>257208600</v>
      </c>
      <c r="BP62" s="262">
        <f t="shared" si="33"/>
        <v>2640</v>
      </c>
      <c r="BQ62" s="262">
        <f t="shared" si="34"/>
        <v>1028834400</v>
      </c>
      <c r="BR62" s="262">
        <f t="shared" si="35"/>
        <v>660</v>
      </c>
      <c r="BS62" s="262">
        <f t="shared" si="36"/>
        <v>257208600</v>
      </c>
      <c r="BT62" s="262">
        <v>3120</v>
      </c>
      <c r="BU62" s="262">
        <f t="shared" si="37"/>
        <v>1215895200</v>
      </c>
      <c r="BV62" s="262">
        <f t="shared" si="38"/>
        <v>780</v>
      </c>
      <c r="BW62" s="262">
        <f t="shared" si="39"/>
        <v>303973800</v>
      </c>
      <c r="BX62" s="261">
        <v>3600</v>
      </c>
      <c r="BY62" s="262">
        <f t="shared" si="40"/>
        <v>1402956000</v>
      </c>
      <c r="BZ62" s="262">
        <f t="shared" si="41"/>
        <v>900</v>
      </c>
      <c r="CA62" s="262">
        <f t="shared" si="42"/>
        <v>350739000</v>
      </c>
      <c r="CB62" s="262">
        <v>3840</v>
      </c>
      <c r="CC62" s="262">
        <f t="shared" si="43"/>
        <v>1496486400</v>
      </c>
      <c r="CD62" s="262">
        <f t="shared" si="44"/>
        <v>960</v>
      </c>
      <c r="CE62" s="262">
        <f t="shared" si="45"/>
        <v>374121600</v>
      </c>
      <c r="CF62" s="262">
        <f t="shared" si="46"/>
        <v>10560</v>
      </c>
      <c r="CG62" s="262">
        <f t="shared" si="47"/>
        <v>4115337600</v>
      </c>
      <c r="CH62" s="262">
        <f t="shared" si="48"/>
        <v>350740740</v>
      </c>
      <c r="CI62" s="262">
        <f t="shared" si="49"/>
        <v>1028834400</v>
      </c>
      <c r="CJ62" s="262">
        <v>3600</v>
      </c>
      <c r="CK62" s="262">
        <f t="shared" si="50"/>
        <v>1402956000</v>
      </c>
      <c r="CL62" s="262">
        <f t="shared" si="51"/>
        <v>900</v>
      </c>
      <c r="CM62" s="262">
        <f t="shared" si="52"/>
        <v>350739000</v>
      </c>
      <c r="CN62" s="262">
        <v>4800</v>
      </c>
      <c r="CO62" s="262">
        <f t="shared" si="53"/>
        <v>1870608000</v>
      </c>
      <c r="CP62" s="262">
        <f t="shared" si="54"/>
        <v>1200</v>
      </c>
      <c r="CQ62" s="262">
        <f t="shared" si="55"/>
        <v>467652000</v>
      </c>
      <c r="CR62" s="262">
        <v>2400</v>
      </c>
      <c r="CS62" s="262">
        <f t="shared" si="56"/>
        <v>935304000</v>
      </c>
      <c r="CT62" s="262">
        <f t="shared" si="57"/>
        <v>600</v>
      </c>
      <c r="CU62" s="262">
        <f t="shared" si="58"/>
        <v>233826000</v>
      </c>
      <c r="CV62" s="262">
        <f t="shared" si="59"/>
        <v>10800</v>
      </c>
      <c r="CW62" s="262">
        <f t="shared" si="60"/>
        <v>4208868000</v>
      </c>
      <c r="CX62" s="271">
        <f t="shared" si="61"/>
        <v>2700</v>
      </c>
      <c r="CY62" s="271">
        <f t="shared" si="62"/>
        <v>1052217000</v>
      </c>
      <c r="CZ62" s="300">
        <f t="shared" si="63"/>
        <v>6000</v>
      </c>
      <c r="DA62" s="300">
        <f t="shared" si="64"/>
        <v>2338260000</v>
      </c>
      <c r="DB62" s="300">
        <f t="shared" si="65"/>
        <v>0</v>
      </c>
      <c r="DC62" s="300"/>
      <c r="DD62" s="300"/>
      <c r="DE62" s="300"/>
      <c r="DF62" s="300"/>
    </row>
    <row r="63" spans="1:156" x14ac:dyDescent="0.35">
      <c r="A63" s="22" t="s">
        <v>8</v>
      </c>
      <c r="B63" s="22" t="s">
        <v>821</v>
      </c>
      <c r="C63" s="6" t="s">
        <v>153</v>
      </c>
      <c r="D63" s="7"/>
      <c r="E63" s="177">
        <v>7</v>
      </c>
      <c r="F63" s="7">
        <v>1</v>
      </c>
      <c r="G63" s="8">
        <v>995316</v>
      </c>
      <c r="H63" s="9">
        <f t="shared" si="8"/>
        <v>995316</v>
      </c>
      <c r="I63" s="10"/>
      <c r="J63" s="10"/>
      <c r="K63" s="10"/>
      <c r="L63" s="11"/>
      <c r="M63" s="8">
        <v>0</v>
      </c>
      <c r="N63" s="8">
        <v>0</v>
      </c>
      <c r="O63" s="8">
        <v>0</v>
      </c>
      <c r="P63" s="8" t="s">
        <v>860</v>
      </c>
      <c r="Q63" s="12"/>
      <c r="R63" s="12"/>
      <c r="S63" s="12"/>
      <c r="T63" s="12">
        <v>0</v>
      </c>
      <c r="U63" s="11">
        <v>0</v>
      </c>
      <c r="V63" s="11">
        <v>0</v>
      </c>
      <c r="W63" s="11" t="s">
        <v>860</v>
      </c>
      <c r="X63" s="13">
        <f>(Z63/F63)/E63</f>
        <v>0</v>
      </c>
      <c r="Y63" s="14">
        <f>Z63/F63</f>
        <v>0</v>
      </c>
      <c r="Z63" s="15">
        <v>0</v>
      </c>
      <c r="AA63" s="15">
        <f>Z63*H63</f>
        <v>0</v>
      </c>
      <c r="AB63" s="16"/>
      <c r="AC63" s="16"/>
      <c r="AD63" s="269">
        <f t="shared" si="3"/>
        <v>0</v>
      </c>
      <c r="AE63" s="269">
        <f t="shared" si="4"/>
        <v>0</v>
      </c>
      <c r="AF63" s="283">
        <v>0</v>
      </c>
      <c r="AG63" s="18">
        <f t="shared" si="5"/>
        <v>0</v>
      </c>
      <c r="AH63" s="59"/>
      <c r="AI63" s="129" t="e">
        <f t="shared" si="68"/>
        <v>#DIV/0!</v>
      </c>
      <c r="AJ63" s="290">
        <v>0</v>
      </c>
      <c r="AK63" s="9">
        <f t="shared" si="9"/>
        <v>0</v>
      </c>
      <c r="AL63" s="259">
        <f t="shared" si="10"/>
        <v>0</v>
      </c>
      <c r="AM63" s="259">
        <f t="shared" si="7"/>
        <v>0</v>
      </c>
      <c r="AN63" s="262">
        <v>0</v>
      </c>
      <c r="AO63" s="262">
        <f t="shared" si="11"/>
        <v>0</v>
      </c>
      <c r="AP63" s="262">
        <f t="shared" si="12"/>
        <v>0</v>
      </c>
      <c r="AQ63" s="262">
        <f t="shared" si="13"/>
        <v>0</v>
      </c>
      <c r="AR63" s="274">
        <v>0</v>
      </c>
      <c r="AS63" s="274">
        <f t="shared" si="14"/>
        <v>0</v>
      </c>
      <c r="AT63" s="274">
        <f t="shared" si="15"/>
        <v>0</v>
      </c>
      <c r="AU63" s="274">
        <f t="shared" si="16"/>
        <v>0</v>
      </c>
      <c r="AV63" s="262">
        <v>0</v>
      </c>
      <c r="AW63" s="262">
        <f t="shared" si="17"/>
        <v>0</v>
      </c>
      <c r="AX63" s="262">
        <f t="shared" si="18"/>
        <v>0</v>
      </c>
      <c r="AY63" s="262">
        <f t="shared" si="19"/>
        <v>0</v>
      </c>
      <c r="AZ63" s="262">
        <f t="shared" si="20"/>
        <v>0</v>
      </c>
      <c r="BA63" s="262">
        <f t="shared" si="21"/>
        <v>0</v>
      </c>
      <c r="BB63" s="262">
        <f t="shared" si="22"/>
        <v>0</v>
      </c>
      <c r="BC63" s="262">
        <f t="shared" si="23"/>
        <v>0</v>
      </c>
      <c r="BD63" s="261">
        <v>0</v>
      </c>
      <c r="BE63" s="262">
        <f t="shared" si="24"/>
        <v>0</v>
      </c>
      <c r="BF63" s="262">
        <f t="shared" si="25"/>
        <v>0</v>
      </c>
      <c r="BG63" s="262">
        <f t="shared" si="26"/>
        <v>0</v>
      </c>
      <c r="BH63" s="262">
        <v>0</v>
      </c>
      <c r="BI63" s="262">
        <f t="shared" si="27"/>
        <v>0</v>
      </c>
      <c r="BJ63" s="262">
        <f t="shared" si="28"/>
        <v>0</v>
      </c>
      <c r="BK63" s="262">
        <f t="shared" si="29"/>
        <v>0</v>
      </c>
      <c r="BL63" s="262">
        <v>0</v>
      </c>
      <c r="BM63" s="262">
        <f t="shared" si="30"/>
        <v>0</v>
      </c>
      <c r="BN63" s="262">
        <f t="shared" si="31"/>
        <v>0</v>
      </c>
      <c r="BO63" s="262">
        <f t="shared" si="32"/>
        <v>0</v>
      </c>
      <c r="BP63" s="262">
        <f t="shared" si="33"/>
        <v>0</v>
      </c>
      <c r="BQ63" s="262">
        <f t="shared" si="34"/>
        <v>0</v>
      </c>
      <c r="BR63" s="262">
        <f t="shared" si="35"/>
        <v>0</v>
      </c>
      <c r="BS63" s="262">
        <f t="shared" si="36"/>
        <v>0</v>
      </c>
      <c r="BT63" s="262">
        <v>0</v>
      </c>
      <c r="BU63" s="262">
        <f t="shared" si="37"/>
        <v>0</v>
      </c>
      <c r="BV63" s="262">
        <f t="shared" si="38"/>
        <v>0</v>
      </c>
      <c r="BW63" s="262">
        <f t="shared" si="39"/>
        <v>0</v>
      </c>
      <c r="BX63" s="261">
        <v>0</v>
      </c>
      <c r="BY63" s="262">
        <f t="shared" si="40"/>
        <v>0</v>
      </c>
      <c r="BZ63" s="262">
        <f t="shared" si="41"/>
        <v>0</v>
      </c>
      <c r="CA63" s="262">
        <f t="shared" si="42"/>
        <v>0</v>
      </c>
      <c r="CB63" s="262">
        <v>0</v>
      </c>
      <c r="CC63" s="262">
        <f t="shared" si="43"/>
        <v>0</v>
      </c>
      <c r="CD63" s="262">
        <f t="shared" si="44"/>
        <v>0</v>
      </c>
      <c r="CE63" s="262">
        <f t="shared" si="45"/>
        <v>0</v>
      </c>
      <c r="CF63" s="262">
        <f t="shared" si="46"/>
        <v>0</v>
      </c>
      <c r="CG63" s="262">
        <f t="shared" si="47"/>
        <v>0</v>
      </c>
      <c r="CH63" s="262">
        <f t="shared" si="48"/>
        <v>0</v>
      </c>
      <c r="CI63" s="262">
        <f t="shared" si="49"/>
        <v>0</v>
      </c>
      <c r="CJ63" s="262">
        <v>0</v>
      </c>
      <c r="CK63" s="262">
        <f t="shared" si="50"/>
        <v>0</v>
      </c>
      <c r="CL63" s="262">
        <f t="shared" si="51"/>
        <v>0</v>
      </c>
      <c r="CM63" s="262">
        <f t="shared" si="52"/>
        <v>0</v>
      </c>
      <c r="CN63" s="262">
        <v>0</v>
      </c>
      <c r="CO63" s="262">
        <f t="shared" si="53"/>
        <v>0</v>
      </c>
      <c r="CP63" s="262">
        <f t="shared" si="54"/>
        <v>0</v>
      </c>
      <c r="CQ63" s="262">
        <f t="shared" si="55"/>
        <v>0</v>
      </c>
      <c r="CR63" s="262">
        <v>0</v>
      </c>
      <c r="CS63" s="262">
        <f t="shared" si="56"/>
        <v>0</v>
      </c>
      <c r="CT63" s="262">
        <f t="shared" si="57"/>
        <v>0</v>
      </c>
      <c r="CU63" s="262">
        <f t="shared" si="58"/>
        <v>0</v>
      </c>
      <c r="CV63" s="262">
        <f t="shared" si="59"/>
        <v>0</v>
      </c>
      <c r="CW63" s="262">
        <f t="shared" si="60"/>
        <v>0</v>
      </c>
      <c r="CX63" s="271">
        <f t="shared" si="61"/>
        <v>0</v>
      </c>
      <c r="CY63" s="271">
        <f t="shared" si="62"/>
        <v>0</v>
      </c>
      <c r="CZ63" s="300">
        <f t="shared" si="63"/>
        <v>0</v>
      </c>
      <c r="DA63" s="300">
        <f t="shared" si="64"/>
        <v>0</v>
      </c>
      <c r="DB63" s="300">
        <f t="shared" si="65"/>
        <v>0</v>
      </c>
      <c r="DC63" s="300"/>
      <c r="DD63" s="300"/>
      <c r="DE63" s="300"/>
      <c r="DF63" s="300"/>
    </row>
    <row r="64" spans="1:156" x14ac:dyDescent="0.35">
      <c r="A64" s="22" t="s">
        <v>11</v>
      </c>
      <c r="B64" s="22" t="s">
        <v>803</v>
      </c>
      <c r="C64" s="6" t="s">
        <v>321</v>
      </c>
      <c r="D64" s="7" t="s">
        <v>45</v>
      </c>
      <c r="E64" s="7">
        <v>12</v>
      </c>
      <c r="F64" s="7">
        <v>100</v>
      </c>
      <c r="G64" s="8">
        <v>455000</v>
      </c>
      <c r="H64" s="9">
        <f t="shared" si="8"/>
        <v>4550</v>
      </c>
      <c r="I64" s="10">
        <v>4317660294850</v>
      </c>
      <c r="J64" s="10" t="s">
        <v>495</v>
      </c>
      <c r="K64" s="10" t="s">
        <v>494</v>
      </c>
      <c r="L64" s="11">
        <v>0.04</v>
      </c>
      <c r="M64" s="8">
        <v>3638722470070</v>
      </c>
      <c r="N64" s="8">
        <v>910674870</v>
      </c>
      <c r="O64" s="8" t="s">
        <v>616</v>
      </c>
      <c r="P64" s="11">
        <v>0.02</v>
      </c>
      <c r="Q64" s="12">
        <v>2021392880900</v>
      </c>
      <c r="R64" s="12">
        <v>342935530</v>
      </c>
      <c r="S64" s="12">
        <v>13</v>
      </c>
      <c r="T64" s="12">
        <v>215165640</v>
      </c>
      <c r="U64" s="11" t="s">
        <v>893</v>
      </c>
      <c r="V64" s="12">
        <v>31037800</v>
      </c>
      <c r="W64" s="11">
        <v>0.09</v>
      </c>
      <c r="X64" s="13">
        <f t="shared" si="66"/>
        <v>24000</v>
      </c>
      <c r="Y64" s="14">
        <f t="shared" si="69"/>
        <v>288000</v>
      </c>
      <c r="Z64" s="15">
        <v>28800000</v>
      </c>
      <c r="AA64" s="15">
        <f t="shared" si="2"/>
        <v>131040000000</v>
      </c>
      <c r="AB64" s="16">
        <v>17803.416666666668</v>
      </c>
      <c r="AC64" s="16">
        <v>25386.5</v>
      </c>
      <c r="AD64" s="269">
        <f t="shared" si="3"/>
        <v>30000</v>
      </c>
      <c r="AE64" s="269">
        <f t="shared" si="4"/>
        <v>360000</v>
      </c>
      <c r="AF64" s="283">
        <v>36000000</v>
      </c>
      <c r="AG64" s="18">
        <f t="shared" si="5"/>
        <v>163800000000</v>
      </c>
      <c r="AH64" s="59"/>
      <c r="AI64" s="129">
        <f t="shared" si="68"/>
        <v>1.25</v>
      </c>
      <c r="AJ64" s="290">
        <v>0.33</v>
      </c>
      <c r="AK64" s="9">
        <f t="shared" si="9"/>
        <v>11880000</v>
      </c>
      <c r="AL64" s="259">
        <f t="shared" si="10"/>
        <v>47880000</v>
      </c>
      <c r="AM64" s="259">
        <f t="shared" si="7"/>
        <v>217854000000</v>
      </c>
      <c r="AN64" s="262">
        <v>1800000</v>
      </c>
      <c r="AO64" s="262">
        <f t="shared" si="11"/>
        <v>8190000000</v>
      </c>
      <c r="AP64" s="262">
        <f t="shared" si="12"/>
        <v>594000</v>
      </c>
      <c r="AQ64" s="262">
        <f t="shared" si="13"/>
        <v>2702700000</v>
      </c>
      <c r="AR64" s="274">
        <v>2520000.0000000005</v>
      </c>
      <c r="AS64" s="274">
        <f t="shared" si="14"/>
        <v>11466000000.000002</v>
      </c>
      <c r="AT64" s="274">
        <f t="shared" si="15"/>
        <v>831600.00000000023</v>
      </c>
      <c r="AU64" s="274">
        <f t="shared" si="16"/>
        <v>3783780000.000001</v>
      </c>
      <c r="AV64" s="262">
        <v>2520000.0000000005</v>
      </c>
      <c r="AW64" s="262">
        <f t="shared" si="17"/>
        <v>11466000000.000002</v>
      </c>
      <c r="AX64" s="262">
        <f t="shared" si="18"/>
        <v>831600.00000000023</v>
      </c>
      <c r="AY64" s="262">
        <f t="shared" si="19"/>
        <v>3783780000.000001</v>
      </c>
      <c r="AZ64" s="262">
        <f t="shared" si="20"/>
        <v>6840000.0000000009</v>
      </c>
      <c r="BA64" s="262">
        <f t="shared" si="21"/>
        <v>31122000000.000004</v>
      </c>
      <c r="BB64" s="262">
        <f t="shared" si="22"/>
        <v>2257200.0000000005</v>
      </c>
      <c r="BC64" s="262">
        <f t="shared" si="23"/>
        <v>10270260000.000002</v>
      </c>
      <c r="BD64" s="261">
        <v>2520000.0000000005</v>
      </c>
      <c r="BE64" s="262">
        <f t="shared" si="24"/>
        <v>11466000000.000002</v>
      </c>
      <c r="BF64" s="262">
        <f t="shared" si="25"/>
        <v>831600.00000000023</v>
      </c>
      <c r="BG64" s="262">
        <f t="shared" si="26"/>
        <v>3783780000.000001</v>
      </c>
      <c r="BH64" s="262">
        <v>2880000</v>
      </c>
      <c r="BI64" s="262">
        <f t="shared" si="27"/>
        <v>13104000000</v>
      </c>
      <c r="BJ64" s="262">
        <f t="shared" si="28"/>
        <v>950400</v>
      </c>
      <c r="BK64" s="262">
        <f t="shared" si="29"/>
        <v>4324320000</v>
      </c>
      <c r="BL64" s="262">
        <v>2160000</v>
      </c>
      <c r="BM64" s="262">
        <f t="shared" si="30"/>
        <v>9828000000</v>
      </c>
      <c r="BN64" s="262">
        <f t="shared" si="31"/>
        <v>712800</v>
      </c>
      <c r="BO64" s="262">
        <f t="shared" si="32"/>
        <v>3243240000</v>
      </c>
      <c r="BP64" s="262">
        <f t="shared" si="33"/>
        <v>7560000</v>
      </c>
      <c r="BQ64" s="262">
        <f t="shared" si="34"/>
        <v>34398000000</v>
      </c>
      <c r="BR64" s="262">
        <f t="shared" si="35"/>
        <v>2494800</v>
      </c>
      <c r="BS64" s="262">
        <f t="shared" si="36"/>
        <v>11351340000</v>
      </c>
      <c r="BT64" s="262">
        <v>3960000</v>
      </c>
      <c r="BU64" s="262">
        <f t="shared" si="37"/>
        <v>18018000000</v>
      </c>
      <c r="BV64" s="262">
        <f t="shared" si="38"/>
        <v>1306800</v>
      </c>
      <c r="BW64" s="262">
        <f t="shared" si="39"/>
        <v>5945940000</v>
      </c>
      <c r="BX64" s="261">
        <v>3960000</v>
      </c>
      <c r="BY64" s="262">
        <f t="shared" si="40"/>
        <v>18018000000</v>
      </c>
      <c r="BZ64" s="262">
        <f t="shared" si="41"/>
        <v>1306800</v>
      </c>
      <c r="CA64" s="262">
        <f t="shared" si="42"/>
        <v>5945940000</v>
      </c>
      <c r="CB64" s="262">
        <v>3600000</v>
      </c>
      <c r="CC64" s="262">
        <f t="shared" si="43"/>
        <v>16380000000</v>
      </c>
      <c r="CD64" s="262">
        <f t="shared" si="44"/>
        <v>1188000</v>
      </c>
      <c r="CE64" s="262">
        <f t="shared" si="45"/>
        <v>5405400000</v>
      </c>
      <c r="CF64" s="262">
        <f t="shared" si="46"/>
        <v>11520000</v>
      </c>
      <c r="CG64" s="262">
        <f t="shared" si="47"/>
        <v>52416000000</v>
      </c>
      <c r="CH64" s="262">
        <f t="shared" si="48"/>
        <v>5948434800</v>
      </c>
      <c r="CI64" s="262">
        <f t="shared" si="49"/>
        <v>17297280000</v>
      </c>
      <c r="CJ64" s="262">
        <v>3960000</v>
      </c>
      <c r="CK64" s="262">
        <f t="shared" si="50"/>
        <v>18018000000</v>
      </c>
      <c r="CL64" s="262">
        <f t="shared" si="51"/>
        <v>1306800</v>
      </c>
      <c r="CM64" s="262">
        <f t="shared" si="52"/>
        <v>5945940000</v>
      </c>
      <c r="CN64" s="262">
        <v>3600000</v>
      </c>
      <c r="CO64" s="262">
        <f t="shared" si="53"/>
        <v>16380000000</v>
      </c>
      <c r="CP64" s="262">
        <f t="shared" si="54"/>
        <v>1188000</v>
      </c>
      <c r="CQ64" s="262">
        <f t="shared" si="55"/>
        <v>5405400000</v>
      </c>
      <c r="CR64" s="262">
        <v>2520000.0000000005</v>
      </c>
      <c r="CS64" s="262">
        <f t="shared" si="56"/>
        <v>11466000000.000002</v>
      </c>
      <c r="CT64" s="262">
        <f t="shared" si="57"/>
        <v>831600.00000000023</v>
      </c>
      <c r="CU64" s="262">
        <f t="shared" si="58"/>
        <v>3783780000.000001</v>
      </c>
      <c r="CV64" s="262">
        <f t="shared" si="59"/>
        <v>10080000</v>
      </c>
      <c r="CW64" s="262">
        <f t="shared" si="60"/>
        <v>45864000000</v>
      </c>
      <c r="CX64" s="271">
        <f t="shared" si="61"/>
        <v>3326400</v>
      </c>
      <c r="CY64" s="271">
        <f t="shared" si="62"/>
        <v>15135120000</v>
      </c>
      <c r="CZ64" s="300">
        <f t="shared" si="63"/>
        <v>11880000</v>
      </c>
      <c r="DA64" s="300">
        <f t="shared" si="64"/>
        <v>54054000000</v>
      </c>
      <c r="DB64" s="300">
        <f t="shared" si="65"/>
        <v>0</v>
      </c>
      <c r="DC64" s="300"/>
      <c r="DD64" s="300"/>
      <c r="DE64" s="300"/>
      <c r="DF64" s="300"/>
    </row>
    <row r="65" spans="1:110" x14ac:dyDescent="0.35">
      <c r="A65" s="22" t="s">
        <v>11</v>
      </c>
      <c r="B65" s="22">
        <v>13010252</v>
      </c>
      <c r="C65" s="6" t="s">
        <v>322</v>
      </c>
      <c r="D65" s="7" t="s">
        <v>228</v>
      </c>
      <c r="E65" s="7">
        <v>12</v>
      </c>
      <c r="F65" s="7">
        <v>20</v>
      </c>
      <c r="G65" s="8">
        <v>205920</v>
      </c>
      <c r="H65" s="9">
        <f t="shared" si="8"/>
        <v>10296</v>
      </c>
      <c r="I65" s="10">
        <v>830082698410</v>
      </c>
      <c r="J65" s="10">
        <v>140604690</v>
      </c>
      <c r="K65" s="10" t="s">
        <v>473</v>
      </c>
      <c r="L65" s="11">
        <v>0.02</v>
      </c>
      <c r="M65" s="8">
        <v>2068056225030</v>
      </c>
      <c r="N65" s="8">
        <v>181308560</v>
      </c>
      <c r="O65" s="8" t="s">
        <v>617</v>
      </c>
      <c r="P65" s="11">
        <v>0.02</v>
      </c>
      <c r="Q65" s="12">
        <v>1242497397000</v>
      </c>
      <c r="R65" s="12">
        <v>104552180</v>
      </c>
      <c r="S65" s="12">
        <v>10</v>
      </c>
      <c r="T65" s="12">
        <v>58525700</v>
      </c>
      <c r="U65" s="11" t="s">
        <v>894</v>
      </c>
      <c r="V65" s="11"/>
      <c r="W65" s="11">
        <v>0</v>
      </c>
      <c r="X65" s="13">
        <f t="shared" si="66"/>
        <v>12000</v>
      </c>
      <c r="Y65" s="14">
        <f t="shared" si="69"/>
        <v>144000</v>
      </c>
      <c r="Z65" s="15">
        <v>2880000</v>
      </c>
      <c r="AA65" s="15">
        <f t="shared" si="2"/>
        <v>29652480000</v>
      </c>
      <c r="AB65" s="16">
        <v>15299.5</v>
      </c>
      <c r="AC65" s="16">
        <v>9409.8333333333339</v>
      </c>
      <c r="AD65" s="269">
        <f t="shared" si="3"/>
        <v>10000</v>
      </c>
      <c r="AE65" s="269">
        <f t="shared" si="4"/>
        <v>120000</v>
      </c>
      <c r="AF65" s="283">
        <v>2400000</v>
      </c>
      <c r="AG65" s="18">
        <f t="shared" si="5"/>
        <v>24710400000</v>
      </c>
      <c r="AH65" s="59" t="s">
        <v>869</v>
      </c>
      <c r="AI65" s="129">
        <f t="shared" si="68"/>
        <v>0.83333333333333337</v>
      </c>
      <c r="AJ65" s="290">
        <v>0.2</v>
      </c>
      <c r="AK65" s="9">
        <f t="shared" si="9"/>
        <v>480000</v>
      </c>
      <c r="AL65" s="259">
        <f t="shared" si="10"/>
        <v>2880000</v>
      </c>
      <c r="AM65" s="259">
        <f t="shared" si="7"/>
        <v>29652480000</v>
      </c>
      <c r="AN65" s="262">
        <v>120000</v>
      </c>
      <c r="AO65" s="262">
        <f t="shared" si="11"/>
        <v>1235520000</v>
      </c>
      <c r="AP65" s="262">
        <f t="shared" si="12"/>
        <v>24000</v>
      </c>
      <c r="AQ65" s="262">
        <f t="shared" si="13"/>
        <v>247104000</v>
      </c>
      <c r="AR65" s="274">
        <v>168000.00000000003</v>
      </c>
      <c r="AS65" s="274">
        <f t="shared" si="14"/>
        <v>1729728000.0000002</v>
      </c>
      <c r="AT65" s="274">
        <f t="shared" si="15"/>
        <v>33600.000000000007</v>
      </c>
      <c r="AU65" s="274">
        <f t="shared" si="16"/>
        <v>345945600.00000006</v>
      </c>
      <c r="AV65" s="262">
        <v>168000.00000000003</v>
      </c>
      <c r="AW65" s="262">
        <f t="shared" si="17"/>
        <v>1729728000.0000002</v>
      </c>
      <c r="AX65" s="262">
        <f t="shared" si="18"/>
        <v>33600.000000000007</v>
      </c>
      <c r="AY65" s="262">
        <f t="shared" si="19"/>
        <v>345945600.00000006</v>
      </c>
      <c r="AZ65" s="262">
        <f t="shared" si="20"/>
        <v>456000.00000000006</v>
      </c>
      <c r="BA65" s="262">
        <f t="shared" si="21"/>
        <v>4694976000</v>
      </c>
      <c r="BB65" s="262">
        <f t="shared" si="22"/>
        <v>91200.000000000015</v>
      </c>
      <c r="BC65" s="262">
        <f t="shared" si="23"/>
        <v>938995200.00000012</v>
      </c>
      <c r="BD65" s="261">
        <v>168000.00000000003</v>
      </c>
      <c r="BE65" s="262">
        <f t="shared" si="24"/>
        <v>1729728000.0000002</v>
      </c>
      <c r="BF65" s="262">
        <f t="shared" si="25"/>
        <v>33600.000000000007</v>
      </c>
      <c r="BG65" s="262">
        <f t="shared" si="26"/>
        <v>345945600.00000006</v>
      </c>
      <c r="BH65" s="262">
        <v>192000</v>
      </c>
      <c r="BI65" s="262">
        <f t="shared" si="27"/>
        <v>1976832000</v>
      </c>
      <c r="BJ65" s="262">
        <f t="shared" si="28"/>
        <v>38400</v>
      </c>
      <c r="BK65" s="262">
        <f t="shared" si="29"/>
        <v>395366400</v>
      </c>
      <c r="BL65" s="262">
        <v>144000</v>
      </c>
      <c r="BM65" s="262">
        <f t="shared" si="30"/>
        <v>1482624000</v>
      </c>
      <c r="BN65" s="262">
        <f t="shared" si="31"/>
        <v>28800</v>
      </c>
      <c r="BO65" s="262">
        <f t="shared" si="32"/>
        <v>296524800</v>
      </c>
      <c r="BP65" s="262">
        <f t="shared" si="33"/>
        <v>504000</v>
      </c>
      <c r="BQ65" s="262">
        <f t="shared" si="34"/>
        <v>5189184000</v>
      </c>
      <c r="BR65" s="262">
        <f t="shared" si="35"/>
        <v>100800</v>
      </c>
      <c r="BS65" s="262">
        <f t="shared" si="36"/>
        <v>1037836800</v>
      </c>
      <c r="BT65" s="262">
        <v>264000</v>
      </c>
      <c r="BU65" s="262">
        <f t="shared" si="37"/>
        <v>2718144000</v>
      </c>
      <c r="BV65" s="262">
        <f t="shared" si="38"/>
        <v>52800</v>
      </c>
      <c r="BW65" s="262">
        <f t="shared" si="39"/>
        <v>543628800</v>
      </c>
      <c r="BX65" s="261">
        <v>264000</v>
      </c>
      <c r="BY65" s="262">
        <f t="shared" si="40"/>
        <v>2718144000</v>
      </c>
      <c r="BZ65" s="262">
        <f t="shared" si="41"/>
        <v>52800</v>
      </c>
      <c r="CA65" s="262">
        <f t="shared" si="42"/>
        <v>543628800</v>
      </c>
      <c r="CB65" s="262">
        <v>240000</v>
      </c>
      <c r="CC65" s="262">
        <f t="shared" si="43"/>
        <v>2471040000</v>
      </c>
      <c r="CD65" s="262">
        <f t="shared" si="44"/>
        <v>48000</v>
      </c>
      <c r="CE65" s="262">
        <f t="shared" si="45"/>
        <v>494208000</v>
      </c>
      <c r="CF65" s="262">
        <f t="shared" si="46"/>
        <v>768000</v>
      </c>
      <c r="CG65" s="262">
        <f t="shared" si="47"/>
        <v>7907328000</v>
      </c>
      <c r="CH65" s="262">
        <f t="shared" si="48"/>
        <v>543729600</v>
      </c>
      <c r="CI65" s="262">
        <f t="shared" si="49"/>
        <v>1581465600</v>
      </c>
      <c r="CJ65" s="262">
        <v>264000</v>
      </c>
      <c r="CK65" s="262">
        <f t="shared" si="50"/>
        <v>2718144000</v>
      </c>
      <c r="CL65" s="262">
        <f t="shared" si="51"/>
        <v>52800</v>
      </c>
      <c r="CM65" s="262">
        <f t="shared" si="52"/>
        <v>543628800</v>
      </c>
      <c r="CN65" s="262">
        <v>240000</v>
      </c>
      <c r="CO65" s="262">
        <f t="shared" si="53"/>
        <v>2471040000</v>
      </c>
      <c r="CP65" s="262">
        <f t="shared" si="54"/>
        <v>48000</v>
      </c>
      <c r="CQ65" s="262">
        <f t="shared" si="55"/>
        <v>494208000</v>
      </c>
      <c r="CR65" s="262">
        <v>168000.00000000003</v>
      </c>
      <c r="CS65" s="262">
        <f t="shared" si="56"/>
        <v>1729728000.0000002</v>
      </c>
      <c r="CT65" s="262">
        <f t="shared" si="57"/>
        <v>33600.000000000007</v>
      </c>
      <c r="CU65" s="262">
        <f t="shared" si="58"/>
        <v>345945600.00000006</v>
      </c>
      <c r="CV65" s="262">
        <f t="shared" si="59"/>
        <v>672000</v>
      </c>
      <c r="CW65" s="262">
        <f t="shared" si="60"/>
        <v>6918912000</v>
      </c>
      <c r="CX65" s="271">
        <f t="shared" si="61"/>
        <v>134400</v>
      </c>
      <c r="CY65" s="271">
        <f t="shared" si="62"/>
        <v>1383782400</v>
      </c>
      <c r="CZ65" s="300">
        <f t="shared" si="63"/>
        <v>480000</v>
      </c>
      <c r="DA65" s="300">
        <f t="shared" si="64"/>
        <v>4942080000</v>
      </c>
      <c r="DB65" s="300">
        <f t="shared" si="65"/>
        <v>0</v>
      </c>
      <c r="DC65" s="300"/>
      <c r="DD65" s="300"/>
      <c r="DE65" s="300"/>
      <c r="DF65" s="300"/>
    </row>
    <row r="66" spans="1:110" x14ac:dyDescent="0.35">
      <c r="A66" s="22" t="s">
        <v>11</v>
      </c>
      <c r="B66" s="22">
        <v>13010337</v>
      </c>
      <c r="C66" s="6" t="s">
        <v>323</v>
      </c>
      <c r="D66" s="7" t="s">
        <v>55</v>
      </c>
      <c r="E66" s="7">
        <v>12</v>
      </c>
      <c r="F66" s="7">
        <v>30</v>
      </c>
      <c r="G66" s="8">
        <v>304920</v>
      </c>
      <c r="H66" s="9">
        <f t="shared" si="8"/>
        <v>10164</v>
      </c>
      <c r="I66" s="10">
        <v>2498521703541</v>
      </c>
      <c r="J66" s="10">
        <v>251803920</v>
      </c>
      <c r="K66" s="10" t="s">
        <v>477</v>
      </c>
      <c r="L66" s="11">
        <v>0.01</v>
      </c>
      <c r="M66" s="8">
        <v>2672603590263</v>
      </c>
      <c r="N66" s="8">
        <v>227730970</v>
      </c>
      <c r="O66" s="8" t="s">
        <v>618</v>
      </c>
      <c r="P66" s="11">
        <v>0.02</v>
      </c>
      <c r="Q66" s="12">
        <v>704379820200</v>
      </c>
      <c r="R66" s="12">
        <v>58860132</v>
      </c>
      <c r="S66" s="12">
        <v>13</v>
      </c>
      <c r="T66" s="12">
        <v>23323830</v>
      </c>
      <c r="U66" s="11" t="s">
        <v>568</v>
      </c>
      <c r="V66" s="12">
        <v>5961120</v>
      </c>
      <c r="W66" s="11">
        <v>0.09</v>
      </c>
      <c r="X66" s="13">
        <f t="shared" si="66"/>
        <v>20000</v>
      </c>
      <c r="Y66" s="14">
        <f t="shared" si="69"/>
        <v>240000</v>
      </c>
      <c r="Z66" s="15">
        <v>7200000</v>
      </c>
      <c r="AA66" s="15">
        <f t="shared" si="2"/>
        <v>73180800000</v>
      </c>
      <c r="AB66" s="16">
        <v>11785.75</v>
      </c>
      <c r="AC66" s="16">
        <v>3796.1666666666665</v>
      </c>
      <c r="AD66" s="269">
        <f t="shared" si="3"/>
        <v>12000</v>
      </c>
      <c r="AE66" s="269">
        <f t="shared" si="4"/>
        <v>144000</v>
      </c>
      <c r="AF66" s="283">
        <v>4320000</v>
      </c>
      <c r="AG66" s="18">
        <f t="shared" si="5"/>
        <v>43908480000</v>
      </c>
      <c r="AH66" s="59"/>
      <c r="AI66" s="129">
        <f t="shared" si="68"/>
        <v>0.6</v>
      </c>
      <c r="AJ66" s="290">
        <v>0.2</v>
      </c>
      <c r="AK66" s="9">
        <f t="shared" si="9"/>
        <v>864000</v>
      </c>
      <c r="AL66" s="259">
        <f t="shared" si="10"/>
        <v>5184000</v>
      </c>
      <c r="AM66" s="259">
        <f t="shared" si="7"/>
        <v>52690176000</v>
      </c>
      <c r="AN66" s="262">
        <v>216000</v>
      </c>
      <c r="AO66" s="262">
        <f t="shared" si="11"/>
        <v>2195424000</v>
      </c>
      <c r="AP66" s="262">
        <f t="shared" si="12"/>
        <v>43200</v>
      </c>
      <c r="AQ66" s="262">
        <f t="shared" si="13"/>
        <v>439084800</v>
      </c>
      <c r="AR66" s="274">
        <v>302400</v>
      </c>
      <c r="AS66" s="274">
        <f t="shared" si="14"/>
        <v>3073593600</v>
      </c>
      <c r="AT66" s="274">
        <f t="shared" si="15"/>
        <v>60480</v>
      </c>
      <c r="AU66" s="274">
        <f t="shared" si="16"/>
        <v>614718720</v>
      </c>
      <c r="AV66" s="262">
        <v>302400</v>
      </c>
      <c r="AW66" s="262">
        <f t="shared" si="17"/>
        <v>3073593600</v>
      </c>
      <c r="AX66" s="262">
        <f t="shared" si="18"/>
        <v>60480</v>
      </c>
      <c r="AY66" s="262">
        <f t="shared" si="19"/>
        <v>614718720</v>
      </c>
      <c r="AZ66" s="262">
        <f t="shared" si="20"/>
        <v>820800</v>
      </c>
      <c r="BA66" s="262">
        <f t="shared" si="21"/>
        <v>8342611200</v>
      </c>
      <c r="BB66" s="262">
        <f t="shared" si="22"/>
        <v>164160</v>
      </c>
      <c r="BC66" s="262">
        <f t="shared" si="23"/>
        <v>1668522240</v>
      </c>
      <c r="BD66" s="261">
        <v>302400</v>
      </c>
      <c r="BE66" s="262">
        <f t="shared" si="24"/>
        <v>3073593600</v>
      </c>
      <c r="BF66" s="262">
        <f t="shared" si="25"/>
        <v>60480</v>
      </c>
      <c r="BG66" s="262">
        <f t="shared" si="26"/>
        <v>614718720</v>
      </c>
      <c r="BH66" s="262">
        <v>345600</v>
      </c>
      <c r="BI66" s="262">
        <f t="shared" si="27"/>
        <v>3512678400</v>
      </c>
      <c r="BJ66" s="262">
        <f t="shared" si="28"/>
        <v>69120</v>
      </c>
      <c r="BK66" s="262">
        <f t="shared" si="29"/>
        <v>702535680</v>
      </c>
      <c r="BL66" s="262">
        <v>259200</v>
      </c>
      <c r="BM66" s="262">
        <f t="shared" si="30"/>
        <v>2634508800</v>
      </c>
      <c r="BN66" s="262">
        <f t="shared" si="31"/>
        <v>51840</v>
      </c>
      <c r="BO66" s="262">
        <f t="shared" si="32"/>
        <v>526901760</v>
      </c>
      <c r="BP66" s="262">
        <f t="shared" si="33"/>
        <v>907200</v>
      </c>
      <c r="BQ66" s="262">
        <f t="shared" si="34"/>
        <v>9220780800</v>
      </c>
      <c r="BR66" s="262">
        <f t="shared" si="35"/>
        <v>181440</v>
      </c>
      <c r="BS66" s="262">
        <f t="shared" si="36"/>
        <v>1844156160</v>
      </c>
      <c r="BT66" s="262">
        <v>475200</v>
      </c>
      <c r="BU66" s="262">
        <f t="shared" si="37"/>
        <v>4829932800</v>
      </c>
      <c r="BV66" s="262">
        <f t="shared" si="38"/>
        <v>95040</v>
      </c>
      <c r="BW66" s="262">
        <f t="shared" si="39"/>
        <v>965986560</v>
      </c>
      <c r="BX66" s="261">
        <v>475200</v>
      </c>
      <c r="BY66" s="262">
        <f t="shared" si="40"/>
        <v>4829932800</v>
      </c>
      <c r="BZ66" s="262">
        <f t="shared" si="41"/>
        <v>95040</v>
      </c>
      <c r="CA66" s="262">
        <f t="shared" si="42"/>
        <v>965986560</v>
      </c>
      <c r="CB66" s="262">
        <v>432000</v>
      </c>
      <c r="CC66" s="262">
        <f t="shared" si="43"/>
        <v>4390848000</v>
      </c>
      <c r="CD66" s="262">
        <f t="shared" si="44"/>
        <v>86400</v>
      </c>
      <c r="CE66" s="262">
        <f t="shared" si="45"/>
        <v>878169600</v>
      </c>
      <c r="CF66" s="262">
        <f t="shared" si="46"/>
        <v>1382400</v>
      </c>
      <c r="CG66" s="262">
        <f t="shared" si="47"/>
        <v>14050713600</v>
      </c>
      <c r="CH66" s="262">
        <f t="shared" si="48"/>
        <v>966168000</v>
      </c>
      <c r="CI66" s="262">
        <f t="shared" si="49"/>
        <v>2810142720</v>
      </c>
      <c r="CJ66" s="262">
        <v>475200</v>
      </c>
      <c r="CK66" s="262">
        <f t="shared" si="50"/>
        <v>4829932800</v>
      </c>
      <c r="CL66" s="262">
        <f t="shared" si="51"/>
        <v>95040</v>
      </c>
      <c r="CM66" s="262">
        <f t="shared" si="52"/>
        <v>965986560</v>
      </c>
      <c r="CN66" s="262">
        <v>432000</v>
      </c>
      <c r="CO66" s="262">
        <f t="shared" si="53"/>
        <v>4390848000</v>
      </c>
      <c r="CP66" s="262">
        <f t="shared" si="54"/>
        <v>86400</v>
      </c>
      <c r="CQ66" s="262">
        <f t="shared" si="55"/>
        <v>878169600</v>
      </c>
      <c r="CR66" s="262">
        <v>302400</v>
      </c>
      <c r="CS66" s="262">
        <f t="shared" si="56"/>
        <v>3073593600</v>
      </c>
      <c r="CT66" s="262">
        <f t="shared" si="57"/>
        <v>60480</v>
      </c>
      <c r="CU66" s="262">
        <f t="shared" si="58"/>
        <v>614718720</v>
      </c>
      <c r="CV66" s="262">
        <f t="shared" si="59"/>
        <v>1209600</v>
      </c>
      <c r="CW66" s="262">
        <f t="shared" si="60"/>
        <v>12294374400</v>
      </c>
      <c r="CX66" s="271">
        <f t="shared" si="61"/>
        <v>241920</v>
      </c>
      <c r="CY66" s="271">
        <f t="shared" si="62"/>
        <v>2458874880</v>
      </c>
      <c r="CZ66" s="300">
        <f t="shared" si="63"/>
        <v>864000</v>
      </c>
      <c r="DA66" s="300">
        <f t="shared" si="64"/>
        <v>8781696000</v>
      </c>
      <c r="DB66" s="300">
        <f t="shared" si="65"/>
        <v>0</v>
      </c>
      <c r="DC66" s="300"/>
      <c r="DD66" s="300"/>
      <c r="DE66" s="300"/>
      <c r="DF66" s="300"/>
    </row>
    <row r="67" spans="1:110" x14ac:dyDescent="0.35">
      <c r="A67" s="22" t="s">
        <v>11</v>
      </c>
      <c r="B67" s="22">
        <v>13010307</v>
      </c>
      <c r="C67" s="6" t="s">
        <v>324</v>
      </c>
      <c r="D67" s="7" t="s">
        <v>50</v>
      </c>
      <c r="E67" s="7">
        <v>12</v>
      </c>
      <c r="F67" s="7">
        <v>30</v>
      </c>
      <c r="G67" s="8">
        <v>435600</v>
      </c>
      <c r="H67" s="9">
        <f t="shared" si="8"/>
        <v>14520</v>
      </c>
      <c r="I67" s="10">
        <v>839737305270</v>
      </c>
      <c r="J67" s="10">
        <v>89947590</v>
      </c>
      <c r="K67" s="10" t="s">
        <v>474</v>
      </c>
      <c r="L67" s="11">
        <v>0.05</v>
      </c>
      <c r="M67" s="8">
        <v>1231153035361</v>
      </c>
      <c r="N67" s="8">
        <v>95907210</v>
      </c>
      <c r="O67" s="22" t="s">
        <v>619</v>
      </c>
      <c r="P67" s="11">
        <v>0.05</v>
      </c>
      <c r="Q67" s="12">
        <v>915530459200</v>
      </c>
      <c r="R67" s="12">
        <v>29494140</v>
      </c>
      <c r="S67" s="12">
        <v>10</v>
      </c>
      <c r="T67" s="12">
        <v>18892000</v>
      </c>
      <c r="U67" s="11" t="s">
        <v>895</v>
      </c>
      <c r="V67" s="12">
        <v>2910030</v>
      </c>
      <c r="W67" s="11">
        <v>0.05</v>
      </c>
      <c r="X67" s="13">
        <f t="shared" si="66"/>
        <v>15000</v>
      </c>
      <c r="Y67" s="14">
        <f t="shared" si="69"/>
        <v>180000</v>
      </c>
      <c r="Z67" s="15">
        <v>5400000</v>
      </c>
      <c r="AA67" s="15">
        <f t="shared" si="2"/>
        <v>78408000000</v>
      </c>
      <c r="AB67" s="16">
        <v>12122.5</v>
      </c>
      <c r="AC67" s="16">
        <v>12292.166666666666</v>
      </c>
      <c r="AD67" s="269">
        <f t="shared" si="3"/>
        <v>12000</v>
      </c>
      <c r="AE67" s="269">
        <f t="shared" si="4"/>
        <v>144000</v>
      </c>
      <c r="AF67" s="283">
        <v>4320000</v>
      </c>
      <c r="AG67" s="18">
        <f t="shared" si="5"/>
        <v>62726400000</v>
      </c>
      <c r="AH67" s="59" t="s">
        <v>874</v>
      </c>
      <c r="AI67" s="129">
        <f t="shared" si="68"/>
        <v>0.8</v>
      </c>
      <c r="AJ67" s="290">
        <v>0</v>
      </c>
      <c r="AK67" s="9">
        <f t="shared" si="9"/>
        <v>0</v>
      </c>
      <c r="AL67" s="259">
        <f t="shared" si="10"/>
        <v>4320000</v>
      </c>
      <c r="AM67" s="259">
        <f t="shared" si="7"/>
        <v>62726400000</v>
      </c>
      <c r="AN67" s="262">
        <v>216000</v>
      </c>
      <c r="AO67" s="262">
        <f t="shared" si="11"/>
        <v>3136320000</v>
      </c>
      <c r="AP67" s="262">
        <f t="shared" si="12"/>
        <v>0</v>
      </c>
      <c r="AQ67" s="262">
        <f t="shared" si="13"/>
        <v>0</v>
      </c>
      <c r="AR67" s="274">
        <v>302400</v>
      </c>
      <c r="AS67" s="274">
        <f t="shared" si="14"/>
        <v>4390848000</v>
      </c>
      <c r="AT67" s="274">
        <f t="shared" si="15"/>
        <v>0</v>
      </c>
      <c r="AU67" s="274">
        <f t="shared" si="16"/>
        <v>0</v>
      </c>
      <c r="AV67" s="262">
        <v>302400</v>
      </c>
      <c r="AW67" s="262">
        <f t="shared" si="17"/>
        <v>4390848000</v>
      </c>
      <c r="AX67" s="262">
        <f t="shared" si="18"/>
        <v>0</v>
      </c>
      <c r="AY67" s="262">
        <f t="shared" si="19"/>
        <v>0</v>
      </c>
      <c r="AZ67" s="262">
        <f t="shared" si="20"/>
        <v>820800</v>
      </c>
      <c r="BA67" s="262">
        <f t="shared" si="21"/>
        <v>11918016000</v>
      </c>
      <c r="BB67" s="262">
        <f t="shared" si="22"/>
        <v>0</v>
      </c>
      <c r="BC67" s="262">
        <f t="shared" si="23"/>
        <v>0</v>
      </c>
      <c r="BD67" s="261">
        <v>302400</v>
      </c>
      <c r="BE67" s="262">
        <f t="shared" si="24"/>
        <v>4390848000</v>
      </c>
      <c r="BF67" s="262">
        <f t="shared" si="25"/>
        <v>0</v>
      </c>
      <c r="BG67" s="262">
        <f t="shared" si="26"/>
        <v>0</v>
      </c>
      <c r="BH67" s="262">
        <v>345600</v>
      </c>
      <c r="BI67" s="262">
        <f t="shared" si="27"/>
        <v>5018112000</v>
      </c>
      <c r="BJ67" s="262">
        <f t="shared" si="28"/>
        <v>0</v>
      </c>
      <c r="BK67" s="262">
        <f t="shared" si="29"/>
        <v>0</v>
      </c>
      <c r="BL67" s="262">
        <v>259200</v>
      </c>
      <c r="BM67" s="262">
        <f t="shared" si="30"/>
        <v>3763584000</v>
      </c>
      <c r="BN67" s="262">
        <f t="shared" si="31"/>
        <v>0</v>
      </c>
      <c r="BO67" s="262">
        <f t="shared" si="32"/>
        <v>0</v>
      </c>
      <c r="BP67" s="262">
        <f t="shared" si="33"/>
        <v>907200</v>
      </c>
      <c r="BQ67" s="262">
        <f t="shared" si="34"/>
        <v>13172544000</v>
      </c>
      <c r="BR67" s="262">
        <f t="shared" si="35"/>
        <v>0</v>
      </c>
      <c r="BS67" s="262">
        <f t="shared" si="36"/>
        <v>0</v>
      </c>
      <c r="BT67" s="262">
        <v>475200</v>
      </c>
      <c r="BU67" s="262">
        <f t="shared" si="37"/>
        <v>6899904000</v>
      </c>
      <c r="BV67" s="262">
        <f t="shared" si="38"/>
        <v>0</v>
      </c>
      <c r="BW67" s="262">
        <f t="shared" si="39"/>
        <v>0</v>
      </c>
      <c r="BX67" s="261">
        <v>475200</v>
      </c>
      <c r="BY67" s="262">
        <f t="shared" si="40"/>
        <v>6899904000</v>
      </c>
      <c r="BZ67" s="262">
        <f t="shared" si="41"/>
        <v>0</v>
      </c>
      <c r="CA67" s="262">
        <f t="shared" si="42"/>
        <v>0</v>
      </c>
      <c r="CB67" s="262">
        <v>432000</v>
      </c>
      <c r="CC67" s="262">
        <f t="shared" si="43"/>
        <v>6272640000</v>
      </c>
      <c r="CD67" s="262">
        <f t="shared" si="44"/>
        <v>0</v>
      </c>
      <c r="CE67" s="262">
        <f t="shared" si="45"/>
        <v>0</v>
      </c>
      <c r="CF67" s="262">
        <f t="shared" si="46"/>
        <v>1382400</v>
      </c>
      <c r="CG67" s="262">
        <f t="shared" si="47"/>
        <v>20072448000</v>
      </c>
      <c r="CH67" s="262">
        <f t="shared" si="48"/>
        <v>0</v>
      </c>
      <c r="CI67" s="262">
        <f t="shared" si="49"/>
        <v>0</v>
      </c>
      <c r="CJ67" s="262">
        <v>475200</v>
      </c>
      <c r="CK67" s="262">
        <f t="shared" si="50"/>
        <v>6899904000</v>
      </c>
      <c r="CL67" s="262">
        <f t="shared" si="51"/>
        <v>0</v>
      </c>
      <c r="CM67" s="262">
        <f t="shared" si="52"/>
        <v>0</v>
      </c>
      <c r="CN67" s="262">
        <v>432000</v>
      </c>
      <c r="CO67" s="262">
        <f t="shared" si="53"/>
        <v>6272640000</v>
      </c>
      <c r="CP67" s="262">
        <f t="shared" si="54"/>
        <v>0</v>
      </c>
      <c r="CQ67" s="262">
        <f t="shared" si="55"/>
        <v>0</v>
      </c>
      <c r="CR67" s="262">
        <v>302400</v>
      </c>
      <c r="CS67" s="262">
        <f t="shared" si="56"/>
        <v>4390848000</v>
      </c>
      <c r="CT67" s="262">
        <f t="shared" si="57"/>
        <v>0</v>
      </c>
      <c r="CU67" s="262">
        <f t="shared" si="58"/>
        <v>0</v>
      </c>
      <c r="CV67" s="262">
        <f t="shared" si="59"/>
        <v>1209600</v>
      </c>
      <c r="CW67" s="262">
        <f t="shared" si="60"/>
        <v>17563392000</v>
      </c>
      <c r="CX67" s="271">
        <f t="shared" si="61"/>
        <v>0</v>
      </c>
      <c r="CY67" s="271">
        <f t="shared" si="62"/>
        <v>0</v>
      </c>
      <c r="CZ67" s="300">
        <f t="shared" si="63"/>
        <v>0</v>
      </c>
      <c r="DA67" s="300">
        <f t="shared" si="64"/>
        <v>0</v>
      </c>
      <c r="DB67" s="300">
        <f t="shared" si="65"/>
        <v>0</v>
      </c>
      <c r="DC67" s="300"/>
      <c r="DD67" s="300"/>
      <c r="DE67" s="300"/>
      <c r="DF67" s="300"/>
    </row>
    <row r="68" spans="1:110" x14ac:dyDescent="0.35">
      <c r="A68" s="22" t="s">
        <v>11</v>
      </c>
      <c r="B68" s="22">
        <v>13010204</v>
      </c>
      <c r="C68" s="6" t="s">
        <v>325</v>
      </c>
      <c r="D68" s="7" t="s">
        <v>41</v>
      </c>
      <c r="E68" s="7">
        <v>12</v>
      </c>
      <c r="F68" s="7">
        <v>100</v>
      </c>
      <c r="G68" s="8">
        <v>3600000</v>
      </c>
      <c r="H68" s="9">
        <f t="shared" si="8"/>
        <v>36000</v>
      </c>
      <c r="I68" s="10">
        <v>282916217291</v>
      </c>
      <c r="J68" s="10">
        <v>13017500</v>
      </c>
      <c r="K68" s="10" t="s">
        <v>470</v>
      </c>
      <c r="L68" s="11">
        <v>0.11</v>
      </c>
      <c r="M68" s="8">
        <v>223838596200</v>
      </c>
      <c r="N68" s="8">
        <v>5713500</v>
      </c>
      <c r="O68" s="8" t="s">
        <v>620</v>
      </c>
      <c r="P68" s="11">
        <v>0.25</v>
      </c>
      <c r="Q68" s="12">
        <v>75171800000</v>
      </c>
      <c r="R68" s="12">
        <v>1599400</v>
      </c>
      <c r="S68" s="12">
        <v>1</v>
      </c>
      <c r="T68" s="12"/>
      <c r="U68" s="11" t="s">
        <v>567</v>
      </c>
      <c r="V68" s="11"/>
      <c r="W68" s="11">
        <v>0</v>
      </c>
      <c r="X68" s="13">
        <f t="shared" si="66"/>
        <v>1800</v>
      </c>
      <c r="Y68" s="14">
        <f t="shared" si="69"/>
        <v>21600</v>
      </c>
      <c r="Z68" s="15">
        <v>2160000</v>
      </c>
      <c r="AA68" s="15">
        <f t="shared" si="2"/>
        <v>77760000000</v>
      </c>
      <c r="AB68" s="16">
        <v>1122.75</v>
      </c>
      <c r="AC68" s="16">
        <v>9.8333333333333339</v>
      </c>
      <c r="AD68" s="269">
        <f t="shared" si="3"/>
        <v>0</v>
      </c>
      <c r="AE68" s="269">
        <f t="shared" si="4"/>
        <v>0</v>
      </c>
      <c r="AF68" s="285">
        <v>0</v>
      </c>
      <c r="AG68" s="18">
        <f t="shared" si="5"/>
        <v>0</v>
      </c>
      <c r="AH68" s="59" t="s">
        <v>1010</v>
      </c>
      <c r="AI68" s="129">
        <f t="shared" si="68"/>
        <v>0</v>
      </c>
      <c r="AJ68" s="290">
        <v>0</v>
      </c>
      <c r="AK68" s="9">
        <f t="shared" si="9"/>
        <v>0</v>
      </c>
      <c r="AL68" s="259">
        <f t="shared" si="10"/>
        <v>0</v>
      </c>
      <c r="AM68" s="259">
        <f t="shared" ref="AM68:AM131" si="70">AL68*H68</f>
        <v>0</v>
      </c>
      <c r="AN68" s="262">
        <v>0</v>
      </c>
      <c r="AO68" s="262">
        <f t="shared" si="11"/>
        <v>0</v>
      </c>
      <c r="AP68" s="262">
        <f t="shared" si="12"/>
        <v>0</v>
      </c>
      <c r="AQ68" s="262">
        <f t="shared" si="13"/>
        <v>0</v>
      </c>
      <c r="AR68" s="274">
        <v>0</v>
      </c>
      <c r="AS68" s="274">
        <f t="shared" si="14"/>
        <v>0</v>
      </c>
      <c r="AT68" s="274">
        <f t="shared" si="15"/>
        <v>0</v>
      </c>
      <c r="AU68" s="274">
        <f t="shared" si="16"/>
        <v>0</v>
      </c>
      <c r="AV68" s="262">
        <v>0</v>
      </c>
      <c r="AW68" s="262">
        <f t="shared" si="17"/>
        <v>0</v>
      </c>
      <c r="AX68" s="262">
        <f t="shared" si="18"/>
        <v>0</v>
      </c>
      <c r="AY68" s="262">
        <f t="shared" si="19"/>
        <v>0</v>
      </c>
      <c r="AZ68" s="262">
        <f t="shared" si="20"/>
        <v>0</v>
      </c>
      <c r="BA68" s="262">
        <f t="shared" si="21"/>
        <v>0</v>
      </c>
      <c r="BB68" s="262">
        <f t="shared" si="22"/>
        <v>0</v>
      </c>
      <c r="BC68" s="262">
        <f t="shared" si="23"/>
        <v>0</v>
      </c>
      <c r="BD68" s="261">
        <v>0</v>
      </c>
      <c r="BE68" s="262">
        <f t="shared" si="24"/>
        <v>0</v>
      </c>
      <c r="BF68" s="262">
        <f t="shared" si="25"/>
        <v>0</v>
      </c>
      <c r="BG68" s="262">
        <f t="shared" si="26"/>
        <v>0</v>
      </c>
      <c r="BH68" s="262">
        <v>0</v>
      </c>
      <c r="BI68" s="262">
        <f t="shared" si="27"/>
        <v>0</v>
      </c>
      <c r="BJ68" s="262">
        <f t="shared" si="28"/>
        <v>0</v>
      </c>
      <c r="BK68" s="262">
        <f t="shared" si="29"/>
        <v>0</v>
      </c>
      <c r="BL68" s="262">
        <v>0</v>
      </c>
      <c r="BM68" s="262">
        <f t="shared" si="30"/>
        <v>0</v>
      </c>
      <c r="BN68" s="262">
        <f t="shared" si="31"/>
        <v>0</v>
      </c>
      <c r="BO68" s="262">
        <f t="shared" si="32"/>
        <v>0</v>
      </c>
      <c r="BP68" s="262">
        <f t="shared" si="33"/>
        <v>0</v>
      </c>
      <c r="BQ68" s="262">
        <f t="shared" si="34"/>
        <v>0</v>
      </c>
      <c r="BR68" s="262">
        <f t="shared" si="35"/>
        <v>0</v>
      </c>
      <c r="BS68" s="262">
        <f t="shared" si="36"/>
        <v>0</v>
      </c>
      <c r="BT68" s="262">
        <v>0</v>
      </c>
      <c r="BU68" s="262">
        <f t="shared" si="37"/>
        <v>0</v>
      </c>
      <c r="BV68" s="262">
        <f t="shared" si="38"/>
        <v>0</v>
      </c>
      <c r="BW68" s="262">
        <f t="shared" si="39"/>
        <v>0</v>
      </c>
      <c r="BX68" s="261">
        <v>0</v>
      </c>
      <c r="BY68" s="262">
        <f t="shared" si="40"/>
        <v>0</v>
      </c>
      <c r="BZ68" s="262">
        <f t="shared" si="41"/>
        <v>0</v>
      </c>
      <c r="CA68" s="262">
        <f t="shared" si="42"/>
        <v>0</v>
      </c>
      <c r="CB68" s="262">
        <v>0</v>
      </c>
      <c r="CC68" s="262">
        <f t="shared" si="43"/>
        <v>0</v>
      </c>
      <c r="CD68" s="262">
        <f t="shared" si="44"/>
        <v>0</v>
      </c>
      <c r="CE68" s="262">
        <f t="shared" si="45"/>
        <v>0</v>
      </c>
      <c r="CF68" s="262">
        <f t="shared" si="46"/>
        <v>0</v>
      </c>
      <c r="CG68" s="262">
        <f t="shared" si="47"/>
        <v>0</v>
      </c>
      <c r="CH68" s="262">
        <f t="shared" si="48"/>
        <v>0</v>
      </c>
      <c r="CI68" s="262">
        <f t="shared" si="49"/>
        <v>0</v>
      </c>
      <c r="CJ68" s="262">
        <v>0</v>
      </c>
      <c r="CK68" s="262">
        <f t="shared" si="50"/>
        <v>0</v>
      </c>
      <c r="CL68" s="262">
        <f t="shared" si="51"/>
        <v>0</v>
      </c>
      <c r="CM68" s="262">
        <f t="shared" si="52"/>
        <v>0</v>
      </c>
      <c r="CN68" s="262">
        <v>0</v>
      </c>
      <c r="CO68" s="262">
        <f t="shared" si="53"/>
        <v>0</v>
      </c>
      <c r="CP68" s="262">
        <f t="shared" si="54"/>
        <v>0</v>
      </c>
      <c r="CQ68" s="262">
        <f t="shared" si="55"/>
        <v>0</v>
      </c>
      <c r="CR68" s="262">
        <v>0</v>
      </c>
      <c r="CS68" s="262">
        <f t="shared" si="56"/>
        <v>0</v>
      </c>
      <c r="CT68" s="262">
        <f t="shared" si="57"/>
        <v>0</v>
      </c>
      <c r="CU68" s="262">
        <f t="shared" si="58"/>
        <v>0</v>
      </c>
      <c r="CV68" s="262">
        <f t="shared" si="59"/>
        <v>0</v>
      </c>
      <c r="CW68" s="262">
        <f t="shared" si="60"/>
        <v>0</v>
      </c>
      <c r="CX68" s="271">
        <f t="shared" si="61"/>
        <v>0</v>
      </c>
      <c r="CY68" s="271">
        <f t="shared" si="62"/>
        <v>0</v>
      </c>
      <c r="CZ68" s="300">
        <f t="shared" si="63"/>
        <v>0</v>
      </c>
      <c r="DA68" s="300">
        <f t="shared" si="64"/>
        <v>0</v>
      </c>
      <c r="DB68" s="300">
        <f t="shared" si="65"/>
        <v>0</v>
      </c>
      <c r="DC68" s="300"/>
      <c r="DD68" s="300"/>
      <c r="DE68" s="300"/>
      <c r="DF68" s="300"/>
    </row>
    <row r="69" spans="1:110" x14ac:dyDescent="0.35">
      <c r="A69" s="22" t="s">
        <v>11</v>
      </c>
      <c r="B69" s="22">
        <v>13010260</v>
      </c>
      <c r="C69" s="6" t="s">
        <v>326</v>
      </c>
      <c r="D69" s="7" t="s">
        <v>16</v>
      </c>
      <c r="E69" s="7">
        <v>12</v>
      </c>
      <c r="F69" s="7">
        <v>100</v>
      </c>
      <c r="G69" s="8">
        <v>580800</v>
      </c>
      <c r="H69" s="9">
        <f t="shared" ref="H69:H132" si="71">G69/F69</f>
        <v>5808</v>
      </c>
      <c r="I69" s="10">
        <v>2677200451742</v>
      </c>
      <c r="J69" s="10">
        <v>562199186</v>
      </c>
      <c r="K69" s="10" t="s">
        <v>480</v>
      </c>
      <c r="L69" s="11">
        <v>0.06</v>
      </c>
      <c r="M69" s="8">
        <v>2230056154937</v>
      </c>
      <c r="N69" s="8">
        <v>355307590</v>
      </c>
      <c r="O69" s="8" t="s">
        <v>621</v>
      </c>
      <c r="P69" s="11">
        <v>0.03</v>
      </c>
      <c r="Q69" s="12">
        <v>1071710259000</v>
      </c>
      <c r="R69" s="12">
        <v>160798800</v>
      </c>
      <c r="S69" s="12">
        <v>10</v>
      </c>
      <c r="T69" s="12">
        <v>72720500</v>
      </c>
      <c r="U69" s="11" t="s">
        <v>896</v>
      </c>
      <c r="V69" s="12">
        <v>9397100</v>
      </c>
      <c r="W69" s="11">
        <v>0.06</v>
      </c>
      <c r="X69" s="13">
        <f t="shared" si="66"/>
        <v>18000</v>
      </c>
      <c r="Y69" s="14">
        <f t="shared" si="69"/>
        <v>216000</v>
      </c>
      <c r="Z69" s="15">
        <v>21600000</v>
      </c>
      <c r="AA69" s="15">
        <f t="shared" si="2"/>
        <v>125452800000</v>
      </c>
      <c r="AB69" s="16">
        <v>8245.8333333333339</v>
      </c>
      <c r="AC69" s="16">
        <v>4983.5</v>
      </c>
      <c r="AD69" s="269">
        <f t="shared" si="3"/>
        <v>5000</v>
      </c>
      <c r="AE69" s="269">
        <f t="shared" si="3"/>
        <v>60000</v>
      </c>
      <c r="AF69" s="285">
        <v>6000000</v>
      </c>
      <c r="AG69" s="18">
        <f t="shared" ref="AG69:AG132" si="72">AF69*H69</f>
        <v>34848000000</v>
      </c>
      <c r="AH69" s="59" t="s">
        <v>875</v>
      </c>
      <c r="AI69" s="129">
        <f t="shared" ref="AI69:AI100" si="73">AF69/Z69</f>
        <v>0.27777777777777779</v>
      </c>
      <c r="AJ69" s="290">
        <v>1</v>
      </c>
      <c r="AK69" s="9">
        <f t="shared" ref="AK69:AK132" si="74">AJ69*AF69</f>
        <v>6000000</v>
      </c>
      <c r="AL69" s="259">
        <f t="shared" ref="AL69:AL132" si="75">AK69+AF69</f>
        <v>12000000</v>
      </c>
      <c r="AM69" s="259">
        <f t="shared" si="70"/>
        <v>69696000000</v>
      </c>
      <c r="AN69" s="262">
        <v>300000</v>
      </c>
      <c r="AO69" s="262">
        <f t="shared" ref="AO69:AO132" si="76">AN69*H69</f>
        <v>1742400000</v>
      </c>
      <c r="AP69" s="262">
        <f t="shared" ref="AP69:AP132" si="77">AN69*AJ69</f>
        <v>300000</v>
      </c>
      <c r="AQ69" s="262">
        <f t="shared" ref="AQ69:AQ132" si="78">AP69*H69</f>
        <v>1742400000</v>
      </c>
      <c r="AR69" s="274">
        <v>420000.00000000006</v>
      </c>
      <c r="AS69" s="274">
        <f t="shared" ref="AS69:AS132" si="79">AR69*H69</f>
        <v>2439360000.0000005</v>
      </c>
      <c r="AT69" s="274">
        <f t="shared" ref="AT69:AT132" si="80">AR69*AJ69</f>
        <v>420000.00000000006</v>
      </c>
      <c r="AU69" s="274">
        <f t="shared" ref="AU69:AU132" si="81">AT69*H69</f>
        <v>2439360000.0000005</v>
      </c>
      <c r="AV69" s="262">
        <v>420000.00000000006</v>
      </c>
      <c r="AW69" s="262">
        <f t="shared" ref="AW69:AW132" si="82">AV69*H69</f>
        <v>2439360000.0000005</v>
      </c>
      <c r="AX69" s="262">
        <f t="shared" ref="AX69:AX132" si="83">AV69*AJ69</f>
        <v>420000.00000000006</v>
      </c>
      <c r="AY69" s="262">
        <f t="shared" ref="AY69:AY132" si="84">AX69*H69</f>
        <v>2439360000.0000005</v>
      </c>
      <c r="AZ69" s="262">
        <f t="shared" ref="AZ69:AZ132" si="85">AV69+AR69+AN69</f>
        <v>1140000</v>
      </c>
      <c r="BA69" s="262">
        <f t="shared" ref="BA69:BA132" si="86">AW69+AS69+AO69</f>
        <v>6621120000.000001</v>
      </c>
      <c r="BB69" s="262">
        <f t="shared" ref="BB69:BB132" si="87">AX69+AT69+AP69</f>
        <v>1140000</v>
      </c>
      <c r="BC69" s="262">
        <f t="shared" ref="BC69:BC132" si="88">AY69+AU69+AQ69</f>
        <v>6621120000.000001</v>
      </c>
      <c r="BD69" s="261">
        <v>420000.00000000006</v>
      </c>
      <c r="BE69" s="262">
        <f t="shared" ref="BE69:BE132" si="89">BD69*H69</f>
        <v>2439360000.0000005</v>
      </c>
      <c r="BF69" s="262">
        <f t="shared" ref="BF69:BF132" si="90">BD69*AJ69</f>
        <v>420000.00000000006</v>
      </c>
      <c r="BG69" s="262">
        <f t="shared" ref="BG69:BG132" si="91">BF69*H69</f>
        <v>2439360000.0000005</v>
      </c>
      <c r="BH69" s="262">
        <v>480000</v>
      </c>
      <c r="BI69" s="262">
        <f t="shared" ref="BI69:BI132" si="92">BH69*H69</f>
        <v>2787840000</v>
      </c>
      <c r="BJ69" s="262">
        <f t="shared" ref="BJ69:BJ132" si="93">BH69*AJ69</f>
        <v>480000</v>
      </c>
      <c r="BK69" s="262">
        <f t="shared" ref="BK69:BK132" si="94">BJ69*H69</f>
        <v>2787840000</v>
      </c>
      <c r="BL69" s="262">
        <v>360000</v>
      </c>
      <c r="BM69" s="262">
        <f t="shared" ref="BM69:BM132" si="95">BL69*H69</f>
        <v>2090880000</v>
      </c>
      <c r="BN69" s="262">
        <f t="shared" ref="BN69:BN132" si="96">BL69*AJ69</f>
        <v>360000</v>
      </c>
      <c r="BO69" s="262">
        <f t="shared" ref="BO69:BO132" si="97">BN69*H69</f>
        <v>2090880000</v>
      </c>
      <c r="BP69" s="262">
        <f t="shared" ref="BP69:BP132" si="98">BL69+BH69+BD69</f>
        <v>1260000</v>
      </c>
      <c r="BQ69" s="262">
        <f t="shared" ref="BQ69:BQ132" si="99">BM69+BI69+BE69</f>
        <v>7318080000</v>
      </c>
      <c r="BR69" s="262">
        <f t="shared" ref="BR69:BR132" si="100">BN69+BJ69+BF69</f>
        <v>1260000</v>
      </c>
      <c r="BS69" s="262">
        <f t="shared" ref="BS69:BS132" si="101">BO69+BK69+BG69</f>
        <v>7318080000</v>
      </c>
      <c r="BT69" s="262">
        <v>660000</v>
      </c>
      <c r="BU69" s="262">
        <f t="shared" ref="BU69:BU132" si="102">BT69*H69</f>
        <v>3833280000</v>
      </c>
      <c r="BV69" s="262">
        <f t="shared" ref="BV69:BV132" si="103">BT69*AJ69</f>
        <v>660000</v>
      </c>
      <c r="BW69" s="262">
        <f t="shared" ref="BW69:BW132" si="104">BV69*H69</f>
        <v>3833280000</v>
      </c>
      <c r="BX69" s="261">
        <v>660000</v>
      </c>
      <c r="BY69" s="262">
        <f t="shared" ref="BY69:BY132" si="105">BX69*H69</f>
        <v>3833280000</v>
      </c>
      <c r="BZ69" s="262">
        <f t="shared" ref="BZ69:BZ132" si="106">BX69*AJ69</f>
        <v>660000</v>
      </c>
      <c r="CA69" s="262">
        <f t="shared" ref="CA69:CA132" si="107">BZ69*H69</f>
        <v>3833280000</v>
      </c>
      <c r="CB69" s="262">
        <v>600000</v>
      </c>
      <c r="CC69" s="262">
        <f t="shared" ref="CC69:CC132" si="108">CB69*H69</f>
        <v>3484800000</v>
      </c>
      <c r="CD69" s="262">
        <f t="shared" ref="CD69:CD132" si="109">CB69*AJ69</f>
        <v>600000</v>
      </c>
      <c r="CE69" s="262">
        <f t="shared" ref="CE69:CE132" si="110">CD69*H69</f>
        <v>3484800000</v>
      </c>
      <c r="CF69" s="262">
        <f t="shared" ref="CF69:CF132" si="111">CB69+BX69+BT69</f>
        <v>1920000</v>
      </c>
      <c r="CG69" s="262">
        <f t="shared" ref="CG69:CG132" si="112">CC69+BY69+BU69</f>
        <v>11151360000</v>
      </c>
      <c r="CH69" s="262">
        <f t="shared" ref="CH69:CH132" si="113">CD69+CA69+BV69</f>
        <v>3834540000</v>
      </c>
      <c r="CI69" s="262">
        <f t="shared" ref="CI69:CI132" si="114">CE69+CA69+BW69</f>
        <v>11151360000</v>
      </c>
      <c r="CJ69" s="262">
        <v>660000</v>
      </c>
      <c r="CK69" s="262">
        <f t="shared" ref="CK69:CK132" si="115">CJ69*H69</f>
        <v>3833280000</v>
      </c>
      <c r="CL69" s="262">
        <f t="shared" ref="CL69:CL132" si="116">CJ69*AJ69</f>
        <v>660000</v>
      </c>
      <c r="CM69" s="262">
        <f t="shared" ref="CM69:CM132" si="117">CL69*H69</f>
        <v>3833280000</v>
      </c>
      <c r="CN69" s="262">
        <v>600000</v>
      </c>
      <c r="CO69" s="262">
        <f t="shared" ref="CO69:CO132" si="118">CN69*H69</f>
        <v>3484800000</v>
      </c>
      <c r="CP69" s="262">
        <f t="shared" ref="CP69:CP132" si="119">CN69*AJ69</f>
        <v>600000</v>
      </c>
      <c r="CQ69" s="262">
        <f t="shared" ref="CQ69:CQ132" si="120">CP69*H69</f>
        <v>3484800000</v>
      </c>
      <c r="CR69" s="262">
        <v>420000.00000000006</v>
      </c>
      <c r="CS69" s="262">
        <f t="shared" ref="CS69:CS132" si="121">CR69*H69</f>
        <v>2439360000.0000005</v>
      </c>
      <c r="CT69" s="262">
        <f t="shared" ref="CT69:CT132" si="122">CR69*AJ69</f>
        <v>420000.00000000006</v>
      </c>
      <c r="CU69" s="262">
        <f t="shared" ref="CU69:CU132" si="123">CT69*H69</f>
        <v>2439360000.0000005</v>
      </c>
      <c r="CV69" s="262">
        <f t="shared" ref="CV69:CV132" si="124">CR69+CN69+CJ69</f>
        <v>1680000</v>
      </c>
      <c r="CW69" s="262">
        <f t="shared" ref="CW69:CW132" si="125">CS69+CO69+CK69</f>
        <v>9757440000</v>
      </c>
      <c r="CX69" s="271">
        <f t="shared" ref="CX69:CX132" si="126">CT69+CP69+CL69</f>
        <v>1680000</v>
      </c>
      <c r="CY69" s="271">
        <f t="shared" ref="CY69:CY132" si="127">CU69+CQ69+CM69</f>
        <v>9757440000</v>
      </c>
      <c r="CZ69" s="300">
        <f t="shared" ref="CZ69:CZ132" si="128">CT69+CP69+CL69+CD69+BZ69+BV69+BN69+BJ69+BF69+AX69+AT69+AP69</f>
        <v>6000000</v>
      </c>
      <c r="DA69" s="300">
        <f t="shared" ref="DA69:DA132" si="129">CU69+CQ69+CM69+CE69+CA69+BW69+BO69+BK69+BG69+AY69+AU69+AQ69</f>
        <v>34848000000</v>
      </c>
      <c r="DB69" s="300">
        <f t="shared" ref="DB69:DB132" si="130">CZ69-AK69</f>
        <v>0</v>
      </c>
      <c r="DC69" s="300"/>
      <c r="DD69" s="300"/>
      <c r="DE69" s="300"/>
      <c r="DF69" s="300"/>
    </row>
    <row r="70" spans="1:110" x14ac:dyDescent="0.35">
      <c r="A70" s="22" t="s">
        <v>11</v>
      </c>
      <c r="B70" s="22">
        <v>13010310</v>
      </c>
      <c r="C70" s="6" t="s">
        <v>327</v>
      </c>
      <c r="D70" s="7" t="s">
        <v>16</v>
      </c>
      <c r="E70" s="7">
        <v>12</v>
      </c>
      <c r="F70" s="7">
        <v>100</v>
      </c>
      <c r="G70" s="8">
        <v>726000</v>
      </c>
      <c r="H70" s="9">
        <f t="shared" si="71"/>
        <v>7260</v>
      </c>
      <c r="I70" s="10">
        <v>4792681428250</v>
      </c>
      <c r="J70" s="10">
        <v>772554958</v>
      </c>
      <c r="K70" s="10" t="s">
        <v>476</v>
      </c>
      <c r="L70" s="11">
        <v>0.01</v>
      </c>
      <c r="M70" s="8">
        <v>4577228281838</v>
      </c>
      <c r="N70" s="8">
        <v>580170800</v>
      </c>
      <c r="O70" s="8" t="s">
        <v>622</v>
      </c>
      <c r="P70" s="11">
        <v>0.02</v>
      </c>
      <c r="Q70" s="12">
        <v>1841821510000</v>
      </c>
      <c r="R70" s="12">
        <v>216337840</v>
      </c>
      <c r="S70" s="12">
        <v>14</v>
      </c>
      <c r="T70" s="12">
        <v>130092300</v>
      </c>
      <c r="U70" s="11" t="s">
        <v>897</v>
      </c>
      <c r="V70" s="12">
        <v>2255300</v>
      </c>
      <c r="W70" s="11">
        <v>0.01</v>
      </c>
      <c r="X70" s="13">
        <f t="shared" si="66"/>
        <v>48000</v>
      </c>
      <c r="Y70" s="14">
        <f t="shared" si="69"/>
        <v>576000</v>
      </c>
      <c r="Z70" s="15">
        <v>57600000</v>
      </c>
      <c r="AA70" s="15">
        <f t="shared" si="2"/>
        <v>418176000000</v>
      </c>
      <c r="AB70" s="16">
        <v>9804.3333333333339</v>
      </c>
      <c r="AC70" s="16">
        <v>6459.833333333333</v>
      </c>
      <c r="AD70" s="269">
        <f t="shared" si="3"/>
        <v>4166.666666666667</v>
      </c>
      <c r="AE70" s="269">
        <f t="shared" si="3"/>
        <v>50000</v>
      </c>
      <c r="AF70" s="285">
        <v>5000000</v>
      </c>
      <c r="AG70" s="18">
        <f t="shared" si="72"/>
        <v>36300000000</v>
      </c>
      <c r="AH70" s="59" t="s">
        <v>875</v>
      </c>
      <c r="AI70" s="129">
        <f t="shared" si="73"/>
        <v>8.6805555555555552E-2</v>
      </c>
      <c r="AJ70" s="290">
        <v>0.5</v>
      </c>
      <c r="AK70" s="9">
        <f t="shared" si="74"/>
        <v>2500000</v>
      </c>
      <c r="AL70" s="259">
        <f t="shared" si="75"/>
        <v>7500000</v>
      </c>
      <c r="AM70" s="259">
        <f t="shared" si="70"/>
        <v>54450000000</v>
      </c>
      <c r="AN70" s="262">
        <v>250000</v>
      </c>
      <c r="AO70" s="262">
        <f t="shared" si="76"/>
        <v>1815000000</v>
      </c>
      <c r="AP70" s="262">
        <f t="shared" si="77"/>
        <v>125000</v>
      </c>
      <c r="AQ70" s="262">
        <f t="shared" si="78"/>
        <v>907500000</v>
      </c>
      <c r="AR70" s="274">
        <v>350000.00000000006</v>
      </c>
      <c r="AS70" s="274">
        <f t="shared" si="79"/>
        <v>2541000000.0000005</v>
      </c>
      <c r="AT70" s="274">
        <f t="shared" si="80"/>
        <v>175000.00000000003</v>
      </c>
      <c r="AU70" s="274">
        <f t="shared" si="81"/>
        <v>1270500000.0000002</v>
      </c>
      <c r="AV70" s="262">
        <v>350000.00000000006</v>
      </c>
      <c r="AW70" s="262">
        <f t="shared" si="82"/>
        <v>2541000000.0000005</v>
      </c>
      <c r="AX70" s="262">
        <f t="shared" si="83"/>
        <v>175000.00000000003</v>
      </c>
      <c r="AY70" s="262">
        <f t="shared" si="84"/>
        <v>1270500000.0000002</v>
      </c>
      <c r="AZ70" s="262">
        <f t="shared" si="85"/>
        <v>950000.00000000012</v>
      </c>
      <c r="BA70" s="262">
        <f t="shared" si="86"/>
        <v>6897000000.000001</v>
      </c>
      <c r="BB70" s="262">
        <f t="shared" si="87"/>
        <v>475000.00000000006</v>
      </c>
      <c r="BC70" s="262">
        <f t="shared" si="88"/>
        <v>3448500000.0000005</v>
      </c>
      <c r="BD70" s="261">
        <v>350000.00000000006</v>
      </c>
      <c r="BE70" s="262">
        <f t="shared" si="89"/>
        <v>2541000000.0000005</v>
      </c>
      <c r="BF70" s="262">
        <f t="shared" si="90"/>
        <v>175000.00000000003</v>
      </c>
      <c r="BG70" s="262">
        <f t="shared" si="91"/>
        <v>1270500000.0000002</v>
      </c>
      <c r="BH70" s="262">
        <v>400000</v>
      </c>
      <c r="BI70" s="262">
        <f t="shared" si="92"/>
        <v>2904000000</v>
      </c>
      <c r="BJ70" s="262">
        <f t="shared" si="93"/>
        <v>200000</v>
      </c>
      <c r="BK70" s="262">
        <f t="shared" si="94"/>
        <v>1452000000</v>
      </c>
      <c r="BL70" s="262">
        <v>300000</v>
      </c>
      <c r="BM70" s="262">
        <f t="shared" si="95"/>
        <v>2178000000</v>
      </c>
      <c r="BN70" s="262">
        <f t="shared" si="96"/>
        <v>150000</v>
      </c>
      <c r="BO70" s="262">
        <f t="shared" si="97"/>
        <v>1089000000</v>
      </c>
      <c r="BP70" s="262">
        <f t="shared" si="98"/>
        <v>1050000</v>
      </c>
      <c r="BQ70" s="262">
        <f t="shared" si="99"/>
        <v>7623000000</v>
      </c>
      <c r="BR70" s="262">
        <f t="shared" si="100"/>
        <v>525000</v>
      </c>
      <c r="BS70" s="262">
        <f t="shared" si="101"/>
        <v>3811500000</v>
      </c>
      <c r="BT70" s="262">
        <v>550000</v>
      </c>
      <c r="BU70" s="262">
        <f t="shared" si="102"/>
        <v>3993000000</v>
      </c>
      <c r="BV70" s="262">
        <f t="shared" si="103"/>
        <v>275000</v>
      </c>
      <c r="BW70" s="262">
        <f t="shared" si="104"/>
        <v>1996500000</v>
      </c>
      <c r="BX70" s="261">
        <v>550000</v>
      </c>
      <c r="BY70" s="262">
        <f t="shared" si="105"/>
        <v>3993000000</v>
      </c>
      <c r="BZ70" s="262">
        <f t="shared" si="106"/>
        <v>275000</v>
      </c>
      <c r="CA70" s="262">
        <f t="shared" si="107"/>
        <v>1996500000</v>
      </c>
      <c r="CB70" s="262">
        <v>500000</v>
      </c>
      <c r="CC70" s="262">
        <f t="shared" si="108"/>
        <v>3630000000</v>
      </c>
      <c r="CD70" s="262">
        <f t="shared" si="109"/>
        <v>250000</v>
      </c>
      <c r="CE70" s="262">
        <f t="shared" si="110"/>
        <v>1815000000</v>
      </c>
      <c r="CF70" s="262">
        <f t="shared" si="111"/>
        <v>1600000</v>
      </c>
      <c r="CG70" s="262">
        <f t="shared" si="112"/>
        <v>11616000000</v>
      </c>
      <c r="CH70" s="262">
        <f t="shared" si="113"/>
        <v>1997025000</v>
      </c>
      <c r="CI70" s="262">
        <f t="shared" si="114"/>
        <v>5808000000</v>
      </c>
      <c r="CJ70" s="262">
        <v>550000</v>
      </c>
      <c r="CK70" s="262">
        <f t="shared" si="115"/>
        <v>3993000000</v>
      </c>
      <c r="CL70" s="262">
        <f t="shared" si="116"/>
        <v>275000</v>
      </c>
      <c r="CM70" s="262">
        <f t="shared" si="117"/>
        <v>1996500000</v>
      </c>
      <c r="CN70" s="262">
        <v>500000</v>
      </c>
      <c r="CO70" s="262">
        <f t="shared" si="118"/>
        <v>3630000000</v>
      </c>
      <c r="CP70" s="262">
        <f t="shared" si="119"/>
        <v>250000</v>
      </c>
      <c r="CQ70" s="262">
        <f t="shared" si="120"/>
        <v>1815000000</v>
      </c>
      <c r="CR70" s="262">
        <v>350000.00000000006</v>
      </c>
      <c r="CS70" s="262">
        <f t="shared" si="121"/>
        <v>2541000000.0000005</v>
      </c>
      <c r="CT70" s="262">
        <f t="shared" si="122"/>
        <v>175000.00000000003</v>
      </c>
      <c r="CU70" s="262">
        <f t="shared" si="123"/>
        <v>1270500000.0000002</v>
      </c>
      <c r="CV70" s="262">
        <f t="shared" si="124"/>
        <v>1400000</v>
      </c>
      <c r="CW70" s="262">
        <f t="shared" si="125"/>
        <v>10164000000</v>
      </c>
      <c r="CX70" s="271">
        <f t="shared" si="126"/>
        <v>700000</v>
      </c>
      <c r="CY70" s="271">
        <f t="shared" si="127"/>
        <v>5082000000</v>
      </c>
      <c r="CZ70" s="300">
        <f t="shared" si="128"/>
        <v>2500000</v>
      </c>
      <c r="DA70" s="300">
        <f t="shared" si="129"/>
        <v>18150000000</v>
      </c>
      <c r="DB70" s="300">
        <f t="shared" si="130"/>
        <v>0</v>
      </c>
      <c r="DC70" s="300"/>
      <c r="DD70" s="300"/>
      <c r="DE70" s="300"/>
      <c r="DF70" s="300"/>
    </row>
    <row r="71" spans="1:110" x14ac:dyDescent="0.35">
      <c r="A71" s="22" t="s">
        <v>11</v>
      </c>
      <c r="B71" s="22">
        <v>13010300</v>
      </c>
      <c r="C71" s="6" t="s">
        <v>328</v>
      </c>
      <c r="D71" s="7" t="s">
        <v>43</v>
      </c>
      <c r="E71" s="7">
        <v>12</v>
      </c>
      <c r="F71" s="7">
        <v>100</v>
      </c>
      <c r="G71" s="8">
        <v>600000</v>
      </c>
      <c r="H71" s="9">
        <f t="shared" si="71"/>
        <v>6000</v>
      </c>
      <c r="I71" s="10">
        <v>6278947451560</v>
      </c>
      <c r="J71" s="10">
        <v>1222099700</v>
      </c>
      <c r="K71" s="10" t="s">
        <v>476</v>
      </c>
      <c r="L71" s="11">
        <v>0.14000000000000001</v>
      </c>
      <c r="M71" s="8">
        <v>7644802812682</v>
      </c>
      <c r="N71" s="8">
        <v>1100691600</v>
      </c>
      <c r="O71" s="8" t="s">
        <v>571</v>
      </c>
      <c r="P71" s="11">
        <v>0.12</v>
      </c>
      <c r="Q71" s="12">
        <v>4070814825000</v>
      </c>
      <c r="R71" s="12">
        <v>561491700</v>
      </c>
      <c r="S71" s="12">
        <v>22</v>
      </c>
      <c r="T71" s="12">
        <v>237763600</v>
      </c>
      <c r="U71" s="11" t="s">
        <v>898</v>
      </c>
      <c r="V71" s="12">
        <v>84726400</v>
      </c>
      <c r="W71" s="11">
        <v>0.15</v>
      </c>
      <c r="X71" s="13">
        <f t="shared" si="66"/>
        <v>96000</v>
      </c>
      <c r="Y71" s="14">
        <f t="shared" si="69"/>
        <v>1152000</v>
      </c>
      <c r="Z71" s="15">
        <v>115200000</v>
      </c>
      <c r="AA71" s="15">
        <f t="shared" ref="AA71:AA134" si="131">Z71*H71</f>
        <v>691200000000</v>
      </c>
      <c r="AB71" s="16">
        <v>105365.58333333333</v>
      </c>
      <c r="AC71" s="16">
        <v>111055.5</v>
      </c>
      <c r="AD71" s="269">
        <f t="shared" ref="AD71:AD134" si="132">AE71/E71</f>
        <v>80000</v>
      </c>
      <c r="AE71" s="269">
        <f t="shared" ref="AE71:AE134" si="133">AF71/F71</f>
        <v>960000</v>
      </c>
      <c r="AF71" s="288">
        <v>96000000</v>
      </c>
      <c r="AG71" s="18">
        <f t="shared" si="72"/>
        <v>576000000000</v>
      </c>
      <c r="AH71" s="59" t="s">
        <v>1011</v>
      </c>
      <c r="AI71" s="129">
        <f t="shared" si="73"/>
        <v>0.83333333333333337</v>
      </c>
      <c r="AJ71" s="290">
        <v>0.2</v>
      </c>
      <c r="AK71" s="9">
        <f t="shared" si="74"/>
        <v>19200000</v>
      </c>
      <c r="AL71" s="259">
        <f t="shared" si="75"/>
        <v>115200000</v>
      </c>
      <c r="AM71" s="259">
        <f t="shared" si="70"/>
        <v>691200000000</v>
      </c>
      <c r="AN71" s="262">
        <v>4800000</v>
      </c>
      <c r="AO71" s="262">
        <f t="shared" si="76"/>
        <v>28800000000</v>
      </c>
      <c r="AP71" s="262">
        <f t="shared" si="77"/>
        <v>960000</v>
      </c>
      <c r="AQ71" s="262">
        <f t="shared" si="78"/>
        <v>5760000000</v>
      </c>
      <c r="AR71" s="274">
        <v>6720000.0000000009</v>
      </c>
      <c r="AS71" s="274">
        <f t="shared" si="79"/>
        <v>40320000000.000008</v>
      </c>
      <c r="AT71" s="274">
        <f t="shared" si="80"/>
        <v>1344000.0000000002</v>
      </c>
      <c r="AU71" s="274">
        <f t="shared" si="81"/>
        <v>8064000000.000001</v>
      </c>
      <c r="AV71" s="262">
        <v>6720000.0000000009</v>
      </c>
      <c r="AW71" s="262">
        <f t="shared" si="82"/>
        <v>40320000000.000008</v>
      </c>
      <c r="AX71" s="262">
        <f t="shared" si="83"/>
        <v>1344000.0000000002</v>
      </c>
      <c r="AY71" s="262">
        <f t="shared" si="84"/>
        <v>8064000000.000001</v>
      </c>
      <c r="AZ71" s="262">
        <f t="shared" si="85"/>
        <v>18240000</v>
      </c>
      <c r="BA71" s="262">
        <f t="shared" si="86"/>
        <v>109440000000.00002</v>
      </c>
      <c r="BB71" s="262">
        <f t="shared" si="87"/>
        <v>3648000.0000000005</v>
      </c>
      <c r="BC71" s="262">
        <f t="shared" si="88"/>
        <v>21888000000</v>
      </c>
      <c r="BD71" s="261">
        <v>6720000.0000000009</v>
      </c>
      <c r="BE71" s="262">
        <f t="shared" si="89"/>
        <v>40320000000.000008</v>
      </c>
      <c r="BF71" s="262">
        <f t="shared" si="90"/>
        <v>1344000.0000000002</v>
      </c>
      <c r="BG71" s="262">
        <f t="shared" si="91"/>
        <v>8064000000.000001</v>
      </c>
      <c r="BH71" s="262">
        <v>7680000</v>
      </c>
      <c r="BI71" s="262">
        <f t="shared" si="92"/>
        <v>46080000000</v>
      </c>
      <c r="BJ71" s="262">
        <f t="shared" si="93"/>
        <v>1536000</v>
      </c>
      <c r="BK71" s="262">
        <f t="shared" si="94"/>
        <v>9216000000</v>
      </c>
      <c r="BL71" s="262">
        <v>5760000</v>
      </c>
      <c r="BM71" s="262">
        <f t="shared" si="95"/>
        <v>34560000000</v>
      </c>
      <c r="BN71" s="262">
        <f t="shared" si="96"/>
        <v>1152000</v>
      </c>
      <c r="BO71" s="262">
        <f t="shared" si="97"/>
        <v>6912000000</v>
      </c>
      <c r="BP71" s="262">
        <f t="shared" si="98"/>
        <v>20160000</v>
      </c>
      <c r="BQ71" s="262">
        <f t="shared" si="99"/>
        <v>120960000000</v>
      </c>
      <c r="BR71" s="262">
        <f t="shared" si="100"/>
        <v>4032000</v>
      </c>
      <c r="BS71" s="262">
        <f t="shared" si="101"/>
        <v>24192000000</v>
      </c>
      <c r="BT71" s="262">
        <v>10560000</v>
      </c>
      <c r="BU71" s="262">
        <f t="shared" si="102"/>
        <v>63360000000</v>
      </c>
      <c r="BV71" s="262">
        <f t="shared" si="103"/>
        <v>2112000</v>
      </c>
      <c r="BW71" s="262">
        <f t="shared" si="104"/>
        <v>12672000000</v>
      </c>
      <c r="BX71" s="261">
        <v>10560000</v>
      </c>
      <c r="BY71" s="262">
        <f t="shared" si="105"/>
        <v>63360000000</v>
      </c>
      <c r="BZ71" s="262">
        <f t="shared" si="106"/>
        <v>2112000</v>
      </c>
      <c r="CA71" s="262">
        <f t="shared" si="107"/>
        <v>12672000000</v>
      </c>
      <c r="CB71" s="262">
        <v>9600000</v>
      </c>
      <c r="CC71" s="262">
        <f t="shared" si="108"/>
        <v>57600000000</v>
      </c>
      <c r="CD71" s="262">
        <f t="shared" si="109"/>
        <v>1920000</v>
      </c>
      <c r="CE71" s="262">
        <f t="shared" si="110"/>
        <v>11520000000</v>
      </c>
      <c r="CF71" s="262">
        <f t="shared" si="111"/>
        <v>30720000</v>
      </c>
      <c r="CG71" s="262">
        <f t="shared" si="112"/>
        <v>184320000000</v>
      </c>
      <c r="CH71" s="262">
        <f t="shared" si="113"/>
        <v>12676032000</v>
      </c>
      <c r="CI71" s="262">
        <f t="shared" si="114"/>
        <v>36864000000</v>
      </c>
      <c r="CJ71" s="262">
        <v>10560000</v>
      </c>
      <c r="CK71" s="262">
        <f t="shared" si="115"/>
        <v>63360000000</v>
      </c>
      <c r="CL71" s="262">
        <f t="shared" si="116"/>
        <v>2112000</v>
      </c>
      <c r="CM71" s="262">
        <f t="shared" si="117"/>
        <v>12672000000</v>
      </c>
      <c r="CN71" s="262">
        <v>9600000</v>
      </c>
      <c r="CO71" s="262">
        <f t="shared" si="118"/>
        <v>57600000000</v>
      </c>
      <c r="CP71" s="262">
        <f t="shared" si="119"/>
        <v>1920000</v>
      </c>
      <c r="CQ71" s="262">
        <f t="shared" si="120"/>
        <v>11520000000</v>
      </c>
      <c r="CR71" s="262">
        <v>6720000.0000000009</v>
      </c>
      <c r="CS71" s="262">
        <f t="shared" si="121"/>
        <v>40320000000.000008</v>
      </c>
      <c r="CT71" s="262">
        <f t="shared" si="122"/>
        <v>1344000.0000000002</v>
      </c>
      <c r="CU71" s="262">
        <f t="shared" si="123"/>
        <v>8064000000.000001</v>
      </c>
      <c r="CV71" s="262">
        <f t="shared" si="124"/>
        <v>26880000</v>
      </c>
      <c r="CW71" s="262">
        <f t="shared" si="125"/>
        <v>161280000000</v>
      </c>
      <c r="CX71" s="271">
        <f t="shared" si="126"/>
        <v>5376000</v>
      </c>
      <c r="CY71" s="271">
        <f t="shared" si="127"/>
        <v>32256000000</v>
      </c>
      <c r="CZ71" s="300">
        <f t="shared" si="128"/>
        <v>19200000</v>
      </c>
      <c r="DA71" s="300">
        <f t="shared" si="129"/>
        <v>115200000000</v>
      </c>
      <c r="DB71" s="300">
        <f t="shared" si="130"/>
        <v>0</v>
      </c>
      <c r="DC71" s="300"/>
      <c r="DD71" s="300"/>
      <c r="DE71" s="300"/>
      <c r="DF71" s="300"/>
    </row>
    <row r="72" spans="1:110" ht="42.75" x14ac:dyDescent="0.35">
      <c r="A72" s="95" t="s">
        <v>1262</v>
      </c>
      <c r="B72" s="22">
        <v>13020256</v>
      </c>
      <c r="C72" s="138" t="s">
        <v>804</v>
      </c>
      <c r="D72" s="7" t="s">
        <v>42</v>
      </c>
      <c r="E72" s="7">
        <v>12</v>
      </c>
      <c r="F72" s="7">
        <v>100</v>
      </c>
      <c r="G72" s="8">
        <v>792000</v>
      </c>
      <c r="H72" s="9">
        <f t="shared" si="71"/>
        <v>7920</v>
      </c>
      <c r="I72" s="10">
        <v>68870969499</v>
      </c>
      <c r="J72" s="10">
        <v>13058050</v>
      </c>
      <c r="K72" s="10" t="s">
        <v>473</v>
      </c>
      <c r="L72" s="11">
        <v>0.23</v>
      </c>
      <c r="M72" s="8">
        <v>34291627000</v>
      </c>
      <c r="N72" s="8">
        <v>5160740</v>
      </c>
      <c r="O72" s="8" t="s">
        <v>583</v>
      </c>
      <c r="P72" s="11">
        <v>7.0000000000000007E-2</v>
      </c>
      <c r="Q72" s="12">
        <v>9650543400</v>
      </c>
      <c r="R72" s="12">
        <v>1109160</v>
      </c>
      <c r="S72" s="12">
        <v>4</v>
      </c>
      <c r="T72" s="12">
        <v>610980</v>
      </c>
      <c r="U72" s="11" t="s">
        <v>899</v>
      </c>
      <c r="V72" s="11"/>
      <c r="W72" s="11">
        <v>0</v>
      </c>
      <c r="X72" s="13">
        <f t="shared" si="66"/>
        <v>2400</v>
      </c>
      <c r="Y72" s="14">
        <f t="shared" si="69"/>
        <v>28800</v>
      </c>
      <c r="Z72" s="15">
        <v>2880000</v>
      </c>
      <c r="AA72" s="15">
        <f t="shared" si="131"/>
        <v>22809600000</v>
      </c>
      <c r="AB72" s="16">
        <v>434.75</v>
      </c>
      <c r="AC72" s="16">
        <v>271.66666666666669</v>
      </c>
      <c r="AD72" s="269">
        <f t="shared" si="132"/>
        <v>2000</v>
      </c>
      <c r="AE72" s="269">
        <f t="shared" si="133"/>
        <v>24000</v>
      </c>
      <c r="AF72" s="283">
        <v>2400000</v>
      </c>
      <c r="AG72" s="18">
        <f t="shared" si="72"/>
        <v>19008000000</v>
      </c>
      <c r="AH72" s="59"/>
      <c r="AI72" s="129">
        <f t="shared" si="73"/>
        <v>0.83333333333333337</v>
      </c>
      <c r="AJ72" s="290">
        <v>0.8</v>
      </c>
      <c r="AK72" s="9">
        <f t="shared" si="74"/>
        <v>1920000</v>
      </c>
      <c r="AL72" s="259">
        <f t="shared" si="75"/>
        <v>4320000</v>
      </c>
      <c r="AM72" s="259">
        <f t="shared" si="70"/>
        <v>34214400000</v>
      </c>
      <c r="AN72" s="262">
        <v>120000</v>
      </c>
      <c r="AO72" s="262">
        <f t="shared" si="76"/>
        <v>950400000</v>
      </c>
      <c r="AP72" s="262">
        <f t="shared" si="77"/>
        <v>96000</v>
      </c>
      <c r="AQ72" s="262">
        <f t="shared" si="78"/>
        <v>760320000</v>
      </c>
      <c r="AR72" s="274">
        <v>168000.00000000003</v>
      </c>
      <c r="AS72" s="274">
        <f t="shared" si="79"/>
        <v>1330560000.0000002</v>
      </c>
      <c r="AT72" s="274">
        <f t="shared" si="80"/>
        <v>134400.00000000003</v>
      </c>
      <c r="AU72" s="274">
        <f t="shared" si="81"/>
        <v>1064448000.0000002</v>
      </c>
      <c r="AV72" s="262">
        <v>168000.00000000003</v>
      </c>
      <c r="AW72" s="262">
        <f t="shared" si="82"/>
        <v>1330560000.0000002</v>
      </c>
      <c r="AX72" s="262">
        <f t="shared" si="83"/>
        <v>134400.00000000003</v>
      </c>
      <c r="AY72" s="262">
        <f t="shared" si="84"/>
        <v>1064448000.0000002</v>
      </c>
      <c r="AZ72" s="262">
        <f t="shared" si="85"/>
        <v>456000.00000000006</v>
      </c>
      <c r="BA72" s="262">
        <f t="shared" si="86"/>
        <v>3611520000.0000005</v>
      </c>
      <c r="BB72" s="262">
        <f t="shared" si="87"/>
        <v>364800.00000000006</v>
      </c>
      <c r="BC72" s="262">
        <f t="shared" si="88"/>
        <v>2889216000.0000005</v>
      </c>
      <c r="BD72" s="261">
        <v>168000.00000000003</v>
      </c>
      <c r="BE72" s="262">
        <f t="shared" si="89"/>
        <v>1330560000.0000002</v>
      </c>
      <c r="BF72" s="262">
        <f t="shared" si="90"/>
        <v>134400.00000000003</v>
      </c>
      <c r="BG72" s="262">
        <f t="shared" si="91"/>
        <v>1064448000.0000002</v>
      </c>
      <c r="BH72" s="262">
        <v>192000</v>
      </c>
      <c r="BI72" s="262">
        <f t="shared" si="92"/>
        <v>1520640000</v>
      </c>
      <c r="BJ72" s="262">
        <f t="shared" si="93"/>
        <v>153600</v>
      </c>
      <c r="BK72" s="262">
        <f t="shared" si="94"/>
        <v>1216512000</v>
      </c>
      <c r="BL72" s="262">
        <v>144000</v>
      </c>
      <c r="BM72" s="262">
        <f t="shared" si="95"/>
        <v>1140480000</v>
      </c>
      <c r="BN72" s="262">
        <f t="shared" si="96"/>
        <v>115200</v>
      </c>
      <c r="BO72" s="262">
        <f t="shared" si="97"/>
        <v>912384000</v>
      </c>
      <c r="BP72" s="262">
        <f t="shared" si="98"/>
        <v>504000</v>
      </c>
      <c r="BQ72" s="262">
        <f t="shared" si="99"/>
        <v>3991680000</v>
      </c>
      <c r="BR72" s="262">
        <f t="shared" si="100"/>
        <v>403200</v>
      </c>
      <c r="BS72" s="262">
        <f t="shared" si="101"/>
        <v>3193344000</v>
      </c>
      <c r="BT72" s="262">
        <v>264000</v>
      </c>
      <c r="BU72" s="262">
        <f t="shared" si="102"/>
        <v>2090880000</v>
      </c>
      <c r="BV72" s="262">
        <f t="shared" si="103"/>
        <v>211200</v>
      </c>
      <c r="BW72" s="262">
        <f t="shared" si="104"/>
        <v>1672704000</v>
      </c>
      <c r="BX72" s="261">
        <v>264000</v>
      </c>
      <c r="BY72" s="262">
        <f t="shared" si="105"/>
        <v>2090880000</v>
      </c>
      <c r="BZ72" s="262">
        <f t="shared" si="106"/>
        <v>211200</v>
      </c>
      <c r="CA72" s="262">
        <f t="shared" si="107"/>
        <v>1672704000</v>
      </c>
      <c r="CB72" s="262">
        <v>240000</v>
      </c>
      <c r="CC72" s="262">
        <f t="shared" si="108"/>
        <v>1900800000</v>
      </c>
      <c r="CD72" s="262">
        <f t="shared" si="109"/>
        <v>192000</v>
      </c>
      <c r="CE72" s="262">
        <f t="shared" si="110"/>
        <v>1520640000</v>
      </c>
      <c r="CF72" s="262">
        <f t="shared" si="111"/>
        <v>768000</v>
      </c>
      <c r="CG72" s="262">
        <f t="shared" si="112"/>
        <v>6082560000</v>
      </c>
      <c r="CH72" s="262">
        <f t="shared" si="113"/>
        <v>1673107200</v>
      </c>
      <c r="CI72" s="262">
        <f t="shared" si="114"/>
        <v>4866048000</v>
      </c>
      <c r="CJ72" s="262">
        <v>264000</v>
      </c>
      <c r="CK72" s="262">
        <f t="shared" si="115"/>
        <v>2090880000</v>
      </c>
      <c r="CL72" s="262">
        <f t="shared" si="116"/>
        <v>211200</v>
      </c>
      <c r="CM72" s="262">
        <f t="shared" si="117"/>
        <v>1672704000</v>
      </c>
      <c r="CN72" s="262">
        <v>240000</v>
      </c>
      <c r="CO72" s="262">
        <f t="shared" si="118"/>
        <v>1900800000</v>
      </c>
      <c r="CP72" s="262">
        <f t="shared" si="119"/>
        <v>192000</v>
      </c>
      <c r="CQ72" s="262">
        <f t="shared" si="120"/>
        <v>1520640000</v>
      </c>
      <c r="CR72" s="262">
        <v>168000.00000000003</v>
      </c>
      <c r="CS72" s="262">
        <f t="shared" si="121"/>
        <v>1330560000.0000002</v>
      </c>
      <c r="CT72" s="262">
        <f t="shared" si="122"/>
        <v>134400.00000000003</v>
      </c>
      <c r="CU72" s="262">
        <f t="shared" si="123"/>
        <v>1064448000.0000002</v>
      </c>
      <c r="CV72" s="262">
        <f t="shared" si="124"/>
        <v>672000</v>
      </c>
      <c r="CW72" s="262">
        <f t="shared" si="125"/>
        <v>5322240000</v>
      </c>
      <c r="CX72" s="271">
        <f t="shared" si="126"/>
        <v>537600</v>
      </c>
      <c r="CY72" s="271">
        <f t="shared" si="127"/>
        <v>4257792000</v>
      </c>
      <c r="CZ72" s="300">
        <f t="shared" si="128"/>
        <v>1920000</v>
      </c>
      <c r="DA72" s="300">
        <f t="shared" si="129"/>
        <v>15206400000</v>
      </c>
      <c r="DB72" s="300">
        <f t="shared" si="130"/>
        <v>0</v>
      </c>
      <c r="DC72" s="300"/>
      <c r="DD72" s="300"/>
      <c r="DE72" s="300"/>
      <c r="DF72" s="300"/>
    </row>
    <row r="73" spans="1:110" x14ac:dyDescent="0.35">
      <c r="A73" s="22" t="s">
        <v>11</v>
      </c>
      <c r="B73" s="22">
        <v>13010206</v>
      </c>
      <c r="C73" s="6" t="s">
        <v>329</v>
      </c>
      <c r="D73" s="7" t="s">
        <v>44</v>
      </c>
      <c r="E73" s="7">
        <v>12</v>
      </c>
      <c r="F73" s="7">
        <v>20</v>
      </c>
      <c r="G73" s="8">
        <v>303600</v>
      </c>
      <c r="H73" s="9">
        <f t="shared" si="71"/>
        <v>15180</v>
      </c>
      <c r="I73" s="10">
        <v>150234872623</v>
      </c>
      <c r="J73" s="10">
        <v>15852660</v>
      </c>
      <c r="K73" s="10" t="s">
        <v>482</v>
      </c>
      <c r="L73" s="11">
        <v>0.11</v>
      </c>
      <c r="M73" s="8">
        <v>216138209313</v>
      </c>
      <c r="N73" s="8">
        <v>14552970</v>
      </c>
      <c r="O73" s="8" t="s">
        <v>623</v>
      </c>
      <c r="P73" s="11">
        <v>0.12</v>
      </c>
      <c r="Q73" s="12">
        <v>133131516800</v>
      </c>
      <c r="R73" s="12">
        <v>7452760</v>
      </c>
      <c r="S73" s="12">
        <v>5</v>
      </c>
      <c r="T73" s="12">
        <v>3570000</v>
      </c>
      <c r="U73" s="11" t="s">
        <v>900</v>
      </c>
      <c r="V73" s="11"/>
      <c r="W73" s="11">
        <v>0</v>
      </c>
      <c r="X73" s="13">
        <f t="shared" si="66"/>
        <v>8640</v>
      </c>
      <c r="Y73" s="14">
        <f t="shared" si="69"/>
        <v>103680</v>
      </c>
      <c r="Z73" s="15">
        <v>2073600</v>
      </c>
      <c r="AA73" s="15">
        <f t="shared" si="131"/>
        <v>31477248000</v>
      </c>
      <c r="AB73" s="16">
        <v>6085.666666666667</v>
      </c>
      <c r="AC73" s="16">
        <v>3947.1666666666665</v>
      </c>
      <c r="AD73" s="269">
        <f t="shared" si="132"/>
        <v>6000</v>
      </c>
      <c r="AE73" s="269">
        <f t="shared" si="133"/>
        <v>72000</v>
      </c>
      <c r="AF73" s="283">
        <v>1440000</v>
      </c>
      <c r="AG73" s="18">
        <f t="shared" si="72"/>
        <v>21859200000</v>
      </c>
      <c r="AH73" s="59"/>
      <c r="AI73" s="129">
        <f t="shared" si="73"/>
        <v>0.69444444444444442</v>
      </c>
      <c r="AJ73" s="290">
        <v>0.6</v>
      </c>
      <c r="AK73" s="9">
        <f t="shared" si="74"/>
        <v>864000</v>
      </c>
      <c r="AL73" s="259">
        <f t="shared" si="75"/>
        <v>2304000</v>
      </c>
      <c r="AM73" s="259">
        <f t="shared" si="70"/>
        <v>34974720000</v>
      </c>
      <c r="AN73" s="262">
        <v>72000</v>
      </c>
      <c r="AO73" s="262">
        <f t="shared" si="76"/>
        <v>1092960000</v>
      </c>
      <c r="AP73" s="262">
        <f t="shared" si="77"/>
        <v>43200</v>
      </c>
      <c r="AQ73" s="262">
        <f t="shared" si="78"/>
        <v>655776000</v>
      </c>
      <c r="AR73" s="274">
        <v>100800.00000000001</v>
      </c>
      <c r="AS73" s="274">
        <f t="shared" si="79"/>
        <v>1530144000.0000002</v>
      </c>
      <c r="AT73" s="274">
        <f t="shared" si="80"/>
        <v>60480.000000000007</v>
      </c>
      <c r="AU73" s="274">
        <f t="shared" si="81"/>
        <v>918086400.00000012</v>
      </c>
      <c r="AV73" s="262">
        <v>100800.00000000001</v>
      </c>
      <c r="AW73" s="262">
        <f t="shared" si="82"/>
        <v>1530144000.0000002</v>
      </c>
      <c r="AX73" s="262">
        <f t="shared" si="83"/>
        <v>60480.000000000007</v>
      </c>
      <c r="AY73" s="262">
        <f t="shared" si="84"/>
        <v>918086400.00000012</v>
      </c>
      <c r="AZ73" s="262">
        <f t="shared" si="85"/>
        <v>273600</v>
      </c>
      <c r="BA73" s="262">
        <f t="shared" si="86"/>
        <v>4153248000.0000005</v>
      </c>
      <c r="BB73" s="262">
        <f t="shared" si="87"/>
        <v>164160</v>
      </c>
      <c r="BC73" s="262">
        <f t="shared" si="88"/>
        <v>2491948800</v>
      </c>
      <c r="BD73" s="261">
        <v>100800.00000000001</v>
      </c>
      <c r="BE73" s="262">
        <f t="shared" si="89"/>
        <v>1530144000.0000002</v>
      </c>
      <c r="BF73" s="262">
        <f t="shared" si="90"/>
        <v>60480.000000000007</v>
      </c>
      <c r="BG73" s="262">
        <f t="shared" si="91"/>
        <v>918086400.00000012</v>
      </c>
      <c r="BH73" s="262">
        <v>115200</v>
      </c>
      <c r="BI73" s="262">
        <f t="shared" si="92"/>
        <v>1748736000</v>
      </c>
      <c r="BJ73" s="262">
        <f t="shared" si="93"/>
        <v>69120</v>
      </c>
      <c r="BK73" s="262">
        <f t="shared" si="94"/>
        <v>1049241600</v>
      </c>
      <c r="BL73" s="262">
        <v>86400</v>
      </c>
      <c r="BM73" s="262">
        <f t="shared" si="95"/>
        <v>1311552000</v>
      </c>
      <c r="BN73" s="262">
        <f t="shared" si="96"/>
        <v>51840</v>
      </c>
      <c r="BO73" s="262">
        <f t="shared" si="97"/>
        <v>786931200</v>
      </c>
      <c r="BP73" s="262">
        <f t="shared" si="98"/>
        <v>302400</v>
      </c>
      <c r="BQ73" s="262">
        <f t="shared" si="99"/>
        <v>4590432000</v>
      </c>
      <c r="BR73" s="262">
        <f t="shared" si="100"/>
        <v>181440</v>
      </c>
      <c r="BS73" s="262">
        <f t="shared" si="101"/>
        <v>2754259200</v>
      </c>
      <c r="BT73" s="262">
        <v>158400</v>
      </c>
      <c r="BU73" s="262">
        <f t="shared" si="102"/>
        <v>2404512000</v>
      </c>
      <c r="BV73" s="262">
        <f t="shared" si="103"/>
        <v>95040</v>
      </c>
      <c r="BW73" s="262">
        <f t="shared" si="104"/>
        <v>1442707200</v>
      </c>
      <c r="BX73" s="261">
        <v>158400</v>
      </c>
      <c r="BY73" s="262">
        <f t="shared" si="105"/>
        <v>2404512000</v>
      </c>
      <c r="BZ73" s="262">
        <f t="shared" si="106"/>
        <v>95040</v>
      </c>
      <c r="CA73" s="262">
        <f t="shared" si="107"/>
        <v>1442707200</v>
      </c>
      <c r="CB73" s="262">
        <v>144000</v>
      </c>
      <c r="CC73" s="262">
        <f t="shared" si="108"/>
        <v>2185920000</v>
      </c>
      <c r="CD73" s="262">
        <f t="shared" si="109"/>
        <v>86400</v>
      </c>
      <c r="CE73" s="262">
        <f t="shared" si="110"/>
        <v>1311552000</v>
      </c>
      <c r="CF73" s="262">
        <f t="shared" si="111"/>
        <v>460800</v>
      </c>
      <c r="CG73" s="262">
        <f t="shared" si="112"/>
        <v>6994944000</v>
      </c>
      <c r="CH73" s="262">
        <f t="shared" si="113"/>
        <v>1442888640</v>
      </c>
      <c r="CI73" s="262">
        <f t="shared" si="114"/>
        <v>4196966400</v>
      </c>
      <c r="CJ73" s="262">
        <v>158400</v>
      </c>
      <c r="CK73" s="262">
        <f t="shared" si="115"/>
        <v>2404512000</v>
      </c>
      <c r="CL73" s="262">
        <f t="shared" si="116"/>
        <v>95040</v>
      </c>
      <c r="CM73" s="262">
        <f t="shared" si="117"/>
        <v>1442707200</v>
      </c>
      <c r="CN73" s="262">
        <v>144000</v>
      </c>
      <c r="CO73" s="262">
        <f t="shared" si="118"/>
        <v>2185920000</v>
      </c>
      <c r="CP73" s="262">
        <f t="shared" si="119"/>
        <v>86400</v>
      </c>
      <c r="CQ73" s="262">
        <f t="shared" si="120"/>
        <v>1311552000</v>
      </c>
      <c r="CR73" s="262">
        <v>100800.00000000001</v>
      </c>
      <c r="CS73" s="262">
        <f t="shared" si="121"/>
        <v>1530144000.0000002</v>
      </c>
      <c r="CT73" s="262">
        <f t="shared" si="122"/>
        <v>60480.000000000007</v>
      </c>
      <c r="CU73" s="262">
        <f t="shared" si="123"/>
        <v>918086400.00000012</v>
      </c>
      <c r="CV73" s="262">
        <f t="shared" si="124"/>
        <v>403200</v>
      </c>
      <c r="CW73" s="262">
        <f t="shared" si="125"/>
        <v>6120576000</v>
      </c>
      <c r="CX73" s="271">
        <f t="shared" si="126"/>
        <v>241920</v>
      </c>
      <c r="CY73" s="271">
        <f t="shared" si="127"/>
        <v>3672345600</v>
      </c>
      <c r="CZ73" s="300">
        <f t="shared" si="128"/>
        <v>864000</v>
      </c>
      <c r="DA73" s="300">
        <f t="shared" si="129"/>
        <v>13115520000</v>
      </c>
      <c r="DB73" s="300">
        <f t="shared" si="130"/>
        <v>0</v>
      </c>
      <c r="DC73" s="300"/>
      <c r="DD73" s="300"/>
      <c r="DE73" s="300"/>
      <c r="DF73" s="300"/>
    </row>
    <row r="74" spans="1:110" x14ac:dyDescent="0.35">
      <c r="A74" s="22" t="s">
        <v>11</v>
      </c>
      <c r="B74" s="22" t="s">
        <v>805</v>
      </c>
      <c r="C74" s="6" t="s">
        <v>330</v>
      </c>
      <c r="D74" s="7" t="s">
        <v>841</v>
      </c>
      <c r="E74" s="7">
        <v>12</v>
      </c>
      <c r="F74" s="7">
        <v>30</v>
      </c>
      <c r="G74" s="8">
        <v>1141650</v>
      </c>
      <c r="H74" s="9">
        <f t="shared" si="71"/>
        <v>38055</v>
      </c>
      <c r="I74" s="10">
        <v>4341137835705</v>
      </c>
      <c r="J74" s="10">
        <v>87556710</v>
      </c>
      <c r="K74" s="10" t="s">
        <v>477</v>
      </c>
      <c r="L74" s="11">
        <v>0.01</v>
      </c>
      <c r="M74" s="8">
        <v>5929026850762</v>
      </c>
      <c r="N74" s="8">
        <v>106854480</v>
      </c>
      <c r="O74" s="8" t="s">
        <v>624</v>
      </c>
      <c r="P74" s="11">
        <v>0.01</v>
      </c>
      <c r="Q74" s="12">
        <v>5821507436700</v>
      </c>
      <c r="R74" s="12">
        <v>98595090</v>
      </c>
      <c r="S74" s="12">
        <v>14</v>
      </c>
      <c r="T74" s="12">
        <v>65263980</v>
      </c>
      <c r="U74" s="11" t="s">
        <v>581</v>
      </c>
      <c r="V74" s="12">
        <v>3103350</v>
      </c>
      <c r="W74" s="11">
        <v>0.03</v>
      </c>
      <c r="X74" s="13">
        <f t="shared" si="66"/>
        <v>10000</v>
      </c>
      <c r="Y74" s="14">
        <f t="shared" si="69"/>
        <v>120000</v>
      </c>
      <c r="Z74" s="15">
        <v>3600000</v>
      </c>
      <c r="AA74" s="15">
        <f t="shared" si="131"/>
        <v>136998000000</v>
      </c>
      <c r="AB74" s="16">
        <v>3261.5833333333335</v>
      </c>
      <c r="AC74" s="16">
        <v>0</v>
      </c>
      <c r="AD74" s="269">
        <f t="shared" si="132"/>
        <v>5000</v>
      </c>
      <c r="AE74" s="269">
        <f t="shared" si="133"/>
        <v>60000</v>
      </c>
      <c r="AF74" s="283">
        <v>1800000</v>
      </c>
      <c r="AG74" s="18">
        <f t="shared" si="72"/>
        <v>68499000000</v>
      </c>
      <c r="AH74" s="59" t="s">
        <v>1012</v>
      </c>
      <c r="AI74" s="129">
        <f t="shared" si="73"/>
        <v>0.5</v>
      </c>
      <c r="AJ74" s="290">
        <v>1</v>
      </c>
      <c r="AK74" s="9">
        <f t="shared" si="74"/>
        <v>1800000</v>
      </c>
      <c r="AL74" s="259">
        <f t="shared" si="75"/>
        <v>3600000</v>
      </c>
      <c r="AM74" s="259">
        <f t="shared" si="70"/>
        <v>136998000000</v>
      </c>
      <c r="AN74" s="262">
        <v>90000</v>
      </c>
      <c r="AO74" s="262">
        <f t="shared" si="76"/>
        <v>3424950000</v>
      </c>
      <c r="AP74" s="262">
        <f t="shared" si="77"/>
        <v>90000</v>
      </c>
      <c r="AQ74" s="262">
        <f t="shared" si="78"/>
        <v>3424950000</v>
      </c>
      <c r="AR74" s="274">
        <v>126000.00000000001</v>
      </c>
      <c r="AS74" s="274">
        <f t="shared" si="79"/>
        <v>4794930000.000001</v>
      </c>
      <c r="AT74" s="274">
        <f t="shared" si="80"/>
        <v>126000.00000000001</v>
      </c>
      <c r="AU74" s="274">
        <f t="shared" si="81"/>
        <v>4794930000.000001</v>
      </c>
      <c r="AV74" s="262">
        <v>126000.00000000001</v>
      </c>
      <c r="AW74" s="262">
        <f t="shared" si="82"/>
        <v>4794930000.000001</v>
      </c>
      <c r="AX74" s="262">
        <f t="shared" si="83"/>
        <v>126000.00000000001</v>
      </c>
      <c r="AY74" s="262">
        <f t="shared" si="84"/>
        <v>4794930000.000001</v>
      </c>
      <c r="AZ74" s="262">
        <f t="shared" si="85"/>
        <v>342000</v>
      </c>
      <c r="BA74" s="262">
        <f t="shared" si="86"/>
        <v>13014810000.000002</v>
      </c>
      <c r="BB74" s="262">
        <f t="shared" si="87"/>
        <v>342000</v>
      </c>
      <c r="BC74" s="262">
        <f t="shared" si="88"/>
        <v>13014810000.000002</v>
      </c>
      <c r="BD74" s="261">
        <v>126000.00000000001</v>
      </c>
      <c r="BE74" s="262">
        <f t="shared" si="89"/>
        <v>4794930000.000001</v>
      </c>
      <c r="BF74" s="262">
        <f t="shared" si="90"/>
        <v>126000.00000000001</v>
      </c>
      <c r="BG74" s="262">
        <f t="shared" si="91"/>
        <v>4794930000.000001</v>
      </c>
      <c r="BH74" s="262">
        <v>144000</v>
      </c>
      <c r="BI74" s="262">
        <f t="shared" si="92"/>
        <v>5479920000</v>
      </c>
      <c r="BJ74" s="262">
        <f t="shared" si="93"/>
        <v>144000</v>
      </c>
      <c r="BK74" s="262">
        <f t="shared" si="94"/>
        <v>5479920000</v>
      </c>
      <c r="BL74" s="262">
        <v>108000</v>
      </c>
      <c r="BM74" s="262">
        <f t="shared" si="95"/>
        <v>4109940000</v>
      </c>
      <c r="BN74" s="262">
        <f t="shared" si="96"/>
        <v>108000</v>
      </c>
      <c r="BO74" s="262">
        <f t="shared" si="97"/>
        <v>4109940000</v>
      </c>
      <c r="BP74" s="262">
        <f t="shared" si="98"/>
        <v>378000</v>
      </c>
      <c r="BQ74" s="262">
        <f t="shared" si="99"/>
        <v>14384790000</v>
      </c>
      <c r="BR74" s="262">
        <f t="shared" si="100"/>
        <v>378000</v>
      </c>
      <c r="BS74" s="262">
        <f t="shared" si="101"/>
        <v>14384790000</v>
      </c>
      <c r="BT74" s="262">
        <v>198000</v>
      </c>
      <c r="BU74" s="262">
        <f t="shared" si="102"/>
        <v>7534890000</v>
      </c>
      <c r="BV74" s="262">
        <f t="shared" si="103"/>
        <v>198000</v>
      </c>
      <c r="BW74" s="262">
        <f t="shared" si="104"/>
        <v>7534890000</v>
      </c>
      <c r="BX74" s="261">
        <v>198000</v>
      </c>
      <c r="BY74" s="262">
        <f t="shared" si="105"/>
        <v>7534890000</v>
      </c>
      <c r="BZ74" s="262">
        <f t="shared" si="106"/>
        <v>198000</v>
      </c>
      <c r="CA74" s="262">
        <f t="shared" si="107"/>
        <v>7534890000</v>
      </c>
      <c r="CB74" s="262">
        <v>180000</v>
      </c>
      <c r="CC74" s="262">
        <f t="shared" si="108"/>
        <v>6849900000</v>
      </c>
      <c r="CD74" s="262">
        <f t="shared" si="109"/>
        <v>180000</v>
      </c>
      <c r="CE74" s="262">
        <f t="shared" si="110"/>
        <v>6849900000</v>
      </c>
      <c r="CF74" s="262">
        <f t="shared" si="111"/>
        <v>576000</v>
      </c>
      <c r="CG74" s="262">
        <f t="shared" si="112"/>
        <v>21919680000</v>
      </c>
      <c r="CH74" s="262">
        <f t="shared" si="113"/>
        <v>7535268000</v>
      </c>
      <c r="CI74" s="262">
        <f t="shared" si="114"/>
        <v>21919680000</v>
      </c>
      <c r="CJ74" s="262">
        <v>198000</v>
      </c>
      <c r="CK74" s="262">
        <f t="shared" si="115"/>
        <v>7534890000</v>
      </c>
      <c r="CL74" s="262">
        <f t="shared" si="116"/>
        <v>198000</v>
      </c>
      <c r="CM74" s="262">
        <f t="shared" si="117"/>
        <v>7534890000</v>
      </c>
      <c r="CN74" s="262">
        <v>180000</v>
      </c>
      <c r="CO74" s="262">
        <f t="shared" si="118"/>
        <v>6849900000</v>
      </c>
      <c r="CP74" s="262">
        <f t="shared" si="119"/>
        <v>180000</v>
      </c>
      <c r="CQ74" s="262">
        <f t="shared" si="120"/>
        <v>6849900000</v>
      </c>
      <c r="CR74" s="262">
        <v>126000.00000000001</v>
      </c>
      <c r="CS74" s="262">
        <f t="shared" si="121"/>
        <v>4794930000.000001</v>
      </c>
      <c r="CT74" s="262">
        <f t="shared" si="122"/>
        <v>126000.00000000001</v>
      </c>
      <c r="CU74" s="262">
        <f t="shared" si="123"/>
        <v>4794930000.000001</v>
      </c>
      <c r="CV74" s="262">
        <f t="shared" si="124"/>
        <v>504000</v>
      </c>
      <c r="CW74" s="262">
        <f t="shared" si="125"/>
        <v>19179720000</v>
      </c>
      <c r="CX74" s="271">
        <f t="shared" si="126"/>
        <v>504000</v>
      </c>
      <c r="CY74" s="271">
        <f t="shared" si="127"/>
        <v>19179720000</v>
      </c>
      <c r="CZ74" s="300">
        <f t="shared" si="128"/>
        <v>1800000</v>
      </c>
      <c r="DA74" s="300">
        <f t="shared" si="129"/>
        <v>68499000000</v>
      </c>
      <c r="DB74" s="300">
        <f t="shared" si="130"/>
        <v>0</v>
      </c>
      <c r="DC74" s="300"/>
      <c r="DD74" s="300"/>
      <c r="DE74" s="300"/>
      <c r="DF74" s="300"/>
    </row>
    <row r="75" spans="1:110" x14ac:dyDescent="0.35">
      <c r="A75" s="22" t="s">
        <v>11</v>
      </c>
      <c r="B75" s="22" t="s">
        <v>806</v>
      </c>
      <c r="C75" s="6" t="s">
        <v>331</v>
      </c>
      <c r="D75" s="7" t="s">
        <v>841</v>
      </c>
      <c r="E75" s="7">
        <v>12</v>
      </c>
      <c r="F75" s="7">
        <v>30</v>
      </c>
      <c r="G75" s="8">
        <v>2100210</v>
      </c>
      <c r="H75" s="9">
        <f t="shared" si="71"/>
        <v>70007</v>
      </c>
      <c r="I75" s="10">
        <v>2548254076725</v>
      </c>
      <c r="J75" s="10">
        <v>30310620</v>
      </c>
      <c r="K75" s="10" t="s">
        <v>477</v>
      </c>
      <c r="L75" s="11">
        <v>0.02</v>
      </c>
      <c r="M75" s="8">
        <v>3428881456198</v>
      </c>
      <c r="N75" s="8">
        <v>33807242</v>
      </c>
      <c r="O75" s="8" t="s">
        <v>625</v>
      </c>
      <c r="P75" s="11">
        <v>0.03</v>
      </c>
      <c r="Q75" s="12">
        <v>3063946360200</v>
      </c>
      <c r="R75" s="12">
        <v>28623400</v>
      </c>
      <c r="S75" s="12">
        <v>11</v>
      </c>
      <c r="T75" s="12">
        <v>19057770</v>
      </c>
      <c r="U75" s="11" t="s">
        <v>581</v>
      </c>
      <c r="V75" s="11"/>
      <c r="W75" s="11">
        <v>0</v>
      </c>
      <c r="X75" s="13">
        <f t="shared" si="66"/>
        <v>3600</v>
      </c>
      <c r="Y75" s="14">
        <f t="shared" si="69"/>
        <v>43200</v>
      </c>
      <c r="Z75" s="15">
        <v>1296000</v>
      </c>
      <c r="AA75" s="15">
        <f t="shared" si="131"/>
        <v>90729072000</v>
      </c>
      <c r="AB75" s="16">
        <v>1819.0833333333333</v>
      </c>
      <c r="AC75" s="16">
        <v>1759.3333333333333</v>
      </c>
      <c r="AD75" s="269">
        <f t="shared" si="132"/>
        <v>2000</v>
      </c>
      <c r="AE75" s="269">
        <f t="shared" si="133"/>
        <v>24000</v>
      </c>
      <c r="AF75" s="283">
        <v>720000</v>
      </c>
      <c r="AG75" s="18">
        <f t="shared" si="72"/>
        <v>50405040000</v>
      </c>
      <c r="AH75" s="59"/>
      <c r="AI75" s="129">
        <f t="shared" si="73"/>
        <v>0.55555555555555558</v>
      </c>
      <c r="AJ75" s="290">
        <v>1</v>
      </c>
      <c r="AK75" s="9">
        <f t="shared" si="74"/>
        <v>720000</v>
      </c>
      <c r="AL75" s="259">
        <f t="shared" si="75"/>
        <v>1440000</v>
      </c>
      <c r="AM75" s="259">
        <f t="shared" si="70"/>
        <v>100810080000</v>
      </c>
      <c r="AN75" s="262">
        <v>36000</v>
      </c>
      <c r="AO75" s="262">
        <f t="shared" si="76"/>
        <v>2520252000</v>
      </c>
      <c r="AP75" s="262">
        <f t="shared" si="77"/>
        <v>36000</v>
      </c>
      <c r="AQ75" s="262">
        <f t="shared" si="78"/>
        <v>2520252000</v>
      </c>
      <c r="AR75" s="274">
        <v>50400.000000000007</v>
      </c>
      <c r="AS75" s="274">
        <f t="shared" si="79"/>
        <v>3528352800.0000005</v>
      </c>
      <c r="AT75" s="274">
        <f t="shared" si="80"/>
        <v>50400.000000000007</v>
      </c>
      <c r="AU75" s="274">
        <f t="shared" si="81"/>
        <v>3528352800.0000005</v>
      </c>
      <c r="AV75" s="262">
        <v>50400.000000000007</v>
      </c>
      <c r="AW75" s="262">
        <f t="shared" si="82"/>
        <v>3528352800.0000005</v>
      </c>
      <c r="AX75" s="262">
        <f t="shared" si="83"/>
        <v>50400.000000000007</v>
      </c>
      <c r="AY75" s="262">
        <f t="shared" si="84"/>
        <v>3528352800.0000005</v>
      </c>
      <c r="AZ75" s="262">
        <f t="shared" si="85"/>
        <v>136800</v>
      </c>
      <c r="BA75" s="262">
        <f t="shared" si="86"/>
        <v>9576957600</v>
      </c>
      <c r="BB75" s="262">
        <f t="shared" si="87"/>
        <v>136800</v>
      </c>
      <c r="BC75" s="262">
        <f t="shared" si="88"/>
        <v>9576957600</v>
      </c>
      <c r="BD75" s="261">
        <v>50400.000000000007</v>
      </c>
      <c r="BE75" s="262">
        <f t="shared" si="89"/>
        <v>3528352800.0000005</v>
      </c>
      <c r="BF75" s="262">
        <f t="shared" si="90"/>
        <v>50400.000000000007</v>
      </c>
      <c r="BG75" s="262">
        <f t="shared" si="91"/>
        <v>3528352800.0000005</v>
      </c>
      <c r="BH75" s="262">
        <v>57600</v>
      </c>
      <c r="BI75" s="262">
        <f t="shared" si="92"/>
        <v>4032403200</v>
      </c>
      <c r="BJ75" s="262">
        <f t="shared" si="93"/>
        <v>57600</v>
      </c>
      <c r="BK75" s="262">
        <f t="shared" si="94"/>
        <v>4032403200</v>
      </c>
      <c r="BL75" s="262">
        <v>43200</v>
      </c>
      <c r="BM75" s="262">
        <f t="shared" si="95"/>
        <v>3024302400</v>
      </c>
      <c r="BN75" s="262">
        <f t="shared" si="96"/>
        <v>43200</v>
      </c>
      <c r="BO75" s="262">
        <f t="shared" si="97"/>
        <v>3024302400</v>
      </c>
      <c r="BP75" s="262">
        <f t="shared" si="98"/>
        <v>151200</v>
      </c>
      <c r="BQ75" s="262">
        <f t="shared" si="99"/>
        <v>10585058400</v>
      </c>
      <c r="BR75" s="262">
        <f t="shared" si="100"/>
        <v>151200</v>
      </c>
      <c r="BS75" s="262">
        <f t="shared" si="101"/>
        <v>10585058400</v>
      </c>
      <c r="BT75" s="262">
        <v>79200</v>
      </c>
      <c r="BU75" s="262">
        <f t="shared" si="102"/>
        <v>5544554400</v>
      </c>
      <c r="BV75" s="262">
        <f t="shared" si="103"/>
        <v>79200</v>
      </c>
      <c r="BW75" s="262">
        <f t="shared" si="104"/>
        <v>5544554400</v>
      </c>
      <c r="BX75" s="261">
        <v>79200</v>
      </c>
      <c r="BY75" s="262">
        <f t="shared" si="105"/>
        <v>5544554400</v>
      </c>
      <c r="BZ75" s="262">
        <f t="shared" si="106"/>
        <v>79200</v>
      </c>
      <c r="CA75" s="262">
        <f t="shared" si="107"/>
        <v>5544554400</v>
      </c>
      <c r="CB75" s="262">
        <v>72000</v>
      </c>
      <c r="CC75" s="262">
        <f t="shared" si="108"/>
        <v>5040504000</v>
      </c>
      <c r="CD75" s="262">
        <f t="shared" si="109"/>
        <v>72000</v>
      </c>
      <c r="CE75" s="262">
        <f t="shared" si="110"/>
        <v>5040504000</v>
      </c>
      <c r="CF75" s="262">
        <f t="shared" si="111"/>
        <v>230400</v>
      </c>
      <c r="CG75" s="262">
        <f t="shared" si="112"/>
        <v>16129612800</v>
      </c>
      <c r="CH75" s="262">
        <f t="shared" si="113"/>
        <v>5544705600</v>
      </c>
      <c r="CI75" s="262">
        <f t="shared" si="114"/>
        <v>16129612800</v>
      </c>
      <c r="CJ75" s="262">
        <v>79200</v>
      </c>
      <c r="CK75" s="262">
        <f t="shared" si="115"/>
        <v>5544554400</v>
      </c>
      <c r="CL75" s="262">
        <f t="shared" si="116"/>
        <v>79200</v>
      </c>
      <c r="CM75" s="262">
        <f t="shared" si="117"/>
        <v>5544554400</v>
      </c>
      <c r="CN75" s="262">
        <v>72000</v>
      </c>
      <c r="CO75" s="262">
        <f t="shared" si="118"/>
        <v>5040504000</v>
      </c>
      <c r="CP75" s="262">
        <f t="shared" si="119"/>
        <v>72000</v>
      </c>
      <c r="CQ75" s="262">
        <f t="shared" si="120"/>
        <v>5040504000</v>
      </c>
      <c r="CR75" s="262">
        <v>50400.000000000007</v>
      </c>
      <c r="CS75" s="262">
        <f t="shared" si="121"/>
        <v>3528352800.0000005</v>
      </c>
      <c r="CT75" s="262">
        <f t="shared" si="122"/>
        <v>50400.000000000007</v>
      </c>
      <c r="CU75" s="262">
        <f t="shared" si="123"/>
        <v>3528352800.0000005</v>
      </c>
      <c r="CV75" s="262">
        <f t="shared" si="124"/>
        <v>201600</v>
      </c>
      <c r="CW75" s="262">
        <f t="shared" si="125"/>
        <v>14113411200</v>
      </c>
      <c r="CX75" s="271">
        <f t="shared" si="126"/>
        <v>201600</v>
      </c>
      <c r="CY75" s="271">
        <f t="shared" si="127"/>
        <v>14113411200</v>
      </c>
      <c r="CZ75" s="300">
        <f t="shared" si="128"/>
        <v>720000</v>
      </c>
      <c r="DA75" s="300">
        <f t="shared" si="129"/>
        <v>50405040000</v>
      </c>
      <c r="DB75" s="300">
        <f t="shared" si="130"/>
        <v>0</v>
      </c>
      <c r="DC75" s="300"/>
      <c r="DD75" s="300"/>
      <c r="DE75" s="300"/>
      <c r="DF75" s="300"/>
    </row>
    <row r="76" spans="1:110" ht="17.25" customHeight="1" x14ac:dyDescent="0.35">
      <c r="A76" s="22" t="s">
        <v>11</v>
      </c>
      <c r="B76" s="22" t="s">
        <v>807</v>
      </c>
      <c r="C76" s="131" t="s">
        <v>332</v>
      </c>
      <c r="D76" s="7" t="s">
        <v>496</v>
      </c>
      <c r="E76" s="7">
        <v>12</v>
      </c>
      <c r="F76" s="7">
        <v>30</v>
      </c>
      <c r="G76" s="8">
        <v>297000</v>
      </c>
      <c r="H76" s="9">
        <f t="shared" si="71"/>
        <v>9900</v>
      </c>
      <c r="I76" s="10">
        <v>7916651409211</v>
      </c>
      <c r="J76" s="10">
        <v>605475792</v>
      </c>
      <c r="K76" s="10" t="s">
        <v>478</v>
      </c>
      <c r="L76" s="11">
        <v>0.03</v>
      </c>
      <c r="M76" s="8">
        <v>10678705765577</v>
      </c>
      <c r="N76" s="8">
        <v>656780594</v>
      </c>
      <c r="O76" s="8" t="s">
        <v>626</v>
      </c>
      <c r="P76" s="11">
        <v>0.02</v>
      </c>
      <c r="Q76" s="12">
        <v>7962038900800</v>
      </c>
      <c r="R76" s="12">
        <v>399075748</v>
      </c>
      <c r="S76" s="12">
        <v>17</v>
      </c>
      <c r="T76" s="12">
        <v>106238832</v>
      </c>
      <c r="U76" s="11" t="s">
        <v>901</v>
      </c>
      <c r="V76" s="12">
        <v>10564890</v>
      </c>
      <c r="W76" s="11">
        <v>0.01</v>
      </c>
      <c r="X76" s="13">
        <f t="shared" si="66"/>
        <v>40000</v>
      </c>
      <c r="Y76" s="14">
        <f t="shared" si="69"/>
        <v>480000</v>
      </c>
      <c r="Z76" s="15">
        <v>14400000</v>
      </c>
      <c r="AA76" s="15">
        <f t="shared" si="131"/>
        <v>142560000000</v>
      </c>
      <c r="AB76" s="16">
        <v>33025.416666666664</v>
      </c>
      <c r="AC76" s="16">
        <v>23346.833333333332</v>
      </c>
      <c r="AD76" s="269">
        <f t="shared" si="132"/>
        <v>15000</v>
      </c>
      <c r="AE76" s="269">
        <f t="shared" si="133"/>
        <v>180000</v>
      </c>
      <c r="AF76" s="285">
        <v>5400000</v>
      </c>
      <c r="AG76" s="18">
        <f t="shared" si="72"/>
        <v>53460000000</v>
      </c>
      <c r="AH76" s="59"/>
      <c r="AI76" s="129">
        <f t="shared" si="73"/>
        <v>0.375</v>
      </c>
      <c r="AJ76" s="290">
        <v>0.5</v>
      </c>
      <c r="AK76" s="9">
        <f t="shared" si="74"/>
        <v>2700000</v>
      </c>
      <c r="AL76" s="259">
        <f t="shared" si="75"/>
        <v>8100000</v>
      </c>
      <c r="AM76" s="259">
        <f t="shared" si="70"/>
        <v>80190000000</v>
      </c>
      <c r="AN76" s="262">
        <v>270000</v>
      </c>
      <c r="AO76" s="262">
        <f t="shared" si="76"/>
        <v>2673000000</v>
      </c>
      <c r="AP76" s="262">
        <f t="shared" si="77"/>
        <v>135000</v>
      </c>
      <c r="AQ76" s="262">
        <f t="shared" si="78"/>
        <v>1336500000</v>
      </c>
      <c r="AR76" s="274">
        <v>378000.00000000006</v>
      </c>
      <c r="AS76" s="274">
        <f t="shared" si="79"/>
        <v>3742200000.0000005</v>
      </c>
      <c r="AT76" s="274">
        <f t="shared" si="80"/>
        <v>189000.00000000003</v>
      </c>
      <c r="AU76" s="274">
        <f t="shared" si="81"/>
        <v>1871100000.0000002</v>
      </c>
      <c r="AV76" s="262">
        <v>378000.00000000006</v>
      </c>
      <c r="AW76" s="262">
        <f t="shared" si="82"/>
        <v>3742200000.0000005</v>
      </c>
      <c r="AX76" s="262">
        <f t="shared" si="83"/>
        <v>189000.00000000003</v>
      </c>
      <c r="AY76" s="262">
        <f t="shared" si="84"/>
        <v>1871100000.0000002</v>
      </c>
      <c r="AZ76" s="262">
        <f t="shared" si="85"/>
        <v>1026000.0000000001</v>
      </c>
      <c r="BA76" s="262">
        <f t="shared" si="86"/>
        <v>10157400000</v>
      </c>
      <c r="BB76" s="262">
        <f t="shared" si="87"/>
        <v>513000.00000000006</v>
      </c>
      <c r="BC76" s="262">
        <f t="shared" si="88"/>
        <v>5078700000</v>
      </c>
      <c r="BD76" s="261">
        <v>378000.00000000006</v>
      </c>
      <c r="BE76" s="262">
        <f t="shared" si="89"/>
        <v>3742200000.0000005</v>
      </c>
      <c r="BF76" s="262">
        <f t="shared" si="90"/>
        <v>189000.00000000003</v>
      </c>
      <c r="BG76" s="262">
        <f t="shared" si="91"/>
        <v>1871100000.0000002</v>
      </c>
      <c r="BH76" s="262">
        <v>432000</v>
      </c>
      <c r="BI76" s="262">
        <f t="shared" si="92"/>
        <v>4276800000</v>
      </c>
      <c r="BJ76" s="262">
        <f t="shared" si="93"/>
        <v>216000</v>
      </c>
      <c r="BK76" s="262">
        <f t="shared" si="94"/>
        <v>2138400000</v>
      </c>
      <c r="BL76" s="262">
        <v>324000</v>
      </c>
      <c r="BM76" s="262">
        <f t="shared" si="95"/>
        <v>3207600000</v>
      </c>
      <c r="BN76" s="262">
        <f t="shared" si="96"/>
        <v>162000</v>
      </c>
      <c r="BO76" s="262">
        <f t="shared" si="97"/>
        <v>1603800000</v>
      </c>
      <c r="BP76" s="262">
        <f t="shared" si="98"/>
        <v>1134000</v>
      </c>
      <c r="BQ76" s="262">
        <f t="shared" si="99"/>
        <v>11226600000</v>
      </c>
      <c r="BR76" s="262">
        <f t="shared" si="100"/>
        <v>567000</v>
      </c>
      <c r="BS76" s="262">
        <f t="shared" si="101"/>
        <v>5613300000</v>
      </c>
      <c r="BT76" s="262">
        <v>594000</v>
      </c>
      <c r="BU76" s="262">
        <f t="shared" si="102"/>
        <v>5880600000</v>
      </c>
      <c r="BV76" s="262">
        <f t="shared" si="103"/>
        <v>297000</v>
      </c>
      <c r="BW76" s="262">
        <f t="shared" si="104"/>
        <v>2940300000</v>
      </c>
      <c r="BX76" s="261">
        <v>594000</v>
      </c>
      <c r="BY76" s="262">
        <f t="shared" si="105"/>
        <v>5880600000</v>
      </c>
      <c r="BZ76" s="262">
        <f t="shared" si="106"/>
        <v>297000</v>
      </c>
      <c r="CA76" s="262">
        <f t="shared" si="107"/>
        <v>2940300000</v>
      </c>
      <c r="CB76" s="262">
        <v>540000</v>
      </c>
      <c r="CC76" s="262">
        <f t="shared" si="108"/>
        <v>5346000000</v>
      </c>
      <c r="CD76" s="262">
        <f t="shared" si="109"/>
        <v>270000</v>
      </c>
      <c r="CE76" s="262">
        <f t="shared" si="110"/>
        <v>2673000000</v>
      </c>
      <c r="CF76" s="262">
        <f t="shared" si="111"/>
        <v>1728000</v>
      </c>
      <c r="CG76" s="262">
        <f t="shared" si="112"/>
        <v>17107200000</v>
      </c>
      <c r="CH76" s="262">
        <f t="shared" si="113"/>
        <v>2940867000</v>
      </c>
      <c r="CI76" s="262">
        <f t="shared" si="114"/>
        <v>8553600000</v>
      </c>
      <c r="CJ76" s="262">
        <v>594000</v>
      </c>
      <c r="CK76" s="262">
        <f t="shared" si="115"/>
        <v>5880600000</v>
      </c>
      <c r="CL76" s="262">
        <f t="shared" si="116"/>
        <v>297000</v>
      </c>
      <c r="CM76" s="262">
        <f t="shared" si="117"/>
        <v>2940300000</v>
      </c>
      <c r="CN76" s="262">
        <v>540000</v>
      </c>
      <c r="CO76" s="262">
        <f t="shared" si="118"/>
        <v>5346000000</v>
      </c>
      <c r="CP76" s="262">
        <f t="shared" si="119"/>
        <v>270000</v>
      </c>
      <c r="CQ76" s="262">
        <f t="shared" si="120"/>
        <v>2673000000</v>
      </c>
      <c r="CR76" s="262">
        <v>378000.00000000006</v>
      </c>
      <c r="CS76" s="262">
        <f t="shared" si="121"/>
        <v>3742200000.0000005</v>
      </c>
      <c r="CT76" s="262">
        <f t="shared" si="122"/>
        <v>189000.00000000003</v>
      </c>
      <c r="CU76" s="262">
        <f t="shared" si="123"/>
        <v>1871100000.0000002</v>
      </c>
      <c r="CV76" s="262">
        <f t="shared" si="124"/>
        <v>1512000</v>
      </c>
      <c r="CW76" s="262">
        <f t="shared" si="125"/>
        <v>14968800000</v>
      </c>
      <c r="CX76" s="271">
        <f t="shared" si="126"/>
        <v>756000</v>
      </c>
      <c r="CY76" s="271">
        <f t="shared" si="127"/>
        <v>7484400000</v>
      </c>
      <c r="CZ76" s="300">
        <f t="shared" si="128"/>
        <v>2700000</v>
      </c>
      <c r="DA76" s="300">
        <f t="shared" si="129"/>
        <v>26730000000</v>
      </c>
      <c r="DB76" s="300">
        <f t="shared" si="130"/>
        <v>0</v>
      </c>
      <c r="DC76" s="300"/>
      <c r="DD76" s="300"/>
      <c r="DE76" s="300"/>
      <c r="DF76" s="300"/>
    </row>
    <row r="77" spans="1:110" x14ac:dyDescent="0.35">
      <c r="A77" s="22" t="s">
        <v>11</v>
      </c>
      <c r="B77" s="22">
        <v>13020272</v>
      </c>
      <c r="C77" s="6" t="s">
        <v>333</v>
      </c>
      <c r="D77" s="7" t="s">
        <v>229</v>
      </c>
      <c r="E77" s="7">
        <v>12</v>
      </c>
      <c r="F77" s="7">
        <v>100</v>
      </c>
      <c r="G77" s="8">
        <v>759000</v>
      </c>
      <c r="H77" s="9">
        <f t="shared" si="71"/>
        <v>7590</v>
      </c>
      <c r="I77" s="10">
        <v>1156481900209</v>
      </c>
      <c r="J77" s="10">
        <v>288645720</v>
      </c>
      <c r="K77" s="10" t="s">
        <v>470</v>
      </c>
      <c r="L77" s="11">
        <v>0.03</v>
      </c>
      <c r="M77" s="8">
        <v>2102874285334</v>
      </c>
      <c r="N77" s="8">
        <v>263645020</v>
      </c>
      <c r="O77" s="8" t="s">
        <v>576</v>
      </c>
      <c r="P77" s="11">
        <v>0.02</v>
      </c>
      <c r="Q77" s="12">
        <v>836510280900</v>
      </c>
      <c r="R77" s="12">
        <v>95116890</v>
      </c>
      <c r="S77" s="12">
        <v>17</v>
      </c>
      <c r="T77" s="12">
        <v>39902480</v>
      </c>
      <c r="U77" s="11" t="s">
        <v>902</v>
      </c>
      <c r="V77" s="12">
        <v>4726700</v>
      </c>
      <c r="W77" s="11">
        <v>0.05</v>
      </c>
      <c r="X77" s="13">
        <f t="shared" si="66"/>
        <v>16800</v>
      </c>
      <c r="Y77" s="14">
        <f t="shared" ref="Y77:Y108" si="134">Z77/F77</f>
        <v>201600</v>
      </c>
      <c r="Z77" s="15">
        <v>20160000</v>
      </c>
      <c r="AA77" s="15">
        <f t="shared" si="131"/>
        <v>153014400000</v>
      </c>
      <c r="AB77" s="16">
        <v>14198.166666666666</v>
      </c>
      <c r="AC77" s="16">
        <v>3621</v>
      </c>
      <c r="AD77" s="269">
        <f t="shared" si="132"/>
        <v>7500</v>
      </c>
      <c r="AE77" s="269">
        <f t="shared" si="133"/>
        <v>90000</v>
      </c>
      <c r="AF77" s="285">
        <v>9000000</v>
      </c>
      <c r="AG77" s="18">
        <f t="shared" si="72"/>
        <v>68310000000</v>
      </c>
      <c r="AH77" s="59"/>
      <c r="AI77" s="129">
        <f t="shared" si="73"/>
        <v>0.44642857142857145</v>
      </c>
      <c r="AJ77" s="290">
        <v>0.2</v>
      </c>
      <c r="AK77" s="9">
        <f t="shared" si="74"/>
        <v>1800000</v>
      </c>
      <c r="AL77" s="259">
        <f t="shared" si="75"/>
        <v>10800000</v>
      </c>
      <c r="AM77" s="259">
        <f t="shared" si="70"/>
        <v>81972000000</v>
      </c>
      <c r="AN77" s="262">
        <v>450000</v>
      </c>
      <c r="AO77" s="262">
        <f t="shared" si="76"/>
        <v>3415500000</v>
      </c>
      <c r="AP77" s="262">
        <f t="shared" si="77"/>
        <v>90000</v>
      </c>
      <c r="AQ77" s="262">
        <f t="shared" si="78"/>
        <v>683100000</v>
      </c>
      <c r="AR77" s="274">
        <v>630000.00000000012</v>
      </c>
      <c r="AS77" s="274">
        <f t="shared" si="79"/>
        <v>4781700000.000001</v>
      </c>
      <c r="AT77" s="274">
        <f t="shared" si="80"/>
        <v>126000.00000000003</v>
      </c>
      <c r="AU77" s="274">
        <f t="shared" si="81"/>
        <v>956340000.00000024</v>
      </c>
      <c r="AV77" s="262">
        <v>630000.00000000012</v>
      </c>
      <c r="AW77" s="262">
        <f t="shared" si="82"/>
        <v>4781700000.000001</v>
      </c>
      <c r="AX77" s="262">
        <f t="shared" si="83"/>
        <v>126000.00000000003</v>
      </c>
      <c r="AY77" s="262">
        <f t="shared" si="84"/>
        <v>956340000.00000024</v>
      </c>
      <c r="AZ77" s="262">
        <f t="shared" si="85"/>
        <v>1710000.0000000002</v>
      </c>
      <c r="BA77" s="262">
        <f t="shared" si="86"/>
        <v>12978900000.000002</v>
      </c>
      <c r="BB77" s="262">
        <f t="shared" si="87"/>
        <v>342000.00000000006</v>
      </c>
      <c r="BC77" s="262">
        <f t="shared" si="88"/>
        <v>2595780000.0000005</v>
      </c>
      <c r="BD77" s="261">
        <v>630000.00000000012</v>
      </c>
      <c r="BE77" s="262">
        <f t="shared" si="89"/>
        <v>4781700000.000001</v>
      </c>
      <c r="BF77" s="262">
        <f t="shared" si="90"/>
        <v>126000.00000000003</v>
      </c>
      <c r="BG77" s="262">
        <f t="shared" si="91"/>
        <v>956340000.00000024</v>
      </c>
      <c r="BH77" s="262">
        <v>720000</v>
      </c>
      <c r="BI77" s="262">
        <f t="shared" si="92"/>
        <v>5464800000</v>
      </c>
      <c r="BJ77" s="262">
        <f t="shared" si="93"/>
        <v>144000</v>
      </c>
      <c r="BK77" s="262">
        <f t="shared" si="94"/>
        <v>1092960000</v>
      </c>
      <c r="BL77" s="262">
        <v>540000</v>
      </c>
      <c r="BM77" s="262">
        <f t="shared" si="95"/>
        <v>4098600000</v>
      </c>
      <c r="BN77" s="262">
        <f t="shared" si="96"/>
        <v>108000</v>
      </c>
      <c r="BO77" s="262">
        <f t="shared" si="97"/>
        <v>819720000</v>
      </c>
      <c r="BP77" s="262">
        <f t="shared" si="98"/>
        <v>1890000</v>
      </c>
      <c r="BQ77" s="262">
        <f t="shared" si="99"/>
        <v>14345100000</v>
      </c>
      <c r="BR77" s="262">
        <f t="shared" si="100"/>
        <v>378000</v>
      </c>
      <c r="BS77" s="262">
        <f t="shared" si="101"/>
        <v>2869020000</v>
      </c>
      <c r="BT77" s="262">
        <v>990000</v>
      </c>
      <c r="BU77" s="262">
        <f t="shared" si="102"/>
        <v>7514100000</v>
      </c>
      <c r="BV77" s="262">
        <f t="shared" si="103"/>
        <v>198000</v>
      </c>
      <c r="BW77" s="262">
        <f t="shared" si="104"/>
        <v>1502820000</v>
      </c>
      <c r="BX77" s="261">
        <v>990000</v>
      </c>
      <c r="BY77" s="262">
        <f t="shared" si="105"/>
        <v>7514100000</v>
      </c>
      <c r="BZ77" s="262">
        <f t="shared" si="106"/>
        <v>198000</v>
      </c>
      <c r="CA77" s="262">
        <f t="shared" si="107"/>
        <v>1502820000</v>
      </c>
      <c r="CB77" s="262">
        <v>900000</v>
      </c>
      <c r="CC77" s="262">
        <f t="shared" si="108"/>
        <v>6831000000</v>
      </c>
      <c r="CD77" s="262">
        <f t="shared" si="109"/>
        <v>180000</v>
      </c>
      <c r="CE77" s="262">
        <f t="shared" si="110"/>
        <v>1366200000</v>
      </c>
      <c r="CF77" s="262">
        <f t="shared" si="111"/>
        <v>2880000</v>
      </c>
      <c r="CG77" s="262">
        <f t="shared" si="112"/>
        <v>21859200000</v>
      </c>
      <c r="CH77" s="262">
        <f t="shared" si="113"/>
        <v>1503198000</v>
      </c>
      <c r="CI77" s="262">
        <f t="shared" si="114"/>
        <v>4371840000</v>
      </c>
      <c r="CJ77" s="262">
        <v>990000</v>
      </c>
      <c r="CK77" s="262">
        <f t="shared" si="115"/>
        <v>7514100000</v>
      </c>
      <c r="CL77" s="262">
        <f t="shared" si="116"/>
        <v>198000</v>
      </c>
      <c r="CM77" s="262">
        <f t="shared" si="117"/>
        <v>1502820000</v>
      </c>
      <c r="CN77" s="262">
        <v>900000</v>
      </c>
      <c r="CO77" s="262">
        <f t="shared" si="118"/>
        <v>6831000000</v>
      </c>
      <c r="CP77" s="262">
        <f t="shared" si="119"/>
        <v>180000</v>
      </c>
      <c r="CQ77" s="262">
        <f t="shared" si="120"/>
        <v>1366200000</v>
      </c>
      <c r="CR77" s="262">
        <v>630000.00000000012</v>
      </c>
      <c r="CS77" s="262">
        <f t="shared" si="121"/>
        <v>4781700000.000001</v>
      </c>
      <c r="CT77" s="262">
        <f t="shared" si="122"/>
        <v>126000.00000000003</v>
      </c>
      <c r="CU77" s="262">
        <f t="shared" si="123"/>
        <v>956340000.00000024</v>
      </c>
      <c r="CV77" s="262">
        <f t="shared" si="124"/>
        <v>2520000</v>
      </c>
      <c r="CW77" s="262">
        <f t="shared" si="125"/>
        <v>19126800000</v>
      </c>
      <c r="CX77" s="271">
        <f t="shared" si="126"/>
        <v>504000</v>
      </c>
      <c r="CY77" s="271">
        <f t="shared" si="127"/>
        <v>3825360000</v>
      </c>
      <c r="CZ77" s="300">
        <f t="shared" si="128"/>
        <v>1800000</v>
      </c>
      <c r="DA77" s="300">
        <f t="shared" si="129"/>
        <v>13662000000</v>
      </c>
      <c r="DB77" s="300">
        <f t="shared" si="130"/>
        <v>0</v>
      </c>
      <c r="DC77" s="300"/>
      <c r="DD77" s="300"/>
      <c r="DE77" s="300"/>
      <c r="DF77" s="300"/>
    </row>
    <row r="78" spans="1:110" x14ac:dyDescent="0.35">
      <c r="A78" s="22" t="s">
        <v>11</v>
      </c>
      <c r="B78" s="22">
        <v>13010229</v>
      </c>
      <c r="C78" s="6" t="s">
        <v>230</v>
      </c>
      <c r="D78" s="7"/>
      <c r="E78" s="7">
        <v>12</v>
      </c>
      <c r="F78" s="7">
        <v>100</v>
      </c>
      <c r="G78" s="8">
        <v>183400</v>
      </c>
      <c r="H78" s="9">
        <f t="shared" si="71"/>
        <v>1834</v>
      </c>
      <c r="I78" s="10"/>
      <c r="J78" s="10"/>
      <c r="K78" s="10"/>
      <c r="L78" s="11"/>
      <c r="M78" s="8">
        <v>7984000</v>
      </c>
      <c r="N78" s="8">
        <v>20</v>
      </c>
      <c r="O78" s="8" t="s">
        <v>469</v>
      </c>
      <c r="P78" s="11" t="s">
        <v>860</v>
      </c>
      <c r="Q78" s="12">
        <v>468000000</v>
      </c>
      <c r="R78" s="12">
        <v>390000</v>
      </c>
      <c r="S78" s="12">
        <v>2</v>
      </c>
      <c r="T78" s="12">
        <v>240000</v>
      </c>
      <c r="U78" s="11" t="s">
        <v>903</v>
      </c>
      <c r="V78" s="11"/>
      <c r="W78" s="11">
        <v>0</v>
      </c>
      <c r="X78" s="13">
        <f t="shared" si="66"/>
        <v>0</v>
      </c>
      <c r="Y78" s="14">
        <f t="shared" si="134"/>
        <v>0</v>
      </c>
      <c r="Z78" s="15">
        <v>0</v>
      </c>
      <c r="AA78" s="15">
        <f t="shared" si="131"/>
        <v>0</v>
      </c>
      <c r="AB78" s="16">
        <v>0</v>
      </c>
      <c r="AC78" s="16">
        <v>0</v>
      </c>
      <c r="AD78" s="269">
        <f t="shared" si="132"/>
        <v>0</v>
      </c>
      <c r="AE78" s="269">
        <f t="shared" si="133"/>
        <v>0</v>
      </c>
      <c r="AF78" s="283"/>
      <c r="AG78" s="18">
        <f t="shared" si="72"/>
        <v>0</v>
      </c>
      <c r="AH78" s="59" t="s">
        <v>1013</v>
      </c>
      <c r="AI78" s="129" t="e">
        <f t="shared" si="73"/>
        <v>#DIV/0!</v>
      </c>
      <c r="AJ78" s="290">
        <v>0</v>
      </c>
      <c r="AK78" s="9">
        <f t="shared" si="74"/>
        <v>0</v>
      </c>
      <c r="AL78" s="259">
        <f t="shared" si="75"/>
        <v>0</v>
      </c>
      <c r="AM78" s="259">
        <f t="shared" si="70"/>
        <v>0</v>
      </c>
      <c r="AN78" s="262">
        <v>0</v>
      </c>
      <c r="AO78" s="262">
        <f t="shared" si="76"/>
        <v>0</v>
      </c>
      <c r="AP78" s="262">
        <f t="shared" si="77"/>
        <v>0</v>
      </c>
      <c r="AQ78" s="262">
        <f t="shared" si="78"/>
        <v>0</v>
      </c>
      <c r="AR78" s="274">
        <v>0</v>
      </c>
      <c r="AS78" s="274">
        <f t="shared" si="79"/>
        <v>0</v>
      </c>
      <c r="AT78" s="274">
        <f t="shared" si="80"/>
        <v>0</v>
      </c>
      <c r="AU78" s="274">
        <f t="shared" si="81"/>
        <v>0</v>
      </c>
      <c r="AV78" s="262">
        <v>0</v>
      </c>
      <c r="AW78" s="262">
        <f t="shared" si="82"/>
        <v>0</v>
      </c>
      <c r="AX78" s="262">
        <f t="shared" si="83"/>
        <v>0</v>
      </c>
      <c r="AY78" s="262">
        <f t="shared" si="84"/>
        <v>0</v>
      </c>
      <c r="AZ78" s="262">
        <f t="shared" si="85"/>
        <v>0</v>
      </c>
      <c r="BA78" s="262">
        <f t="shared" si="86"/>
        <v>0</v>
      </c>
      <c r="BB78" s="262">
        <f t="shared" si="87"/>
        <v>0</v>
      </c>
      <c r="BC78" s="262">
        <f t="shared" si="88"/>
        <v>0</v>
      </c>
      <c r="BD78" s="261">
        <v>0</v>
      </c>
      <c r="BE78" s="262">
        <f t="shared" si="89"/>
        <v>0</v>
      </c>
      <c r="BF78" s="262">
        <f t="shared" si="90"/>
        <v>0</v>
      </c>
      <c r="BG78" s="262">
        <f t="shared" si="91"/>
        <v>0</v>
      </c>
      <c r="BH78" s="262">
        <v>0</v>
      </c>
      <c r="BI78" s="262">
        <f t="shared" si="92"/>
        <v>0</v>
      </c>
      <c r="BJ78" s="262">
        <f t="shared" si="93"/>
        <v>0</v>
      </c>
      <c r="BK78" s="262">
        <f t="shared" si="94"/>
        <v>0</v>
      </c>
      <c r="BL78" s="262">
        <v>0</v>
      </c>
      <c r="BM78" s="262">
        <f t="shared" si="95"/>
        <v>0</v>
      </c>
      <c r="BN78" s="262">
        <f t="shared" si="96"/>
        <v>0</v>
      </c>
      <c r="BO78" s="262">
        <f t="shared" si="97"/>
        <v>0</v>
      </c>
      <c r="BP78" s="262">
        <f t="shared" si="98"/>
        <v>0</v>
      </c>
      <c r="BQ78" s="262">
        <f t="shared" si="99"/>
        <v>0</v>
      </c>
      <c r="BR78" s="262">
        <f t="shared" si="100"/>
        <v>0</v>
      </c>
      <c r="BS78" s="262">
        <f t="shared" si="101"/>
        <v>0</v>
      </c>
      <c r="BT78" s="262">
        <v>0</v>
      </c>
      <c r="BU78" s="262">
        <f t="shared" si="102"/>
        <v>0</v>
      </c>
      <c r="BV78" s="262">
        <f t="shared" si="103"/>
        <v>0</v>
      </c>
      <c r="BW78" s="262">
        <f t="shared" si="104"/>
        <v>0</v>
      </c>
      <c r="BX78" s="261">
        <v>0</v>
      </c>
      <c r="BY78" s="262">
        <f t="shared" si="105"/>
        <v>0</v>
      </c>
      <c r="BZ78" s="262">
        <f t="shared" si="106"/>
        <v>0</v>
      </c>
      <c r="CA78" s="262">
        <f t="shared" si="107"/>
        <v>0</v>
      </c>
      <c r="CB78" s="262">
        <v>0</v>
      </c>
      <c r="CC78" s="262">
        <f t="shared" si="108"/>
        <v>0</v>
      </c>
      <c r="CD78" s="262">
        <f t="shared" si="109"/>
        <v>0</v>
      </c>
      <c r="CE78" s="262">
        <f t="shared" si="110"/>
        <v>0</v>
      </c>
      <c r="CF78" s="262">
        <f t="shared" si="111"/>
        <v>0</v>
      </c>
      <c r="CG78" s="262">
        <f t="shared" si="112"/>
        <v>0</v>
      </c>
      <c r="CH78" s="262">
        <f t="shared" si="113"/>
        <v>0</v>
      </c>
      <c r="CI78" s="262">
        <f t="shared" si="114"/>
        <v>0</v>
      </c>
      <c r="CJ78" s="262">
        <v>0</v>
      </c>
      <c r="CK78" s="262">
        <f t="shared" si="115"/>
        <v>0</v>
      </c>
      <c r="CL78" s="262">
        <f t="shared" si="116"/>
        <v>0</v>
      </c>
      <c r="CM78" s="262">
        <f t="shared" si="117"/>
        <v>0</v>
      </c>
      <c r="CN78" s="262">
        <v>0</v>
      </c>
      <c r="CO78" s="262">
        <f t="shared" si="118"/>
        <v>0</v>
      </c>
      <c r="CP78" s="262">
        <f t="shared" si="119"/>
        <v>0</v>
      </c>
      <c r="CQ78" s="262">
        <f t="shared" si="120"/>
        <v>0</v>
      </c>
      <c r="CR78" s="262">
        <v>0</v>
      </c>
      <c r="CS78" s="262">
        <f t="shared" si="121"/>
        <v>0</v>
      </c>
      <c r="CT78" s="262">
        <f t="shared" si="122"/>
        <v>0</v>
      </c>
      <c r="CU78" s="262">
        <f t="shared" si="123"/>
        <v>0</v>
      </c>
      <c r="CV78" s="262">
        <f t="shared" si="124"/>
        <v>0</v>
      </c>
      <c r="CW78" s="262">
        <f t="shared" si="125"/>
        <v>0</v>
      </c>
      <c r="CX78" s="271">
        <f t="shared" si="126"/>
        <v>0</v>
      </c>
      <c r="CY78" s="271">
        <f t="shared" si="127"/>
        <v>0</v>
      </c>
      <c r="CZ78" s="300">
        <f t="shared" si="128"/>
        <v>0</v>
      </c>
      <c r="DA78" s="300">
        <f t="shared" si="129"/>
        <v>0</v>
      </c>
      <c r="DB78" s="300">
        <f t="shared" si="130"/>
        <v>0</v>
      </c>
      <c r="DC78" s="300"/>
      <c r="DD78" s="300"/>
      <c r="DE78" s="300"/>
      <c r="DF78" s="300"/>
    </row>
    <row r="79" spans="1:110" x14ac:dyDescent="0.35">
      <c r="A79" s="22" t="s">
        <v>11</v>
      </c>
      <c r="B79" s="22">
        <v>13010230</v>
      </c>
      <c r="C79" s="6" t="s">
        <v>231</v>
      </c>
      <c r="D79" s="7"/>
      <c r="E79" s="7">
        <v>12</v>
      </c>
      <c r="F79" s="7">
        <v>100</v>
      </c>
      <c r="G79" s="8">
        <v>416500</v>
      </c>
      <c r="H79" s="9">
        <f t="shared" si="71"/>
        <v>4165</v>
      </c>
      <c r="I79" s="10"/>
      <c r="J79" s="10"/>
      <c r="K79" s="10"/>
      <c r="L79" s="11"/>
      <c r="M79" s="8">
        <v>7984000</v>
      </c>
      <c r="N79" s="8">
        <v>20</v>
      </c>
      <c r="O79" s="8" t="s">
        <v>469</v>
      </c>
      <c r="P79" s="11" t="s">
        <v>860</v>
      </c>
      <c r="Q79" s="12">
        <v>1467790000</v>
      </c>
      <c r="R79" s="12">
        <v>593000</v>
      </c>
      <c r="S79" s="12">
        <v>2</v>
      </c>
      <c r="T79" s="12">
        <v>500000</v>
      </c>
      <c r="U79" s="11" t="s">
        <v>904</v>
      </c>
      <c r="V79" s="12">
        <v>93000</v>
      </c>
      <c r="W79" s="11">
        <v>0.32</v>
      </c>
      <c r="X79" s="13">
        <f t="shared" si="66"/>
        <v>0</v>
      </c>
      <c r="Y79" s="14">
        <f t="shared" si="134"/>
        <v>0</v>
      </c>
      <c r="Z79" s="15">
        <v>0</v>
      </c>
      <c r="AA79" s="15">
        <f t="shared" si="131"/>
        <v>0</v>
      </c>
      <c r="AB79" s="16">
        <v>2</v>
      </c>
      <c r="AC79" s="16">
        <v>11.5</v>
      </c>
      <c r="AD79" s="269">
        <f t="shared" si="132"/>
        <v>0</v>
      </c>
      <c r="AE79" s="269">
        <f t="shared" si="133"/>
        <v>0</v>
      </c>
      <c r="AF79" s="283"/>
      <c r="AG79" s="18">
        <f t="shared" si="72"/>
        <v>0</v>
      </c>
      <c r="AH79" s="59" t="s">
        <v>1013</v>
      </c>
      <c r="AI79" s="129" t="e">
        <f t="shared" si="73"/>
        <v>#DIV/0!</v>
      </c>
      <c r="AJ79" s="290">
        <v>0</v>
      </c>
      <c r="AK79" s="9">
        <f t="shared" si="74"/>
        <v>0</v>
      </c>
      <c r="AL79" s="259">
        <f t="shared" si="75"/>
        <v>0</v>
      </c>
      <c r="AM79" s="259">
        <f t="shared" si="70"/>
        <v>0</v>
      </c>
      <c r="AN79" s="262">
        <v>0</v>
      </c>
      <c r="AO79" s="262">
        <f t="shared" si="76"/>
        <v>0</v>
      </c>
      <c r="AP79" s="262">
        <f t="shared" si="77"/>
        <v>0</v>
      </c>
      <c r="AQ79" s="262">
        <f t="shared" si="78"/>
        <v>0</v>
      </c>
      <c r="AR79" s="274">
        <v>0</v>
      </c>
      <c r="AS79" s="274">
        <f t="shared" si="79"/>
        <v>0</v>
      </c>
      <c r="AT79" s="274">
        <f t="shared" si="80"/>
        <v>0</v>
      </c>
      <c r="AU79" s="274">
        <f t="shared" si="81"/>
        <v>0</v>
      </c>
      <c r="AV79" s="262">
        <v>0</v>
      </c>
      <c r="AW79" s="262">
        <f t="shared" si="82"/>
        <v>0</v>
      </c>
      <c r="AX79" s="262">
        <f t="shared" si="83"/>
        <v>0</v>
      </c>
      <c r="AY79" s="262">
        <f t="shared" si="84"/>
        <v>0</v>
      </c>
      <c r="AZ79" s="262">
        <f t="shared" si="85"/>
        <v>0</v>
      </c>
      <c r="BA79" s="262">
        <f t="shared" si="86"/>
        <v>0</v>
      </c>
      <c r="BB79" s="262">
        <f t="shared" si="87"/>
        <v>0</v>
      </c>
      <c r="BC79" s="262">
        <f t="shared" si="88"/>
        <v>0</v>
      </c>
      <c r="BD79" s="261">
        <v>0</v>
      </c>
      <c r="BE79" s="262">
        <f t="shared" si="89"/>
        <v>0</v>
      </c>
      <c r="BF79" s="262">
        <f t="shared" si="90"/>
        <v>0</v>
      </c>
      <c r="BG79" s="262">
        <f t="shared" si="91"/>
        <v>0</v>
      </c>
      <c r="BH79" s="262">
        <v>0</v>
      </c>
      <c r="BI79" s="262">
        <f t="shared" si="92"/>
        <v>0</v>
      </c>
      <c r="BJ79" s="262">
        <f t="shared" si="93"/>
        <v>0</v>
      </c>
      <c r="BK79" s="262">
        <f t="shared" si="94"/>
        <v>0</v>
      </c>
      <c r="BL79" s="262">
        <v>0</v>
      </c>
      <c r="BM79" s="262">
        <f t="shared" si="95"/>
        <v>0</v>
      </c>
      <c r="BN79" s="262">
        <f t="shared" si="96"/>
        <v>0</v>
      </c>
      <c r="BO79" s="262">
        <f t="shared" si="97"/>
        <v>0</v>
      </c>
      <c r="BP79" s="262">
        <f t="shared" si="98"/>
        <v>0</v>
      </c>
      <c r="BQ79" s="262">
        <f t="shared" si="99"/>
        <v>0</v>
      </c>
      <c r="BR79" s="262">
        <f t="shared" si="100"/>
        <v>0</v>
      </c>
      <c r="BS79" s="262">
        <f t="shared" si="101"/>
        <v>0</v>
      </c>
      <c r="BT79" s="262">
        <v>0</v>
      </c>
      <c r="BU79" s="262">
        <f t="shared" si="102"/>
        <v>0</v>
      </c>
      <c r="BV79" s="262">
        <f t="shared" si="103"/>
        <v>0</v>
      </c>
      <c r="BW79" s="262">
        <f t="shared" si="104"/>
        <v>0</v>
      </c>
      <c r="BX79" s="261">
        <v>0</v>
      </c>
      <c r="BY79" s="262">
        <f t="shared" si="105"/>
        <v>0</v>
      </c>
      <c r="BZ79" s="262">
        <f t="shared" si="106"/>
        <v>0</v>
      </c>
      <c r="CA79" s="262">
        <f t="shared" si="107"/>
        <v>0</v>
      </c>
      <c r="CB79" s="262">
        <v>0</v>
      </c>
      <c r="CC79" s="262">
        <f t="shared" si="108"/>
        <v>0</v>
      </c>
      <c r="CD79" s="262">
        <f t="shared" si="109"/>
        <v>0</v>
      </c>
      <c r="CE79" s="262">
        <f t="shared" si="110"/>
        <v>0</v>
      </c>
      <c r="CF79" s="262">
        <f t="shared" si="111"/>
        <v>0</v>
      </c>
      <c r="CG79" s="262">
        <f t="shared" si="112"/>
        <v>0</v>
      </c>
      <c r="CH79" s="262">
        <f t="shared" si="113"/>
        <v>0</v>
      </c>
      <c r="CI79" s="262">
        <f t="shared" si="114"/>
        <v>0</v>
      </c>
      <c r="CJ79" s="262">
        <v>0</v>
      </c>
      <c r="CK79" s="262">
        <f t="shared" si="115"/>
        <v>0</v>
      </c>
      <c r="CL79" s="262">
        <f t="shared" si="116"/>
        <v>0</v>
      </c>
      <c r="CM79" s="262">
        <f t="shared" si="117"/>
        <v>0</v>
      </c>
      <c r="CN79" s="262">
        <v>0</v>
      </c>
      <c r="CO79" s="262">
        <f t="shared" si="118"/>
        <v>0</v>
      </c>
      <c r="CP79" s="262">
        <f t="shared" si="119"/>
        <v>0</v>
      </c>
      <c r="CQ79" s="262">
        <f t="shared" si="120"/>
        <v>0</v>
      </c>
      <c r="CR79" s="262">
        <v>0</v>
      </c>
      <c r="CS79" s="262">
        <f t="shared" si="121"/>
        <v>0</v>
      </c>
      <c r="CT79" s="262">
        <f t="shared" si="122"/>
        <v>0</v>
      </c>
      <c r="CU79" s="262">
        <f t="shared" si="123"/>
        <v>0</v>
      </c>
      <c r="CV79" s="262">
        <f t="shared" si="124"/>
        <v>0</v>
      </c>
      <c r="CW79" s="262">
        <f t="shared" si="125"/>
        <v>0</v>
      </c>
      <c r="CX79" s="271">
        <f t="shared" si="126"/>
        <v>0</v>
      </c>
      <c r="CY79" s="271">
        <f t="shared" si="127"/>
        <v>0</v>
      </c>
      <c r="CZ79" s="300">
        <f t="shared" si="128"/>
        <v>0</v>
      </c>
      <c r="DA79" s="300">
        <f t="shared" si="129"/>
        <v>0</v>
      </c>
      <c r="DB79" s="300">
        <f t="shared" si="130"/>
        <v>0</v>
      </c>
      <c r="DC79" s="300"/>
      <c r="DD79" s="300"/>
      <c r="DE79" s="300"/>
      <c r="DF79" s="300"/>
    </row>
    <row r="80" spans="1:110" x14ac:dyDescent="0.35">
      <c r="A80" s="22" t="s">
        <v>11</v>
      </c>
      <c r="B80" s="22">
        <v>13010259</v>
      </c>
      <c r="C80" s="6" t="s">
        <v>334</v>
      </c>
      <c r="D80" s="7" t="s">
        <v>48</v>
      </c>
      <c r="E80" s="7">
        <v>12</v>
      </c>
      <c r="F80" s="7">
        <v>100</v>
      </c>
      <c r="G80" s="8">
        <v>408000</v>
      </c>
      <c r="H80" s="9">
        <f t="shared" si="71"/>
        <v>4080</v>
      </c>
      <c r="I80" s="10">
        <v>397390088516</v>
      </c>
      <c r="J80" s="10">
        <v>117897900</v>
      </c>
      <c r="K80" s="10" t="s">
        <v>478</v>
      </c>
      <c r="L80" s="11">
        <v>0.11</v>
      </c>
      <c r="M80" s="8">
        <v>666985673784</v>
      </c>
      <c r="N80" s="8">
        <v>132173000</v>
      </c>
      <c r="O80" s="8" t="s">
        <v>627</v>
      </c>
      <c r="P80" s="11">
        <v>0.05</v>
      </c>
      <c r="Q80" s="12">
        <v>484536766000</v>
      </c>
      <c r="R80" s="12">
        <v>88555600</v>
      </c>
      <c r="S80" s="12">
        <v>7</v>
      </c>
      <c r="T80" s="12">
        <v>68991200</v>
      </c>
      <c r="U80" s="11" t="s">
        <v>569</v>
      </c>
      <c r="V80" s="12">
        <v>1266400</v>
      </c>
      <c r="W80" s="11">
        <v>0.01</v>
      </c>
      <c r="X80" s="13">
        <f t="shared" si="66"/>
        <v>6000</v>
      </c>
      <c r="Y80" s="14">
        <f t="shared" si="134"/>
        <v>72000</v>
      </c>
      <c r="Z80" s="15">
        <v>7200000</v>
      </c>
      <c r="AA80" s="15">
        <f t="shared" si="131"/>
        <v>29376000000</v>
      </c>
      <c r="AB80" s="16">
        <v>3042.25</v>
      </c>
      <c r="AC80" s="16">
        <v>4012.3333333333335</v>
      </c>
      <c r="AD80" s="269">
        <f t="shared" si="132"/>
        <v>6000</v>
      </c>
      <c r="AE80" s="269">
        <f t="shared" si="133"/>
        <v>72000</v>
      </c>
      <c r="AF80" s="283">
        <v>7200000</v>
      </c>
      <c r="AG80" s="18">
        <f t="shared" si="72"/>
        <v>29376000000</v>
      </c>
      <c r="AH80" s="59"/>
      <c r="AI80" s="129">
        <f t="shared" si="73"/>
        <v>1</v>
      </c>
      <c r="AJ80" s="290">
        <v>1</v>
      </c>
      <c r="AK80" s="9">
        <f t="shared" si="74"/>
        <v>7200000</v>
      </c>
      <c r="AL80" s="259">
        <f t="shared" si="75"/>
        <v>14400000</v>
      </c>
      <c r="AM80" s="259">
        <f t="shared" si="70"/>
        <v>58752000000</v>
      </c>
      <c r="AN80" s="262">
        <v>360000</v>
      </c>
      <c r="AO80" s="262">
        <f t="shared" si="76"/>
        <v>1468800000</v>
      </c>
      <c r="AP80" s="262">
        <f t="shared" si="77"/>
        <v>360000</v>
      </c>
      <c r="AQ80" s="262">
        <f t="shared" si="78"/>
        <v>1468800000</v>
      </c>
      <c r="AR80" s="274">
        <v>504000.00000000006</v>
      </c>
      <c r="AS80" s="274">
        <f t="shared" si="79"/>
        <v>2056320000.0000002</v>
      </c>
      <c r="AT80" s="274">
        <f t="shared" si="80"/>
        <v>504000.00000000006</v>
      </c>
      <c r="AU80" s="274">
        <f t="shared" si="81"/>
        <v>2056320000.0000002</v>
      </c>
      <c r="AV80" s="262">
        <v>504000.00000000006</v>
      </c>
      <c r="AW80" s="262">
        <f t="shared" si="82"/>
        <v>2056320000.0000002</v>
      </c>
      <c r="AX80" s="262">
        <f t="shared" si="83"/>
        <v>504000.00000000006</v>
      </c>
      <c r="AY80" s="262">
        <f t="shared" si="84"/>
        <v>2056320000.0000002</v>
      </c>
      <c r="AZ80" s="262">
        <f t="shared" si="85"/>
        <v>1368000</v>
      </c>
      <c r="BA80" s="262">
        <f t="shared" si="86"/>
        <v>5581440000</v>
      </c>
      <c r="BB80" s="262">
        <f t="shared" si="87"/>
        <v>1368000</v>
      </c>
      <c r="BC80" s="262">
        <f t="shared" si="88"/>
        <v>5581440000</v>
      </c>
      <c r="BD80" s="261">
        <v>504000.00000000006</v>
      </c>
      <c r="BE80" s="262">
        <f t="shared" si="89"/>
        <v>2056320000.0000002</v>
      </c>
      <c r="BF80" s="262">
        <f t="shared" si="90"/>
        <v>504000.00000000006</v>
      </c>
      <c r="BG80" s="262">
        <f t="shared" si="91"/>
        <v>2056320000.0000002</v>
      </c>
      <c r="BH80" s="262">
        <v>576000</v>
      </c>
      <c r="BI80" s="262">
        <f t="shared" si="92"/>
        <v>2350080000</v>
      </c>
      <c r="BJ80" s="262">
        <f t="shared" si="93"/>
        <v>576000</v>
      </c>
      <c r="BK80" s="262">
        <f t="shared" si="94"/>
        <v>2350080000</v>
      </c>
      <c r="BL80" s="262">
        <v>432000</v>
      </c>
      <c r="BM80" s="262">
        <f t="shared" si="95"/>
        <v>1762560000</v>
      </c>
      <c r="BN80" s="262">
        <f t="shared" si="96"/>
        <v>432000</v>
      </c>
      <c r="BO80" s="262">
        <f t="shared" si="97"/>
        <v>1762560000</v>
      </c>
      <c r="BP80" s="262">
        <f t="shared" si="98"/>
        <v>1512000</v>
      </c>
      <c r="BQ80" s="262">
        <f t="shared" si="99"/>
        <v>6168960000</v>
      </c>
      <c r="BR80" s="262">
        <f t="shared" si="100"/>
        <v>1512000</v>
      </c>
      <c r="BS80" s="262">
        <f t="shared" si="101"/>
        <v>6168960000</v>
      </c>
      <c r="BT80" s="262">
        <v>792000</v>
      </c>
      <c r="BU80" s="262">
        <f t="shared" si="102"/>
        <v>3231360000</v>
      </c>
      <c r="BV80" s="262">
        <f t="shared" si="103"/>
        <v>792000</v>
      </c>
      <c r="BW80" s="262">
        <f t="shared" si="104"/>
        <v>3231360000</v>
      </c>
      <c r="BX80" s="261">
        <v>792000</v>
      </c>
      <c r="BY80" s="262">
        <f t="shared" si="105"/>
        <v>3231360000</v>
      </c>
      <c r="BZ80" s="262">
        <f t="shared" si="106"/>
        <v>792000</v>
      </c>
      <c r="CA80" s="262">
        <f t="shared" si="107"/>
        <v>3231360000</v>
      </c>
      <c r="CB80" s="262">
        <v>720000</v>
      </c>
      <c r="CC80" s="262">
        <f t="shared" si="108"/>
        <v>2937600000</v>
      </c>
      <c r="CD80" s="262">
        <f t="shared" si="109"/>
        <v>720000</v>
      </c>
      <c r="CE80" s="262">
        <f t="shared" si="110"/>
        <v>2937600000</v>
      </c>
      <c r="CF80" s="262">
        <f t="shared" si="111"/>
        <v>2304000</v>
      </c>
      <c r="CG80" s="262">
        <f t="shared" si="112"/>
        <v>9400320000</v>
      </c>
      <c r="CH80" s="262">
        <f t="shared" si="113"/>
        <v>3232872000</v>
      </c>
      <c r="CI80" s="262">
        <f t="shared" si="114"/>
        <v>9400320000</v>
      </c>
      <c r="CJ80" s="262">
        <v>792000</v>
      </c>
      <c r="CK80" s="262">
        <f t="shared" si="115"/>
        <v>3231360000</v>
      </c>
      <c r="CL80" s="262">
        <f t="shared" si="116"/>
        <v>792000</v>
      </c>
      <c r="CM80" s="262">
        <f t="shared" si="117"/>
        <v>3231360000</v>
      </c>
      <c r="CN80" s="262">
        <v>720000</v>
      </c>
      <c r="CO80" s="262">
        <f t="shared" si="118"/>
        <v>2937600000</v>
      </c>
      <c r="CP80" s="262">
        <f t="shared" si="119"/>
        <v>720000</v>
      </c>
      <c r="CQ80" s="262">
        <f t="shared" si="120"/>
        <v>2937600000</v>
      </c>
      <c r="CR80" s="262">
        <v>504000.00000000006</v>
      </c>
      <c r="CS80" s="262">
        <f t="shared" si="121"/>
        <v>2056320000.0000002</v>
      </c>
      <c r="CT80" s="262">
        <f t="shared" si="122"/>
        <v>504000.00000000006</v>
      </c>
      <c r="CU80" s="262">
        <f t="shared" si="123"/>
        <v>2056320000.0000002</v>
      </c>
      <c r="CV80" s="262">
        <f t="shared" si="124"/>
        <v>2016000</v>
      </c>
      <c r="CW80" s="262">
        <f t="shared" si="125"/>
        <v>8225280000</v>
      </c>
      <c r="CX80" s="271">
        <f t="shared" si="126"/>
        <v>2016000</v>
      </c>
      <c r="CY80" s="271">
        <f t="shared" si="127"/>
        <v>8225280000</v>
      </c>
      <c r="CZ80" s="300">
        <f t="shared" si="128"/>
        <v>7200000</v>
      </c>
      <c r="DA80" s="300">
        <f t="shared" si="129"/>
        <v>29376000000</v>
      </c>
      <c r="DB80" s="300">
        <f t="shared" si="130"/>
        <v>0</v>
      </c>
      <c r="DC80" s="300"/>
      <c r="DD80" s="300"/>
      <c r="DE80" s="300"/>
      <c r="DF80" s="300"/>
    </row>
    <row r="81" spans="1:110" x14ac:dyDescent="0.35">
      <c r="A81" s="22" t="s">
        <v>11</v>
      </c>
      <c r="B81" s="22">
        <v>13020246</v>
      </c>
      <c r="C81" s="6" t="s">
        <v>335</v>
      </c>
      <c r="D81" s="7" t="s">
        <v>46</v>
      </c>
      <c r="E81" s="7">
        <v>12</v>
      </c>
      <c r="F81" s="7">
        <v>100</v>
      </c>
      <c r="G81" s="8">
        <v>650000</v>
      </c>
      <c r="H81" s="9">
        <f t="shared" si="71"/>
        <v>6500</v>
      </c>
      <c r="I81" s="10">
        <v>1943897668273</v>
      </c>
      <c r="J81" s="10">
        <v>371924690</v>
      </c>
      <c r="K81" s="10" t="s">
        <v>472</v>
      </c>
      <c r="L81" s="11">
        <v>0.04</v>
      </c>
      <c r="M81" s="8">
        <v>2303222627834</v>
      </c>
      <c r="N81" s="8">
        <v>382880460</v>
      </c>
      <c r="O81" s="8" t="s">
        <v>628</v>
      </c>
      <c r="P81" s="11">
        <v>0.03</v>
      </c>
      <c r="Q81" s="12">
        <v>1256031421900</v>
      </c>
      <c r="R81" s="12">
        <v>148859510</v>
      </c>
      <c r="S81" s="12">
        <v>9</v>
      </c>
      <c r="T81" s="12">
        <v>104976600</v>
      </c>
      <c r="U81" s="11" t="s">
        <v>905</v>
      </c>
      <c r="V81" s="12">
        <v>9007600</v>
      </c>
      <c r="W81" s="11">
        <v>0.06</v>
      </c>
      <c r="X81" s="13">
        <f t="shared" ref="X81:X144" si="135">(Z81/F81)/E81</f>
        <v>6000</v>
      </c>
      <c r="Y81" s="14">
        <f t="shared" si="134"/>
        <v>72000</v>
      </c>
      <c r="Z81" s="15">
        <v>7200000</v>
      </c>
      <c r="AA81" s="15">
        <f t="shared" si="131"/>
        <v>46800000000</v>
      </c>
      <c r="AB81" s="16">
        <v>8644.5833333333339</v>
      </c>
      <c r="AC81" s="16">
        <v>9710.8333333333339</v>
      </c>
      <c r="AD81" s="269">
        <f t="shared" si="132"/>
        <v>10000</v>
      </c>
      <c r="AE81" s="269">
        <f t="shared" si="133"/>
        <v>120000</v>
      </c>
      <c r="AF81" s="283">
        <v>12000000</v>
      </c>
      <c r="AG81" s="18">
        <f t="shared" si="72"/>
        <v>78000000000</v>
      </c>
      <c r="AH81" s="59"/>
      <c r="AI81" s="129">
        <f t="shared" si="73"/>
        <v>1.6666666666666667</v>
      </c>
      <c r="AJ81" s="290">
        <v>0.2</v>
      </c>
      <c r="AK81" s="9">
        <f t="shared" si="74"/>
        <v>2400000</v>
      </c>
      <c r="AL81" s="259">
        <f t="shared" si="75"/>
        <v>14400000</v>
      </c>
      <c r="AM81" s="259">
        <f t="shared" si="70"/>
        <v>93600000000</v>
      </c>
      <c r="AN81" s="262">
        <v>600000</v>
      </c>
      <c r="AO81" s="262">
        <f t="shared" si="76"/>
        <v>3900000000</v>
      </c>
      <c r="AP81" s="262">
        <f t="shared" si="77"/>
        <v>120000</v>
      </c>
      <c r="AQ81" s="262">
        <f t="shared" si="78"/>
        <v>780000000</v>
      </c>
      <c r="AR81" s="274">
        <v>840000.00000000012</v>
      </c>
      <c r="AS81" s="274">
        <f t="shared" si="79"/>
        <v>5460000000.000001</v>
      </c>
      <c r="AT81" s="274">
        <f t="shared" si="80"/>
        <v>168000.00000000003</v>
      </c>
      <c r="AU81" s="274">
        <f t="shared" si="81"/>
        <v>1092000000.0000002</v>
      </c>
      <c r="AV81" s="262">
        <v>840000.00000000012</v>
      </c>
      <c r="AW81" s="262">
        <f t="shared" si="82"/>
        <v>5460000000.000001</v>
      </c>
      <c r="AX81" s="262">
        <f t="shared" si="83"/>
        <v>168000.00000000003</v>
      </c>
      <c r="AY81" s="262">
        <f t="shared" si="84"/>
        <v>1092000000.0000002</v>
      </c>
      <c r="AZ81" s="262">
        <f t="shared" si="85"/>
        <v>2280000</v>
      </c>
      <c r="BA81" s="262">
        <f t="shared" si="86"/>
        <v>14820000000.000002</v>
      </c>
      <c r="BB81" s="262">
        <f t="shared" si="87"/>
        <v>456000.00000000006</v>
      </c>
      <c r="BC81" s="262">
        <f t="shared" si="88"/>
        <v>2964000000.0000005</v>
      </c>
      <c r="BD81" s="261">
        <v>840000.00000000012</v>
      </c>
      <c r="BE81" s="262">
        <f t="shared" si="89"/>
        <v>5460000000.000001</v>
      </c>
      <c r="BF81" s="262">
        <f t="shared" si="90"/>
        <v>168000.00000000003</v>
      </c>
      <c r="BG81" s="262">
        <f t="shared" si="91"/>
        <v>1092000000.0000002</v>
      </c>
      <c r="BH81" s="262">
        <v>960000</v>
      </c>
      <c r="BI81" s="262">
        <f t="shared" si="92"/>
        <v>6240000000</v>
      </c>
      <c r="BJ81" s="262">
        <f t="shared" si="93"/>
        <v>192000</v>
      </c>
      <c r="BK81" s="262">
        <f t="shared" si="94"/>
        <v>1248000000</v>
      </c>
      <c r="BL81" s="262">
        <v>720000</v>
      </c>
      <c r="BM81" s="262">
        <f t="shared" si="95"/>
        <v>4680000000</v>
      </c>
      <c r="BN81" s="262">
        <f t="shared" si="96"/>
        <v>144000</v>
      </c>
      <c r="BO81" s="262">
        <f t="shared" si="97"/>
        <v>936000000</v>
      </c>
      <c r="BP81" s="262">
        <f t="shared" si="98"/>
        <v>2520000</v>
      </c>
      <c r="BQ81" s="262">
        <f t="shared" si="99"/>
        <v>16380000000</v>
      </c>
      <c r="BR81" s="262">
        <f t="shared" si="100"/>
        <v>504000</v>
      </c>
      <c r="BS81" s="262">
        <f t="shared" si="101"/>
        <v>3276000000</v>
      </c>
      <c r="BT81" s="262">
        <v>1320000</v>
      </c>
      <c r="BU81" s="262">
        <f t="shared" si="102"/>
        <v>8580000000</v>
      </c>
      <c r="BV81" s="262">
        <f t="shared" si="103"/>
        <v>264000</v>
      </c>
      <c r="BW81" s="262">
        <f t="shared" si="104"/>
        <v>1716000000</v>
      </c>
      <c r="BX81" s="261">
        <v>1320000</v>
      </c>
      <c r="BY81" s="262">
        <f t="shared" si="105"/>
        <v>8580000000</v>
      </c>
      <c r="BZ81" s="262">
        <f t="shared" si="106"/>
        <v>264000</v>
      </c>
      <c r="CA81" s="262">
        <f t="shared" si="107"/>
        <v>1716000000</v>
      </c>
      <c r="CB81" s="262">
        <v>1200000</v>
      </c>
      <c r="CC81" s="262">
        <f t="shared" si="108"/>
        <v>7800000000</v>
      </c>
      <c r="CD81" s="262">
        <f t="shared" si="109"/>
        <v>240000</v>
      </c>
      <c r="CE81" s="262">
        <f t="shared" si="110"/>
        <v>1560000000</v>
      </c>
      <c r="CF81" s="262">
        <f t="shared" si="111"/>
        <v>3840000</v>
      </c>
      <c r="CG81" s="262">
        <f t="shared" si="112"/>
        <v>24960000000</v>
      </c>
      <c r="CH81" s="262">
        <f t="shared" si="113"/>
        <v>1716504000</v>
      </c>
      <c r="CI81" s="262">
        <f t="shared" si="114"/>
        <v>4992000000</v>
      </c>
      <c r="CJ81" s="262">
        <v>1320000</v>
      </c>
      <c r="CK81" s="262">
        <f t="shared" si="115"/>
        <v>8580000000</v>
      </c>
      <c r="CL81" s="262">
        <f t="shared" si="116"/>
        <v>264000</v>
      </c>
      <c r="CM81" s="262">
        <f t="shared" si="117"/>
        <v>1716000000</v>
      </c>
      <c r="CN81" s="262">
        <v>1200000</v>
      </c>
      <c r="CO81" s="262">
        <f t="shared" si="118"/>
        <v>7800000000</v>
      </c>
      <c r="CP81" s="262">
        <f t="shared" si="119"/>
        <v>240000</v>
      </c>
      <c r="CQ81" s="262">
        <f t="shared" si="120"/>
        <v>1560000000</v>
      </c>
      <c r="CR81" s="262">
        <v>840000.00000000012</v>
      </c>
      <c r="CS81" s="262">
        <f t="shared" si="121"/>
        <v>5460000000.000001</v>
      </c>
      <c r="CT81" s="262">
        <f t="shared" si="122"/>
        <v>168000.00000000003</v>
      </c>
      <c r="CU81" s="262">
        <f t="shared" si="123"/>
        <v>1092000000.0000002</v>
      </c>
      <c r="CV81" s="262">
        <f t="shared" si="124"/>
        <v>3360000</v>
      </c>
      <c r="CW81" s="262">
        <f t="shared" si="125"/>
        <v>21840000000</v>
      </c>
      <c r="CX81" s="271">
        <f t="shared" si="126"/>
        <v>672000</v>
      </c>
      <c r="CY81" s="271">
        <f t="shared" si="127"/>
        <v>4368000000</v>
      </c>
      <c r="CZ81" s="300">
        <f t="shared" si="128"/>
        <v>2400000</v>
      </c>
      <c r="DA81" s="300">
        <f t="shared" si="129"/>
        <v>15600000000</v>
      </c>
      <c r="DB81" s="300">
        <f t="shared" si="130"/>
        <v>0</v>
      </c>
      <c r="DC81" s="300"/>
      <c r="DD81" s="300"/>
      <c r="DE81" s="300"/>
      <c r="DF81" s="300"/>
    </row>
    <row r="82" spans="1:110" x14ac:dyDescent="0.35">
      <c r="A82" s="22" t="s">
        <v>11</v>
      </c>
      <c r="B82" s="22">
        <v>13010254</v>
      </c>
      <c r="C82" s="6" t="s">
        <v>336</v>
      </c>
      <c r="D82" s="7" t="s">
        <v>47</v>
      </c>
      <c r="E82" s="7">
        <v>12</v>
      </c>
      <c r="F82" s="7">
        <v>42</v>
      </c>
      <c r="G82" s="8">
        <v>1718640</v>
      </c>
      <c r="H82" s="9">
        <f t="shared" si="71"/>
        <v>40920</v>
      </c>
      <c r="I82" s="10">
        <v>3056508835272</v>
      </c>
      <c r="J82" s="10">
        <v>104823456</v>
      </c>
      <c r="K82" s="10" t="s">
        <v>497</v>
      </c>
      <c r="L82" s="11">
        <v>0.17</v>
      </c>
      <c r="M82" s="8">
        <v>2752625830302</v>
      </c>
      <c r="N82" s="8">
        <v>65842848</v>
      </c>
      <c r="O82" s="8" t="s">
        <v>629</v>
      </c>
      <c r="P82" s="11">
        <v>0.08</v>
      </c>
      <c r="Q82" s="12">
        <v>1642768973520</v>
      </c>
      <c r="R82" s="12">
        <v>33229362</v>
      </c>
      <c r="S82" s="12">
        <v>14</v>
      </c>
      <c r="T82" s="12">
        <v>6364596</v>
      </c>
      <c r="U82" s="11" t="s">
        <v>469</v>
      </c>
      <c r="V82" s="11"/>
      <c r="W82" s="11">
        <v>0.19</v>
      </c>
      <c r="X82" s="13">
        <f t="shared" si="135"/>
        <v>14285.714285714284</v>
      </c>
      <c r="Y82" s="14">
        <f t="shared" si="134"/>
        <v>171428.57142857142</v>
      </c>
      <c r="Z82" s="15">
        <v>7200000</v>
      </c>
      <c r="AA82" s="15">
        <f t="shared" si="131"/>
        <v>294624000000</v>
      </c>
      <c r="AB82" s="16">
        <v>1024.3333333333333</v>
      </c>
      <c r="AC82" s="16">
        <v>230</v>
      </c>
      <c r="AD82" s="269">
        <f t="shared" si="132"/>
        <v>7936.5079365079364</v>
      </c>
      <c r="AE82" s="269">
        <f t="shared" si="133"/>
        <v>95238.095238095237</v>
      </c>
      <c r="AF82" s="285">
        <v>4000000</v>
      </c>
      <c r="AG82" s="18">
        <f t="shared" si="72"/>
        <v>163680000000</v>
      </c>
      <c r="AH82" s="59"/>
      <c r="AI82" s="129">
        <f t="shared" si="73"/>
        <v>0.55555555555555558</v>
      </c>
      <c r="AJ82" s="290">
        <v>0.2</v>
      </c>
      <c r="AK82" s="9">
        <f t="shared" si="74"/>
        <v>800000</v>
      </c>
      <c r="AL82" s="259">
        <f t="shared" si="75"/>
        <v>4800000</v>
      </c>
      <c r="AM82" s="259">
        <f t="shared" si="70"/>
        <v>196416000000</v>
      </c>
      <c r="AN82" s="262">
        <v>200000</v>
      </c>
      <c r="AO82" s="262">
        <f t="shared" si="76"/>
        <v>8184000000</v>
      </c>
      <c r="AP82" s="262">
        <f t="shared" si="77"/>
        <v>40000</v>
      </c>
      <c r="AQ82" s="262">
        <f t="shared" si="78"/>
        <v>1636800000</v>
      </c>
      <c r="AR82" s="274">
        <v>280000</v>
      </c>
      <c r="AS82" s="274">
        <f t="shared" si="79"/>
        <v>11457600000</v>
      </c>
      <c r="AT82" s="274">
        <f t="shared" si="80"/>
        <v>56000</v>
      </c>
      <c r="AU82" s="274">
        <f t="shared" si="81"/>
        <v>2291520000</v>
      </c>
      <c r="AV82" s="262">
        <v>280000</v>
      </c>
      <c r="AW82" s="262">
        <f t="shared" si="82"/>
        <v>11457600000</v>
      </c>
      <c r="AX82" s="262">
        <f t="shared" si="83"/>
        <v>56000</v>
      </c>
      <c r="AY82" s="262">
        <f t="shared" si="84"/>
        <v>2291520000</v>
      </c>
      <c r="AZ82" s="262">
        <f t="shared" si="85"/>
        <v>760000</v>
      </c>
      <c r="BA82" s="262">
        <f t="shared" si="86"/>
        <v>31099200000</v>
      </c>
      <c r="BB82" s="262">
        <f t="shared" si="87"/>
        <v>152000</v>
      </c>
      <c r="BC82" s="262">
        <f t="shared" si="88"/>
        <v>6219840000</v>
      </c>
      <c r="BD82" s="261">
        <v>280000</v>
      </c>
      <c r="BE82" s="262">
        <f t="shared" si="89"/>
        <v>11457600000</v>
      </c>
      <c r="BF82" s="262">
        <f t="shared" si="90"/>
        <v>56000</v>
      </c>
      <c r="BG82" s="262">
        <f t="shared" si="91"/>
        <v>2291520000</v>
      </c>
      <c r="BH82" s="262">
        <v>320000</v>
      </c>
      <c r="BI82" s="262">
        <f t="shared" si="92"/>
        <v>13094400000</v>
      </c>
      <c r="BJ82" s="262">
        <f t="shared" si="93"/>
        <v>64000</v>
      </c>
      <c r="BK82" s="262">
        <f t="shared" si="94"/>
        <v>2618880000</v>
      </c>
      <c r="BL82" s="262">
        <v>240000</v>
      </c>
      <c r="BM82" s="262">
        <f t="shared" si="95"/>
        <v>9820800000</v>
      </c>
      <c r="BN82" s="262">
        <f t="shared" si="96"/>
        <v>48000</v>
      </c>
      <c r="BO82" s="262">
        <f t="shared" si="97"/>
        <v>1964160000</v>
      </c>
      <c r="BP82" s="262">
        <f t="shared" si="98"/>
        <v>840000</v>
      </c>
      <c r="BQ82" s="262">
        <f t="shared" si="99"/>
        <v>34372800000</v>
      </c>
      <c r="BR82" s="262">
        <f t="shared" si="100"/>
        <v>168000</v>
      </c>
      <c r="BS82" s="262">
        <f t="shared" si="101"/>
        <v>6874560000</v>
      </c>
      <c r="BT82" s="262">
        <v>440000</v>
      </c>
      <c r="BU82" s="262">
        <f t="shared" si="102"/>
        <v>18004800000</v>
      </c>
      <c r="BV82" s="262">
        <f t="shared" si="103"/>
        <v>88000</v>
      </c>
      <c r="BW82" s="262">
        <f t="shared" si="104"/>
        <v>3600960000</v>
      </c>
      <c r="BX82" s="261">
        <v>440000</v>
      </c>
      <c r="BY82" s="262">
        <f t="shared" si="105"/>
        <v>18004800000</v>
      </c>
      <c r="BZ82" s="262">
        <f t="shared" si="106"/>
        <v>88000</v>
      </c>
      <c r="CA82" s="262">
        <f t="shared" si="107"/>
        <v>3600960000</v>
      </c>
      <c r="CB82" s="262">
        <v>400000</v>
      </c>
      <c r="CC82" s="262">
        <f t="shared" si="108"/>
        <v>16368000000</v>
      </c>
      <c r="CD82" s="262">
        <f t="shared" si="109"/>
        <v>80000</v>
      </c>
      <c r="CE82" s="262">
        <f t="shared" si="110"/>
        <v>3273600000</v>
      </c>
      <c r="CF82" s="262">
        <f t="shared" si="111"/>
        <v>1280000</v>
      </c>
      <c r="CG82" s="262">
        <f t="shared" si="112"/>
        <v>52377600000</v>
      </c>
      <c r="CH82" s="262">
        <f t="shared" si="113"/>
        <v>3601128000</v>
      </c>
      <c r="CI82" s="262">
        <f t="shared" si="114"/>
        <v>10475520000</v>
      </c>
      <c r="CJ82" s="262">
        <v>440000</v>
      </c>
      <c r="CK82" s="262">
        <f t="shared" si="115"/>
        <v>18004800000</v>
      </c>
      <c r="CL82" s="262">
        <f t="shared" si="116"/>
        <v>88000</v>
      </c>
      <c r="CM82" s="262">
        <f t="shared" si="117"/>
        <v>3600960000</v>
      </c>
      <c r="CN82" s="262">
        <v>400000</v>
      </c>
      <c r="CO82" s="262">
        <f t="shared" si="118"/>
        <v>16368000000</v>
      </c>
      <c r="CP82" s="262">
        <f t="shared" si="119"/>
        <v>80000</v>
      </c>
      <c r="CQ82" s="262">
        <f t="shared" si="120"/>
        <v>3273600000</v>
      </c>
      <c r="CR82" s="262">
        <v>280000</v>
      </c>
      <c r="CS82" s="262">
        <f t="shared" si="121"/>
        <v>11457600000</v>
      </c>
      <c r="CT82" s="262">
        <f t="shared" si="122"/>
        <v>56000</v>
      </c>
      <c r="CU82" s="262">
        <f t="shared" si="123"/>
        <v>2291520000</v>
      </c>
      <c r="CV82" s="262">
        <f t="shared" si="124"/>
        <v>1120000</v>
      </c>
      <c r="CW82" s="262">
        <f t="shared" si="125"/>
        <v>45830400000</v>
      </c>
      <c r="CX82" s="271">
        <f t="shared" si="126"/>
        <v>224000</v>
      </c>
      <c r="CY82" s="271">
        <f t="shared" si="127"/>
        <v>9166080000</v>
      </c>
      <c r="CZ82" s="300">
        <f t="shared" si="128"/>
        <v>800000</v>
      </c>
      <c r="DA82" s="300">
        <f t="shared" si="129"/>
        <v>32736000000</v>
      </c>
      <c r="DB82" s="300">
        <f t="shared" si="130"/>
        <v>0</v>
      </c>
      <c r="DC82" s="300"/>
      <c r="DD82" s="300"/>
      <c r="DE82" s="300"/>
      <c r="DF82" s="300"/>
    </row>
    <row r="83" spans="1:110" x14ac:dyDescent="0.35">
      <c r="A83" s="22" t="s">
        <v>11</v>
      </c>
      <c r="B83" s="22">
        <v>13010262</v>
      </c>
      <c r="C83" s="6" t="s">
        <v>337</v>
      </c>
      <c r="D83" s="7" t="s">
        <v>47</v>
      </c>
      <c r="E83" s="7">
        <v>12</v>
      </c>
      <c r="F83" s="7">
        <v>6</v>
      </c>
      <c r="G83" s="8">
        <v>388080</v>
      </c>
      <c r="H83" s="9">
        <f t="shared" si="71"/>
        <v>64680</v>
      </c>
      <c r="I83" s="10">
        <v>7758652694035</v>
      </c>
      <c r="J83" s="10">
        <v>172360407</v>
      </c>
      <c r="K83" s="10" t="s">
        <v>475</v>
      </c>
      <c r="L83" s="11">
        <v>0.01</v>
      </c>
      <c r="M83" s="8">
        <v>12340445432711</v>
      </c>
      <c r="N83" s="8">
        <v>184400148</v>
      </c>
      <c r="O83" s="8" t="s">
        <v>630</v>
      </c>
      <c r="P83" s="11">
        <v>0</v>
      </c>
      <c r="Q83" s="12">
        <v>8038134213690</v>
      </c>
      <c r="R83" s="12">
        <v>102017421</v>
      </c>
      <c r="S83" s="12">
        <v>16</v>
      </c>
      <c r="T83" s="12">
        <v>30151152</v>
      </c>
      <c r="U83" s="11" t="s">
        <v>906</v>
      </c>
      <c r="V83" s="12">
        <v>345648</v>
      </c>
      <c r="W83" s="11">
        <v>0</v>
      </c>
      <c r="X83" s="13">
        <f t="shared" si="135"/>
        <v>20000</v>
      </c>
      <c r="Y83" s="14">
        <f t="shared" si="134"/>
        <v>240000</v>
      </c>
      <c r="Z83" s="15">
        <v>1440000</v>
      </c>
      <c r="AA83" s="15">
        <f t="shared" si="131"/>
        <v>93139200000</v>
      </c>
      <c r="AB83" s="16">
        <v>14853.583333333334</v>
      </c>
      <c r="AC83" s="16">
        <v>25386.5</v>
      </c>
      <c r="AD83" s="269">
        <f t="shared" si="132"/>
        <v>25000</v>
      </c>
      <c r="AE83" s="269">
        <f t="shared" si="133"/>
        <v>300000</v>
      </c>
      <c r="AF83" s="283">
        <v>1800000</v>
      </c>
      <c r="AG83" s="18">
        <f t="shared" si="72"/>
        <v>116424000000</v>
      </c>
      <c r="AH83" s="59"/>
      <c r="AI83" s="129">
        <f t="shared" si="73"/>
        <v>1.25</v>
      </c>
      <c r="AJ83" s="290">
        <v>0.2</v>
      </c>
      <c r="AK83" s="9">
        <f t="shared" si="74"/>
        <v>360000</v>
      </c>
      <c r="AL83" s="259">
        <f t="shared" si="75"/>
        <v>2160000</v>
      </c>
      <c r="AM83" s="259">
        <f t="shared" si="70"/>
        <v>139708800000</v>
      </c>
      <c r="AN83" s="262">
        <v>90000</v>
      </c>
      <c r="AO83" s="262">
        <f t="shared" si="76"/>
        <v>5821200000</v>
      </c>
      <c r="AP83" s="262">
        <f t="shared" si="77"/>
        <v>18000</v>
      </c>
      <c r="AQ83" s="262">
        <f t="shared" si="78"/>
        <v>1164240000</v>
      </c>
      <c r="AR83" s="274">
        <v>126000.00000000001</v>
      </c>
      <c r="AS83" s="274">
        <f t="shared" si="79"/>
        <v>8149680000.000001</v>
      </c>
      <c r="AT83" s="274">
        <f t="shared" si="80"/>
        <v>25200.000000000004</v>
      </c>
      <c r="AU83" s="274">
        <f t="shared" si="81"/>
        <v>1629936000.0000002</v>
      </c>
      <c r="AV83" s="262">
        <v>126000.00000000001</v>
      </c>
      <c r="AW83" s="262">
        <f t="shared" si="82"/>
        <v>8149680000.000001</v>
      </c>
      <c r="AX83" s="262">
        <f t="shared" si="83"/>
        <v>25200.000000000004</v>
      </c>
      <c r="AY83" s="262">
        <f t="shared" si="84"/>
        <v>1629936000.0000002</v>
      </c>
      <c r="AZ83" s="262">
        <f t="shared" si="85"/>
        <v>342000</v>
      </c>
      <c r="BA83" s="262">
        <f t="shared" si="86"/>
        <v>22120560000</v>
      </c>
      <c r="BB83" s="262">
        <f t="shared" si="87"/>
        <v>68400</v>
      </c>
      <c r="BC83" s="262">
        <f t="shared" si="88"/>
        <v>4424112000</v>
      </c>
      <c r="BD83" s="261">
        <v>126000.00000000001</v>
      </c>
      <c r="BE83" s="262">
        <f t="shared" si="89"/>
        <v>8149680000.000001</v>
      </c>
      <c r="BF83" s="262">
        <f t="shared" si="90"/>
        <v>25200.000000000004</v>
      </c>
      <c r="BG83" s="262">
        <f t="shared" si="91"/>
        <v>1629936000.0000002</v>
      </c>
      <c r="BH83" s="262">
        <v>144000</v>
      </c>
      <c r="BI83" s="262">
        <f t="shared" si="92"/>
        <v>9313920000</v>
      </c>
      <c r="BJ83" s="262">
        <f t="shared" si="93"/>
        <v>28800</v>
      </c>
      <c r="BK83" s="262">
        <f t="shared" si="94"/>
        <v>1862784000</v>
      </c>
      <c r="BL83" s="262">
        <v>108000</v>
      </c>
      <c r="BM83" s="262">
        <f t="shared" si="95"/>
        <v>6985440000</v>
      </c>
      <c r="BN83" s="262">
        <f t="shared" si="96"/>
        <v>21600</v>
      </c>
      <c r="BO83" s="262">
        <f t="shared" si="97"/>
        <v>1397088000</v>
      </c>
      <c r="BP83" s="262">
        <f t="shared" si="98"/>
        <v>378000</v>
      </c>
      <c r="BQ83" s="262">
        <f t="shared" si="99"/>
        <v>24449040000</v>
      </c>
      <c r="BR83" s="262">
        <f t="shared" si="100"/>
        <v>75600</v>
      </c>
      <c r="BS83" s="262">
        <f t="shared" si="101"/>
        <v>4889808000</v>
      </c>
      <c r="BT83" s="262">
        <v>198000</v>
      </c>
      <c r="BU83" s="262">
        <f t="shared" si="102"/>
        <v>12806640000</v>
      </c>
      <c r="BV83" s="262">
        <f t="shared" si="103"/>
        <v>39600</v>
      </c>
      <c r="BW83" s="262">
        <f t="shared" si="104"/>
        <v>2561328000</v>
      </c>
      <c r="BX83" s="261">
        <v>198000</v>
      </c>
      <c r="BY83" s="262">
        <f t="shared" si="105"/>
        <v>12806640000</v>
      </c>
      <c r="BZ83" s="262">
        <f t="shared" si="106"/>
        <v>39600</v>
      </c>
      <c r="CA83" s="262">
        <f t="shared" si="107"/>
        <v>2561328000</v>
      </c>
      <c r="CB83" s="262">
        <v>180000</v>
      </c>
      <c r="CC83" s="262">
        <f t="shared" si="108"/>
        <v>11642400000</v>
      </c>
      <c r="CD83" s="262">
        <f t="shared" si="109"/>
        <v>36000</v>
      </c>
      <c r="CE83" s="262">
        <f t="shared" si="110"/>
        <v>2328480000</v>
      </c>
      <c r="CF83" s="262">
        <f t="shared" si="111"/>
        <v>576000</v>
      </c>
      <c r="CG83" s="262">
        <f t="shared" si="112"/>
        <v>37255680000</v>
      </c>
      <c r="CH83" s="262">
        <f t="shared" si="113"/>
        <v>2561403600</v>
      </c>
      <c r="CI83" s="262">
        <f t="shared" si="114"/>
        <v>7451136000</v>
      </c>
      <c r="CJ83" s="262">
        <v>198000</v>
      </c>
      <c r="CK83" s="262">
        <f t="shared" si="115"/>
        <v>12806640000</v>
      </c>
      <c r="CL83" s="262">
        <f t="shared" si="116"/>
        <v>39600</v>
      </c>
      <c r="CM83" s="262">
        <f t="shared" si="117"/>
        <v>2561328000</v>
      </c>
      <c r="CN83" s="262">
        <v>180000</v>
      </c>
      <c r="CO83" s="262">
        <f t="shared" si="118"/>
        <v>11642400000</v>
      </c>
      <c r="CP83" s="262">
        <f t="shared" si="119"/>
        <v>36000</v>
      </c>
      <c r="CQ83" s="262">
        <f t="shared" si="120"/>
        <v>2328480000</v>
      </c>
      <c r="CR83" s="262">
        <v>126000.00000000001</v>
      </c>
      <c r="CS83" s="262">
        <f t="shared" si="121"/>
        <v>8149680000.000001</v>
      </c>
      <c r="CT83" s="262">
        <f t="shared" si="122"/>
        <v>25200.000000000004</v>
      </c>
      <c r="CU83" s="262">
        <f t="shared" si="123"/>
        <v>1629936000.0000002</v>
      </c>
      <c r="CV83" s="262">
        <f t="shared" si="124"/>
        <v>504000</v>
      </c>
      <c r="CW83" s="262">
        <f t="shared" si="125"/>
        <v>32598720000</v>
      </c>
      <c r="CX83" s="271">
        <f t="shared" si="126"/>
        <v>100800</v>
      </c>
      <c r="CY83" s="271">
        <f t="shared" si="127"/>
        <v>6519744000</v>
      </c>
      <c r="CZ83" s="300">
        <f t="shared" si="128"/>
        <v>360000</v>
      </c>
      <c r="DA83" s="300">
        <f t="shared" si="129"/>
        <v>23284800000</v>
      </c>
      <c r="DB83" s="300">
        <f t="shared" si="130"/>
        <v>0</v>
      </c>
      <c r="DC83" s="300"/>
      <c r="DD83" s="300"/>
      <c r="DE83" s="300"/>
      <c r="DF83" s="300"/>
    </row>
    <row r="84" spans="1:110" x14ac:dyDescent="0.35">
      <c r="A84" s="22" t="s">
        <v>11</v>
      </c>
      <c r="B84" s="22">
        <v>13010232</v>
      </c>
      <c r="C84" s="6" t="s">
        <v>338</v>
      </c>
      <c r="D84" s="7" t="s">
        <v>51</v>
      </c>
      <c r="E84" s="7">
        <v>12</v>
      </c>
      <c r="F84" s="7">
        <v>100</v>
      </c>
      <c r="G84" s="8">
        <v>342000</v>
      </c>
      <c r="H84" s="9">
        <f t="shared" si="71"/>
        <v>3420</v>
      </c>
      <c r="I84" s="10">
        <v>67832817617</v>
      </c>
      <c r="J84" s="10">
        <v>25899700</v>
      </c>
      <c r="K84" s="10" t="s">
        <v>467</v>
      </c>
      <c r="L84" s="11">
        <v>0.06</v>
      </c>
      <c r="M84" s="8">
        <v>85237747628</v>
      </c>
      <c r="N84" s="8">
        <v>22846000</v>
      </c>
      <c r="O84" s="8" t="s">
        <v>631</v>
      </c>
      <c r="P84" s="11">
        <v>0</v>
      </c>
      <c r="Q84" s="12">
        <v>49163520000</v>
      </c>
      <c r="R84" s="12">
        <v>11904000</v>
      </c>
      <c r="S84" s="12">
        <v>1</v>
      </c>
      <c r="T84" s="12">
        <v>11904000</v>
      </c>
      <c r="U84" s="11" t="s">
        <v>570</v>
      </c>
      <c r="V84" s="11"/>
      <c r="W84" s="11">
        <v>0</v>
      </c>
      <c r="X84" s="13">
        <f t="shared" si="135"/>
        <v>3600</v>
      </c>
      <c r="Y84" s="14">
        <f t="shared" si="134"/>
        <v>43200</v>
      </c>
      <c r="Z84" s="15">
        <v>4320000</v>
      </c>
      <c r="AA84" s="15">
        <f t="shared" si="131"/>
        <v>14774400000</v>
      </c>
      <c r="AB84" s="16">
        <v>2</v>
      </c>
      <c r="AC84" s="16">
        <v>0</v>
      </c>
      <c r="AD84" s="269">
        <f t="shared" si="132"/>
        <v>20000</v>
      </c>
      <c r="AE84" s="269">
        <f t="shared" si="133"/>
        <v>240000</v>
      </c>
      <c r="AF84" s="283">
        <v>24000000</v>
      </c>
      <c r="AG84" s="18">
        <f t="shared" si="72"/>
        <v>82080000000</v>
      </c>
      <c r="AH84" s="59"/>
      <c r="AI84" s="129">
        <f t="shared" si="73"/>
        <v>5.5555555555555554</v>
      </c>
      <c r="AJ84" s="290">
        <v>0</v>
      </c>
      <c r="AK84" s="9">
        <f t="shared" si="74"/>
        <v>0</v>
      </c>
      <c r="AL84" s="259">
        <f t="shared" si="75"/>
        <v>24000000</v>
      </c>
      <c r="AM84" s="259">
        <f t="shared" si="70"/>
        <v>82080000000</v>
      </c>
      <c r="AN84" s="262">
        <v>1200000</v>
      </c>
      <c r="AO84" s="262">
        <f t="shared" si="76"/>
        <v>4104000000</v>
      </c>
      <c r="AP84" s="262">
        <f t="shared" si="77"/>
        <v>0</v>
      </c>
      <c r="AQ84" s="262">
        <f t="shared" si="78"/>
        <v>0</v>
      </c>
      <c r="AR84" s="274">
        <v>1680000.0000000002</v>
      </c>
      <c r="AS84" s="274">
        <f t="shared" si="79"/>
        <v>5745600000.000001</v>
      </c>
      <c r="AT84" s="274">
        <f t="shared" si="80"/>
        <v>0</v>
      </c>
      <c r="AU84" s="274">
        <f t="shared" si="81"/>
        <v>0</v>
      </c>
      <c r="AV84" s="262">
        <v>1680000.0000000002</v>
      </c>
      <c r="AW84" s="262">
        <f t="shared" si="82"/>
        <v>5745600000.000001</v>
      </c>
      <c r="AX84" s="262">
        <f t="shared" si="83"/>
        <v>0</v>
      </c>
      <c r="AY84" s="262">
        <f t="shared" si="84"/>
        <v>0</v>
      </c>
      <c r="AZ84" s="262">
        <f t="shared" si="85"/>
        <v>4560000</v>
      </c>
      <c r="BA84" s="262">
        <f t="shared" si="86"/>
        <v>15595200000.000002</v>
      </c>
      <c r="BB84" s="262">
        <f t="shared" si="87"/>
        <v>0</v>
      </c>
      <c r="BC84" s="262">
        <f t="shared" si="88"/>
        <v>0</v>
      </c>
      <c r="BD84" s="261">
        <v>1680000.0000000002</v>
      </c>
      <c r="BE84" s="262">
        <f t="shared" si="89"/>
        <v>5745600000.000001</v>
      </c>
      <c r="BF84" s="262">
        <f t="shared" si="90"/>
        <v>0</v>
      </c>
      <c r="BG84" s="262">
        <f t="shared" si="91"/>
        <v>0</v>
      </c>
      <c r="BH84" s="262">
        <v>1920000</v>
      </c>
      <c r="BI84" s="262">
        <f t="shared" si="92"/>
        <v>6566400000</v>
      </c>
      <c r="BJ84" s="262">
        <f t="shared" si="93"/>
        <v>0</v>
      </c>
      <c r="BK84" s="262">
        <f t="shared" si="94"/>
        <v>0</v>
      </c>
      <c r="BL84" s="262">
        <v>1440000</v>
      </c>
      <c r="BM84" s="262">
        <f t="shared" si="95"/>
        <v>4924800000</v>
      </c>
      <c r="BN84" s="262">
        <f t="shared" si="96"/>
        <v>0</v>
      </c>
      <c r="BO84" s="262">
        <f t="shared" si="97"/>
        <v>0</v>
      </c>
      <c r="BP84" s="262">
        <f t="shared" si="98"/>
        <v>5040000</v>
      </c>
      <c r="BQ84" s="262">
        <f t="shared" si="99"/>
        <v>17236800000</v>
      </c>
      <c r="BR84" s="262">
        <f t="shared" si="100"/>
        <v>0</v>
      </c>
      <c r="BS84" s="262">
        <f t="shared" si="101"/>
        <v>0</v>
      </c>
      <c r="BT84" s="262">
        <v>2640000</v>
      </c>
      <c r="BU84" s="262">
        <f t="shared" si="102"/>
        <v>9028800000</v>
      </c>
      <c r="BV84" s="262">
        <f t="shared" si="103"/>
        <v>0</v>
      </c>
      <c r="BW84" s="262">
        <f t="shared" si="104"/>
        <v>0</v>
      </c>
      <c r="BX84" s="261">
        <v>2640000</v>
      </c>
      <c r="BY84" s="262">
        <f t="shared" si="105"/>
        <v>9028800000</v>
      </c>
      <c r="BZ84" s="262">
        <f t="shared" si="106"/>
        <v>0</v>
      </c>
      <c r="CA84" s="262">
        <f t="shared" si="107"/>
        <v>0</v>
      </c>
      <c r="CB84" s="262">
        <v>2400000</v>
      </c>
      <c r="CC84" s="262">
        <f t="shared" si="108"/>
        <v>8208000000</v>
      </c>
      <c r="CD84" s="262">
        <f t="shared" si="109"/>
        <v>0</v>
      </c>
      <c r="CE84" s="262">
        <f t="shared" si="110"/>
        <v>0</v>
      </c>
      <c r="CF84" s="262">
        <f t="shared" si="111"/>
        <v>7680000</v>
      </c>
      <c r="CG84" s="262">
        <f t="shared" si="112"/>
        <v>26265600000</v>
      </c>
      <c r="CH84" s="262">
        <f t="shared" si="113"/>
        <v>0</v>
      </c>
      <c r="CI84" s="262">
        <f t="shared" si="114"/>
        <v>0</v>
      </c>
      <c r="CJ84" s="262">
        <v>2640000</v>
      </c>
      <c r="CK84" s="262">
        <f t="shared" si="115"/>
        <v>9028800000</v>
      </c>
      <c r="CL84" s="262">
        <f t="shared" si="116"/>
        <v>0</v>
      </c>
      <c r="CM84" s="262">
        <f t="shared" si="117"/>
        <v>0</v>
      </c>
      <c r="CN84" s="262">
        <v>2400000</v>
      </c>
      <c r="CO84" s="262">
        <f t="shared" si="118"/>
        <v>8208000000</v>
      </c>
      <c r="CP84" s="262">
        <f t="shared" si="119"/>
        <v>0</v>
      </c>
      <c r="CQ84" s="262">
        <f t="shared" si="120"/>
        <v>0</v>
      </c>
      <c r="CR84" s="262">
        <v>1680000.0000000002</v>
      </c>
      <c r="CS84" s="262">
        <f t="shared" si="121"/>
        <v>5745600000.000001</v>
      </c>
      <c r="CT84" s="262">
        <f t="shared" si="122"/>
        <v>0</v>
      </c>
      <c r="CU84" s="262">
        <f t="shared" si="123"/>
        <v>0</v>
      </c>
      <c r="CV84" s="262">
        <f t="shared" si="124"/>
        <v>6720000</v>
      </c>
      <c r="CW84" s="262">
        <f t="shared" si="125"/>
        <v>22982400000</v>
      </c>
      <c r="CX84" s="271">
        <f t="shared" si="126"/>
        <v>0</v>
      </c>
      <c r="CY84" s="271">
        <f t="shared" si="127"/>
        <v>0</v>
      </c>
      <c r="CZ84" s="300">
        <f t="shared" si="128"/>
        <v>0</v>
      </c>
      <c r="DA84" s="300">
        <f t="shared" si="129"/>
        <v>0</v>
      </c>
      <c r="DB84" s="300">
        <f t="shared" si="130"/>
        <v>0</v>
      </c>
      <c r="DC84" s="300"/>
      <c r="DD84" s="300"/>
      <c r="DE84" s="300"/>
      <c r="DF84" s="300"/>
    </row>
    <row r="85" spans="1:110" ht="18.75" customHeight="1" x14ac:dyDescent="0.35">
      <c r="A85" s="22" t="s">
        <v>11</v>
      </c>
      <c r="B85" s="22">
        <v>13010231</v>
      </c>
      <c r="C85" s="6" t="s">
        <v>339</v>
      </c>
      <c r="D85" s="7" t="s">
        <v>51</v>
      </c>
      <c r="E85" s="7">
        <v>12</v>
      </c>
      <c r="F85" s="7">
        <v>100</v>
      </c>
      <c r="G85" s="8">
        <v>240000</v>
      </c>
      <c r="H85" s="9">
        <f t="shared" si="71"/>
        <v>2400</v>
      </c>
      <c r="I85" s="10">
        <v>62180612766</v>
      </c>
      <c r="J85" s="10">
        <v>34730800</v>
      </c>
      <c r="K85" s="10" t="s">
        <v>467</v>
      </c>
      <c r="L85" s="11">
        <v>0</v>
      </c>
      <c r="M85" s="8">
        <v>105573716680</v>
      </c>
      <c r="N85" s="8">
        <v>37399200</v>
      </c>
      <c r="O85" s="8" t="s">
        <v>570</v>
      </c>
      <c r="P85" s="11">
        <v>0</v>
      </c>
      <c r="Q85" s="12">
        <v>42268660000</v>
      </c>
      <c r="R85" s="12">
        <v>14575400</v>
      </c>
      <c r="S85" s="12">
        <v>1</v>
      </c>
      <c r="T85" s="12"/>
      <c r="U85" s="11" t="s">
        <v>570</v>
      </c>
      <c r="V85" s="11"/>
      <c r="W85" s="11">
        <v>0</v>
      </c>
      <c r="X85" s="13">
        <f t="shared" si="135"/>
        <v>12000</v>
      </c>
      <c r="Y85" s="14">
        <f t="shared" si="134"/>
        <v>144000</v>
      </c>
      <c r="Z85" s="15">
        <v>14400000</v>
      </c>
      <c r="AA85" s="15">
        <f t="shared" si="131"/>
        <v>34560000000</v>
      </c>
      <c r="AB85" s="16">
        <v>41.583333333333336</v>
      </c>
      <c r="AC85" s="16">
        <v>0</v>
      </c>
      <c r="AD85" s="269">
        <f t="shared" si="132"/>
        <v>24000</v>
      </c>
      <c r="AE85" s="269">
        <f t="shared" si="133"/>
        <v>288000</v>
      </c>
      <c r="AF85" s="283">
        <v>28800000</v>
      </c>
      <c r="AG85" s="18">
        <f t="shared" si="72"/>
        <v>69120000000</v>
      </c>
      <c r="AH85" s="59"/>
      <c r="AI85" s="129">
        <f t="shared" si="73"/>
        <v>2</v>
      </c>
      <c r="AJ85" s="290">
        <v>0</v>
      </c>
      <c r="AK85" s="9">
        <f t="shared" si="74"/>
        <v>0</v>
      </c>
      <c r="AL85" s="259">
        <f t="shared" si="75"/>
        <v>28800000</v>
      </c>
      <c r="AM85" s="259">
        <f t="shared" si="70"/>
        <v>69120000000</v>
      </c>
      <c r="AN85" s="262">
        <v>1440000</v>
      </c>
      <c r="AO85" s="262">
        <f t="shared" si="76"/>
        <v>3456000000</v>
      </c>
      <c r="AP85" s="262">
        <f t="shared" si="77"/>
        <v>0</v>
      </c>
      <c r="AQ85" s="262">
        <f t="shared" si="78"/>
        <v>0</v>
      </c>
      <c r="AR85" s="274">
        <v>2016000.0000000002</v>
      </c>
      <c r="AS85" s="274">
        <f t="shared" si="79"/>
        <v>4838400000.000001</v>
      </c>
      <c r="AT85" s="274">
        <f t="shared" si="80"/>
        <v>0</v>
      </c>
      <c r="AU85" s="274">
        <f t="shared" si="81"/>
        <v>0</v>
      </c>
      <c r="AV85" s="262">
        <v>2016000.0000000002</v>
      </c>
      <c r="AW85" s="262">
        <f t="shared" si="82"/>
        <v>4838400000.000001</v>
      </c>
      <c r="AX85" s="262">
        <f t="shared" si="83"/>
        <v>0</v>
      </c>
      <c r="AY85" s="262">
        <f t="shared" si="84"/>
        <v>0</v>
      </c>
      <c r="AZ85" s="262">
        <f t="shared" si="85"/>
        <v>5472000</v>
      </c>
      <c r="BA85" s="262">
        <f t="shared" si="86"/>
        <v>13132800000.000002</v>
      </c>
      <c r="BB85" s="262">
        <f t="shared" si="87"/>
        <v>0</v>
      </c>
      <c r="BC85" s="262">
        <f t="shared" si="88"/>
        <v>0</v>
      </c>
      <c r="BD85" s="261">
        <v>2016000.0000000002</v>
      </c>
      <c r="BE85" s="262">
        <f t="shared" si="89"/>
        <v>4838400000.000001</v>
      </c>
      <c r="BF85" s="262">
        <f t="shared" si="90"/>
        <v>0</v>
      </c>
      <c r="BG85" s="262">
        <f t="shared" si="91"/>
        <v>0</v>
      </c>
      <c r="BH85" s="262">
        <v>2304000</v>
      </c>
      <c r="BI85" s="262">
        <f t="shared" si="92"/>
        <v>5529600000</v>
      </c>
      <c r="BJ85" s="262">
        <f t="shared" si="93"/>
        <v>0</v>
      </c>
      <c r="BK85" s="262">
        <f t="shared" si="94"/>
        <v>0</v>
      </c>
      <c r="BL85" s="262">
        <v>1728000</v>
      </c>
      <c r="BM85" s="262">
        <f t="shared" si="95"/>
        <v>4147200000</v>
      </c>
      <c r="BN85" s="262">
        <f t="shared" si="96"/>
        <v>0</v>
      </c>
      <c r="BO85" s="262">
        <f t="shared" si="97"/>
        <v>0</v>
      </c>
      <c r="BP85" s="262">
        <f t="shared" si="98"/>
        <v>6048000</v>
      </c>
      <c r="BQ85" s="262">
        <f t="shared" si="99"/>
        <v>14515200000</v>
      </c>
      <c r="BR85" s="262">
        <f t="shared" si="100"/>
        <v>0</v>
      </c>
      <c r="BS85" s="262">
        <f t="shared" si="101"/>
        <v>0</v>
      </c>
      <c r="BT85" s="262">
        <v>3168000</v>
      </c>
      <c r="BU85" s="262">
        <f t="shared" si="102"/>
        <v>7603200000</v>
      </c>
      <c r="BV85" s="262">
        <f t="shared" si="103"/>
        <v>0</v>
      </c>
      <c r="BW85" s="262">
        <f t="shared" si="104"/>
        <v>0</v>
      </c>
      <c r="BX85" s="261">
        <v>3168000</v>
      </c>
      <c r="BY85" s="262">
        <f t="shared" si="105"/>
        <v>7603200000</v>
      </c>
      <c r="BZ85" s="262">
        <f t="shared" si="106"/>
        <v>0</v>
      </c>
      <c r="CA85" s="262">
        <f t="shared" si="107"/>
        <v>0</v>
      </c>
      <c r="CB85" s="262">
        <v>2880000</v>
      </c>
      <c r="CC85" s="262">
        <f t="shared" si="108"/>
        <v>6912000000</v>
      </c>
      <c r="CD85" s="262">
        <f t="shared" si="109"/>
        <v>0</v>
      </c>
      <c r="CE85" s="262">
        <f t="shared" si="110"/>
        <v>0</v>
      </c>
      <c r="CF85" s="262">
        <f t="shared" si="111"/>
        <v>9216000</v>
      </c>
      <c r="CG85" s="262">
        <f t="shared" si="112"/>
        <v>22118400000</v>
      </c>
      <c r="CH85" s="262">
        <f t="shared" si="113"/>
        <v>0</v>
      </c>
      <c r="CI85" s="262">
        <f t="shared" si="114"/>
        <v>0</v>
      </c>
      <c r="CJ85" s="262">
        <v>3168000</v>
      </c>
      <c r="CK85" s="262">
        <f t="shared" si="115"/>
        <v>7603200000</v>
      </c>
      <c r="CL85" s="262">
        <f t="shared" si="116"/>
        <v>0</v>
      </c>
      <c r="CM85" s="262">
        <f t="shared" si="117"/>
        <v>0</v>
      </c>
      <c r="CN85" s="262">
        <v>2880000</v>
      </c>
      <c r="CO85" s="262">
        <f t="shared" si="118"/>
        <v>6912000000</v>
      </c>
      <c r="CP85" s="262">
        <f t="shared" si="119"/>
        <v>0</v>
      </c>
      <c r="CQ85" s="262">
        <f t="shared" si="120"/>
        <v>0</v>
      </c>
      <c r="CR85" s="262">
        <v>2016000.0000000002</v>
      </c>
      <c r="CS85" s="262">
        <f t="shared" si="121"/>
        <v>4838400000.000001</v>
      </c>
      <c r="CT85" s="262">
        <f t="shared" si="122"/>
        <v>0</v>
      </c>
      <c r="CU85" s="262">
        <f t="shared" si="123"/>
        <v>0</v>
      </c>
      <c r="CV85" s="262">
        <f t="shared" si="124"/>
        <v>8064000</v>
      </c>
      <c r="CW85" s="262">
        <f t="shared" si="125"/>
        <v>19353600000</v>
      </c>
      <c r="CX85" s="271">
        <f t="shared" si="126"/>
        <v>0</v>
      </c>
      <c r="CY85" s="271">
        <f t="shared" si="127"/>
        <v>0</v>
      </c>
      <c r="CZ85" s="300">
        <f t="shared" si="128"/>
        <v>0</v>
      </c>
      <c r="DA85" s="300">
        <f t="shared" si="129"/>
        <v>0</v>
      </c>
      <c r="DB85" s="300">
        <f t="shared" si="130"/>
        <v>0</v>
      </c>
      <c r="DC85" s="300"/>
      <c r="DD85" s="300"/>
      <c r="DE85" s="300"/>
      <c r="DF85" s="300"/>
    </row>
    <row r="86" spans="1:110" x14ac:dyDescent="0.35">
      <c r="A86" s="22" t="s">
        <v>11</v>
      </c>
      <c r="B86" s="22">
        <v>13010233</v>
      </c>
      <c r="C86" s="6" t="s">
        <v>340</v>
      </c>
      <c r="D86" s="7" t="s">
        <v>51</v>
      </c>
      <c r="E86" s="7">
        <v>12</v>
      </c>
      <c r="F86" s="7">
        <v>100</v>
      </c>
      <c r="G86" s="8">
        <v>576000</v>
      </c>
      <c r="H86" s="9">
        <f t="shared" si="71"/>
        <v>5760</v>
      </c>
      <c r="I86" s="10">
        <v>12522784121</v>
      </c>
      <c r="J86" s="10">
        <v>4701100</v>
      </c>
      <c r="K86" s="10" t="s">
        <v>467</v>
      </c>
      <c r="L86" s="11">
        <v>0.01</v>
      </c>
      <c r="M86" s="8">
        <v>93794767374</v>
      </c>
      <c r="N86" s="8">
        <v>14941400</v>
      </c>
      <c r="O86" s="8" t="s">
        <v>570</v>
      </c>
      <c r="P86" s="11">
        <v>0</v>
      </c>
      <c r="Q86" s="12">
        <v>28636224000</v>
      </c>
      <c r="R86" s="12">
        <v>4114400</v>
      </c>
      <c r="S86" s="12">
        <v>1</v>
      </c>
      <c r="T86" s="12"/>
      <c r="U86" s="11" t="s">
        <v>570</v>
      </c>
      <c r="V86" s="11"/>
      <c r="W86" s="11">
        <v>0</v>
      </c>
      <c r="X86" s="13">
        <f t="shared" si="135"/>
        <v>9000</v>
      </c>
      <c r="Y86" s="14">
        <f t="shared" si="134"/>
        <v>108000</v>
      </c>
      <c r="Z86" s="15">
        <v>10800000</v>
      </c>
      <c r="AA86" s="15">
        <f t="shared" si="131"/>
        <v>62208000000</v>
      </c>
      <c r="AB86" s="16">
        <v>0</v>
      </c>
      <c r="AC86" s="16">
        <v>0</v>
      </c>
      <c r="AD86" s="269">
        <f t="shared" si="132"/>
        <v>7000</v>
      </c>
      <c r="AE86" s="269">
        <f t="shared" si="133"/>
        <v>84000</v>
      </c>
      <c r="AF86" s="283">
        <v>8400000</v>
      </c>
      <c r="AG86" s="18">
        <f t="shared" si="72"/>
        <v>48384000000</v>
      </c>
      <c r="AH86" s="59"/>
      <c r="AI86" s="129">
        <f t="shared" si="73"/>
        <v>0.77777777777777779</v>
      </c>
      <c r="AJ86" s="290">
        <v>0</v>
      </c>
      <c r="AK86" s="9">
        <f t="shared" si="74"/>
        <v>0</v>
      </c>
      <c r="AL86" s="259">
        <f t="shared" si="75"/>
        <v>8400000</v>
      </c>
      <c r="AM86" s="259">
        <f t="shared" si="70"/>
        <v>48384000000</v>
      </c>
      <c r="AN86" s="262">
        <v>420000</v>
      </c>
      <c r="AO86" s="262">
        <f t="shared" si="76"/>
        <v>2419200000</v>
      </c>
      <c r="AP86" s="262">
        <f t="shared" si="77"/>
        <v>0</v>
      </c>
      <c r="AQ86" s="262">
        <f t="shared" si="78"/>
        <v>0</v>
      </c>
      <c r="AR86" s="274">
        <v>588000</v>
      </c>
      <c r="AS86" s="274">
        <f t="shared" si="79"/>
        <v>3386880000</v>
      </c>
      <c r="AT86" s="274">
        <f t="shared" si="80"/>
        <v>0</v>
      </c>
      <c r="AU86" s="274">
        <f t="shared" si="81"/>
        <v>0</v>
      </c>
      <c r="AV86" s="262">
        <v>588000</v>
      </c>
      <c r="AW86" s="262">
        <f t="shared" si="82"/>
        <v>3386880000</v>
      </c>
      <c r="AX86" s="262">
        <f t="shared" si="83"/>
        <v>0</v>
      </c>
      <c r="AY86" s="262">
        <f t="shared" si="84"/>
        <v>0</v>
      </c>
      <c r="AZ86" s="262">
        <f t="shared" si="85"/>
        <v>1596000</v>
      </c>
      <c r="BA86" s="262">
        <f t="shared" si="86"/>
        <v>9192960000</v>
      </c>
      <c r="BB86" s="262">
        <f t="shared" si="87"/>
        <v>0</v>
      </c>
      <c r="BC86" s="262">
        <f t="shared" si="88"/>
        <v>0</v>
      </c>
      <c r="BD86" s="261">
        <v>588000</v>
      </c>
      <c r="BE86" s="262">
        <f t="shared" si="89"/>
        <v>3386880000</v>
      </c>
      <c r="BF86" s="262">
        <f t="shared" si="90"/>
        <v>0</v>
      </c>
      <c r="BG86" s="262">
        <f t="shared" si="91"/>
        <v>0</v>
      </c>
      <c r="BH86" s="262">
        <v>672000</v>
      </c>
      <c r="BI86" s="262">
        <f t="shared" si="92"/>
        <v>3870720000</v>
      </c>
      <c r="BJ86" s="262">
        <f t="shared" si="93"/>
        <v>0</v>
      </c>
      <c r="BK86" s="262">
        <f t="shared" si="94"/>
        <v>0</v>
      </c>
      <c r="BL86" s="262">
        <v>504000</v>
      </c>
      <c r="BM86" s="262">
        <f t="shared" si="95"/>
        <v>2903040000</v>
      </c>
      <c r="BN86" s="262">
        <f t="shared" si="96"/>
        <v>0</v>
      </c>
      <c r="BO86" s="262">
        <f t="shared" si="97"/>
        <v>0</v>
      </c>
      <c r="BP86" s="262">
        <f t="shared" si="98"/>
        <v>1764000</v>
      </c>
      <c r="BQ86" s="262">
        <f t="shared" si="99"/>
        <v>10160640000</v>
      </c>
      <c r="BR86" s="262">
        <f t="shared" si="100"/>
        <v>0</v>
      </c>
      <c r="BS86" s="262">
        <f t="shared" si="101"/>
        <v>0</v>
      </c>
      <c r="BT86" s="262">
        <v>924000</v>
      </c>
      <c r="BU86" s="262">
        <f t="shared" si="102"/>
        <v>5322240000</v>
      </c>
      <c r="BV86" s="262">
        <f t="shared" si="103"/>
        <v>0</v>
      </c>
      <c r="BW86" s="262">
        <f t="shared" si="104"/>
        <v>0</v>
      </c>
      <c r="BX86" s="261">
        <v>924000</v>
      </c>
      <c r="BY86" s="262">
        <f t="shared" si="105"/>
        <v>5322240000</v>
      </c>
      <c r="BZ86" s="262">
        <f t="shared" si="106"/>
        <v>0</v>
      </c>
      <c r="CA86" s="262">
        <f t="shared" si="107"/>
        <v>0</v>
      </c>
      <c r="CB86" s="262">
        <v>840000</v>
      </c>
      <c r="CC86" s="262">
        <f t="shared" si="108"/>
        <v>4838400000</v>
      </c>
      <c r="CD86" s="262">
        <f t="shared" si="109"/>
        <v>0</v>
      </c>
      <c r="CE86" s="262">
        <f t="shared" si="110"/>
        <v>0</v>
      </c>
      <c r="CF86" s="262">
        <f t="shared" si="111"/>
        <v>2688000</v>
      </c>
      <c r="CG86" s="262">
        <f t="shared" si="112"/>
        <v>15482880000</v>
      </c>
      <c r="CH86" s="262">
        <f t="shared" si="113"/>
        <v>0</v>
      </c>
      <c r="CI86" s="262">
        <f t="shared" si="114"/>
        <v>0</v>
      </c>
      <c r="CJ86" s="262">
        <v>924000</v>
      </c>
      <c r="CK86" s="262">
        <f t="shared" si="115"/>
        <v>5322240000</v>
      </c>
      <c r="CL86" s="262">
        <f t="shared" si="116"/>
        <v>0</v>
      </c>
      <c r="CM86" s="262">
        <f t="shared" si="117"/>
        <v>0</v>
      </c>
      <c r="CN86" s="262">
        <v>840000</v>
      </c>
      <c r="CO86" s="262">
        <f t="shared" si="118"/>
        <v>4838400000</v>
      </c>
      <c r="CP86" s="262">
        <f t="shared" si="119"/>
        <v>0</v>
      </c>
      <c r="CQ86" s="262">
        <f t="shared" si="120"/>
        <v>0</v>
      </c>
      <c r="CR86" s="262">
        <v>588000</v>
      </c>
      <c r="CS86" s="262">
        <f t="shared" si="121"/>
        <v>3386880000</v>
      </c>
      <c r="CT86" s="262">
        <f t="shared" si="122"/>
        <v>0</v>
      </c>
      <c r="CU86" s="262">
        <f t="shared" si="123"/>
        <v>0</v>
      </c>
      <c r="CV86" s="262">
        <f t="shared" si="124"/>
        <v>2352000</v>
      </c>
      <c r="CW86" s="262">
        <f t="shared" si="125"/>
        <v>13547520000</v>
      </c>
      <c r="CX86" s="271">
        <f t="shared" si="126"/>
        <v>0</v>
      </c>
      <c r="CY86" s="271">
        <f t="shared" si="127"/>
        <v>0</v>
      </c>
      <c r="CZ86" s="300">
        <f t="shared" si="128"/>
        <v>0</v>
      </c>
      <c r="DA86" s="300">
        <f t="shared" si="129"/>
        <v>0</v>
      </c>
      <c r="DB86" s="300">
        <f t="shared" si="130"/>
        <v>0</v>
      </c>
      <c r="DC86" s="300"/>
      <c r="DD86" s="300"/>
      <c r="DE86" s="300"/>
      <c r="DF86" s="300"/>
    </row>
    <row r="87" spans="1:110" x14ac:dyDescent="0.35">
      <c r="A87" s="22" t="s">
        <v>11</v>
      </c>
      <c r="B87" s="22">
        <v>13020268</v>
      </c>
      <c r="C87" s="6" t="s">
        <v>341</v>
      </c>
      <c r="D87" s="7" t="s">
        <v>52</v>
      </c>
      <c r="E87" s="7">
        <v>12</v>
      </c>
      <c r="F87" s="7">
        <v>60</v>
      </c>
      <c r="G87" s="8">
        <v>1452000</v>
      </c>
      <c r="H87" s="9">
        <f t="shared" si="71"/>
        <v>24200</v>
      </c>
      <c r="I87" s="10">
        <v>2544392757311</v>
      </c>
      <c r="J87" s="10">
        <v>202776580</v>
      </c>
      <c r="K87" s="10" t="s">
        <v>474</v>
      </c>
      <c r="L87" s="11">
        <v>0.05</v>
      </c>
      <c r="M87" s="8">
        <v>5178117821559</v>
      </c>
      <c r="N87" s="8">
        <v>219825860</v>
      </c>
      <c r="O87" s="61" t="s">
        <v>635</v>
      </c>
      <c r="P87" s="11">
        <v>0</v>
      </c>
      <c r="Q87" s="12">
        <v>4221111441000</v>
      </c>
      <c r="R87" s="12">
        <v>144533110</v>
      </c>
      <c r="S87" s="12">
        <v>21</v>
      </c>
      <c r="T87" s="12">
        <v>34153200</v>
      </c>
      <c r="U87" s="11" t="s">
        <v>907</v>
      </c>
      <c r="V87" s="11"/>
      <c r="W87" s="11">
        <v>0</v>
      </c>
      <c r="X87" s="13">
        <f t="shared" si="135"/>
        <v>10000</v>
      </c>
      <c r="Y87" s="14">
        <f t="shared" si="134"/>
        <v>120000</v>
      </c>
      <c r="Z87" s="15">
        <v>7200000</v>
      </c>
      <c r="AA87" s="15">
        <f t="shared" si="131"/>
        <v>174240000000</v>
      </c>
      <c r="AB87" s="16">
        <v>102</v>
      </c>
      <c r="AC87" s="16">
        <v>23.833333333333332</v>
      </c>
      <c r="AD87" s="269">
        <f t="shared" si="132"/>
        <v>8000</v>
      </c>
      <c r="AE87" s="269">
        <f t="shared" si="133"/>
        <v>96000</v>
      </c>
      <c r="AF87" s="283">
        <v>5760000</v>
      </c>
      <c r="AG87" s="18">
        <f t="shared" si="72"/>
        <v>139392000000</v>
      </c>
      <c r="AH87" s="59" t="s">
        <v>1014</v>
      </c>
      <c r="AI87" s="129">
        <f t="shared" si="73"/>
        <v>0.8</v>
      </c>
      <c r="AJ87" s="290">
        <v>0.6</v>
      </c>
      <c r="AK87" s="9">
        <f t="shared" si="74"/>
        <v>3456000</v>
      </c>
      <c r="AL87" s="259">
        <f t="shared" si="75"/>
        <v>9216000</v>
      </c>
      <c r="AM87" s="259">
        <f t="shared" si="70"/>
        <v>223027200000</v>
      </c>
      <c r="AN87" s="262">
        <v>288000</v>
      </c>
      <c r="AO87" s="262">
        <f t="shared" si="76"/>
        <v>6969600000</v>
      </c>
      <c r="AP87" s="262">
        <f t="shared" si="77"/>
        <v>172800</v>
      </c>
      <c r="AQ87" s="262">
        <f t="shared" si="78"/>
        <v>4181760000</v>
      </c>
      <c r="AR87" s="274">
        <v>403200.00000000006</v>
      </c>
      <c r="AS87" s="274">
        <f t="shared" si="79"/>
        <v>9757440000.0000019</v>
      </c>
      <c r="AT87" s="274">
        <f t="shared" si="80"/>
        <v>241920.00000000003</v>
      </c>
      <c r="AU87" s="274">
        <f t="shared" si="81"/>
        <v>5854464000.000001</v>
      </c>
      <c r="AV87" s="262">
        <v>403200.00000000006</v>
      </c>
      <c r="AW87" s="262">
        <f t="shared" si="82"/>
        <v>9757440000.0000019</v>
      </c>
      <c r="AX87" s="262">
        <f t="shared" si="83"/>
        <v>241920.00000000003</v>
      </c>
      <c r="AY87" s="262">
        <f t="shared" si="84"/>
        <v>5854464000.000001</v>
      </c>
      <c r="AZ87" s="262">
        <f t="shared" si="85"/>
        <v>1094400</v>
      </c>
      <c r="BA87" s="262">
        <f t="shared" si="86"/>
        <v>26484480000.000004</v>
      </c>
      <c r="BB87" s="262">
        <f t="shared" si="87"/>
        <v>656640</v>
      </c>
      <c r="BC87" s="262">
        <f t="shared" si="88"/>
        <v>15890688000.000002</v>
      </c>
      <c r="BD87" s="261">
        <v>403200.00000000006</v>
      </c>
      <c r="BE87" s="262">
        <f t="shared" si="89"/>
        <v>9757440000.0000019</v>
      </c>
      <c r="BF87" s="262">
        <f t="shared" si="90"/>
        <v>241920.00000000003</v>
      </c>
      <c r="BG87" s="262">
        <f t="shared" si="91"/>
        <v>5854464000.000001</v>
      </c>
      <c r="BH87" s="262">
        <v>460800</v>
      </c>
      <c r="BI87" s="262">
        <f t="shared" si="92"/>
        <v>11151360000</v>
      </c>
      <c r="BJ87" s="262">
        <f t="shared" si="93"/>
        <v>276480</v>
      </c>
      <c r="BK87" s="262">
        <f t="shared" si="94"/>
        <v>6690816000</v>
      </c>
      <c r="BL87" s="262">
        <v>345600</v>
      </c>
      <c r="BM87" s="262">
        <f t="shared" si="95"/>
        <v>8363520000</v>
      </c>
      <c r="BN87" s="262">
        <f t="shared" si="96"/>
        <v>207360</v>
      </c>
      <c r="BO87" s="262">
        <f t="shared" si="97"/>
        <v>5018112000</v>
      </c>
      <c r="BP87" s="262">
        <f t="shared" si="98"/>
        <v>1209600</v>
      </c>
      <c r="BQ87" s="262">
        <f t="shared" si="99"/>
        <v>29272320000</v>
      </c>
      <c r="BR87" s="262">
        <f t="shared" si="100"/>
        <v>725760</v>
      </c>
      <c r="BS87" s="262">
        <f t="shared" si="101"/>
        <v>17563392000</v>
      </c>
      <c r="BT87" s="262">
        <v>633600</v>
      </c>
      <c r="BU87" s="262">
        <f t="shared" si="102"/>
        <v>15333120000</v>
      </c>
      <c r="BV87" s="262">
        <f t="shared" si="103"/>
        <v>380160</v>
      </c>
      <c r="BW87" s="262">
        <f t="shared" si="104"/>
        <v>9199872000</v>
      </c>
      <c r="BX87" s="261">
        <v>633600</v>
      </c>
      <c r="BY87" s="262">
        <f t="shared" si="105"/>
        <v>15333120000</v>
      </c>
      <c r="BZ87" s="262">
        <f t="shared" si="106"/>
        <v>380160</v>
      </c>
      <c r="CA87" s="262">
        <f t="shared" si="107"/>
        <v>9199872000</v>
      </c>
      <c r="CB87" s="262">
        <v>576000</v>
      </c>
      <c r="CC87" s="262">
        <f t="shared" si="108"/>
        <v>13939200000</v>
      </c>
      <c r="CD87" s="262">
        <f t="shared" si="109"/>
        <v>345600</v>
      </c>
      <c r="CE87" s="262">
        <f t="shared" si="110"/>
        <v>8363520000</v>
      </c>
      <c r="CF87" s="262">
        <f t="shared" si="111"/>
        <v>1843200</v>
      </c>
      <c r="CG87" s="262">
        <f t="shared" si="112"/>
        <v>44605440000</v>
      </c>
      <c r="CH87" s="262">
        <f t="shared" si="113"/>
        <v>9200597760</v>
      </c>
      <c r="CI87" s="262">
        <f t="shared" si="114"/>
        <v>26763264000</v>
      </c>
      <c r="CJ87" s="262">
        <v>633600</v>
      </c>
      <c r="CK87" s="262">
        <f t="shared" si="115"/>
        <v>15333120000</v>
      </c>
      <c r="CL87" s="262">
        <f t="shared" si="116"/>
        <v>380160</v>
      </c>
      <c r="CM87" s="262">
        <f t="shared" si="117"/>
        <v>9199872000</v>
      </c>
      <c r="CN87" s="262">
        <v>576000</v>
      </c>
      <c r="CO87" s="262">
        <f t="shared" si="118"/>
        <v>13939200000</v>
      </c>
      <c r="CP87" s="262">
        <f t="shared" si="119"/>
        <v>345600</v>
      </c>
      <c r="CQ87" s="262">
        <f t="shared" si="120"/>
        <v>8363520000</v>
      </c>
      <c r="CR87" s="262">
        <v>403200.00000000006</v>
      </c>
      <c r="CS87" s="262">
        <f t="shared" si="121"/>
        <v>9757440000.0000019</v>
      </c>
      <c r="CT87" s="262">
        <f t="shared" si="122"/>
        <v>241920.00000000003</v>
      </c>
      <c r="CU87" s="262">
        <f t="shared" si="123"/>
        <v>5854464000.000001</v>
      </c>
      <c r="CV87" s="262">
        <f t="shared" si="124"/>
        <v>1612800</v>
      </c>
      <c r="CW87" s="262">
        <f t="shared" si="125"/>
        <v>39029760000</v>
      </c>
      <c r="CX87" s="271">
        <f t="shared" si="126"/>
        <v>967680</v>
      </c>
      <c r="CY87" s="271">
        <f t="shared" si="127"/>
        <v>23417856000</v>
      </c>
      <c r="CZ87" s="300">
        <f t="shared" si="128"/>
        <v>3456000</v>
      </c>
      <c r="DA87" s="300">
        <f t="shared" si="129"/>
        <v>83635200000</v>
      </c>
      <c r="DB87" s="300">
        <f t="shared" si="130"/>
        <v>0</v>
      </c>
      <c r="DC87" s="300"/>
      <c r="DD87" s="300"/>
      <c r="DE87" s="300"/>
      <c r="DF87" s="300"/>
    </row>
    <row r="88" spans="1:110" x14ac:dyDescent="0.35">
      <c r="A88" s="22" t="s">
        <v>11</v>
      </c>
      <c r="B88" s="22">
        <v>13010222</v>
      </c>
      <c r="C88" s="6" t="s">
        <v>232</v>
      </c>
      <c r="D88" s="7" t="s">
        <v>53</v>
      </c>
      <c r="E88" s="7">
        <v>12</v>
      </c>
      <c r="F88" s="7">
        <v>100</v>
      </c>
      <c r="G88" s="8">
        <v>2500000</v>
      </c>
      <c r="H88" s="9">
        <f t="shared" si="71"/>
        <v>25000</v>
      </c>
      <c r="I88" s="10">
        <v>8606412000</v>
      </c>
      <c r="J88" s="10">
        <v>1516100</v>
      </c>
      <c r="K88" s="10" t="s">
        <v>498</v>
      </c>
      <c r="L88" s="11">
        <v>0</v>
      </c>
      <c r="M88" s="8">
        <v>72727940000</v>
      </c>
      <c r="N88" s="8">
        <v>1821800</v>
      </c>
      <c r="O88" s="8" t="s">
        <v>633</v>
      </c>
      <c r="P88" s="11">
        <v>0</v>
      </c>
      <c r="Q88" s="12">
        <v>798112000</v>
      </c>
      <c r="R88" s="12">
        <v>22400</v>
      </c>
      <c r="S88" s="12">
        <v>1</v>
      </c>
      <c r="T88" s="12">
        <v>22400</v>
      </c>
      <c r="U88" s="11" t="s">
        <v>572</v>
      </c>
      <c r="V88" s="11"/>
      <c r="W88" s="11">
        <v>0</v>
      </c>
      <c r="X88" s="13">
        <f t="shared" si="135"/>
        <v>4320</v>
      </c>
      <c r="Y88" s="14">
        <f t="shared" si="134"/>
        <v>51840</v>
      </c>
      <c r="Z88" s="15">
        <v>5184000</v>
      </c>
      <c r="AA88" s="15">
        <f t="shared" si="131"/>
        <v>129600000000</v>
      </c>
      <c r="AB88" s="16">
        <v>5</v>
      </c>
      <c r="AC88" s="16">
        <v>4</v>
      </c>
      <c r="AD88" s="269">
        <f t="shared" si="132"/>
        <v>5000</v>
      </c>
      <c r="AE88" s="269">
        <f t="shared" si="133"/>
        <v>60000</v>
      </c>
      <c r="AF88" s="283">
        <v>6000000</v>
      </c>
      <c r="AG88" s="18">
        <f t="shared" si="72"/>
        <v>150000000000</v>
      </c>
      <c r="AH88" s="59"/>
      <c r="AI88" s="129">
        <f t="shared" si="73"/>
        <v>1.1574074074074074</v>
      </c>
      <c r="AJ88" s="290">
        <v>0</v>
      </c>
      <c r="AK88" s="9">
        <f t="shared" si="74"/>
        <v>0</v>
      </c>
      <c r="AL88" s="259">
        <f t="shared" si="75"/>
        <v>6000000</v>
      </c>
      <c r="AM88" s="259">
        <f t="shared" si="70"/>
        <v>150000000000</v>
      </c>
      <c r="AN88" s="262">
        <v>300000</v>
      </c>
      <c r="AO88" s="262">
        <f t="shared" si="76"/>
        <v>7500000000</v>
      </c>
      <c r="AP88" s="262">
        <f t="shared" si="77"/>
        <v>0</v>
      </c>
      <c r="AQ88" s="262">
        <f t="shared" si="78"/>
        <v>0</v>
      </c>
      <c r="AR88" s="274">
        <v>420000.00000000006</v>
      </c>
      <c r="AS88" s="274">
        <f t="shared" si="79"/>
        <v>10500000000.000002</v>
      </c>
      <c r="AT88" s="274">
        <f t="shared" si="80"/>
        <v>0</v>
      </c>
      <c r="AU88" s="274">
        <f t="shared" si="81"/>
        <v>0</v>
      </c>
      <c r="AV88" s="262">
        <v>420000.00000000006</v>
      </c>
      <c r="AW88" s="262">
        <f t="shared" si="82"/>
        <v>10500000000.000002</v>
      </c>
      <c r="AX88" s="262">
        <f t="shared" si="83"/>
        <v>0</v>
      </c>
      <c r="AY88" s="262">
        <f t="shared" si="84"/>
        <v>0</v>
      </c>
      <c r="AZ88" s="262">
        <f t="shared" si="85"/>
        <v>1140000</v>
      </c>
      <c r="BA88" s="262">
        <f t="shared" si="86"/>
        <v>28500000000.000004</v>
      </c>
      <c r="BB88" s="262">
        <f t="shared" si="87"/>
        <v>0</v>
      </c>
      <c r="BC88" s="262">
        <f t="shared" si="88"/>
        <v>0</v>
      </c>
      <c r="BD88" s="261">
        <v>420000.00000000006</v>
      </c>
      <c r="BE88" s="262">
        <f t="shared" si="89"/>
        <v>10500000000.000002</v>
      </c>
      <c r="BF88" s="262">
        <f t="shared" si="90"/>
        <v>0</v>
      </c>
      <c r="BG88" s="262">
        <f t="shared" si="91"/>
        <v>0</v>
      </c>
      <c r="BH88" s="262">
        <v>480000</v>
      </c>
      <c r="BI88" s="262">
        <f t="shared" si="92"/>
        <v>12000000000</v>
      </c>
      <c r="BJ88" s="262">
        <f t="shared" si="93"/>
        <v>0</v>
      </c>
      <c r="BK88" s="262">
        <f t="shared" si="94"/>
        <v>0</v>
      </c>
      <c r="BL88" s="262">
        <v>360000</v>
      </c>
      <c r="BM88" s="262">
        <f t="shared" si="95"/>
        <v>9000000000</v>
      </c>
      <c r="BN88" s="262">
        <f t="shared" si="96"/>
        <v>0</v>
      </c>
      <c r="BO88" s="262">
        <f t="shared" si="97"/>
        <v>0</v>
      </c>
      <c r="BP88" s="262">
        <f t="shared" si="98"/>
        <v>1260000</v>
      </c>
      <c r="BQ88" s="262">
        <f t="shared" si="99"/>
        <v>31500000000</v>
      </c>
      <c r="BR88" s="262">
        <f t="shared" si="100"/>
        <v>0</v>
      </c>
      <c r="BS88" s="262">
        <f t="shared" si="101"/>
        <v>0</v>
      </c>
      <c r="BT88" s="262">
        <v>660000</v>
      </c>
      <c r="BU88" s="262">
        <f t="shared" si="102"/>
        <v>16500000000</v>
      </c>
      <c r="BV88" s="262">
        <f t="shared" si="103"/>
        <v>0</v>
      </c>
      <c r="BW88" s="262">
        <f t="shared" si="104"/>
        <v>0</v>
      </c>
      <c r="BX88" s="261">
        <v>660000</v>
      </c>
      <c r="BY88" s="262">
        <f t="shared" si="105"/>
        <v>16500000000</v>
      </c>
      <c r="BZ88" s="262">
        <f t="shared" si="106"/>
        <v>0</v>
      </c>
      <c r="CA88" s="262">
        <f t="shared" si="107"/>
        <v>0</v>
      </c>
      <c r="CB88" s="262">
        <v>600000</v>
      </c>
      <c r="CC88" s="262">
        <f t="shared" si="108"/>
        <v>15000000000</v>
      </c>
      <c r="CD88" s="262">
        <f t="shared" si="109"/>
        <v>0</v>
      </c>
      <c r="CE88" s="262">
        <f t="shared" si="110"/>
        <v>0</v>
      </c>
      <c r="CF88" s="262">
        <f t="shared" si="111"/>
        <v>1920000</v>
      </c>
      <c r="CG88" s="262">
        <f t="shared" si="112"/>
        <v>48000000000</v>
      </c>
      <c r="CH88" s="262">
        <f t="shared" si="113"/>
        <v>0</v>
      </c>
      <c r="CI88" s="262">
        <f t="shared" si="114"/>
        <v>0</v>
      </c>
      <c r="CJ88" s="262">
        <v>660000</v>
      </c>
      <c r="CK88" s="262">
        <f t="shared" si="115"/>
        <v>16500000000</v>
      </c>
      <c r="CL88" s="262">
        <f t="shared" si="116"/>
        <v>0</v>
      </c>
      <c r="CM88" s="262">
        <f t="shared" si="117"/>
        <v>0</v>
      </c>
      <c r="CN88" s="262">
        <v>600000</v>
      </c>
      <c r="CO88" s="262">
        <f t="shared" si="118"/>
        <v>15000000000</v>
      </c>
      <c r="CP88" s="262">
        <f t="shared" si="119"/>
        <v>0</v>
      </c>
      <c r="CQ88" s="262">
        <f t="shared" si="120"/>
        <v>0</v>
      </c>
      <c r="CR88" s="262">
        <v>420000.00000000006</v>
      </c>
      <c r="CS88" s="262">
        <f t="shared" si="121"/>
        <v>10500000000.000002</v>
      </c>
      <c r="CT88" s="262">
        <f t="shared" si="122"/>
        <v>0</v>
      </c>
      <c r="CU88" s="262">
        <f t="shared" si="123"/>
        <v>0</v>
      </c>
      <c r="CV88" s="262">
        <f t="shared" si="124"/>
        <v>1680000</v>
      </c>
      <c r="CW88" s="262">
        <f t="shared" si="125"/>
        <v>42000000000</v>
      </c>
      <c r="CX88" s="271">
        <f t="shared" si="126"/>
        <v>0</v>
      </c>
      <c r="CY88" s="271">
        <f t="shared" si="127"/>
        <v>0</v>
      </c>
      <c r="CZ88" s="300">
        <f t="shared" si="128"/>
        <v>0</v>
      </c>
      <c r="DA88" s="300">
        <f t="shared" si="129"/>
        <v>0</v>
      </c>
      <c r="DB88" s="300">
        <f t="shared" si="130"/>
        <v>0</v>
      </c>
      <c r="DC88" s="300"/>
      <c r="DD88" s="300"/>
      <c r="DE88" s="300"/>
      <c r="DF88" s="300"/>
    </row>
    <row r="89" spans="1:110" x14ac:dyDescent="0.35">
      <c r="A89" s="22" t="s">
        <v>11</v>
      </c>
      <c r="B89" s="22">
        <v>13010223</v>
      </c>
      <c r="C89" s="6" t="s">
        <v>233</v>
      </c>
      <c r="D89" s="7" t="s">
        <v>53</v>
      </c>
      <c r="E89" s="7">
        <v>12</v>
      </c>
      <c r="F89" s="7">
        <v>100</v>
      </c>
      <c r="G89" s="8">
        <v>670000</v>
      </c>
      <c r="H89" s="9">
        <f t="shared" si="71"/>
        <v>6700</v>
      </c>
      <c r="I89" s="10">
        <v>7141643984</v>
      </c>
      <c r="J89" s="10">
        <v>1878300</v>
      </c>
      <c r="K89" s="10" t="s">
        <v>498</v>
      </c>
      <c r="L89" s="11">
        <v>0.05</v>
      </c>
      <c r="M89" s="8">
        <v>37276210800</v>
      </c>
      <c r="N89" s="8">
        <v>2889300</v>
      </c>
      <c r="O89" s="8" t="s">
        <v>632</v>
      </c>
      <c r="P89" s="11">
        <v>0.3</v>
      </c>
      <c r="Q89" s="12">
        <v>0</v>
      </c>
      <c r="R89" s="12">
        <v>0</v>
      </c>
      <c r="S89" s="12"/>
      <c r="T89" s="12"/>
      <c r="U89" s="12">
        <v>0</v>
      </c>
      <c r="V89" s="12"/>
      <c r="W89" s="11" t="s">
        <v>860</v>
      </c>
      <c r="X89" s="13">
        <f t="shared" si="135"/>
        <v>5760</v>
      </c>
      <c r="Y89" s="14">
        <f t="shared" si="134"/>
        <v>69120</v>
      </c>
      <c r="Z89" s="15">
        <v>6912000</v>
      </c>
      <c r="AA89" s="15">
        <f t="shared" si="131"/>
        <v>46310400000</v>
      </c>
      <c r="AB89" s="16">
        <v>914.75</v>
      </c>
      <c r="AC89" s="16">
        <v>0</v>
      </c>
      <c r="AD89" s="269">
        <f t="shared" si="132"/>
        <v>5000</v>
      </c>
      <c r="AE89" s="269">
        <f t="shared" si="133"/>
        <v>60000</v>
      </c>
      <c r="AF89" s="283">
        <v>6000000</v>
      </c>
      <c r="AG89" s="18">
        <f t="shared" si="72"/>
        <v>40200000000</v>
      </c>
      <c r="AH89" s="59"/>
      <c r="AI89" s="129">
        <f t="shared" si="73"/>
        <v>0.86805555555555558</v>
      </c>
      <c r="AJ89" s="290">
        <v>0</v>
      </c>
      <c r="AK89" s="9">
        <f t="shared" si="74"/>
        <v>0</v>
      </c>
      <c r="AL89" s="259">
        <f t="shared" si="75"/>
        <v>6000000</v>
      </c>
      <c r="AM89" s="259">
        <f t="shared" si="70"/>
        <v>40200000000</v>
      </c>
      <c r="AN89" s="262">
        <v>300000</v>
      </c>
      <c r="AO89" s="262">
        <f t="shared" si="76"/>
        <v>2010000000</v>
      </c>
      <c r="AP89" s="262">
        <f t="shared" si="77"/>
        <v>0</v>
      </c>
      <c r="AQ89" s="262">
        <f t="shared" si="78"/>
        <v>0</v>
      </c>
      <c r="AR89" s="274">
        <v>420000.00000000006</v>
      </c>
      <c r="AS89" s="274">
        <f t="shared" si="79"/>
        <v>2814000000.0000005</v>
      </c>
      <c r="AT89" s="274">
        <f t="shared" si="80"/>
        <v>0</v>
      </c>
      <c r="AU89" s="274">
        <f t="shared" si="81"/>
        <v>0</v>
      </c>
      <c r="AV89" s="262">
        <v>420000.00000000006</v>
      </c>
      <c r="AW89" s="262">
        <f t="shared" si="82"/>
        <v>2814000000.0000005</v>
      </c>
      <c r="AX89" s="262">
        <f t="shared" si="83"/>
        <v>0</v>
      </c>
      <c r="AY89" s="262">
        <f t="shared" si="84"/>
        <v>0</v>
      </c>
      <c r="AZ89" s="262">
        <f t="shared" si="85"/>
        <v>1140000</v>
      </c>
      <c r="BA89" s="262">
        <f t="shared" si="86"/>
        <v>7638000000.000001</v>
      </c>
      <c r="BB89" s="262">
        <f t="shared" si="87"/>
        <v>0</v>
      </c>
      <c r="BC89" s="262">
        <f t="shared" si="88"/>
        <v>0</v>
      </c>
      <c r="BD89" s="261">
        <v>420000.00000000006</v>
      </c>
      <c r="BE89" s="262">
        <f t="shared" si="89"/>
        <v>2814000000.0000005</v>
      </c>
      <c r="BF89" s="262">
        <f t="shared" si="90"/>
        <v>0</v>
      </c>
      <c r="BG89" s="262">
        <f t="shared" si="91"/>
        <v>0</v>
      </c>
      <c r="BH89" s="262">
        <v>480000</v>
      </c>
      <c r="BI89" s="262">
        <f t="shared" si="92"/>
        <v>3216000000</v>
      </c>
      <c r="BJ89" s="262">
        <f t="shared" si="93"/>
        <v>0</v>
      </c>
      <c r="BK89" s="262">
        <f t="shared" si="94"/>
        <v>0</v>
      </c>
      <c r="BL89" s="262">
        <v>360000</v>
      </c>
      <c r="BM89" s="262">
        <f t="shared" si="95"/>
        <v>2412000000</v>
      </c>
      <c r="BN89" s="262">
        <f t="shared" si="96"/>
        <v>0</v>
      </c>
      <c r="BO89" s="262">
        <f t="shared" si="97"/>
        <v>0</v>
      </c>
      <c r="BP89" s="262">
        <f t="shared" si="98"/>
        <v>1260000</v>
      </c>
      <c r="BQ89" s="262">
        <f t="shared" si="99"/>
        <v>8442000000</v>
      </c>
      <c r="BR89" s="262">
        <f t="shared" si="100"/>
        <v>0</v>
      </c>
      <c r="BS89" s="262">
        <f t="shared" si="101"/>
        <v>0</v>
      </c>
      <c r="BT89" s="262">
        <v>660000</v>
      </c>
      <c r="BU89" s="262">
        <f t="shared" si="102"/>
        <v>4422000000</v>
      </c>
      <c r="BV89" s="262">
        <f t="shared" si="103"/>
        <v>0</v>
      </c>
      <c r="BW89" s="262">
        <f t="shared" si="104"/>
        <v>0</v>
      </c>
      <c r="BX89" s="261">
        <v>660000</v>
      </c>
      <c r="BY89" s="262">
        <f t="shared" si="105"/>
        <v>4422000000</v>
      </c>
      <c r="BZ89" s="262">
        <f t="shared" si="106"/>
        <v>0</v>
      </c>
      <c r="CA89" s="262">
        <f t="shared" si="107"/>
        <v>0</v>
      </c>
      <c r="CB89" s="262">
        <v>600000</v>
      </c>
      <c r="CC89" s="262">
        <f t="shared" si="108"/>
        <v>4020000000</v>
      </c>
      <c r="CD89" s="262">
        <f t="shared" si="109"/>
        <v>0</v>
      </c>
      <c r="CE89" s="262">
        <f t="shared" si="110"/>
        <v>0</v>
      </c>
      <c r="CF89" s="262">
        <f t="shared" si="111"/>
        <v>1920000</v>
      </c>
      <c r="CG89" s="262">
        <f t="shared" si="112"/>
        <v>12864000000</v>
      </c>
      <c r="CH89" s="262">
        <f t="shared" si="113"/>
        <v>0</v>
      </c>
      <c r="CI89" s="262">
        <f t="shared" si="114"/>
        <v>0</v>
      </c>
      <c r="CJ89" s="262">
        <v>660000</v>
      </c>
      <c r="CK89" s="262">
        <f t="shared" si="115"/>
        <v>4422000000</v>
      </c>
      <c r="CL89" s="262">
        <f t="shared" si="116"/>
        <v>0</v>
      </c>
      <c r="CM89" s="262">
        <f t="shared" si="117"/>
        <v>0</v>
      </c>
      <c r="CN89" s="262">
        <v>600000</v>
      </c>
      <c r="CO89" s="262">
        <f t="shared" si="118"/>
        <v>4020000000</v>
      </c>
      <c r="CP89" s="262">
        <f t="shared" si="119"/>
        <v>0</v>
      </c>
      <c r="CQ89" s="262">
        <f t="shared" si="120"/>
        <v>0</v>
      </c>
      <c r="CR89" s="262">
        <v>420000.00000000006</v>
      </c>
      <c r="CS89" s="262">
        <f t="shared" si="121"/>
        <v>2814000000.0000005</v>
      </c>
      <c r="CT89" s="262">
        <f t="shared" si="122"/>
        <v>0</v>
      </c>
      <c r="CU89" s="262">
        <f t="shared" si="123"/>
        <v>0</v>
      </c>
      <c r="CV89" s="262">
        <f t="shared" si="124"/>
        <v>1680000</v>
      </c>
      <c r="CW89" s="262">
        <f t="shared" si="125"/>
        <v>11256000000</v>
      </c>
      <c r="CX89" s="271">
        <f t="shared" si="126"/>
        <v>0</v>
      </c>
      <c r="CY89" s="271">
        <f t="shared" si="127"/>
        <v>0</v>
      </c>
      <c r="CZ89" s="300">
        <f t="shared" si="128"/>
        <v>0</v>
      </c>
      <c r="DA89" s="300">
        <f t="shared" si="129"/>
        <v>0</v>
      </c>
      <c r="DB89" s="300">
        <f t="shared" si="130"/>
        <v>0</v>
      </c>
      <c r="DC89" s="300"/>
      <c r="DD89" s="300"/>
      <c r="DE89" s="300"/>
      <c r="DF89" s="300"/>
    </row>
    <row r="90" spans="1:110" x14ac:dyDescent="0.35">
      <c r="A90" s="22" t="s">
        <v>11</v>
      </c>
      <c r="B90" s="22">
        <v>13010234</v>
      </c>
      <c r="C90" s="6" t="s">
        <v>342</v>
      </c>
      <c r="D90" s="7" t="s">
        <v>54</v>
      </c>
      <c r="E90" s="7">
        <v>12</v>
      </c>
      <c r="F90" s="7">
        <v>5</v>
      </c>
      <c r="G90" s="8">
        <v>792000</v>
      </c>
      <c r="H90" s="9">
        <f t="shared" si="71"/>
        <v>158400</v>
      </c>
      <c r="I90" s="10">
        <v>64329388784</v>
      </c>
      <c r="J90" s="10">
        <v>571380</v>
      </c>
      <c r="K90" s="10" t="s">
        <v>499</v>
      </c>
      <c r="L90" s="11">
        <v>0</v>
      </c>
      <c r="M90" s="8">
        <v>29261167000</v>
      </c>
      <c r="N90" s="8">
        <v>174070</v>
      </c>
      <c r="O90" s="8" t="s">
        <v>634</v>
      </c>
      <c r="P90" s="11">
        <v>0</v>
      </c>
      <c r="Q90" s="12">
        <v>0</v>
      </c>
      <c r="R90" s="12">
        <v>0</v>
      </c>
      <c r="S90" s="12"/>
      <c r="T90" s="12"/>
      <c r="U90" s="12">
        <v>0</v>
      </c>
      <c r="V90" s="12"/>
      <c r="W90" s="11" t="s">
        <v>860</v>
      </c>
      <c r="X90" s="13">
        <f t="shared" si="135"/>
        <v>1800</v>
      </c>
      <c r="Y90" s="14">
        <f t="shared" si="134"/>
        <v>21600</v>
      </c>
      <c r="Z90" s="15">
        <v>108000</v>
      </c>
      <c r="AA90" s="15">
        <f t="shared" si="131"/>
        <v>17107200000</v>
      </c>
      <c r="AB90" s="16">
        <v>0</v>
      </c>
      <c r="AC90" s="16">
        <v>0</v>
      </c>
      <c r="AD90" s="269">
        <f t="shared" si="132"/>
        <v>0</v>
      </c>
      <c r="AE90" s="269">
        <f t="shared" si="133"/>
        <v>0</v>
      </c>
      <c r="AF90" s="283"/>
      <c r="AG90" s="18">
        <f t="shared" si="72"/>
        <v>0</v>
      </c>
      <c r="AH90" s="59" t="s">
        <v>1015</v>
      </c>
      <c r="AI90" s="129">
        <f t="shared" si="73"/>
        <v>0</v>
      </c>
      <c r="AJ90" s="290">
        <v>0</v>
      </c>
      <c r="AK90" s="9">
        <f t="shared" si="74"/>
        <v>0</v>
      </c>
      <c r="AL90" s="259">
        <f t="shared" si="75"/>
        <v>0</v>
      </c>
      <c r="AM90" s="259">
        <f t="shared" si="70"/>
        <v>0</v>
      </c>
      <c r="AN90" s="262">
        <v>0</v>
      </c>
      <c r="AO90" s="262">
        <f t="shared" si="76"/>
        <v>0</v>
      </c>
      <c r="AP90" s="262">
        <f t="shared" si="77"/>
        <v>0</v>
      </c>
      <c r="AQ90" s="262">
        <f t="shared" si="78"/>
        <v>0</v>
      </c>
      <c r="AR90" s="274">
        <v>0</v>
      </c>
      <c r="AS90" s="274">
        <f t="shared" si="79"/>
        <v>0</v>
      </c>
      <c r="AT90" s="274">
        <f t="shared" si="80"/>
        <v>0</v>
      </c>
      <c r="AU90" s="274">
        <f t="shared" si="81"/>
        <v>0</v>
      </c>
      <c r="AV90" s="262">
        <v>0</v>
      </c>
      <c r="AW90" s="262">
        <f t="shared" si="82"/>
        <v>0</v>
      </c>
      <c r="AX90" s="262">
        <f t="shared" si="83"/>
        <v>0</v>
      </c>
      <c r="AY90" s="262">
        <f t="shared" si="84"/>
        <v>0</v>
      </c>
      <c r="AZ90" s="262">
        <f t="shared" si="85"/>
        <v>0</v>
      </c>
      <c r="BA90" s="262">
        <f t="shared" si="86"/>
        <v>0</v>
      </c>
      <c r="BB90" s="262">
        <f t="shared" si="87"/>
        <v>0</v>
      </c>
      <c r="BC90" s="262">
        <f t="shared" si="88"/>
        <v>0</v>
      </c>
      <c r="BD90" s="261">
        <v>0</v>
      </c>
      <c r="BE90" s="262">
        <f t="shared" si="89"/>
        <v>0</v>
      </c>
      <c r="BF90" s="262">
        <f t="shared" si="90"/>
        <v>0</v>
      </c>
      <c r="BG90" s="262">
        <f t="shared" si="91"/>
        <v>0</v>
      </c>
      <c r="BH90" s="262">
        <v>0</v>
      </c>
      <c r="BI90" s="262">
        <f t="shared" si="92"/>
        <v>0</v>
      </c>
      <c r="BJ90" s="262">
        <f t="shared" si="93"/>
        <v>0</v>
      </c>
      <c r="BK90" s="262">
        <f t="shared" si="94"/>
        <v>0</v>
      </c>
      <c r="BL90" s="262">
        <v>0</v>
      </c>
      <c r="BM90" s="262">
        <f t="shared" si="95"/>
        <v>0</v>
      </c>
      <c r="BN90" s="262">
        <f t="shared" si="96"/>
        <v>0</v>
      </c>
      <c r="BO90" s="262">
        <f t="shared" si="97"/>
        <v>0</v>
      </c>
      <c r="BP90" s="262">
        <f t="shared" si="98"/>
        <v>0</v>
      </c>
      <c r="BQ90" s="262">
        <f t="shared" si="99"/>
        <v>0</v>
      </c>
      <c r="BR90" s="262">
        <f t="shared" si="100"/>
        <v>0</v>
      </c>
      <c r="BS90" s="262">
        <f t="shared" si="101"/>
        <v>0</v>
      </c>
      <c r="BT90" s="262">
        <v>0</v>
      </c>
      <c r="BU90" s="262">
        <f t="shared" si="102"/>
        <v>0</v>
      </c>
      <c r="BV90" s="262">
        <f t="shared" si="103"/>
        <v>0</v>
      </c>
      <c r="BW90" s="262">
        <f t="shared" si="104"/>
        <v>0</v>
      </c>
      <c r="BX90" s="261">
        <v>0</v>
      </c>
      <c r="BY90" s="262">
        <f t="shared" si="105"/>
        <v>0</v>
      </c>
      <c r="BZ90" s="262">
        <f t="shared" si="106"/>
        <v>0</v>
      </c>
      <c r="CA90" s="262">
        <f t="shared" si="107"/>
        <v>0</v>
      </c>
      <c r="CB90" s="262">
        <v>0</v>
      </c>
      <c r="CC90" s="262">
        <f t="shared" si="108"/>
        <v>0</v>
      </c>
      <c r="CD90" s="262">
        <f t="shared" si="109"/>
        <v>0</v>
      </c>
      <c r="CE90" s="262">
        <f t="shared" si="110"/>
        <v>0</v>
      </c>
      <c r="CF90" s="262">
        <f t="shared" si="111"/>
        <v>0</v>
      </c>
      <c r="CG90" s="262">
        <f t="shared" si="112"/>
        <v>0</v>
      </c>
      <c r="CH90" s="262">
        <f t="shared" si="113"/>
        <v>0</v>
      </c>
      <c r="CI90" s="262">
        <f t="shared" si="114"/>
        <v>0</v>
      </c>
      <c r="CJ90" s="262">
        <v>0</v>
      </c>
      <c r="CK90" s="262">
        <f t="shared" si="115"/>
        <v>0</v>
      </c>
      <c r="CL90" s="262">
        <f t="shared" si="116"/>
        <v>0</v>
      </c>
      <c r="CM90" s="262">
        <f t="shared" si="117"/>
        <v>0</v>
      </c>
      <c r="CN90" s="262">
        <v>0</v>
      </c>
      <c r="CO90" s="262">
        <f t="shared" si="118"/>
        <v>0</v>
      </c>
      <c r="CP90" s="262">
        <f t="shared" si="119"/>
        <v>0</v>
      </c>
      <c r="CQ90" s="262">
        <f t="shared" si="120"/>
        <v>0</v>
      </c>
      <c r="CR90" s="262">
        <v>0</v>
      </c>
      <c r="CS90" s="262">
        <f t="shared" si="121"/>
        <v>0</v>
      </c>
      <c r="CT90" s="262">
        <f t="shared" si="122"/>
        <v>0</v>
      </c>
      <c r="CU90" s="262">
        <f t="shared" si="123"/>
        <v>0</v>
      </c>
      <c r="CV90" s="262">
        <f t="shared" si="124"/>
        <v>0</v>
      </c>
      <c r="CW90" s="262">
        <f t="shared" si="125"/>
        <v>0</v>
      </c>
      <c r="CX90" s="271">
        <f t="shared" si="126"/>
        <v>0</v>
      </c>
      <c r="CY90" s="271">
        <f t="shared" si="127"/>
        <v>0</v>
      </c>
      <c r="CZ90" s="300">
        <f t="shared" si="128"/>
        <v>0</v>
      </c>
      <c r="DA90" s="300">
        <f t="shared" si="129"/>
        <v>0</v>
      </c>
      <c r="DB90" s="300">
        <f t="shared" si="130"/>
        <v>0</v>
      </c>
      <c r="DC90" s="300"/>
      <c r="DD90" s="300"/>
      <c r="DE90" s="300"/>
      <c r="DF90" s="300"/>
    </row>
    <row r="91" spans="1:110" x14ac:dyDescent="0.35">
      <c r="A91" s="22" t="s">
        <v>11</v>
      </c>
      <c r="B91" s="22">
        <v>13010101</v>
      </c>
      <c r="C91" s="6" t="s">
        <v>343</v>
      </c>
      <c r="D91" s="7" t="s">
        <v>56</v>
      </c>
      <c r="E91" s="7">
        <v>12</v>
      </c>
      <c r="F91" s="7">
        <v>100</v>
      </c>
      <c r="G91" s="8">
        <v>170000</v>
      </c>
      <c r="H91" s="9">
        <f t="shared" si="71"/>
        <v>1700</v>
      </c>
      <c r="I91" s="10">
        <v>389938930923</v>
      </c>
      <c r="J91" s="10">
        <v>199583500</v>
      </c>
      <c r="K91" s="10" t="s">
        <v>481</v>
      </c>
      <c r="L91" s="11">
        <v>0.12</v>
      </c>
      <c r="M91" s="8">
        <v>444448319766</v>
      </c>
      <c r="N91" s="8">
        <v>184300700</v>
      </c>
      <c r="O91" s="8" t="s">
        <v>1028</v>
      </c>
      <c r="P91" s="11">
        <v>0.01</v>
      </c>
      <c r="Q91" s="12">
        <v>420469898000</v>
      </c>
      <c r="R91" s="12">
        <v>128275700</v>
      </c>
      <c r="S91" s="12">
        <v>4</v>
      </c>
      <c r="T91" s="12">
        <v>67748200</v>
      </c>
      <c r="U91" s="11" t="s">
        <v>908</v>
      </c>
      <c r="V91" s="11"/>
      <c r="W91" s="11">
        <v>0</v>
      </c>
      <c r="X91" s="13">
        <f t="shared" si="135"/>
        <v>21600</v>
      </c>
      <c r="Y91" s="14">
        <f t="shared" si="134"/>
        <v>259200</v>
      </c>
      <c r="Z91" s="15">
        <v>25920000</v>
      </c>
      <c r="AA91" s="15">
        <f t="shared" si="131"/>
        <v>44064000000</v>
      </c>
      <c r="AB91" s="16">
        <v>1990.5</v>
      </c>
      <c r="AC91" s="16">
        <v>57</v>
      </c>
      <c r="AD91" s="269">
        <f t="shared" si="132"/>
        <v>15000</v>
      </c>
      <c r="AE91" s="269">
        <f t="shared" si="133"/>
        <v>180000</v>
      </c>
      <c r="AF91" s="283">
        <v>18000000</v>
      </c>
      <c r="AG91" s="18">
        <f t="shared" si="72"/>
        <v>30600000000</v>
      </c>
      <c r="AH91" s="59"/>
      <c r="AI91" s="129">
        <f t="shared" si="73"/>
        <v>0.69444444444444442</v>
      </c>
      <c r="AJ91" s="290">
        <v>0</v>
      </c>
      <c r="AK91" s="9">
        <f t="shared" si="74"/>
        <v>0</v>
      </c>
      <c r="AL91" s="259">
        <f t="shared" si="75"/>
        <v>18000000</v>
      </c>
      <c r="AM91" s="259">
        <f t="shared" si="70"/>
        <v>30600000000</v>
      </c>
      <c r="AN91" s="262">
        <v>900000</v>
      </c>
      <c r="AO91" s="262">
        <f t="shared" si="76"/>
        <v>1530000000</v>
      </c>
      <c r="AP91" s="262">
        <f t="shared" si="77"/>
        <v>0</v>
      </c>
      <c r="AQ91" s="262">
        <f t="shared" si="78"/>
        <v>0</v>
      </c>
      <c r="AR91" s="274">
        <v>1260000.0000000002</v>
      </c>
      <c r="AS91" s="274">
        <f t="shared" si="79"/>
        <v>2142000000.0000005</v>
      </c>
      <c r="AT91" s="274">
        <f t="shared" si="80"/>
        <v>0</v>
      </c>
      <c r="AU91" s="274">
        <f t="shared" si="81"/>
        <v>0</v>
      </c>
      <c r="AV91" s="262">
        <v>1260000.0000000002</v>
      </c>
      <c r="AW91" s="262">
        <f t="shared" si="82"/>
        <v>2142000000.0000005</v>
      </c>
      <c r="AX91" s="262">
        <f t="shared" si="83"/>
        <v>0</v>
      </c>
      <c r="AY91" s="262">
        <f t="shared" si="84"/>
        <v>0</v>
      </c>
      <c r="AZ91" s="262">
        <f t="shared" si="85"/>
        <v>3420000.0000000005</v>
      </c>
      <c r="BA91" s="262">
        <f t="shared" si="86"/>
        <v>5814000000.000001</v>
      </c>
      <c r="BB91" s="262">
        <f t="shared" si="87"/>
        <v>0</v>
      </c>
      <c r="BC91" s="262">
        <f t="shared" si="88"/>
        <v>0</v>
      </c>
      <c r="BD91" s="261">
        <v>1260000.0000000002</v>
      </c>
      <c r="BE91" s="262">
        <f t="shared" si="89"/>
        <v>2142000000.0000005</v>
      </c>
      <c r="BF91" s="262">
        <f t="shared" si="90"/>
        <v>0</v>
      </c>
      <c r="BG91" s="262">
        <f t="shared" si="91"/>
        <v>0</v>
      </c>
      <c r="BH91" s="262">
        <v>1440000</v>
      </c>
      <c r="BI91" s="262">
        <f t="shared" si="92"/>
        <v>2448000000</v>
      </c>
      <c r="BJ91" s="262">
        <f t="shared" si="93"/>
        <v>0</v>
      </c>
      <c r="BK91" s="262">
        <f t="shared" si="94"/>
        <v>0</v>
      </c>
      <c r="BL91" s="262">
        <v>1080000</v>
      </c>
      <c r="BM91" s="262">
        <f t="shared" si="95"/>
        <v>1836000000</v>
      </c>
      <c r="BN91" s="262">
        <f t="shared" si="96"/>
        <v>0</v>
      </c>
      <c r="BO91" s="262">
        <f t="shared" si="97"/>
        <v>0</v>
      </c>
      <c r="BP91" s="262">
        <f t="shared" si="98"/>
        <v>3780000</v>
      </c>
      <c r="BQ91" s="262">
        <f t="shared" si="99"/>
        <v>6426000000</v>
      </c>
      <c r="BR91" s="262">
        <f t="shared" si="100"/>
        <v>0</v>
      </c>
      <c r="BS91" s="262">
        <f t="shared" si="101"/>
        <v>0</v>
      </c>
      <c r="BT91" s="262">
        <v>1980000</v>
      </c>
      <c r="BU91" s="262">
        <f t="shared" si="102"/>
        <v>3366000000</v>
      </c>
      <c r="BV91" s="262">
        <f t="shared" si="103"/>
        <v>0</v>
      </c>
      <c r="BW91" s="262">
        <f t="shared" si="104"/>
        <v>0</v>
      </c>
      <c r="BX91" s="261">
        <v>1980000</v>
      </c>
      <c r="BY91" s="262">
        <f t="shared" si="105"/>
        <v>3366000000</v>
      </c>
      <c r="BZ91" s="262">
        <f t="shared" si="106"/>
        <v>0</v>
      </c>
      <c r="CA91" s="262">
        <f t="shared" si="107"/>
        <v>0</v>
      </c>
      <c r="CB91" s="262">
        <v>1800000</v>
      </c>
      <c r="CC91" s="262">
        <f t="shared" si="108"/>
        <v>3060000000</v>
      </c>
      <c r="CD91" s="262">
        <f t="shared" si="109"/>
        <v>0</v>
      </c>
      <c r="CE91" s="262">
        <f t="shared" si="110"/>
        <v>0</v>
      </c>
      <c r="CF91" s="262">
        <f t="shared" si="111"/>
        <v>5760000</v>
      </c>
      <c r="CG91" s="262">
        <f t="shared" si="112"/>
        <v>9792000000</v>
      </c>
      <c r="CH91" s="262">
        <f t="shared" si="113"/>
        <v>0</v>
      </c>
      <c r="CI91" s="262">
        <f t="shared" si="114"/>
        <v>0</v>
      </c>
      <c r="CJ91" s="262">
        <v>1980000</v>
      </c>
      <c r="CK91" s="262">
        <f t="shared" si="115"/>
        <v>3366000000</v>
      </c>
      <c r="CL91" s="262">
        <f t="shared" si="116"/>
        <v>0</v>
      </c>
      <c r="CM91" s="262">
        <f t="shared" si="117"/>
        <v>0</v>
      </c>
      <c r="CN91" s="262">
        <v>1800000</v>
      </c>
      <c r="CO91" s="262">
        <f t="shared" si="118"/>
        <v>3060000000</v>
      </c>
      <c r="CP91" s="262">
        <f t="shared" si="119"/>
        <v>0</v>
      </c>
      <c r="CQ91" s="262">
        <f t="shared" si="120"/>
        <v>0</v>
      </c>
      <c r="CR91" s="262">
        <v>1260000.0000000002</v>
      </c>
      <c r="CS91" s="262">
        <f t="shared" si="121"/>
        <v>2142000000.0000005</v>
      </c>
      <c r="CT91" s="262">
        <f t="shared" si="122"/>
        <v>0</v>
      </c>
      <c r="CU91" s="262">
        <f t="shared" si="123"/>
        <v>0</v>
      </c>
      <c r="CV91" s="262">
        <f t="shared" si="124"/>
        <v>5040000</v>
      </c>
      <c r="CW91" s="262">
        <f t="shared" si="125"/>
        <v>8568000000</v>
      </c>
      <c r="CX91" s="271">
        <f t="shared" si="126"/>
        <v>0</v>
      </c>
      <c r="CY91" s="271">
        <f t="shared" si="127"/>
        <v>0</v>
      </c>
      <c r="CZ91" s="300">
        <f t="shared" si="128"/>
        <v>0</v>
      </c>
      <c r="DA91" s="300">
        <f t="shared" si="129"/>
        <v>0</v>
      </c>
      <c r="DB91" s="300">
        <f t="shared" si="130"/>
        <v>0</v>
      </c>
      <c r="DC91" s="300"/>
      <c r="DD91" s="300"/>
      <c r="DE91" s="300"/>
      <c r="DF91" s="300"/>
    </row>
    <row r="92" spans="1:110" x14ac:dyDescent="0.35">
      <c r="A92" s="22" t="s">
        <v>11</v>
      </c>
      <c r="B92" s="22">
        <v>13020260</v>
      </c>
      <c r="C92" s="6" t="s">
        <v>344</v>
      </c>
      <c r="D92" s="7" t="s">
        <v>57</v>
      </c>
      <c r="E92" s="7">
        <v>12</v>
      </c>
      <c r="F92" s="7">
        <v>30</v>
      </c>
      <c r="G92" s="8">
        <v>217590</v>
      </c>
      <c r="H92" s="9">
        <f t="shared" si="71"/>
        <v>7253</v>
      </c>
      <c r="I92" s="10">
        <v>995169589515</v>
      </c>
      <c r="J92" s="10">
        <v>139361932</v>
      </c>
      <c r="K92" s="10" t="s">
        <v>477</v>
      </c>
      <c r="L92" s="11">
        <v>0.02</v>
      </c>
      <c r="M92" s="8">
        <v>1344781688842</v>
      </c>
      <c r="N92" s="8">
        <v>160002862</v>
      </c>
      <c r="O92" s="8" t="s">
        <v>636</v>
      </c>
      <c r="P92" s="11">
        <v>0</v>
      </c>
      <c r="Q92" s="12">
        <v>945014137200</v>
      </c>
      <c r="R92" s="12">
        <v>108507570</v>
      </c>
      <c r="S92" s="12">
        <v>11</v>
      </c>
      <c r="T92" s="12">
        <v>62992470</v>
      </c>
      <c r="U92" s="11" t="s">
        <v>909</v>
      </c>
      <c r="V92" s="11"/>
      <c r="W92" s="11">
        <v>0</v>
      </c>
      <c r="X92" s="13">
        <f t="shared" si="135"/>
        <v>6000</v>
      </c>
      <c r="Y92" s="14">
        <f t="shared" si="134"/>
        <v>72000</v>
      </c>
      <c r="Z92" s="15">
        <v>2160000</v>
      </c>
      <c r="AA92" s="15">
        <f t="shared" si="131"/>
        <v>15666480000</v>
      </c>
      <c r="AB92" s="16">
        <v>1501.25</v>
      </c>
      <c r="AC92" s="16">
        <v>160</v>
      </c>
      <c r="AD92" s="269">
        <f t="shared" si="132"/>
        <v>0</v>
      </c>
      <c r="AE92" s="269">
        <f t="shared" si="133"/>
        <v>0</v>
      </c>
      <c r="AF92" s="286">
        <v>0</v>
      </c>
      <c r="AG92" s="18">
        <f t="shared" si="72"/>
        <v>0</v>
      </c>
      <c r="AH92" s="59"/>
      <c r="AI92" s="129">
        <f t="shared" si="73"/>
        <v>0</v>
      </c>
      <c r="AJ92" s="290">
        <v>0.33</v>
      </c>
      <c r="AK92" s="9">
        <f t="shared" si="74"/>
        <v>0</v>
      </c>
      <c r="AL92" s="259">
        <f t="shared" si="75"/>
        <v>0</v>
      </c>
      <c r="AM92" s="259">
        <f t="shared" si="70"/>
        <v>0</v>
      </c>
      <c r="AN92" s="262">
        <v>0</v>
      </c>
      <c r="AO92" s="262">
        <f t="shared" si="76"/>
        <v>0</v>
      </c>
      <c r="AP92" s="262">
        <f t="shared" si="77"/>
        <v>0</v>
      </c>
      <c r="AQ92" s="262">
        <f t="shared" si="78"/>
        <v>0</v>
      </c>
      <c r="AR92" s="274">
        <v>0</v>
      </c>
      <c r="AS92" s="274">
        <f t="shared" si="79"/>
        <v>0</v>
      </c>
      <c r="AT92" s="274">
        <f t="shared" si="80"/>
        <v>0</v>
      </c>
      <c r="AU92" s="274">
        <f t="shared" si="81"/>
        <v>0</v>
      </c>
      <c r="AV92" s="262">
        <v>0</v>
      </c>
      <c r="AW92" s="262">
        <f t="shared" si="82"/>
        <v>0</v>
      </c>
      <c r="AX92" s="262">
        <f t="shared" si="83"/>
        <v>0</v>
      </c>
      <c r="AY92" s="262">
        <f t="shared" si="84"/>
        <v>0</v>
      </c>
      <c r="AZ92" s="262">
        <f t="shared" si="85"/>
        <v>0</v>
      </c>
      <c r="BA92" s="262">
        <f t="shared" si="86"/>
        <v>0</v>
      </c>
      <c r="BB92" s="262">
        <f t="shared" si="87"/>
        <v>0</v>
      </c>
      <c r="BC92" s="262">
        <f t="shared" si="88"/>
        <v>0</v>
      </c>
      <c r="BD92" s="261">
        <v>0</v>
      </c>
      <c r="BE92" s="262">
        <f t="shared" si="89"/>
        <v>0</v>
      </c>
      <c r="BF92" s="262">
        <f t="shared" si="90"/>
        <v>0</v>
      </c>
      <c r="BG92" s="262">
        <f t="shared" si="91"/>
        <v>0</v>
      </c>
      <c r="BH92" s="262">
        <v>0</v>
      </c>
      <c r="BI92" s="262">
        <f t="shared" si="92"/>
        <v>0</v>
      </c>
      <c r="BJ92" s="262">
        <f t="shared" si="93"/>
        <v>0</v>
      </c>
      <c r="BK92" s="262">
        <f t="shared" si="94"/>
        <v>0</v>
      </c>
      <c r="BL92" s="262">
        <v>0</v>
      </c>
      <c r="BM92" s="262">
        <f t="shared" si="95"/>
        <v>0</v>
      </c>
      <c r="BN92" s="262">
        <f t="shared" si="96"/>
        <v>0</v>
      </c>
      <c r="BO92" s="262">
        <f t="shared" si="97"/>
        <v>0</v>
      </c>
      <c r="BP92" s="262">
        <f t="shared" si="98"/>
        <v>0</v>
      </c>
      <c r="BQ92" s="262">
        <f t="shared" si="99"/>
        <v>0</v>
      </c>
      <c r="BR92" s="262">
        <f t="shared" si="100"/>
        <v>0</v>
      </c>
      <c r="BS92" s="262">
        <f t="shared" si="101"/>
        <v>0</v>
      </c>
      <c r="BT92" s="262">
        <v>0</v>
      </c>
      <c r="BU92" s="262">
        <f t="shared" si="102"/>
        <v>0</v>
      </c>
      <c r="BV92" s="262">
        <f t="shared" si="103"/>
        <v>0</v>
      </c>
      <c r="BW92" s="262">
        <f t="shared" si="104"/>
        <v>0</v>
      </c>
      <c r="BX92" s="261">
        <v>0</v>
      </c>
      <c r="BY92" s="262">
        <f t="shared" si="105"/>
        <v>0</v>
      </c>
      <c r="BZ92" s="262">
        <f t="shared" si="106"/>
        <v>0</v>
      </c>
      <c r="CA92" s="262">
        <f t="shared" si="107"/>
        <v>0</v>
      </c>
      <c r="CB92" s="262">
        <v>0</v>
      </c>
      <c r="CC92" s="262">
        <f t="shared" si="108"/>
        <v>0</v>
      </c>
      <c r="CD92" s="262">
        <f t="shared" si="109"/>
        <v>0</v>
      </c>
      <c r="CE92" s="262">
        <f t="shared" si="110"/>
        <v>0</v>
      </c>
      <c r="CF92" s="262">
        <f t="shared" si="111"/>
        <v>0</v>
      </c>
      <c r="CG92" s="262">
        <f t="shared" si="112"/>
        <v>0</v>
      </c>
      <c r="CH92" s="262">
        <f t="shared" si="113"/>
        <v>0</v>
      </c>
      <c r="CI92" s="262">
        <f t="shared" si="114"/>
        <v>0</v>
      </c>
      <c r="CJ92" s="262">
        <v>0</v>
      </c>
      <c r="CK92" s="262">
        <f t="shared" si="115"/>
        <v>0</v>
      </c>
      <c r="CL92" s="262">
        <f t="shared" si="116"/>
        <v>0</v>
      </c>
      <c r="CM92" s="262">
        <f t="shared" si="117"/>
        <v>0</v>
      </c>
      <c r="CN92" s="262">
        <v>0</v>
      </c>
      <c r="CO92" s="262">
        <f t="shared" si="118"/>
        <v>0</v>
      </c>
      <c r="CP92" s="262">
        <f t="shared" si="119"/>
        <v>0</v>
      </c>
      <c r="CQ92" s="262">
        <f t="shared" si="120"/>
        <v>0</v>
      </c>
      <c r="CR92" s="262">
        <v>0</v>
      </c>
      <c r="CS92" s="262">
        <f t="shared" si="121"/>
        <v>0</v>
      </c>
      <c r="CT92" s="262">
        <f t="shared" si="122"/>
        <v>0</v>
      </c>
      <c r="CU92" s="262">
        <f t="shared" si="123"/>
        <v>0</v>
      </c>
      <c r="CV92" s="262">
        <f t="shared" si="124"/>
        <v>0</v>
      </c>
      <c r="CW92" s="262">
        <f t="shared" si="125"/>
        <v>0</v>
      </c>
      <c r="CX92" s="271">
        <f t="shared" si="126"/>
        <v>0</v>
      </c>
      <c r="CY92" s="271">
        <f t="shared" si="127"/>
        <v>0</v>
      </c>
      <c r="CZ92" s="300">
        <f t="shared" si="128"/>
        <v>0</v>
      </c>
      <c r="DA92" s="300">
        <f t="shared" si="129"/>
        <v>0</v>
      </c>
      <c r="DB92" s="300">
        <f t="shared" si="130"/>
        <v>0</v>
      </c>
      <c r="DC92" s="300"/>
      <c r="DD92" s="300"/>
      <c r="DE92" s="300"/>
      <c r="DF92" s="300"/>
    </row>
    <row r="93" spans="1:110" ht="21" customHeight="1" x14ac:dyDescent="0.35">
      <c r="A93" s="22" t="s">
        <v>11</v>
      </c>
      <c r="B93" s="22">
        <v>13020261</v>
      </c>
      <c r="C93" s="6" t="s">
        <v>345</v>
      </c>
      <c r="D93" s="7" t="s">
        <v>57</v>
      </c>
      <c r="E93" s="7">
        <v>12</v>
      </c>
      <c r="F93" s="7">
        <v>30</v>
      </c>
      <c r="G93" s="8">
        <v>362580</v>
      </c>
      <c r="H93" s="9">
        <f t="shared" si="71"/>
        <v>12086</v>
      </c>
      <c r="I93" s="10">
        <v>2621933798911</v>
      </c>
      <c r="J93" s="10">
        <v>217293468</v>
      </c>
      <c r="K93" s="10" t="s">
        <v>477</v>
      </c>
      <c r="L93" s="11">
        <v>0.02</v>
      </c>
      <c r="M93" s="8">
        <v>3863340399736</v>
      </c>
      <c r="N93" s="8">
        <v>275469174</v>
      </c>
      <c r="O93" s="8" t="s">
        <v>637</v>
      </c>
      <c r="P93" s="11">
        <v>0.01</v>
      </c>
      <c r="Q93" s="12">
        <v>2639407590468</v>
      </c>
      <c r="R93" s="12">
        <v>184913254</v>
      </c>
      <c r="S93" s="12">
        <v>16</v>
      </c>
      <c r="T93" s="12">
        <v>115609200</v>
      </c>
      <c r="U93" s="11" t="s">
        <v>586</v>
      </c>
      <c r="V93" s="11"/>
      <c r="W93" s="11">
        <v>0</v>
      </c>
      <c r="X93" s="13">
        <f t="shared" si="135"/>
        <v>10080</v>
      </c>
      <c r="Y93" s="14">
        <f t="shared" si="134"/>
        <v>120960</v>
      </c>
      <c r="Z93" s="15">
        <v>3628800</v>
      </c>
      <c r="AA93" s="15">
        <f t="shared" si="131"/>
        <v>43857676800</v>
      </c>
      <c r="AB93" s="16">
        <v>6472.916666666667</v>
      </c>
      <c r="AC93" s="16">
        <v>530</v>
      </c>
      <c r="AD93" s="269">
        <f t="shared" si="132"/>
        <v>0</v>
      </c>
      <c r="AE93" s="269">
        <f t="shared" si="133"/>
        <v>0</v>
      </c>
      <c r="AF93" s="286">
        <v>0</v>
      </c>
      <c r="AG93" s="18">
        <f t="shared" si="72"/>
        <v>0</v>
      </c>
      <c r="AH93" s="59"/>
      <c r="AI93" s="129">
        <f t="shared" si="73"/>
        <v>0</v>
      </c>
      <c r="AJ93" s="290">
        <v>1</v>
      </c>
      <c r="AK93" s="9">
        <f t="shared" si="74"/>
        <v>0</v>
      </c>
      <c r="AL93" s="259">
        <f t="shared" si="75"/>
        <v>0</v>
      </c>
      <c r="AM93" s="259">
        <f t="shared" si="70"/>
        <v>0</v>
      </c>
      <c r="AN93" s="262">
        <v>0</v>
      </c>
      <c r="AO93" s="262">
        <f t="shared" si="76"/>
        <v>0</v>
      </c>
      <c r="AP93" s="262">
        <f t="shared" si="77"/>
        <v>0</v>
      </c>
      <c r="AQ93" s="262">
        <f t="shared" si="78"/>
        <v>0</v>
      </c>
      <c r="AR93" s="274">
        <v>0</v>
      </c>
      <c r="AS93" s="274">
        <f t="shared" si="79"/>
        <v>0</v>
      </c>
      <c r="AT93" s="274">
        <f t="shared" si="80"/>
        <v>0</v>
      </c>
      <c r="AU93" s="274">
        <f t="shared" si="81"/>
        <v>0</v>
      </c>
      <c r="AV93" s="262">
        <v>0</v>
      </c>
      <c r="AW93" s="262">
        <f t="shared" si="82"/>
        <v>0</v>
      </c>
      <c r="AX93" s="262">
        <f t="shared" si="83"/>
        <v>0</v>
      </c>
      <c r="AY93" s="262">
        <f t="shared" si="84"/>
        <v>0</v>
      </c>
      <c r="AZ93" s="262">
        <f t="shared" si="85"/>
        <v>0</v>
      </c>
      <c r="BA93" s="262">
        <f t="shared" si="86"/>
        <v>0</v>
      </c>
      <c r="BB93" s="262">
        <f t="shared" si="87"/>
        <v>0</v>
      </c>
      <c r="BC93" s="262">
        <f t="shared" si="88"/>
        <v>0</v>
      </c>
      <c r="BD93" s="261">
        <v>0</v>
      </c>
      <c r="BE93" s="262">
        <f t="shared" si="89"/>
        <v>0</v>
      </c>
      <c r="BF93" s="262">
        <f t="shared" si="90"/>
        <v>0</v>
      </c>
      <c r="BG93" s="262">
        <f t="shared" si="91"/>
        <v>0</v>
      </c>
      <c r="BH93" s="262">
        <v>0</v>
      </c>
      <c r="BI93" s="262">
        <f t="shared" si="92"/>
        <v>0</v>
      </c>
      <c r="BJ93" s="262">
        <f t="shared" si="93"/>
        <v>0</v>
      </c>
      <c r="BK93" s="262">
        <f t="shared" si="94"/>
        <v>0</v>
      </c>
      <c r="BL93" s="262">
        <v>0</v>
      </c>
      <c r="BM93" s="262">
        <f t="shared" si="95"/>
        <v>0</v>
      </c>
      <c r="BN93" s="262">
        <f t="shared" si="96"/>
        <v>0</v>
      </c>
      <c r="BO93" s="262">
        <f t="shared" si="97"/>
        <v>0</v>
      </c>
      <c r="BP93" s="262">
        <f t="shared" si="98"/>
        <v>0</v>
      </c>
      <c r="BQ93" s="262">
        <f t="shared" si="99"/>
        <v>0</v>
      </c>
      <c r="BR93" s="262">
        <f t="shared" si="100"/>
        <v>0</v>
      </c>
      <c r="BS93" s="262">
        <f t="shared" si="101"/>
        <v>0</v>
      </c>
      <c r="BT93" s="262">
        <v>0</v>
      </c>
      <c r="BU93" s="262">
        <f t="shared" si="102"/>
        <v>0</v>
      </c>
      <c r="BV93" s="262">
        <f t="shared" si="103"/>
        <v>0</v>
      </c>
      <c r="BW93" s="262">
        <f t="shared" si="104"/>
        <v>0</v>
      </c>
      <c r="BX93" s="261">
        <v>0</v>
      </c>
      <c r="BY93" s="262">
        <f t="shared" si="105"/>
        <v>0</v>
      </c>
      <c r="BZ93" s="262">
        <f t="shared" si="106"/>
        <v>0</v>
      </c>
      <c r="CA93" s="262">
        <f t="shared" si="107"/>
        <v>0</v>
      </c>
      <c r="CB93" s="262">
        <v>0</v>
      </c>
      <c r="CC93" s="262">
        <f t="shared" si="108"/>
        <v>0</v>
      </c>
      <c r="CD93" s="262">
        <f t="shared" si="109"/>
        <v>0</v>
      </c>
      <c r="CE93" s="262">
        <f t="shared" si="110"/>
        <v>0</v>
      </c>
      <c r="CF93" s="262">
        <f t="shared" si="111"/>
        <v>0</v>
      </c>
      <c r="CG93" s="262">
        <f t="shared" si="112"/>
        <v>0</v>
      </c>
      <c r="CH93" s="262">
        <f t="shared" si="113"/>
        <v>0</v>
      </c>
      <c r="CI93" s="262">
        <f t="shared" si="114"/>
        <v>0</v>
      </c>
      <c r="CJ93" s="262">
        <v>0</v>
      </c>
      <c r="CK93" s="262">
        <f t="shared" si="115"/>
        <v>0</v>
      </c>
      <c r="CL93" s="262">
        <f t="shared" si="116"/>
        <v>0</v>
      </c>
      <c r="CM93" s="262">
        <f t="shared" si="117"/>
        <v>0</v>
      </c>
      <c r="CN93" s="262">
        <v>0</v>
      </c>
      <c r="CO93" s="262">
        <f t="shared" si="118"/>
        <v>0</v>
      </c>
      <c r="CP93" s="262">
        <f t="shared" si="119"/>
        <v>0</v>
      </c>
      <c r="CQ93" s="262">
        <f t="shared" si="120"/>
        <v>0</v>
      </c>
      <c r="CR93" s="262">
        <v>0</v>
      </c>
      <c r="CS93" s="262">
        <f t="shared" si="121"/>
        <v>0</v>
      </c>
      <c r="CT93" s="262">
        <f t="shared" si="122"/>
        <v>0</v>
      </c>
      <c r="CU93" s="262">
        <f t="shared" si="123"/>
        <v>0</v>
      </c>
      <c r="CV93" s="262">
        <f t="shared" si="124"/>
        <v>0</v>
      </c>
      <c r="CW93" s="262">
        <f t="shared" si="125"/>
        <v>0</v>
      </c>
      <c r="CX93" s="271">
        <f t="shared" si="126"/>
        <v>0</v>
      </c>
      <c r="CY93" s="271">
        <f t="shared" si="127"/>
        <v>0</v>
      </c>
      <c r="CZ93" s="300">
        <f t="shared" si="128"/>
        <v>0</v>
      </c>
      <c r="DA93" s="300">
        <f t="shared" si="129"/>
        <v>0</v>
      </c>
      <c r="DB93" s="300">
        <f t="shared" si="130"/>
        <v>0</v>
      </c>
      <c r="DC93" s="300"/>
      <c r="DD93" s="300"/>
      <c r="DE93" s="300"/>
      <c r="DF93" s="300"/>
    </row>
    <row r="94" spans="1:110" x14ac:dyDescent="0.35">
      <c r="A94" s="22" t="s">
        <v>11</v>
      </c>
      <c r="B94" s="22">
        <v>13020254</v>
      </c>
      <c r="C94" s="6" t="s">
        <v>234</v>
      </c>
      <c r="D94" s="7" t="s">
        <v>59</v>
      </c>
      <c r="E94" s="7">
        <v>12</v>
      </c>
      <c r="F94" s="7">
        <v>30</v>
      </c>
      <c r="G94" s="8">
        <v>1505460</v>
      </c>
      <c r="H94" s="9">
        <f t="shared" si="71"/>
        <v>50182</v>
      </c>
      <c r="I94" s="10">
        <v>759884480714</v>
      </c>
      <c r="J94" s="10">
        <v>16194474</v>
      </c>
      <c r="K94" s="10" t="s">
        <v>500</v>
      </c>
      <c r="L94" s="11">
        <v>0</v>
      </c>
      <c r="M94" s="8">
        <v>860499977458</v>
      </c>
      <c r="N94" s="8">
        <v>14034412</v>
      </c>
      <c r="O94" s="22" t="s">
        <v>638</v>
      </c>
      <c r="P94" s="11">
        <v>0</v>
      </c>
      <c r="Q94" s="12">
        <v>277330042888</v>
      </c>
      <c r="R94" s="12">
        <v>4045446</v>
      </c>
      <c r="S94" s="12">
        <v>4</v>
      </c>
      <c r="T94" s="12">
        <v>2756572</v>
      </c>
      <c r="U94" s="11" t="s">
        <v>578</v>
      </c>
      <c r="V94" s="11"/>
      <c r="W94" s="11">
        <v>0</v>
      </c>
      <c r="X94" s="13">
        <f t="shared" si="135"/>
        <v>576</v>
      </c>
      <c r="Y94" s="14">
        <f t="shared" si="134"/>
        <v>6912</v>
      </c>
      <c r="Z94" s="15">
        <v>207360</v>
      </c>
      <c r="AA94" s="15">
        <f t="shared" si="131"/>
        <v>10405739520</v>
      </c>
      <c r="AB94" s="16">
        <v>0</v>
      </c>
      <c r="AC94" s="16">
        <v>0</v>
      </c>
      <c r="AD94" s="269">
        <f t="shared" si="132"/>
        <v>0</v>
      </c>
      <c r="AE94" s="269">
        <f t="shared" si="133"/>
        <v>0</v>
      </c>
      <c r="AF94" s="286">
        <v>0</v>
      </c>
      <c r="AG94" s="18">
        <f t="shared" si="72"/>
        <v>0</v>
      </c>
      <c r="AH94" s="59"/>
      <c r="AI94" s="129">
        <f t="shared" si="73"/>
        <v>0</v>
      </c>
      <c r="AJ94" s="290">
        <v>0</v>
      </c>
      <c r="AK94" s="9">
        <f t="shared" si="74"/>
        <v>0</v>
      </c>
      <c r="AL94" s="259">
        <f t="shared" si="75"/>
        <v>0</v>
      </c>
      <c r="AM94" s="259">
        <f t="shared" si="70"/>
        <v>0</v>
      </c>
      <c r="AN94" s="262">
        <v>0</v>
      </c>
      <c r="AO94" s="262">
        <f t="shared" si="76"/>
        <v>0</v>
      </c>
      <c r="AP94" s="262">
        <f t="shared" si="77"/>
        <v>0</v>
      </c>
      <c r="AQ94" s="262">
        <f t="shared" si="78"/>
        <v>0</v>
      </c>
      <c r="AR94" s="274">
        <v>0</v>
      </c>
      <c r="AS94" s="274">
        <f t="shared" si="79"/>
        <v>0</v>
      </c>
      <c r="AT94" s="274">
        <f t="shared" si="80"/>
        <v>0</v>
      </c>
      <c r="AU94" s="274">
        <f t="shared" si="81"/>
        <v>0</v>
      </c>
      <c r="AV94" s="262">
        <v>0</v>
      </c>
      <c r="AW94" s="262">
        <f t="shared" si="82"/>
        <v>0</v>
      </c>
      <c r="AX94" s="262">
        <f t="shared" si="83"/>
        <v>0</v>
      </c>
      <c r="AY94" s="262">
        <f t="shared" si="84"/>
        <v>0</v>
      </c>
      <c r="AZ94" s="262">
        <f t="shared" si="85"/>
        <v>0</v>
      </c>
      <c r="BA94" s="262">
        <f t="shared" si="86"/>
        <v>0</v>
      </c>
      <c r="BB94" s="262">
        <f t="shared" si="87"/>
        <v>0</v>
      </c>
      <c r="BC94" s="262">
        <f t="shared" si="88"/>
        <v>0</v>
      </c>
      <c r="BD94" s="261">
        <v>0</v>
      </c>
      <c r="BE94" s="262">
        <f t="shared" si="89"/>
        <v>0</v>
      </c>
      <c r="BF94" s="262">
        <f t="shared" si="90"/>
        <v>0</v>
      </c>
      <c r="BG94" s="262">
        <f t="shared" si="91"/>
        <v>0</v>
      </c>
      <c r="BH94" s="262">
        <v>0</v>
      </c>
      <c r="BI94" s="262">
        <f t="shared" si="92"/>
        <v>0</v>
      </c>
      <c r="BJ94" s="262">
        <f t="shared" si="93"/>
        <v>0</v>
      </c>
      <c r="BK94" s="262">
        <f t="shared" si="94"/>
        <v>0</v>
      </c>
      <c r="BL94" s="262">
        <v>0</v>
      </c>
      <c r="BM94" s="262">
        <f t="shared" si="95"/>
        <v>0</v>
      </c>
      <c r="BN94" s="262">
        <f t="shared" si="96"/>
        <v>0</v>
      </c>
      <c r="BO94" s="262">
        <f t="shared" si="97"/>
        <v>0</v>
      </c>
      <c r="BP94" s="262">
        <f t="shared" si="98"/>
        <v>0</v>
      </c>
      <c r="BQ94" s="262">
        <f t="shared" si="99"/>
        <v>0</v>
      </c>
      <c r="BR94" s="262">
        <f t="shared" si="100"/>
        <v>0</v>
      </c>
      <c r="BS94" s="262">
        <f t="shared" si="101"/>
        <v>0</v>
      </c>
      <c r="BT94" s="262">
        <v>0</v>
      </c>
      <c r="BU94" s="262">
        <f t="shared" si="102"/>
        <v>0</v>
      </c>
      <c r="BV94" s="262">
        <f t="shared" si="103"/>
        <v>0</v>
      </c>
      <c r="BW94" s="262">
        <f t="shared" si="104"/>
        <v>0</v>
      </c>
      <c r="BX94" s="261">
        <v>0</v>
      </c>
      <c r="BY94" s="262">
        <f t="shared" si="105"/>
        <v>0</v>
      </c>
      <c r="BZ94" s="262">
        <f t="shared" si="106"/>
        <v>0</v>
      </c>
      <c r="CA94" s="262">
        <f t="shared" si="107"/>
        <v>0</v>
      </c>
      <c r="CB94" s="262">
        <v>0</v>
      </c>
      <c r="CC94" s="262">
        <f t="shared" si="108"/>
        <v>0</v>
      </c>
      <c r="CD94" s="262">
        <f t="shared" si="109"/>
        <v>0</v>
      </c>
      <c r="CE94" s="262">
        <f t="shared" si="110"/>
        <v>0</v>
      </c>
      <c r="CF94" s="262">
        <f t="shared" si="111"/>
        <v>0</v>
      </c>
      <c r="CG94" s="262">
        <f t="shared" si="112"/>
        <v>0</v>
      </c>
      <c r="CH94" s="262">
        <f t="shared" si="113"/>
        <v>0</v>
      </c>
      <c r="CI94" s="262">
        <f t="shared" si="114"/>
        <v>0</v>
      </c>
      <c r="CJ94" s="262">
        <v>0</v>
      </c>
      <c r="CK94" s="262">
        <f t="shared" si="115"/>
        <v>0</v>
      </c>
      <c r="CL94" s="262">
        <f t="shared" si="116"/>
        <v>0</v>
      </c>
      <c r="CM94" s="262">
        <f t="shared" si="117"/>
        <v>0</v>
      </c>
      <c r="CN94" s="262">
        <v>0</v>
      </c>
      <c r="CO94" s="262">
        <f t="shared" si="118"/>
        <v>0</v>
      </c>
      <c r="CP94" s="262">
        <f t="shared" si="119"/>
        <v>0</v>
      </c>
      <c r="CQ94" s="262">
        <f t="shared" si="120"/>
        <v>0</v>
      </c>
      <c r="CR94" s="262">
        <v>0</v>
      </c>
      <c r="CS94" s="262">
        <f t="shared" si="121"/>
        <v>0</v>
      </c>
      <c r="CT94" s="262">
        <f t="shared" si="122"/>
        <v>0</v>
      </c>
      <c r="CU94" s="262">
        <f t="shared" si="123"/>
        <v>0</v>
      </c>
      <c r="CV94" s="262">
        <f t="shared" si="124"/>
        <v>0</v>
      </c>
      <c r="CW94" s="262">
        <f t="shared" si="125"/>
        <v>0</v>
      </c>
      <c r="CX94" s="271">
        <f t="shared" si="126"/>
        <v>0</v>
      </c>
      <c r="CY94" s="271">
        <f t="shared" si="127"/>
        <v>0</v>
      </c>
      <c r="CZ94" s="300">
        <f t="shared" si="128"/>
        <v>0</v>
      </c>
      <c r="DA94" s="300">
        <f t="shared" si="129"/>
        <v>0</v>
      </c>
      <c r="DB94" s="300">
        <f t="shared" si="130"/>
        <v>0</v>
      </c>
      <c r="DC94" s="300"/>
      <c r="DD94" s="300"/>
      <c r="DE94" s="300"/>
      <c r="DF94" s="300"/>
    </row>
    <row r="95" spans="1:110" x14ac:dyDescent="0.35">
      <c r="A95" s="22" t="s">
        <v>11</v>
      </c>
      <c r="B95" s="22">
        <v>13020255</v>
      </c>
      <c r="C95" s="6" t="s">
        <v>235</v>
      </c>
      <c r="D95" s="7" t="s">
        <v>59</v>
      </c>
      <c r="E95" s="7">
        <v>12</v>
      </c>
      <c r="F95" s="7">
        <v>30</v>
      </c>
      <c r="G95" s="8">
        <v>1568190</v>
      </c>
      <c r="H95" s="9">
        <f t="shared" si="71"/>
        <v>52273</v>
      </c>
      <c r="I95" s="10">
        <v>1190590167393</v>
      </c>
      <c r="J95" s="10">
        <v>22796260</v>
      </c>
      <c r="K95" s="10" t="s">
        <v>500</v>
      </c>
      <c r="L95" s="11">
        <v>0</v>
      </c>
      <c r="M95" s="8">
        <v>1277165012864</v>
      </c>
      <c r="N95" s="8">
        <v>19543358</v>
      </c>
      <c r="O95" s="8" t="s">
        <v>639</v>
      </c>
      <c r="P95" s="11">
        <v>0</v>
      </c>
      <c r="Q95" s="12">
        <v>577389095472</v>
      </c>
      <c r="R95" s="12">
        <v>7637484</v>
      </c>
      <c r="S95" s="12">
        <v>4</v>
      </c>
      <c r="T95" s="12">
        <v>4269216</v>
      </c>
      <c r="U95" s="11" t="s">
        <v>537</v>
      </c>
      <c r="V95" s="11"/>
      <c r="W95" s="11">
        <v>0</v>
      </c>
      <c r="X95" s="13">
        <f t="shared" si="135"/>
        <v>480</v>
      </c>
      <c r="Y95" s="14">
        <f t="shared" si="134"/>
        <v>5760</v>
      </c>
      <c r="Z95" s="15">
        <v>172800</v>
      </c>
      <c r="AA95" s="15">
        <f t="shared" si="131"/>
        <v>9032774400</v>
      </c>
      <c r="AB95" s="16">
        <v>0</v>
      </c>
      <c r="AC95" s="16">
        <v>0</v>
      </c>
      <c r="AD95" s="269">
        <f t="shared" si="132"/>
        <v>0</v>
      </c>
      <c r="AE95" s="269">
        <f t="shared" si="133"/>
        <v>0</v>
      </c>
      <c r="AF95" s="286">
        <v>0</v>
      </c>
      <c r="AG95" s="18">
        <f t="shared" si="72"/>
        <v>0</v>
      </c>
      <c r="AH95" s="59"/>
      <c r="AI95" s="129">
        <f t="shared" si="73"/>
        <v>0</v>
      </c>
      <c r="AJ95" s="290">
        <v>0</v>
      </c>
      <c r="AK95" s="9">
        <f t="shared" si="74"/>
        <v>0</v>
      </c>
      <c r="AL95" s="259">
        <f t="shared" si="75"/>
        <v>0</v>
      </c>
      <c r="AM95" s="259">
        <f t="shared" si="70"/>
        <v>0</v>
      </c>
      <c r="AN95" s="262">
        <v>0</v>
      </c>
      <c r="AO95" s="262">
        <f t="shared" si="76"/>
        <v>0</v>
      </c>
      <c r="AP95" s="262">
        <f t="shared" si="77"/>
        <v>0</v>
      </c>
      <c r="AQ95" s="262">
        <f t="shared" si="78"/>
        <v>0</v>
      </c>
      <c r="AR95" s="274">
        <v>0</v>
      </c>
      <c r="AS95" s="274">
        <f t="shared" si="79"/>
        <v>0</v>
      </c>
      <c r="AT95" s="274">
        <f t="shared" si="80"/>
        <v>0</v>
      </c>
      <c r="AU95" s="274">
        <f t="shared" si="81"/>
        <v>0</v>
      </c>
      <c r="AV95" s="262">
        <v>0</v>
      </c>
      <c r="AW95" s="262">
        <f t="shared" si="82"/>
        <v>0</v>
      </c>
      <c r="AX95" s="262">
        <f t="shared" si="83"/>
        <v>0</v>
      </c>
      <c r="AY95" s="262">
        <f t="shared" si="84"/>
        <v>0</v>
      </c>
      <c r="AZ95" s="262">
        <f t="shared" si="85"/>
        <v>0</v>
      </c>
      <c r="BA95" s="262">
        <f t="shared" si="86"/>
        <v>0</v>
      </c>
      <c r="BB95" s="262">
        <f t="shared" si="87"/>
        <v>0</v>
      </c>
      <c r="BC95" s="262">
        <f t="shared" si="88"/>
        <v>0</v>
      </c>
      <c r="BD95" s="261">
        <v>0</v>
      </c>
      <c r="BE95" s="262">
        <f t="shared" si="89"/>
        <v>0</v>
      </c>
      <c r="BF95" s="262">
        <f t="shared" si="90"/>
        <v>0</v>
      </c>
      <c r="BG95" s="262">
        <f t="shared" si="91"/>
        <v>0</v>
      </c>
      <c r="BH95" s="262">
        <v>0</v>
      </c>
      <c r="BI95" s="262">
        <f t="shared" si="92"/>
        <v>0</v>
      </c>
      <c r="BJ95" s="262">
        <f t="shared" si="93"/>
        <v>0</v>
      </c>
      <c r="BK95" s="262">
        <f t="shared" si="94"/>
        <v>0</v>
      </c>
      <c r="BL95" s="262">
        <v>0</v>
      </c>
      <c r="BM95" s="262">
        <f t="shared" si="95"/>
        <v>0</v>
      </c>
      <c r="BN95" s="262">
        <f t="shared" si="96"/>
        <v>0</v>
      </c>
      <c r="BO95" s="262">
        <f t="shared" si="97"/>
        <v>0</v>
      </c>
      <c r="BP95" s="262">
        <f t="shared" si="98"/>
        <v>0</v>
      </c>
      <c r="BQ95" s="262">
        <f t="shared" si="99"/>
        <v>0</v>
      </c>
      <c r="BR95" s="262">
        <f t="shared" si="100"/>
        <v>0</v>
      </c>
      <c r="BS95" s="262">
        <f t="shared" si="101"/>
        <v>0</v>
      </c>
      <c r="BT95" s="262">
        <v>0</v>
      </c>
      <c r="BU95" s="262">
        <f t="shared" si="102"/>
        <v>0</v>
      </c>
      <c r="BV95" s="262">
        <f t="shared" si="103"/>
        <v>0</v>
      </c>
      <c r="BW95" s="262">
        <f t="shared" si="104"/>
        <v>0</v>
      </c>
      <c r="BX95" s="261">
        <v>0</v>
      </c>
      <c r="BY95" s="262">
        <f t="shared" si="105"/>
        <v>0</v>
      </c>
      <c r="BZ95" s="262">
        <f t="shared" si="106"/>
        <v>0</v>
      </c>
      <c r="CA95" s="262">
        <f t="shared" si="107"/>
        <v>0</v>
      </c>
      <c r="CB95" s="262">
        <v>0</v>
      </c>
      <c r="CC95" s="262">
        <f t="shared" si="108"/>
        <v>0</v>
      </c>
      <c r="CD95" s="262">
        <f t="shared" si="109"/>
        <v>0</v>
      </c>
      <c r="CE95" s="262">
        <f t="shared" si="110"/>
        <v>0</v>
      </c>
      <c r="CF95" s="262">
        <f t="shared" si="111"/>
        <v>0</v>
      </c>
      <c r="CG95" s="262">
        <f t="shared" si="112"/>
        <v>0</v>
      </c>
      <c r="CH95" s="262">
        <f t="shared" si="113"/>
        <v>0</v>
      </c>
      <c r="CI95" s="262">
        <f t="shared" si="114"/>
        <v>0</v>
      </c>
      <c r="CJ95" s="262">
        <v>0</v>
      </c>
      <c r="CK95" s="262">
        <f t="shared" si="115"/>
        <v>0</v>
      </c>
      <c r="CL95" s="262">
        <f t="shared" si="116"/>
        <v>0</v>
      </c>
      <c r="CM95" s="262">
        <f t="shared" si="117"/>
        <v>0</v>
      </c>
      <c r="CN95" s="262">
        <v>0</v>
      </c>
      <c r="CO95" s="262">
        <f t="shared" si="118"/>
        <v>0</v>
      </c>
      <c r="CP95" s="262">
        <f t="shared" si="119"/>
        <v>0</v>
      </c>
      <c r="CQ95" s="262">
        <f t="shared" si="120"/>
        <v>0</v>
      </c>
      <c r="CR95" s="262">
        <v>0</v>
      </c>
      <c r="CS95" s="262">
        <f t="shared" si="121"/>
        <v>0</v>
      </c>
      <c r="CT95" s="262">
        <f t="shared" si="122"/>
        <v>0</v>
      </c>
      <c r="CU95" s="262">
        <f t="shared" si="123"/>
        <v>0</v>
      </c>
      <c r="CV95" s="262">
        <f t="shared" si="124"/>
        <v>0</v>
      </c>
      <c r="CW95" s="262">
        <f t="shared" si="125"/>
        <v>0</v>
      </c>
      <c r="CX95" s="271">
        <f t="shared" si="126"/>
        <v>0</v>
      </c>
      <c r="CY95" s="271">
        <f t="shared" si="127"/>
        <v>0</v>
      </c>
      <c r="CZ95" s="300">
        <f t="shared" si="128"/>
        <v>0</v>
      </c>
      <c r="DA95" s="300">
        <f t="shared" si="129"/>
        <v>0</v>
      </c>
      <c r="DB95" s="300">
        <f t="shared" si="130"/>
        <v>0</v>
      </c>
      <c r="DC95" s="300"/>
      <c r="DD95" s="300"/>
      <c r="DE95" s="300"/>
      <c r="DF95" s="300"/>
    </row>
    <row r="96" spans="1:110" x14ac:dyDescent="0.35">
      <c r="A96" s="22" t="s">
        <v>11</v>
      </c>
      <c r="B96" s="22">
        <v>13010303</v>
      </c>
      <c r="C96" s="6" t="s">
        <v>346</v>
      </c>
      <c r="D96" s="7" t="s">
        <v>60</v>
      </c>
      <c r="E96" s="7">
        <v>12</v>
      </c>
      <c r="F96" s="7">
        <v>100</v>
      </c>
      <c r="G96" s="8">
        <v>2772000</v>
      </c>
      <c r="H96" s="9">
        <f t="shared" si="71"/>
        <v>27720</v>
      </c>
      <c r="I96" s="10">
        <v>163766525632</v>
      </c>
      <c r="J96" s="10">
        <v>13398550</v>
      </c>
      <c r="K96" s="22" t="s">
        <v>484</v>
      </c>
      <c r="L96" s="11">
        <v>0.15</v>
      </c>
      <c r="M96" s="8">
        <v>433593166048</v>
      </c>
      <c r="N96" s="8">
        <v>15982090</v>
      </c>
      <c r="O96" s="8" t="s">
        <v>640</v>
      </c>
      <c r="P96" s="11">
        <v>0.06</v>
      </c>
      <c r="Q96" s="12">
        <v>319220887000</v>
      </c>
      <c r="R96" s="12">
        <v>10174130</v>
      </c>
      <c r="S96" s="12">
        <v>3</v>
      </c>
      <c r="T96" s="12">
        <v>5004800</v>
      </c>
      <c r="U96" s="11" t="s">
        <v>910</v>
      </c>
      <c r="V96" s="12">
        <v>1959000</v>
      </c>
      <c r="W96" s="11">
        <v>0.18</v>
      </c>
      <c r="X96" s="13">
        <f t="shared" si="135"/>
        <v>3000</v>
      </c>
      <c r="Y96" s="14">
        <f t="shared" si="134"/>
        <v>36000</v>
      </c>
      <c r="Z96" s="15">
        <v>3600000</v>
      </c>
      <c r="AA96" s="15">
        <f t="shared" si="131"/>
        <v>99792000000</v>
      </c>
      <c r="AB96" s="16">
        <v>666.5</v>
      </c>
      <c r="AC96" s="16">
        <v>708</v>
      </c>
      <c r="AD96" s="269">
        <f t="shared" si="132"/>
        <v>1400</v>
      </c>
      <c r="AE96" s="269">
        <f t="shared" si="133"/>
        <v>16800</v>
      </c>
      <c r="AF96" s="283">
        <v>1680000</v>
      </c>
      <c r="AG96" s="18">
        <f t="shared" si="72"/>
        <v>46569600000</v>
      </c>
      <c r="AH96" s="59" t="s">
        <v>1016</v>
      </c>
      <c r="AI96" s="129">
        <f t="shared" si="73"/>
        <v>0.46666666666666667</v>
      </c>
      <c r="AJ96" s="290">
        <v>0.5</v>
      </c>
      <c r="AK96" s="9">
        <f t="shared" si="74"/>
        <v>840000</v>
      </c>
      <c r="AL96" s="259">
        <f t="shared" si="75"/>
        <v>2520000</v>
      </c>
      <c r="AM96" s="259">
        <f t="shared" si="70"/>
        <v>69854400000</v>
      </c>
      <c r="AN96" s="262">
        <v>84000</v>
      </c>
      <c r="AO96" s="262">
        <f t="shared" si="76"/>
        <v>2328480000</v>
      </c>
      <c r="AP96" s="262">
        <f t="shared" si="77"/>
        <v>42000</v>
      </c>
      <c r="AQ96" s="262">
        <f t="shared" si="78"/>
        <v>1164240000</v>
      </c>
      <c r="AR96" s="274">
        <v>117600.00000000001</v>
      </c>
      <c r="AS96" s="274">
        <f t="shared" si="79"/>
        <v>3259872000.0000005</v>
      </c>
      <c r="AT96" s="274">
        <f t="shared" si="80"/>
        <v>58800.000000000007</v>
      </c>
      <c r="AU96" s="274">
        <f t="shared" si="81"/>
        <v>1629936000.0000002</v>
      </c>
      <c r="AV96" s="262">
        <v>117600.00000000001</v>
      </c>
      <c r="AW96" s="262">
        <f t="shared" si="82"/>
        <v>3259872000.0000005</v>
      </c>
      <c r="AX96" s="262">
        <f t="shared" si="83"/>
        <v>58800.000000000007</v>
      </c>
      <c r="AY96" s="262">
        <f t="shared" si="84"/>
        <v>1629936000.0000002</v>
      </c>
      <c r="AZ96" s="262">
        <f t="shared" si="85"/>
        <v>319200</v>
      </c>
      <c r="BA96" s="262">
        <f t="shared" si="86"/>
        <v>8848224000</v>
      </c>
      <c r="BB96" s="262">
        <f t="shared" si="87"/>
        <v>159600</v>
      </c>
      <c r="BC96" s="262">
        <f t="shared" si="88"/>
        <v>4424112000</v>
      </c>
      <c r="BD96" s="261">
        <v>117600.00000000001</v>
      </c>
      <c r="BE96" s="262">
        <f t="shared" si="89"/>
        <v>3259872000.0000005</v>
      </c>
      <c r="BF96" s="262">
        <f t="shared" si="90"/>
        <v>58800.000000000007</v>
      </c>
      <c r="BG96" s="262">
        <f t="shared" si="91"/>
        <v>1629936000.0000002</v>
      </c>
      <c r="BH96" s="262">
        <v>134400</v>
      </c>
      <c r="BI96" s="262">
        <f t="shared" si="92"/>
        <v>3725568000</v>
      </c>
      <c r="BJ96" s="262">
        <f t="shared" si="93"/>
        <v>67200</v>
      </c>
      <c r="BK96" s="262">
        <f t="shared" si="94"/>
        <v>1862784000</v>
      </c>
      <c r="BL96" s="262">
        <v>100800</v>
      </c>
      <c r="BM96" s="262">
        <f t="shared" si="95"/>
        <v>2794176000</v>
      </c>
      <c r="BN96" s="262">
        <f t="shared" si="96"/>
        <v>50400</v>
      </c>
      <c r="BO96" s="262">
        <f t="shared" si="97"/>
        <v>1397088000</v>
      </c>
      <c r="BP96" s="262">
        <f t="shared" si="98"/>
        <v>352800</v>
      </c>
      <c r="BQ96" s="262">
        <f t="shared" si="99"/>
        <v>9779616000</v>
      </c>
      <c r="BR96" s="262">
        <f t="shared" si="100"/>
        <v>176400</v>
      </c>
      <c r="BS96" s="262">
        <f t="shared" si="101"/>
        <v>4889808000</v>
      </c>
      <c r="BT96" s="262">
        <v>184800</v>
      </c>
      <c r="BU96" s="262">
        <f t="shared" si="102"/>
        <v>5122656000</v>
      </c>
      <c r="BV96" s="262">
        <f t="shared" si="103"/>
        <v>92400</v>
      </c>
      <c r="BW96" s="262">
        <f t="shared" si="104"/>
        <v>2561328000</v>
      </c>
      <c r="BX96" s="261">
        <v>184800</v>
      </c>
      <c r="BY96" s="262">
        <f t="shared" si="105"/>
        <v>5122656000</v>
      </c>
      <c r="BZ96" s="262">
        <f t="shared" si="106"/>
        <v>92400</v>
      </c>
      <c r="CA96" s="262">
        <f t="shared" si="107"/>
        <v>2561328000</v>
      </c>
      <c r="CB96" s="262">
        <v>168000</v>
      </c>
      <c r="CC96" s="262">
        <f t="shared" si="108"/>
        <v>4656960000</v>
      </c>
      <c r="CD96" s="262">
        <f t="shared" si="109"/>
        <v>84000</v>
      </c>
      <c r="CE96" s="262">
        <f t="shared" si="110"/>
        <v>2328480000</v>
      </c>
      <c r="CF96" s="262">
        <f t="shared" si="111"/>
        <v>537600</v>
      </c>
      <c r="CG96" s="262">
        <f t="shared" si="112"/>
        <v>14902272000</v>
      </c>
      <c r="CH96" s="262">
        <f t="shared" si="113"/>
        <v>2561504400</v>
      </c>
      <c r="CI96" s="262">
        <f t="shared" si="114"/>
        <v>7451136000</v>
      </c>
      <c r="CJ96" s="262">
        <v>184800</v>
      </c>
      <c r="CK96" s="262">
        <f t="shared" si="115"/>
        <v>5122656000</v>
      </c>
      <c r="CL96" s="262">
        <f t="shared" si="116"/>
        <v>92400</v>
      </c>
      <c r="CM96" s="262">
        <f t="shared" si="117"/>
        <v>2561328000</v>
      </c>
      <c r="CN96" s="262">
        <v>168000</v>
      </c>
      <c r="CO96" s="262">
        <f t="shared" si="118"/>
        <v>4656960000</v>
      </c>
      <c r="CP96" s="262">
        <f t="shared" si="119"/>
        <v>84000</v>
      </c>
      <c r="CQ96" s="262">
        <f t="shared" si="120"/>
        <v>2328480000</v>
      </c>
      <c r="CR96" s="262">
        <v>117600.00000000001</v>
      </c>
      <c r="CS96" s="262">
        <f t="shared" si="121"/>
        <v>3259872000.0000005</v>
      </c>
      <c r="CT96" s="262">
        <f t="shared" si="122"/>
        <v>58800.000000000007</v>
      </c>
      <c r="CU96" s="262">
        <f t="shared" si="123"/>
        <v>1629936000.0000002</v>
      </c>
      <c r="CV96" s="262">
        <f t="shared" si="124"/>
        <v>470400</v>
      </c>
      <c r="CW96" s="262">
        <f t="shared" si="125"/>
        <v>13039488000</v>
      </c>
      <c r="CX96" s="271">
        <f t="shared" si="126"/>
        <v>235200</v>
      </c>
      <c r="CY96" s="271">
        <f t="shared" si="127"/>
        <v>6519744000</v>
      </c>
      <c r="CZ96" s="300">
        <f t="shared" si="128"/>
        <v>840000</v>
      </c>
      <c r="DA96" s="300">
        <f t="shared" si="129"/>
        <v>23284800000</v>
      </c>
      <c r="DB96" s="300">
        <f t="shared" si="130"/>
        <v>0</v>
      </c>
      <c r="DC96" s="300"/>
      <c r="DD96" s="300"/>
      <c r="DE96" s="300"/>
      <c r="DF96" s="300"/>
    </row>
    <row r="97" spans="1:110" x14ac:dyDescent="0.35">
      <c r="A97" s="22" t="s">
        <v>11</v>
      </c>
      <c r="B97" s="22">
        <v>13010302</v>
      </c>
      <c r="C97" s="6" t="s">
        <v>347</v>
      </c>
      <c r="D97" s="7" t="s">
        <v>60</v>
      </c>
      <c r="E97" s="7">
        <v>12</v>
      </c>
      <c r="F97" s="7">
        <v>100</v>
      </c>
      <c r="G97" s="8">
        <v>1095600</v>
      </c>
      <c r="H97" s="9">
        <f t="shared" si="71"/>
        <v>10956</v>
      </c>
      <c r="I97" s="10">
        <v>39157388910</v>
      </c>
      <c r="J97" s="10">
        <v>9790800</v>
      </c>
      <c r="K97" s="10" t="s">
        <v>470</v>
      </c>
      <c r="L97" s="62">
        <v>0.39</v>
      </c>
      <c r="M97" s="8">
        <v>144247015712</v>
      </c>
      <c r="N97" s="8">
        <v>13470270</v>
      </c>
      <c r="O97" s="8" t="s">
        <v>641</v>
      </c>
      <c r="P97" s="11">
        <v>0.18</v>
      </c>
      <c r="Q97" s="12">
        <v>130846200000</v>
      </c>
      <c r="R97" s="12">
        <v>10105300</v>
      </c>
      <c r="S97" s="12">
        <v>2</v>
      </c>
      <c r="T97" s="12">
        <v>7985500</v>
      </c>
      <c r="U97" s="11" t="s">
        <v>574</v>
      </c>
      <c r="V97" s="12">
        <v>2119800</v>
      </c>
      <c r="W97" s="11">
        <v>0.19</v>
      </c>
      <c r="X97" s="13">
        <f t="shared" si="135"/>
        <v>2280</v>
      </c>
      <c r="Y97" s="14">
        <f t="shared" si="134"/>
        <v>27360</v>
      </c>
      <c r="Z97" s="15">
        <v>2736000</v>
      </c>
      <c r="AA97" s="15">
        <f t="shared" si="131"/>
        <v>29975616000</v>
      </c>
      <c r="AB97" s="16">
        <v>2493.0833333333335</v>
      </c>
      <c r="AC97" s="16">
        <v>808.66666666666663</v>
      </c>
      <c r="AD97" s="269">
        <f t="shared" si="132"/>
        <v>3000</v>
      </c>
      <c r="AE97" s="269">
        <f t="shared" si="133"/>
        <v>36000</v>
      </c>
      <c r="AF97" s="288">
        <v>3600000</v>
      </c>
      <c r="AG97" s="18">
        <f t="shared" si="72"/>
        <v>39441600000</v>
      </c>
      <c r="AH97" s="59"/>
      <c r="AI97" s="129">
        <f t="shared" si="73"/>
        <v>1.3157894736842106</v>
      </c>
      <c r="AJ97" s="290">
        <v>0.5</v>
      </c>
      <c r="AK97" s="9">
        <f t="shared" si="74"/>
        <v>1800000</v>
      </c>
      <c r="AL97" s="259">
        <f t="shared" si="75"/>
        <v>5400000</v>
      </c>
      <c r="AM97" s="259">
        <f t="shared" si="70"/>
        <v>59162400000</v>
      </c>
      <c r="AN97" s="262">
        <v>180000</v>
      </c>
      <c r="AO97" s="262">
        <f t="shared" si="76"/>
        <v>1972080000</v>
      </c>
      <c r="AP97" s="262">
        <f t="shared" si="77"/>
        <v>90000</v>
      </c>
      <c r="AQ97" s="262">
        <f t="shared" si="78"/>
        <v>986040000</v>
      </c>
      <c r="AR97" s="274">
        <v>252000.00000000003</v>
      </c>
      <c r="AS97" s="274">
        <f t="shared" si="79"/>
        <v>2760912000.0000005</v>
      </c>
      <c r="AT97" s="274">
        <f t="shared" si="80"/>
        <v>126000.00000000001</v>
      </c>
      <c r="AU97" s="274">
        <f t="shared" si="81"/>
        <v>1380456000.0000002</v>
      </c>
      <c r="AV97" s="262">
        <v>252000.00000000003</v>
      </c>
      <c r="AW97" s="262">
        <f t="shared" si="82"/>
        <v>2760912000.0000005</v>
      </c>
      <c r="AX97" s="262">
        <f t="shared" si="83"/>
        <v>126000.00000000001</v>
      </c>
      <c r="AY97" s="262">
        <f t="shared" si="84"/>
        <v>1380456000.0000002</v>
      </c>
      <c r="AZ97" s="262">
        <f t="shared" si="85"/>
        <v>684000</v>
      </c>
      <c r="BA97" s="262">
        <f t="shared" si="86"/>
        <v>7493904000.000001</v>
      </c>
      <c r="BB97" s="262">
        <f t="shared" si="87"/>
        <v>342000</v>
      </c>
      <c r="BC97" s="262">
        <f t="shared" si="88"/>
        <v>3746952000.0000005</v>
      </c>
      <c r="BD97" s="261">
        <v>252000.00000000003</v>
      </c>
      <c r="BE97" s="262">
        <f t="shared" si="89"/>
        <v>2760912000.0000005</v>
      </c>
      <c r="BF97" s="262">
        <f t="shared" si="90"/>
        <v>126000.00000000001</v>
      </c>
      <c r="BG97" s="262">
        <f t="shared" si="91"/>
        <v>1380456000.0000002</v>
      </c>
      <c r="BH97" s="262">
        <v>288000</v>
      </c>
      <c r="BI97" s="262">
        <f t="shared" si="92"/>
        <v>3155328000</v>
      </c>
      <c r="BJ97" s="262">
        <f t="shared" si="93"/>
        <v>144000</v>
      </c>
      <c r="BK97" s="262">
        <f t="shared" si="94"/>
        <v>1577664000</v>
      </c>
      <c r="BL97" s="262">
        <v>216000</v>
      </c>
      <c r="BM97" s="262">
        <f t="shared" si="95"/>
        <v>2366496000</v>
      </c>
      <c r="BN97" s="262">
        <f t="shared" si="96"/>
        <v>108000</v>
      </c>
      <c r="BO97" s="262">
        <f t="shared" si="97"/>
        <v>1183248000</v>
      </c>
      <c r="BP97" s="262">
        <f t="shared" si="98"/>
        <v>756000</v>
      </c>
      <c r="BQ97" s="262">
        <f t="shared" si="99"/>
        <v>8282736000</v>
      </c>
      <c r="BR97" s="262">
        <f t="shared" si="100"/>
        <v>378000</v>
      </c>
      <c r="BS97" s="262">
        <f t="shared" si="101"/>
        <v>4141368000</v>
      </c>
      <c r="BT97" s="262">
        <v>396000</v>
      </c>
      <c r="BU97" s="262">
        <f t="shared" si="102"/>
        <v>4338576000</v>
      </c>
      <c r="BV97" s="262">
        <f t="shared" si="103"/>
        <v>198000</v>
      </c>
      <c r="BW97" s="262">
        <f t="shared" si="104"/>
        <v>2169288000</v>
      </c>
      <c r="BX97" s="261">
        <v>396000</v>
      </c>
      <c r="BY97" s="262">
        <f t="shared" si="105"/>
        <v>4338576000</v>
      </c>
      <c r="BZ97" s="262">
        <f t="shared" si="106"/>
        <v>198000</v>
      </c>
      <c r="CA97" s="262">
        <f t="shared" si="107"/>
        <v>2169288000</v>
      </c>
      <c r="CB97" s="262">
        <v>360000</v>
      </c>
      <c r="CC97" s="262">
        <f t="shared" si="108"/>
        <v>3944160000</v>
      </c>
      <c r="CD97" s="262">
        <f t="shared" si="109"/>
        <v>180000</v>
      </c>
      <c r="CE97" s="262">
        <f t="shared" si="110"/>
        <v>1972080000</v>
      </c>
      <c r="CF97" s="262">
        <f t="shared" si="111"/>
        <v>1152000</v>
      </c>
      <c r="CG97" s="262">
        <f t="shared" si="112"/>
        <v>12621312000</v>
      </c>
      <c r="CH97" s="262">
        <f t="shared" si="113"/>
        <v>2169666000</v>
      </c>
      <c r="CI97" s="262">
        <f t="shared" si="114"/>
        <v>6310656000</v>
      </c>
      <c r="CJ97" s="262">
        <v>396000</v>
      </c>
      <c r="CK97" s="262">
        <f t="shared" si="115"/>
        <v>4338576000</v>
      </c>
      <c r="CL97" s="262">
        <f t="shared" si="116"/>
        <v>198000</v>
      </c>
      <c r="CM97" s="262">
        <f t="shared" si="117"/>
        <v>2169288000</v>
      </c>
      <c r="CN97" s="262">
        <v>360000</v>
      </c>
      <c r="CO97" s="262">
        <f t="shared" si="118"/>
        <v>3944160000</v>
      </c>
      <c r="CP97" s="262">
        <f t="shared" si="119"/>
        <v>180000</v>
      </c>
      <c r="CQ97" s="262">
        <f t="shared" si="120"/>
        <v>1972080000</v>
      </c>
      <c r="CR97" s="262">
        <v>252000.00000000003</v>
      </c>
      <c r="CS97" s="262">
        <f t="shared" si="121"/>
        <v>2760912000.0000005</v>
      </c>
      <c r="CT97" s="262">
        <f t="shared" si="122"/>
        <v>126000.00000000001</v>
      </c>
      <c r="CU97" s="262">
        <f t="shared" si="123"/>
        <v>1380456000.0000002</v>
      </c>
      <c r="CV97" s="262">
        <f t="shared" si="124"/>
        <v>1008000</v>
      </c>
      <c r="CW97" s="262">
        <f t="shared" si="125"/>
        <v>11043648000</v>
      </c>
      <c r="CX97" s="271">
        <f t="shared" si="126"/>
        <v>504000</v>
      </c>
      <c r="CY97" s="271">
        <f t="shared" si="127"/>
        <v>5521824000</v>
      </c>
      <c r="CZ97" s="300">
        <f t="shared" si="128"/>
        <v>1800000</v>
      </c>
      <c r="DA97" s="300">
        <f t="shared" si="129"/>
        <v>19720800000</v>
      </c>
      <c r="DB97" s="300">
        <f t="shared" si="130"/>
        <v>0</v>
      </c>
      <c r="DC97" s="300"/>
      <c r="DD97" s="300"/>
      <c r="DE97" s="300"/>
      <c r="DF97" s="300"/>
    </row>
    <row r="98" spans="1:110" x14ac:dyDescent="0.35">
      <c r="A98" s="22" t="s">
        <v>11</v>
      </c>
      <c r="B98" s="22">
        <v>13020275</v>
      </c>
      <c r="C98" s="138" t="s">
        <v>348</v>
      </c>
      <c r="D98" s="7" t="s">
        <v>15</v>
      </c>
      <c r="E98" s="7">
        <v>12</v>
      </c>
      <c r="F98" s="7">
        <v>100</v>
      </c>
      <c r="G98" s="8">
        <v>506000</v>
      </c>
      <c r="H98" s="9">
        <f t="shared" si="71"/>
        <v>5060</v>
      </c>
      <c r="I98" s="10">
        <v>1880002649470</v>
      </c>
      <c r="J98" s="10">
        <v>599319440</v>
      </c>
      <c r="K98" s="10" t="s">
        <v>478</v>
      </c>
      <c r="L98" s="11">
        <v>0.02</v>
      </c>
      <c r="M98" s="8">
        <v>3233233294606</v>
      </c>
      <c r="N98" s="8">
        <v>434829100</v>
      </c>
      <c r="O98" s="8" t="s">
        <v>642</v>
      </c>
      <c r="P98" s="11">
        <v>0.02</v>
      </c>
      <c r="Q98" s="12">
        <v>2306730247500</v>
      </c>
      <c r="R98" s="12">
        <v>366081700</v>
      </c>
      <c r="S98" s="12">
        <v>15</v>
      </c>
      <c r="T98" s="12">
        <v>123824600</v>
      </c>
      <c r="U98" s="11" t="s">
        <v>911</v>
      </c>
      <c r="V98" s="12">
        <v>3992800</v>
      </c>
      <c r="W98" s="11">
        <v>0.01</v>
      </c>
      <c r="X98" s="13">
        <f t="shared" si="135"/>
        <v>26400</v>
      </c>
      <c r="Y98" s="14">
        <f t="shared" si="134"/>
        <v>316800</v>
      </c>
      <c r="Z98" s="15">
        <v>31680000</v>
      </c>
      <c r="AA98" s="15">
        <f t="shared" si="131"/>
        <v>160300800000</v>
      </c>
      <c r="AB98" s="16">
        <v>1785.5</v>
      </c>
      <c r="AC98" s="16">
        <v>9302.1666666666661</v>
      </c>
      <c r="AD98" s="269">
        <f t="shared" si="132"/>
        <v>13000</v>
      </c>
      <c r="AE98" s="269">
        <f t="shared" si="133"/>
        <v>156000</v>
      </c>
      <c r="AF98" s="283">
        <v>15600000</v>
      </c>
      <c r="AG98" s="18">
        <f t="shared" si="72"/>
        <v>78936000000</v>
      </c>
      <c r="AH98" s="20" t="s">
        <v>876</v>
      </c>
      <c r="AI98" s="129">
        <f t="shared" si="73"/>
        <v>0.49242424242424243</v>
      </c>
      <c r="AJ98" s="290">
        <v>0</v>
      </c>
      <c r="AK98" s="9">
        <f t="shared" si="74"/>
        <v>0</v>
      </c>
      <c r="AL98" s="259">
        <f t="shared" si="75"/>
        <v>15600000</v>
      </c>
      <c r="AM98" s="259">
        <f t="shared" si="70"/>
        <v>78936000000</v>
      </c>
      <c r="AN98" s="262">
        <v>858000</v>
      </c>
      <c r="AO98" s="262">
        <f t="shared" si="76"/>
        <v>4341480000</v>
      </c>
      <c r="AP98" s="262">
        <f t="shared" si="77"/>
        <v>0</v>
      </c>
      <c r="AQ98" s="262">
        <f t="shared" si="78"/>
        <v>0</v>
      </c>
      <c r="AR98" s="274">
        <v>1092000</v>
      </c>
      <c r="AS98" s="274">
        <f t="shared" si="79"/>
        <v>5525520000</v>
      </c>
      <c r="AT98" s="274">
        <f t="shared" si="80"/>
        <v>0</v>
      </c>
      <c r="AU98" s="274">
        <f t="shared" si="81"/>
        <v>0</v>
      </c>
      <c r="AV98" s="262">
        <v>1092000</v>
      </c>
      <c r="AW98" s="262">
        <f t="shared" si="82"/>
        <v>5525520000</v>
      </c>
      <c r="AX98" s="262">
        <f t="shared" si="83"/>
        <v>0</v>
      </c>
      <c r="AY98" s="262">
        <f t="shared" si="84"/>
        <v>0</v>
      </c>
      <c r="AZ98" s="262">
        <f t="shared" si="85"/>
        <v>3042000</v>
      </c>
      <c r="BA98" s="262">
        <f t="shared" si="86"/>
        <v>15392520000</v>
      </c>
      <c r="BB98" s="262">
        <f t="shared" si="87"/>
        <v>0</v>
      </c>
      <c r="BC98" s="262">
        <f t="shared" si="88"/>
        <v>0</v>
      </c>
      <c r="BD98" s="261">
        <v>780000</v>
      </c>
      <c r="BE98" s="262">
        <f t="shared" si="89"/>
        <v>3946800000</v>
      </c>
      <c r="BF98" s="262">
        <f t="shared" si="90"/>
        <v>0</v>
      </c>
      <c r="BG98" s="262">
        <f t="shared" si="91"/>
        <v>0</v>
      </c>
      <c r="BH98" s="262">
        <v>936000</v>
      </c>
      <c r="BI98" s="262">
        <f t="shared" si="92"/>
        <v>4736160000</v>
      </c>
      <c r="BJ98" s="262">
        <f t="shared" si="93"/>
        <v>0</v>
      </c>
      <c r="BK98" s="262">
        <f t="shared" si="94"/>
        <v>0</v>
      </c>
      <c r="BL98" s="262">
        <v>936000</v>
      </c>
      <c r="BM98" s="262">
        <f t="shared" si="95"/>
        <v>4736160000</v>
      </c>
      <c r="BN98" s="262">
        <f t="shared" si="96"/>
        <v>0</v>
      </c>
      <c r="BO98" s="262">
        <f t="shared" si="97"/>
        <v>0</v>
      </c>
      <c r="BP98" s="262">
        <f t="shared" si="98"/>
        <v>2652000</v>
      </c>
      <c r="BQ98" s="262">
        <f t="shared" si="99"/>
        <v>13419120000</v>
      </c>
      <c r="BR98" s="262">
        <f t="shared" si="100"/>
        <v>0</v>
      </c>
      <c r="BS98" s="262">
        <f t="shared" si="101"/>
        <v>0</v>
      </c>
      <c r="BT98" s="262">
        <v>1794000</v>
      </c>
      <c r="BU98" s="262">
        <f t="shared" si="102"/>
        <v>9077640000</v>
      </c>
      <c r="BV98" s="262">
        <f t="shared" si="103"/>
        <v>0</v>
      </c>
      <c r="BW98" s="262">
        <f t="shared" si="104"/>
        <v>0</v>
      </c>
      <c r="BX98" s="261">
        <v>1872000</v>
      </c>
      <c r="BY98" s="262">
        <f t="shared" si="105"/>
        <v>9472320000</v>
      </c>
      <c r="BZ98" s="262">
        <f t="shared" si="106"/>
        <v>0</v>
      </c>
      <c r="CA98" s="262">
        <f t="shared" si="107"/>
        <v>0</v>
      </c>
      <c r="CB98" s="262">
        <v>1716000</v>
      </c>
      <c r="CC98" s="262">
        <f t="shared" si="108"/>
        <v>8682960000</v>
      </c>
      <c r="CD98" s="262">
        <f t="shared" si="109"/>
        <v>0</v>
      </c>
      <c r="CE98" s="262">
        <f t="shared" si="110"/>
        <v>0</v>
      </c>
      <c r="CF98" s="262">
        <f t="shared" si="111"/>
        <v>5382000</v>
      </c>
      <c r="CG98" s="262">
        <f t="shared" si="112"/>
        <v>27232920000</v>
      </c>
      <c r="CH98" s="262">
        <f t="shared" si="113"/>
        <v>0</v>
      </c>
      <c r="CI98" s="262">
        <f t="shared" si="114"/>
        <v>0</v>
      </c>
      <c r="CJ98" s="262">
        <v>1716000</v>
      </c>
      <c r="CK98" s="262">
        <f t="shared" si="115"/>
        <v>8682960000</v>
      </c>
      <c r="CL98" s="262">
        <f t="shared" si="116"/>
        <v>0</v>
      </c>
      <c r="CM98" s="262">
        <f t="shared" si="117"/>
        <v>0</v>
      </c>
      <c r="CN98" s="262">
        <v>1716000</v>
      </c>
      <c r="CO98" s="262">
        <f t="shared" si="118"/>
        <v>8682960000</v>
      </c>
      <c r="CP98" s="262">
        <f t="shared" si="119"/>
        <v>0</v>
      </c>
      <c r="CQ98" s="262">
        <f t="shared" si="120"/>
        <v>0</v>
      </c>
      <c r="CR98" s="262">
        <v>1092000</v>
      </c>
      <c r="CS98" s="262">
        <f t="shared" si="121"/>
        <v>5525520000</v>
      </c>
      <c r="CT98" s="262">
        <f t="shared" si="122"/>
        <v>0</v>
      </c>
      <c r="CU98" s="262">
        <f t="shared" si="123"/>
        <v>0</v>
      </c>
      <c r="CV98" s="262">
        <f t="shared" si="124"/>
        <v>4524000</v>
      </c>
      <c r="CW98" s="262">
        <f t="shared" si="125"/>
        <v>22891440000</v>
      </c>
      <c r="CX98" s="271">
        <f t="shared" si="126"/>
        <v>0</v>
      </c>
      <c r="CY98" s="271">
        <f t="shared" si="127"/>
        <v>0</v>
      </c>
      <c r="CZ98" s="300">
        <f t="shared" si="128"/>
        <v>0</v>
      </c>
      <c r="DA98" s="300">
        <f t="shared" si="129"/>
        <v>0</v>
      </c>
      <c r="DB98" s="300">
        <f t="shared" si="130"/>
        <v>0</v>
      </c>
      <c r="DC98" s="300"/>
      <c r="DD98" s="300"/>
      <c r="DE98" s="300"/>
      <c r="DF98" s="300"/>
    </row>
    <row r="99" spans="1:110" x14ac:dyDescent="0.35">
      <c r="A99" s="22" t="s">
        <v>11</v>
      </c>
      <c r="B99" s="22">
        <v>13010209</v>
      </c>
      <c r="C99" s="6" t="s">
        <v>349</v>
      </c>
      <c r="D99" s="7"/>
      <c r="E99" s="7">
        <v>12</v>
      </c>
      <c r="F99" s="7">
        <v>100</v>
      </c>
      <c r="G99" s="8">
        <v>840000</v>
      </c>
      <c r="H99" s="9">
        <f t="shared" si="71"/>
        <v>8400</v>
      </c>
      <c r="I99" s="10"/>
      <c r="J99" s="10"/>
      <c r="K99" s="10"/>
      <c r="L99" s="11"/>
      <c r="M99" s="8">
        <v>15104110659169</v>
      </c>
      <c r="N99" s="8">
        <v>1545432596</v>
      </c>
      <c r="O99" s="8" t="s">
        <v>837</v>
      </c>
      <c r="P99" s="11">
        <v>0.03</v>
      </c>
      <c r="Q99" s="12">
        <v>9472102631400</v>
      </c>
      <c r="R99" s="12">
        <v>896758010</v>
      </c>
      <c r="S99" s="12">
        <v>15</v>
      </c>
      <c r="T99" s="12">
        <v>334249800</v>
      </c>
      <c r="U99" s="11" t="s">
        <v>912</v>
      </c>
      <c r="V99" s="12">
        <v>37967000</v>
      </c>
      <c r="W99" s="11">
        <v>0.04</v>
      </c>
      <c r="X99" s="13">
        <f t="shared" si="135"/>
        <v>30000</v>
      </c>
      <c r="Y99" s="14">
        <f t="shared" si="134"/>
        <v>360000</v>
      </c>
      <c r="Z99" s="15">
        <v>36000000</v>
      </c>
      <c r="AA99" s="15">
        <f t="shared" si="131"/>
        <v>302400000000</v>
      </c>
      <c r="AB99" s="16">
        <v>39780.166666666664</v>
      </c>
      <c r="AC99" s="16">
        <v>34600.333333333299</v>
      </c>
      <c r="AD99" s="269">
        <f t="shared" si="132"/>
        <v>40000</v>
      </c>
      <c r="AE99" s="269">
        <f t="shared" si="133"/>
        <v>480000</v>
      </c>
      <c r="AF99" s="291">
        <v>48000000</v>
      </c>
      <c r="AG99" s="18">
        <f t="shared" si="72"/>
        <v>403200000000</v>
      </c>
      <c r="AH99" s="59"/>
      <c r="AI99" s="129">
        <f t="shared" si="73"/>
        <v>1.3333333333333333</v>
      </c>
      <c r="AJ99" s="290">
        <v>0.6</v>
      </c>
      <c r="AK99" s="9">
        <f t="shared" si="74"/>
        <v>28800000</v>
      </c>
      <c r="AL99" s="259">
        <f t="shared" si="75"/>
        <v>76800000</v>
      </c>
      <c r="AM99" s="259">
        <f t="shared" si="70"/>
        <v>645120000000</v>
      </c>
      <c r="AN99" s="262">
        <v>2640000</v>
      </c>
      <c r="AO99" s="262">
        <f t="shared" si="76"/>
        <v>22176000000</v>
      </c>
      <c r="AP99" s="262">
        <f t="shared" si="77"/>
        <v>1584000</v>
      </c>
      <c r="AQ99" s="262">
        <f t="shared" si="78"/>
        <v>13305600000</v>
      </c>
      <c r="AR99" s="274">
        <v>3360000.0000000005</v>
      </c>
      <c r="AS99" s="274">
        <f t="shared" si="79"/>
        <v>28224000000.000004</v>
      </c>
      <c r="AT99" s="274">
        <f t="shared" si="80"/>
        <v>2016000.0000000002</v>
      </c>
      <c r="AU99" s="274">
        <f t="shared" si="81"/>
        <v>16934400000.000002</v>
      </c>
      <c r="AV99" s="262">
        <v>3360000.0000000005</v>
      </c>
      <c r="AW99" s="262">
        <f t="shared" si="82"/>
        <v>28224000000.000004</v>
      </c>
      <c r="AX99" s="262">
        <f t="shared" si="83"/>
        <v>2016000.0000000002</v>
      </c>
      <c r="AY99" s="262">
        <f t="shared" si="84"/>
        <v>16934400000.000002</v>
      </c>
      <c r="AZ99" s="262">
        <f t="shared" si="85"/>
        <v>9360000</v>
      </c>
      <c r="BA99" s="262">
        <f t="shared" si="86"/>
        <v>78624000000</v>
      </c>
      <c r="BB99" s="262">
        <f t="shared" si="87"/>
        <v>5616000</v>
      </c>
      <c r="BC99" s="262">
        <f t="shared" si="88"/>
        <v>47174400000</v>
      </c>
      <c r="BD99" s="261">
        <v>2400000</v>
      </c>
      <c r="BE99" s="262">
        <f t="shared" si="89"/>
        <v>20160000000</v>
      </c>
      <c r="BF99" s="262">
        <f t="shared" si="90"/>
        <v>1440000</v>
      </c>
      <c r="BG99" s="262">
        <f t="shared" si="91"/>
        <v>12096000000</v>
      </c>
      <c r="BH99" s="262">
        <v>2880000</v>
      </c>
      <c r="BI99" s="262">
        <f t="shared" si="92"/>
        <v>24192000000</v>
      </c>
      <c r="BJ99" s="262">
        <f t="shared" si="93"/>
        <v>1728000</v>
      </c>
      <c r="BK99" s="262">
        <f t="shared" si="94"/>
        <v>14515200000</v>
      </c>
      <c r="BL99" s="262">
        <v>2880000</v>
      </c>
      <c r="BM99" s="262">
        <f t="shared" si="95"/>
        <v>24192000000</v>
      </c>
      <c r="BN99" s="262">
        <f t="shared" si="96"/>
        <v>1728000</v>
      </c>
      <c r="BO99" s="262">
        <f t="shared" si="97"/>
        <v>14515200000</v>
      </c>
      <c r="BP99" s="262">
        <f t="shared" si="98"/>
        <v>8160000</v>
      </c>
      <c r="BQ99" s="262">
        <f t="shared" si="99"/>
        <v>68544000000</v>
      </c>
      <c r="BR99" s="262">
        <f t="shared" si="100"/>
        <v>4896000</v>
      </c>
      <c r="BS99" s="262">
        <f t="shared" si="101"/>
        <v>41126400000</v>
      </c>
      <c r="BT99" s="262">
        <v>5520000</v>
      </c>
      <c r="BU99" s="262">
        <f t="shared" si="102"/>
        <v>46368000000</v>
      </c>
      <c r="BV99" s="262">
        <f t="shared" si="103"/>
        <v>3312000</v>
      </c>
      <c r="BW99" s="262">
        <f t="shared" si="104"/>
        <v>27820800000</v>
      </c>
      <c r="BX99" s="261">
        <v>5760000</v>
      </c>
      <c r="BY99" s="262">
        <f t="shared" si="105"/>
        <v>48384000000</v>
      </c>
      <c r="BZ99" s="262">
        <f t="shared" si="106"/>
        <v>3456000</v>
      </c>
      <c r="CA99" s="262">
        <f t="shared" si="107"/>
        <v>29030400000</v>
      </c>
      <c r="CB99" s="262">
        <v>5280000</v>
      </c>
      <c r="CC99" s="262">
        <f t="shared" si="108"/>
        <v>44352000000</v>
      </c>
      <c r="CD99" s="262">
        <f t="shared" si="109"/>
        <v>3168000</v>
      </c>
      <c r="CE99" s="262">
        <f t="shared" si="110"/>
        <v>26611200000</v>
      </c>
      <c r="CF99" s="262">
        <f t="shared" si="111"/>
        <v>16560000</v>
      </c>
      <c r="CG99" s="262">
        <f t="shared" si="112"/>
        <v>139104000000</v>
      </c>
      <c r="CH99" s="262">
        <f t="shared" si="113"/>
        <v>29036880000</v>
      </c>
      <c r="CI99" s="262">
        <f t="shared" si="114"/>
        <v>83462400000</v>
      </c>
      <c r="CJ99" s="262">
        <v>5280000</v>
      </c>
      <c r="CK99" s="262">
        <f t="shared" si="115"/>
        <v>44352000000</v>
      </c>
      <c r="CL99" s="262">
        <f t="shared" si="116"/>
        <v>3168000</v>
      </c>
      <c r="CM99" s="262">
        <f t="shared" si="117"/>
        <v>26611200000</v>
      </c>
      <c r="CN99" s="262">
        <v>5280000</v>
      </c>
      <c r="CO99" s="262">
        <f t="shared" si="118"/>
        <v>44352000000</v>
      </c>
      <c r="CP99" s="262">
        <f t="shared" si="119"/>
        <v>3168000</v>
      </c>
      <c r="CQ99" s="262">
        <f t="shared" si="120"/>
        <v>26611200000</v>
      </c>
      <c r="CR99" s="262">
        <v>3360000.0000000005</v>
      </c>
      <c r="CS99" s="262">
        <f t="shared" si="121"/>
        <v>28224000000.000004</v>
      </c>
      <c r="CT99" s="262">
        <f t="shared" si="122"/>
        <v>2016000.0000000002</v>
      </c>
      <c r="CU99" s="262">
        <f t="shared" si="123"/>
        <v>16934400000.000002</v>
      </c>
      <c r="CV99" s="262">
        <f t="shared" si="124"/>
        <v>13920000</v>
      </c>
      <c r="CW99" s="262">
        <f t="shared" si="125"/>
        <v>116928000000</v>
      </c>
      <c r="CX99" s="271">
        <f t="shared" si="126"/>
        <v>8352000</v>
      </c>
      <c r="CY99" s="271">
        <f t="shared" si="127"/>
        <v>70156800000</v>
      </c>
      <c r="CZ99" s="300">
        <f t="shared" si="128"/>
        <v>28800000</v>
      </c>
      <c r="DA99" s="300">
        <f t="shared" si="129"/>
        <v>241920000000</v>
      </c>
      <c r="DB99" s="300">
        <f t="shared" si="130"/>
        <v>0</v>
      </c>
      <c r="DC99" s="300"/>
      <c r="DD99" s="300"/>
      <c r="DE99" s="300"/>
      <c r="DF99" s="300"/>
    </row>
    <row r="100" spans="1:110" x14ac:dyDescent="0.35">
      <c r="A100" s="22" t="s">
        <v>11</v>
      </c>
      <c r="B100" s="22">
        <v>13010210</v>
      </c>
      <c r="C100" s="6" t="s">
        <v>350</v>
      </c>
      <c r="D100" s="7" t="s">
        <v>61</v>
      </c>
      <c r="E100" s="7">
        <v>12</v>
      </c>
      <c r="F100" s="7">
        <v>10</v>
      </c>
      <c r="G100" s="8">
        <v>257400</v>
      </c>
      <c r="H100" s="9">
        <f t="shared" si="71"/>
        <v>25740</v>
      </c>
      <c r="I100" s="10">
        <v>452675743572</v>
      </c>
      <c r="J100" s="10">
        <v>23625296</v>
      </c>
      <c r="K100" s="10" t="s">
        <v>501</v>
      </c>
      <c r="L100" s="11">
        <v>0.02</v>
      </c>
      <c r="M100" s="8">
        <v>570396783563</v>
      </c>
      <c r="N100" s="8">
        <v>21850107</v>
      </c>
      <c r="O100" s="8" t="s">
        <v>643</v>
      </c>
      <c r="P100" s="11">
        <v>0</v>
      </c>
      <c r="Q100" s="12">
        <v>336199077600</v>
      </c>
      <c r="R100" s="12">
        <v>12093492</v>
      </c>
      <c r="S100" s="12">
        <v>3</v>
      </c>
      <c r="T100" s="12">
        <v>7816400</v>
      </c>
      <c r="U100" s="11" t="s">
        <v>913</v>
      </c>
      <c r="V100" s="11"/>
      <c r="W100" s="11">
        <v>0</v>
      </c>
      <c r="X100" s="13">
        <f t="shared" si="135"/>
        <v>6000</v>
      </c>
      <c r="Y100" s="14">
        <f t="shared" si="134"/>
        <v>72000</v>
      </c>
      <c r="Z100" s="15">
        <v>720000</v>
      </c>
      <c r="AA100" s="15">
        <f t="shared" si="131"/>
        <v>18532800000</v>
      </c>
      <c r="AB100" s="16">
        <v>376.91666666666669</v>
      </c>
      <c r="AC100" s="16">
        <v>2499.6666666666665</v>
      </c>
      <c r="AD100" s="269">
        <f t="shared" si="132"/>
        <v>2000</v>
      </c>
      <c r="AE100" s="269">
        <f t="shared" si="133"/>
        <v>24000</v>
      </c>
      <c r="AF100" s="283">
        <v>240000</v>
      </c>
      <c r="AG100" s="18">
        <f t="shared" si="72"/>
        <v>6177600000</v>
      </c>
      <c r="AH100" s="59"/>
      <c r="AI100" s="129">
        <f t="shared" si="73"/>
        <v>0.33333333333333331</v>
      </c>
      <c r="AJ100" s="290">
        <v>0.33</v>
      </c>
      <c r="AK100" s="9">
        <f t="shared" si="74"/>
        <v>79200</v>
      </c>
      <c r="AL100" s="259">
        <f t="shared" si="75"/>
        <v>319200</v>
      </c>
      <c r="AM100" s="259">
        <f t="shared" si="70"/>
        <v>8216208000</v>
      </c>
      <c r="AN100" s="262">
        <v>12000</v>
      </c>
      <c r="AO100" s="262">
        <f t="shared" si="76"/>
        <v>308880000</v>
      </c>
      <c r="AP100" s="262">
        <f t="shared" si="77"/>
        <v>3960</v>
      </c>
      <c r="AQ100" s="262">
        <f t="shared" si="78"/>
        <v>101930400</v>
      </c>
      <c r="AR100" s="274">
        <v>16800</v>
      </c>
      <c r="AS100" s="274">
        <f t="shared" si="79"/>
        <v>432432000</v>
      </c>
      <c r="AT100" s="274">
        <f t="shared" si="80"/>
        <v>5544</v>
      </c>
      <c r="AU100" s="274">
        <f t="shared" si="81"/>
        <v>142702560</v>
      </c>
      <c r="AV100" s="262">
        <v>16800</v>
      </c>
      <c r="AW100" s="262">
        <f t="shared" si="82"/>
        <v>432432000</v>
      </c>
      <c r="AX100" s="262">
        <f t="shared" si="83"/>
        <v>5544</v>
      </c>
      <c r="AY100" s="262">
        <f t="shared" si="84"/>
        <v>142702560</v>
      </c>
      <c r="AZ100" s="262">
        <f t="shared" si="85"/>
        <v>45600</v>
      </c>
      <c r="BA100" s="262">
        <f t="shared" si="86"/>
        <v>1173744000</v>
      </c>
      <c r="BB100" s="262">
        <f t="shared" si="87"/>
        <v>15048</v>
      </c>
      <c r="BC100" s="262">
        <f t="shared" si="88"/>
        <v>387335520</v>
      </c>
      <c r="BD100" s="261">
        <v>16800</v>
      </c>
      <c r="BE100" s="262">
        <f t="shared" si="89"/>
        <v>432432000</v>
      </c>
      <c r="BF100" s="262">
        <f t="shared" si="90"/>
        <v>5544</v>
      </c>
      <c r="BG100" s="262">
        <f t="shared" si="91"/>
        <v>142702560</v>
      </c>
      <c r="BH100" s="262">
        <v>19200</v>
      </c>
      <c r="BI100" s="262">
        <f t="shared" si="92"/>
        <v>494208000</v>
      </c>
      <c r="BJ100" s="262">
        <f t="shared" si="93"/>
        <v>6336</v>
      </c>
      <c r="BK100" s="262">
        <f t="shared" si="94"/>
        <v>163088640</v>
      </c>
      <c r="BL100" s="262">
        <v>14400</v>
      </c>
      <c r="BM100" s="262">
        <f t="shared" si="95"/>
        <v>370656000</v>
      </c>
      <c r="BN100" s="262">
        <f t="shared" si="96"/>
        <v>4752</v>
      </c>
      <c r="BO100" s="262">
        <f t="shared" si="97"/>
        <v>122316480</v>
      </c>
      <c r="BP100" s="262">
        <f t="shared" si="98"/>
        <v>50400</v>
      </c>
      <c r="BQ100" s="262">
        <f t="shared" si="99"/>
        <v>1297296000</v>
      </c>
      <c r="BR100" s="262">
        <f t="shared" si="100"/>
        <v>16632</v>
      </c>
      <c r="BS100" s="262">
        <f t="shared" si="101"/>
        <v>428107680</v>
      </c>
      <c r="BT100" s="262">
        <v>26400</v>
      </c>
      <c r="BU100" s="262">
        <f t="shared" si="102"/>
        <v>679536000</v>
      </c>
      <c r="BV100" s="262">
        <f t="shared" si="103"/>
        <v>8712</v>
      </c>
      <c r="BW100" s="262">
        <f t="shared" si="104"/>
        <v>224246880</v>
      </c>
      <c r="BX100" s="261">
        <v>26400</v>
      </c>
      <c r="BY100" s="262">
        <f t="shared" si="105"/>
        <v>679536000</v>
      </c>
      <c r="BZ100" s="262">
        <f t="shared" si="106"/>
        <v>8712</v>
      </c>
      <c r="CA100" s="262">
        <f t="shared" si="107"/>
        <v>224246880</v>
      </c>
      <c r="CB100" s="262">
        <v>24000</v>
      </c>
      <c r="CC100" s="262">
        <f t="shared" si="108"/>
        <v>617760000</v>
      </c>
      <c r="CD100" s="262">
        <f t="shared" si="109"/>
        <v>7920</v>
      </c>
      <c r="CE100" s="262">
        <f t="shared" si="110"/>
        <v>203860800</v>
      </c>
      <c r="CF100" s="262">
        <f t="shared" si="111"/>
        <v>76800</v>
      </c>
      <c r="CG100" s="262">
        <f t="shared" si="112"/>
        <v>1976832000</v>
      </c>
      <c r="CH100" s="262">
        <f t="shared" si="113"/>
        <v>224263512</v>
      </c>
      <c r="CI100" s="262">
        <f t="shared" si="114"/>
        <v>652354560</v>
      </c>
      <c r="CJ100" s="262">
        <v>26400</v>
      </c>
      <c r="CK100" s="262">
        <f t="shared" si="115"/>
        <v>679536000</v>
      </c>
      <c r="CL100" s="262">
        <f t="shared" si="116"/>
        <v>8712</v>
      </c>
      <c r="CM100" s="262">
        <f t="shared" si="117"/>
        <v>224246880</v>
      </c>
      <c r="CN100" s="262">
        <v>24000</v>
      </c>
      <c r="CO100" s="262">
        <f t="shared" si="118"/>
        <v>617760000</v>
      </c>
      <c r="CP100" s="262">
        <f t="shared" si="119"/>
        <v>7920</v>
      </c>
      <c r="CQ100" s="262">
        <f t="shared" si="120"/>
        <v>203860800</v>
      </c>
      <c r="CR100" s="262">
        <v>16800</v>
      </c>
      <c r="CS100" s="262">
        <f t="shared" si="121"/>
        <v>432432000</v>
      </c>
      <c r="CT100" s="262">
        <f t="shared" si="122"/>
        <v>5544</v>
      </c>
      <c r="CU100" s="262">
        <f t="shared" si="123"/>
        <v>142702560</v>
      </c>
      <c r="CV100" s="262">
        <f t="shared" si="124"/>
        <v>67200</v>
      </c>
      <c r="CW100" s="262">
        <f t="shared" si="125"/>
        <v>1729728000</v>
      </c>
      <c r="CX100" s="271">
        <f t="shared" si="126"/>
        <v>22176</v>
      </c>
      <c r="CY100" s="271">
        <f t="shared" si="127"/>
        <v>570810240</v>
      </c>
      <c r="CZ100" s="300">
        <f t="shared" si="128"/>
        <v>79200</v>
      </c>
      <c r="DA100" s="300">
        <f t="shared" si="129"/>
        <v>2038608000</v>
      </c>
      <c r="DB100" s="300">
        <f t="shared" si="130"/>
        <v>0</v>
      </c>
      <c r="DC100" s="300"/>
      <c r="DD100" s="300"/>
      <c r="DE100" s="300"/>
      <c r="DF100" s="300"/>
    </row>
    <row r="101" spans="1:110" x14ac:dyDescent="0.35">
      <c r="A101" s="22" t="s">
        <v>11</v>
      </c>
      <c r="B101" s="22">
        <v>13010243</v>
      </c>
      <c r="C101" s="6" t="s">
        <v>236</v>
      </c>
      <c r="D101" s="7"/>
      <c r="E101" s="7">
        <v>12</v>
      </c>
      <c r="F101" s="7">
        <v>30</v>
      </c>
      <c r="G101" s="8">
        <v>543780</v>
      </c>
      <c r="H101" s="9">
        <f t="shared" si="71"/>
        <v>18126</v>
      </c>
      <c r="I101" s="10">
        <v>516437298408</v>
      </c>
      <c r="J101" s="10">
        <v>21961090</v>
      </c>
      <c r="K101" s="10" t="s">
        <v>477</v>
      </c>
      <c r="L101" s="11">
        <v>0</v>
      </c>
      <c r="M101" s="8">
        <v>442418572482</v>
      </c>
      <c r="N101" s="8">
        <v>16984110</v>
      </c>
      <c r="O101" s="8" t="s">
        <v>644</v>
      </c>
      <c r="P101" s="11">
        <v>0</v>
      </c>
      <c r="Q101" s="12">
        <v>387518844000</v>
      </c>
      <c r="R101" s="12">
        <v>13729050</v>
      </c>
      <c r="S101" s="12">
        <v>4</v>
      </c>
      <c r="T101" s="12">
        <v>11290650</v>
      </c>
      <c r="U101" s="11" t="s">
        <v>914</v>
      </c>
      <c r="V101" s="11"/>
      <c r="W101" s="11">
        <v>0</v>
      </c>
      <c r="X101" s="13">
        <f t="shared" si="135"/>
        <v>200</v>
      </c>
      <c r="Y101" s="14">
        <f t="shared" si="134"/>
        <v>2400</v>
      </c>
      <c r="Z101" s="15">
        <v>72000</v>
      </c>
      <c r="AA101" s="15">
        <f t="shared" si="131"/>
        <v>1305072000</v>
      </c>
      <c r="AB101" s="16">
        <v>25.666666666666668</v>
      </c>
      <c r="AC101" s="16">
        <v>0</v>
      </c>
      <c r="AD101" s="269">
        <f t="shared" si="132"/>
        <v>0</v>
      </c>
      <c r="AE101" s="269">
        <f t="shared" si="133"/>
        <v>0</v>
      </c>
      <c r="AF101" s="283"/>
      <c r="AG101" s="18">
        <f t="shared" si="72"/>
        <v>0</v>
      </c>
      <c r="AH101" s="59"/>
      <c r="AI101" s="129">
        <f t="shared" ref="AI101:AI132" si="136">AF101/Z101</f>
        <v>0</v>
      </c>
      <c r="AJ101" s="290">
        <v>0</v>
      </c>
      <c r="AK101" s="9">
        <f t="shared" si="74"/>
        <v>0</v>
      </c>
      <c r="AL101" s="259">
        <f t="shared" si="75"/>
        <v>0</v>
      </c>
      <c r="AM101" s="259">
        <f t="shared" si="70"/>
        <v>0</v>
      </c>
      <c r="AN101" s="262">
        <v>0</v>
      </c>
      <c r="AO101" s="262">
        <f t="shared" si="76"/>
        <v>0</v>
      </c>
      <c r="AP101" s="262">
        <f t="shared" si="77"/>
        <v>0</v>
      </c>
      <c r="AQ101" s="262">
        <f t="shared" si="78"/>
        <v>0</v>
      </c>
      <c r="AR101" s="274">
        <v>0</v>
      </c>
      <c r="AS101" s="274">
        <f t="shared" si="79"/>
        <v>0</v>
      </c>
      <c r="AT101" s="274">
        <f t="shared" si="80"/>
        <v>0</v>
      </c>
      <c r="AU101" s="274">
        <f t="shared" si="81"/>
        <v>0</v>
      </c>
      <c r="AV101" s="262">
        <v>0</v>
      </c>
      <c r="AW101" s="262">
        <f t="shared" si="82"/>
        <v>0</v>
      </c>
      <c r="AX101" s="262">
        <f t="shared" si="83"/>
        <v>0</v>
      </c>
      <c r="AY101" s="262">
        <f t="shared" si="84"/>
        <v>0</v>
      </c>
      <c r="AZ101" s="262">
        <f t="shared" si="85"/>
        <v>0</v>
      </c>
      <c r="BA101" s="262">
        <f t="shared" si="86"/>
        <v>0</v>
      </c>
      <c r="BB101" s="262">
        <f t="shared" si="87"/>
        <v>0</v>
      </c>
      <c r="BC101" s="262">
        <f t="shared" si="88"/>
        <v>0</v>
      </c>
      <c r="BD101" s="261">
        <v>0</v>
      </c>
      <c r="BE101" s="262">
        <f t="shared" si="89"/>
        <v>0</v>
      </c>
      <c r="BF101" s="262">
        <f t="shared" si="90"/>
        <v>0</v>
      </c>
      <c r="BG101" s="262">
        <f t="shared" si="91"/>
        <v>0</v>
      </c>
      <c r="BH101" s="262">
        <v>0</v>
      </c>
      <c r="BI101" s="262">
        <f t="shared" si="92"/>
        <v>0</v>
      </c>
      <c r="BJ101" s="262">
        <f t="shared" si="93"/>
        <v>0</v>
      </c>
      <c r="BK101" s="262">
        <f t="shared" si="94"/>
        <v>0</v>
      </c>
      <c r="BL101" s="262">
        <v>0</v>
      </c>
      <c r="BM101" s="262">
        <f t="shared" si="95"/>
        <v>0</v>
      </c>
      <c r="BN101" s="262">
        <f t="shared" si="96"/>
        <v>0</v>
      </c>
      <c r="BO101" s="262">
        <f t="shared" si="97"/>
        <v>0</v>
      </c>
      <c r="BP101" s="262">
        <f t="shared" si="98"/>
        <v>0</v>
      </c>
      <c r="BQ101" s="262">
        <f t="shared" si="99"/>
        <v>0</v>
      </c>
      <c r="BR101" s="262">
        <f t="shared" si="100"/>
        <v>0</v>
      </c>
      <c r="BS101" s="262">
        <f t="shared" si="101"/>
        <v>0</v>
      </c>
      <c r="BT101" s="262">
        <v>0</v>
      </c>
      <c r="BU101" s="262">
        <f t="shared" si="102"/>
        <v>0</v>
      </c>
      <c r="BV101" s="262">
        <f t="shared" si="103"/>
        <v>0</v>
      </c>
      <c r="BW101" s="262">
        <f t="shared" si="104"/>
        <v>0</v>
      </c>
      <c r="BX101" s="261">
        <v>0</v>
      </c>
      <c r="BY101" s="262">
        <f t="shared" si="105"/>
        <v>0</v>
      </c>
      <c r="BZ101" s="262">
        <f t="shared" si="106"/>
        <v>0</v>
      </c>
      <c r="CA101" s="262">
        <f t="shared" si="107"/>
        <v>0</v>
      </c>
      <c r="CB101" s="262">
        <v>0</v>
      </c>
      <c r="CC101" s="262">
        <f t="shared" si="108"/>
        <v>0</v>
      </c>
      <c r="CD101" s="262">
        <f t="shared" si="109"/>
        <v>0</v>
      </c>
      <c r="CE101" s="262">
        <f t="shared" si="110"/>
        <v>0</v>
      </c>
      <c r="CF101" s="262">
        <f t="shared" si="111"/>
        <v>0</v>
      </c>
      <c r="CG101" s="262">
        <f t="shared" si="112"/>
        <v>0</v>
      </c>
      <c r="CH101" s="262">
        <f t="shared" si="113"/>
        <v>0</v>
      </c>
      <c r="CI101" s="262">
        <f t="shared" si="114"/>
        <v>0</v>
      </c>
      <c r="CJ101" s="262">
        <v>0</v>
      </c>
      <c r="CK101" s="262">
        <f t="shared" si="115"/>
        <v>0</v>
      </c>
      <c r="CL101" s="262">
        <f t="shared" si="116"/>
        <v>0</v>
      </c>
      <c r="CM101" s="262">
        <f t="shared" si="117"/>
        <v>0</v>
      </c>
      <c r="CN101" s="262">
        <v>0</v>
      </c>
      <c r="CO101" s="262">
        <f t="shared" si="118"/>
        <v>0</v>
      </c>
      <c r="CP101" s="262">
        <f t="shared" si="119"/>
        <v>0</v>
      </c>
      <c r="CQ101" s="262">
        <f t="shared" si="120"/>
        <v>0</v>
      </c>
      <c r="CR101" s="262">
        <v>0</v>
      </c>
      <c r="CS101" s="262">
        <f t="shared" si="121"/>
        <v>0</v>
      </c>
      <c r="CT101" s="262">
        <f t="shared" si="122"/>
        <v>0</v>
      </c>
      <c r="CU101" s="262">
        <f t="shared" si="123"/>
        <v>0</v>
      </c>
      <c r="CV101" s="262">
        <f t="shared" si="124"/>
        <v>0</v>
      </c>
      <c r="CW101" s="262">
        <f t="shared" si="125"/>
        <v>0</v>
      </c>
      <c r="CX101" s="271">
        <f t="shared" si="126"/>
        <v>0</v>
      </c>
      <c r="CY101" s="271">
        <f t="shared" si="127"/>
        <v>0</v>
      </c>
      <c r="CZ101" s="300">
        <f t="shared" si="128"/>
        <v>0</v>
      </c>
      <c r="DA101" s="300">
        <f t="shared" si="129"/>
        <v>0</v>
      </c>
      <c r="DB101" s="300">
        <f t="shared" si="130"/>
        <v>0</v>
      </c>
      <c r="DC101" s="300"/>
      <c r="DD101" s="300"/>
      <c r="DE101" s="300"/>
      <c r="DF101" s="300"/>
    </row>
    <row r="102" spans="1:110" x14ac:dyDescent="0.35">
      <c r="A102" s="22" t="s">
        <v>11</v>
      </c>
      <c r="B102" s="22">
        <v>13010228</v>
      </c>
      <c r="C102" s="6" t="s">
        <v>351</v>
      </c>
      <c r="D102" s="7"/>
      <c r="E102" s="7">
        <v>12</v>
      </c>
      <c r="F102" s="7">
        <v>30</v>
      </c>
      <c r="G102" s="8">
        <v>165000</v>
      </c>
      <c r="H102" s="9">
        <f t="shared" si="71"/>
        <v>5500</v>
      </c>
      <c r="I102" s="10">
        <v>491699216317</v>
      </c>
      <c r="J102" s="10">
        <v>145491360</v>
      </c>
      <c r="K102" s="10" t="s">
        <v>472</v>
      </c>
      <c r="L102" s="11">
        <v>0.03</v>
      </c>
      <c r="M102" s="8">
        <v>728266332344</v>
      </c>
      <c r="N102" s="8">
        <v>119425530</v>
      </c>
      <c r="O102" s="8" t="s">
        <v>645</v>
      </c>
      <c r="P102" s="11">
        <v>0.01</v>
      </c>
      <c r="Q102" s="12">
        <v>496685762100</v>
      </c>
      <c r="R102" s="12">
        <v>65802030</v>
      </c>
      <c r="S102" s="12">
        <v>8</v>
      </c>
      <c r="T102" s="12">
        <v>50863920</v>
      </c>
      <c r="U102" s="11" t="s">
        <v>915</v>
      </c>
      <c r="V102" s="11"/>
      <c r="W102" s="11">
        <v>0</v>
      </c>
      <c r="X102" s="13">
        <f t="shared" si="135"/>
        <v>12000</v>
      </c>
      <c r="Y102" s="14">
        <f t="shared" si="134"/>
        <v>144000</v>
      </c>
      <c r="Z102" s="15">
        <v>4320000</v>
      </c>
      <c r="AA102" s="15">
        <f t="shared" si="131"/>
        <v>23760000000</v>
      </c>
      <c r="AB102" s="16">
        <v>4341.416666666667</v>
      </c>
      <c r="AC102" s="16">
        <v>3042.3333333333335</v>
      </c>
      <c r="AD102" s="269">
        <f t="shared" si="132"/>
        <v>0</v>
      </c>
      <c r="AE102" s="269">
        <f t="shared" si="133"/>
        <v>0</v>
      </c>
      <c r="AF102" s="286">
        <v>0</v>
      </c>
      <c r="AG102" s="18">
        <f t="shared" si="72"/>
        <v>0</v>
      </c>
      <c r="AH102" s="59"/>
      <c r="AI102" s="129">
        <f t="shared" si="136"/>
        <v>0</v>
      </c>
      <c r="AJ102" s="290">
        <v>1</v>
      </c>
      <c r="AK102" s="9">
        <f t="shared" si="74"/>
        <v>0</v>
      </c>
      <c r="AL102" s="259">
        <f t="shared" si="75"/>
        <v>0</v>
      </c>
      <c r="AM102" s="259">
        <f t="shared" si="70"/>
        <v>0</v>
      </c>
      <c r="AN102" s="262">
        <v>0</v>
      </c>
      <c r="AO102" s="262">
        <f t="shared" si="76"/>
        <v>0</v>
      </c>
      <c r="AP102" s="262">
        <f t="shared" si="77"/>
        <v>0</v>
      </c>
      <c r="AQ102" s="262">
        <f t="shared" si="78"/>
        <v>0</v>
      </c>
      <c r="AR102" s="274">
        <v>0</v>
      </c>
      <c r="AS102" s="274">
        <f t="shared" si="79"/>
        <v>0</v>
      </c>
      <c r="AT102" s="274">
        <f t="shared" si="80"/>
        <v>0</v>
      </c>
      <c r="AU102" s="274">
        <f t="shared" si="81"/>
        <v>0</v>
      </c>
      <c r="AV102" s="262">
        <v>0</v>
      </c>
      <c r="AW102" s="262">
        <f t="shared" si="82"/>
        <v>0</v>
      </c>
      <c r="AX102" s="262">
        <f t="shared" si="83"/>
        <v>0</v>
      </c>
      <c r="AY102" s="262">
        <f t="shared" si="84"/>
        <v>0</v>
      </c>
      <c r="AZ102" s="262">
        <f t="shared" si="85"/>
        <v>0</v>
      </c>
      <c r="BA102" s="262">
        <f t="shared" si="86"/>
        <v>0</v>
      </c>
      <c r="BB102" s="262">
        <f t="shared" si="87"/>
        <v>0</v>
      </c>
      <c r="BC102" s="262">
        <f t="shared" si="88"/>
        <v>0</v>
      </c>
      <c r="BD102" s="261">
        <v>0</v>
      </c>
      <c r="BE102" s="262">
        <f t="shared" si="89"/>
        <v>0</v>
      </c>
      <c r="BF102" s="262">
        <f t="shared" si="90"/>
        <v>0</v>
      </c>
      <c r="BG102" s="262">
        <f t="shared" si="91"/>
        <v>0</v>
      </c>
      <c r="BH102" s="262">
        <v>0</v>
      </c>
      <c r="BI102" s="262">
        <f t="shared" si="92"/>
        <v>0</v>
      </c>
      <c r="BJ102" s="262">
        <f t="shared" si="93"/>
        <v>0</v>
      </c>
      <c r="BK102" s="262">
        <f t="shared" si="94"/>
        <v>0</v>
      </c>
      <c r="BL102" s="262">
        <v>0</v>
      </c>
      <c r="BM102" s="262">
        <f t="shared" si="95"/>
        <v>0</v>
      </c>
      <c r="BN102" s="262">
        <f t="shared" si="96"/>
        <v>0</v>
      </c>
      <c r="BO102" s="262">
        <f t="shared" si="97"/>
        <v>0</v>
      </c>
      <c r="BP102" s="262">
        <f t="shared" si="98"/>
        <v>0</v>
      </c>
      <c r="BQ102" s="262">
        <f t="shared" si="99"/>
        <v>0</v>
      </c>
      <c r="BR102" s="262">
        <f t="shared" si="100"/>
        <v>0</v>
      </c>
      <c r="BS102" s="262">
        <f t="shared" si="101"/>
        <v>0</v>
      </c>
      <c r="BT102" s="262">
        <v>0</v>
      </c>
      <c r="BU102" s="262">
        <f t="shared" si="102"/>
        <v>0</v>
      </c>
      <c r="BV102" s="262">
        <f t="shared" si="103"/>
        <v>0</v>
      </c>
      <c r="BW102" s="262">
        <f t="shared" si="104"/>
        <v>0</v>
      </c>
      <c r="BX102" s="261">
        <v>0</v>
      </c>
      <c r="BY102" s="262">
        <f t="shared" si="105"/>
        <v>0</v>
      </c>
      <c r="BZ102" s="262">
        <f t="shared" si="106"/>
        <v>0</v>
      </c>
      <c r="CA102" s="262">
        <f t="shared" si="107"/>
        <v>0</v>
      </c>
      <c r="CB102" s="262">
        <v>0</v>
      </c>
      <c r="CC102" s="262">
        <f t="shared" si="108"/>
        <v>0</v>
      </c>
      <c r="CD102" s="262">
        <f t="shared" si="109"/>
        <v>0</v>
      </c>
      <c r="CE102" s="262">
        <f t="shared" si="110"/>
        <v>0</v>
      </c>
      <c r="CF102" s="262">
        <f t="shared" si="111"/>
        <v>0</v>
      </c>
      <c r="CG102" s="262">
        <f t="shared" si="112"/>
        <v>0</v>
      </c>
      <c r="CH102" s="262">
        <f t="shared" si="113"/>
        <v>0</v>
      </c>
      <c r="CI102" s="262">
        <f t="shared" si="114"/>
        <v>0</v>
      </c>
      <c r="CJ102" s="262">
        <v>0</v>
      </c>
      <c r="CK102" s="262">
        <f t="shared" si="115"/>
        <v>0</v>
      </c>
      <c r="CL102" s="262">
        <f t="shared" si="116"/>
        <v>0</v>
      </c>
      <c r="CM102" s="262">
        <f t="shared" si="117"/>
        <v>0</v>
      </c>
      <c r="CN102" s="262">
        <v>0</v>
      </c>
      <c r="CO102" s="262">
        <f t="shared" si="118"/>
        <v>0</v>
      </c>
      <c r="CP102" s="262">
        <f t="shared" si="119"/>
        <v>0</v>
      </c>
      <c r="CQ102" s="262">
        <f t="shared" si="120"/>
        <v>0</v>
      </c>
      <c r="CR102" s="262">
        <v>0</v>
      </c>
      <c r="CS102" s="262">
        <f t="shared" si="121"/>
        <v>0</v>
      </c>
      <c r="CT102" s="262">
        <f t="shared" si="122"/>
        <v>0</v>
      </c>
      <c r="CU102" s="262">
        <f t="shared" si="123"/>
        <v>0</v>
      </c>
      <c r="CV102" s="262">
        <f t="shared" si="124"/>
        <v>0</v>
      </c>
      <c r="CW102" s="262">
        <f t="shared" si="125"/>
        <v>0</v>
      </c>
      <c r="CX102" s="271">
        <f t="shared" si="126"/>
        <v>0</v>
      </c>
      <c r="CY102" s="271">
        <f t="shared" si="127"/>
        <v>0</v>
      </c>
      <c r="CZ102" s="300">
        <f t="shared" si="128"/>
        <v>0</v>
      </c>
      <c r="DA102" s="300">
        <f t="shared" si="129"/>
        <v>0</v>
      </c>
      <c r="DB102" s="300">
        <f t="shared" si="130"/>
        <v>0</v>
      </c>
      <c r="DC102" s="300"/>
      <c r="DD102" s="300"/>
      <c r="DE102" s="300"/>
      <c r="DF102" s="300"/>
    </row>
    <row r="103" spans="1:110" x14ac:dyDescent="0.35">
      <c r="A103" s="22" t="s">
        <v>11</v>
      </c>
      <c r="B103" s="22">
        <v>13010212</v>
      </c>
      <c r="C103" s="6" t="s">
        <v>352</v>
      </c>
      <c r="D103" s="7" t="s">
        <v>62</v>
      </c>
      <c r="E103" s="7">
        <v>12</v>
      </c>
      <c r="F103" s="7">
        <v>4</v>
      </c>
      <c r="G103" s="8">
        <v>52000</v>
      </c>
      <c r="H103" s="9">
        <f t="shared" si="71"/>
        <v>13000</v>
      </c>
      <c r="I103" s="10">
        <v>2811947914039</v>
      </c>
      <c r="J103" s="10">
        <v>132154046</v>
      </c>
      <c r="K103" s="10" t="s">
        <v>502</v>
      </c>
      <c r="L103" s="11">
        <v>0</v>
      </c>
      <c r="M103" s="8">
        <v>3229640473207</v>
      </c>
      <c r="N103" s="8">
        <v>135852756</v>
      </c>
      <c r="O103" s="8" t="s">
        <v>646</v>
      </c>
      <c r="P103" s="11">
        <v>0</v>
      </c>
      <c r="Q103" s="12">
        <v>2218522373040</v>
      </c>
      <c r="R103" s="12">
        <v>85555676</v>
      </c>
      <c r="S103" s="12">
        <v>11</v>
      </c>
      <c r="T103" s="12">
        <v>22063440</v>
      </c>
      <c r="U103" s="11" t="s">
        <v>916</v>
      </c>
      <c r="V103" s="12">
        <v>384788</v>
      </c>
      <c r="W103" s="11">
        <v>0</v>
      </c>
      <c r="X103" s="13">
        <f t="shared" si="135"/>
        <v>25500</v>
      </c>
      <c r="Y103" s="14">
        <f t="shared" si="134"/>
        <v>306000</v>
      </c>
      <c r="Z103" s="15">
        <v>1224000</v>
      </c>
      <c r="AA103" s="15">
        <f t="shared" si="131"/>
        <v>15912000000</v>
      </c>
      <c r="AB103" s="16">
        <v>8819.25</v>
      </c>
      <c r="AC103" s="16">
        <v>14088.833333333334</v>
      </c>
      <c r="AD103" s="269">
        <f t="shared" si="132"/>
        <v>25000</v>
      </c>
      <c r="AE103" s="269">
        <f t="shared" si="133"/>
        <v>300000</v>
      </c>
      <c r="AF103" s="283">
        <v>1200000</v>
      </c>
      <c r="AG103" s="18">
        <f t="shared" si="72"/>
        <v>15600000000</v>
      </c>
      <c r="AH103" s="59"/>
      <c r="AI103" s="129">
        <f t="shared" si="136"/>
        <v>0.98039215686274506</v>
      </c>
      <c r="AJ103" s="290">
        <v>0.33</v>
      </c>
      <c r="AK103" s="9">
        <f t="shared" si="74"/>
        <v>396000</v>
      </c>
      <c r="AL103" s="259">
        <f t="shared" si="75"/>
        <v>1596000</v>
      </c>
      <c r="AM103" s="259">
        <f t="shared" si="70"/>
        <v>20748000000</v>
      </c>
      <c r="AN103" s="262">
        <v>60000</v>
      </c>
      <c r="AO103" s="262">
        <f t="shared" si="76"/>
        <v>780000000</v>
      </c>
      <c r="AP103" s="262">
        <f t="shared" si="77"/>
        <v>19800</v>
      </c>
      <c r="AQ103" s="262">
        <f t="shared" si="78"/>
        <v>257400000</v>
      </c>
      <c r="AR103" s="274">
        <v>84000.000000000015</v>
      </c>
      <c r="AS103" s="274">
        <f t="shared" si="79"/>
        <v>1092000000.0000002</v>
      </c>
      <c r="AT103" s="274">
        <f t="shared" si="80"/>
        <v>27720.000000000007</v>
      </c>
      <c r="AU103" s="274">
        <f t="shared" si="81"/>
        <v>360360000.00000012</v>
      </c>
      <c r="AV103" s="262">
        <v>84000.000000000015</v>
      </c>
      <c r="AW103" s="262">
        <f t="shared" si="82"/>
        <v>1092000000.0000002</v>
      </c>
      <c r="AX103" s="262">
        <f t="shared" si="83"/>
        <v>27720.000000000007</v>
      </c>
      <c r="AY103" s="262">
        <f t="shared" si="84"/>
        <v>360360000.00000012</v>
      </c>
      <c r="AZ103" s="262">
        <f t="shared" si="85"/>
        <v>228000.00000000003</v>
      </c>
      <c r="BA103" s="262">
        <f t="shared" si="86"/>
        <v>2964000000.0000005</v>
      </c>
      <c r="BB103" s="262">
        <f t="shared" si="87"/>
        <v>75240.000000000015</v>
      </c>
      <c r="BC103" s="262">
        <f t="shared" si="88"/>
        <v>978120000.00000024</v>
      </c>
      <c r="BD103" s="261">
        <v>84000.000000000015</v>
      </c>
      <c r="BE103" s="262">
        <f t="shared" si="89"/>
        <v>1092000000.0000002</v>
      </c>
      <c r="BF103" s="262">
        <f t="shared" si="90"/>
        <v>27720.000000000007</v>
      </c>
      <c r="BG103" s="262">
        <f t="shared" si="91"/>
        <v>360360000.00000012</v>
      </c>
      <c r="BH103" s="262">
        <v>96000</v>
      </c>
      <c r="BI103" s="262">
        <f t="shared" si="92"/>
        <v>1248000000</v>
      </c>
      <c r="BJ103" s="262">
        <f t="shared" si="93"/>
        <v>31680</v>
      </c>
      <c r="BK103" s="262">
        <f t="shared" si="94"/>
        <v>411840000</v>
      </c>
      <c r="BL103" s="262">
        <v>72000</v>
      </c>
      <c r="BM103" s="262">
        <f t="shared" si="95"/>
        <v>936000000</v>
      </c>
      <c r="BN103" s="262">
        <f t="shared" si="96"/>
        <v>23760</v>
      </c>
      <c r="BO103" s="262">
        <f t="shared" si="97"/>
        <v>308880000</v>
      </c>
      <c r="BP103" s="262">
        <f t="shared" si="98"/>
        <v>252000</v>
      </c>
      <c r="BQ103" s="262">
        <f t="shared" si="99"/>
        <v>3276000000</v>
      </c>
      <c r="BR103" s="262">
        <f t="shared" si="100"/>
        <v>83160</v>
      </c>
      <c r="BS103" s="262">
        <f t="shared" si="101"/>
        <v>1081080000</v>
      </c>
      <c r="BT103" s="262">
        <v>132000</v>
      </c>
      <c r="BU103" s="262">
        <f t="shared" si="102"/>
        <v>1716000000</v>
      </c>
      <c r="BV103" s="262">
        <f t="shared" si="103"/>
        <v>43560</v>
      </c>
      <c r="BW103" s="262">
        <f t="shared" si="104"/>
        <v>566280000</v>
      </c>
      <c r="BX103" s="261">
        <v>132000</v>
      </c>
      <c r="BY103" s="262">
        <f t="shared" si="105"/>
        <v>1716000000</v>
      </c>
      <c r="BZ103" s="262">
        <f t="shared" si="106"/>
        <v>43560</v>
      </c>
      <c r="CA103" s="262">
        <f t="shared" si="107"/>
        <v>566280000</v>
      </c>
      <c r="CB103" s="262">
        <v>120000</v>
      </c>
      <c r="CC103" s="262">
        <f t="shared" si="108"/>
        <v>1560000000</v>
      </c>
      <c r="CD103" s="262">
        <f t="shared" si="109"/>
        <v>39600</v>
      </c>
      <c r="CE103" s="262">
        <f t="shared" si="110"/>
        <v>514800000</v>
      </c>
      <c r="CF103" s="262">
        <f t="shared" si="111"/>
        <v>384000</v>
      </c>
      <c r="CG103" s="262">
        <f t="shared" si="112"/>
        <v>4992000000</v>
      </c>
      <c r="CH103" s="262">
        <f t="shared" si="113"/>
        <v>566363160</v>
      </c>
      <c r="CI103" s="262">
        <f t="shared" si="114"/>
        <v>1647360000</v>
      </c>
      <c r="CJ103" s="262">
        <v>132000</v>
      </c>
      <c r="CK103" s="262">
        <f t="shared" si="115"/>
        <v>1716000000</v>
      </c>
      <c r="CL103" s="262">
        <f t="shared" si="116"/>
        <v>43560</v>
      </c>
      <c r="CM103" s="262">
        <f t="shared" si="117"/>
        <v>566280000</v>
      </c>
      <c r="CN103" s="262">
        <v>120000</v>
      </c>
      <c r="CO103" s="262">
        <f t="shared" si="118"/>
        <v>1560000000</v>
      </c>
      <c r="CP103" s="262">
        <f t="shared" si="119"/>
        <v>39600</v>
      </c>
      <c r="CQ103" s="262">
        <f t="shared" si="120"/>
        <v>514800000</v>
      </c>
      <c r="CR103" s="262">
        <v>84000.000000000015</v>
      </c>
      <c r="CS103" s="262">
        <f t="shared" si="121"/>
        <v>1092000000.0000002</v>
      </c>
      <c r="CT103" s="262">
        <f t="shared" si="122"/>
        <v>27720.000000000007</v>
      </c>
      <c r="CU103" s="262">
        <f t="shared" si="123"/>
        <v>360360000.00000012</v>
      </c>
      <c r="CV103" s="262">
        <f t="shared" si="124"/>
        <v>336000</v>
      </c>
      <c r="CW103" s="262">
        <f t="shared" si="125"/>
        <v>4368000000</v>
      </c>
      <c r="CX103" s="271">
        <f t="shared" si="126"/>
        <v>110880</v>
      </c>
      <c r="CY103" s="271">
        <f t="shared" si="127"/>
        <v>1441440000</v>
      </c>
      <c r="CZ103" s="300">
        <f t="shared" si="128"/>
        <v>396000</v>
      </c>
      <c r="DA103" s="300">
        <f t="shared" si="129"/>
        <v>5148000000</v>
      </c>
      <c r="DB103" s="300">
        <f t="shared" si="130"/>
        <v>0</v>
      </c>
      <c r="DC103" s="300"/>
      <c r="DD103" s="300"/>
      <c r="DE103" s="300"/>
      <c r="DF103" s="300"/>
    </row>
    <row r="104" spans="1:110" x14ac:dyDescent="0.35">
      <c r="A104" s="22" t="s">
        <v>11</v>
      </c>
      <c r="B104" s="22">
        <v>3010255</v>
      </c>
      <c r="C104" s="6" t="s">
        <v>237</v>
      </c>
      <c r="D104" s="7"/>
      <c r="E104" s="7">
        <v>12</v>
      </c>
      <c r="F104" s="7">
        <v>100</v>
      </c>
      <c r="G104" s="8">
        <v>585000</v>
      </c>
      <c r="H104" s="9">
        <f t="shared" si="71"/>
        <v>5850</v>
      </c>
      <c r="I104" s="10">
        <v>51505405554</v>
      </c>
      <c r="J104" s="10">
        <v>9116100</v>
      </c>
      <c r="K104" s="10" t="s">
        <v>503</v>
      </c>
      <c r="L104" s="11">
        <v>0</v>
      </c>
      <c r="M104" s="8">
        <v>35639154356</v>
      </c>
      <c r="N104" s="8">
        <v>6297700</v>
      </c>
      <c r="O104" s="8" t="s">
        <v>647</v>
      </c>
      <c r="P104" s="11">
        <v>0</v>
      </c>
      <c r="Q104" s="12">
        <v>23447500000</v>
      </c>
      <c r="R104" s="12">
        <v>4150000</v>
      </c>
      <c r="S104" s="12">
        <v>1</v>
      </c>
      <c r="T104" s="12"/>
      <c r="U104" s="11" t="s">
        <v>519</v>
      </c>
      <c r="V104" s="11"/>
      <c r="W104" s="11">
        <v>0</v>
      </c>
      <c r="X104" s="13">
        <f t="shared" si="135"/>
        <v>2040</v>
      </c>
      <c r="Y104" s="14">
        <f t="shared" si="134"/>
        <v>24480</v>
      </c>
      <c r="Z104" s="15">
        <v>2448000</v>
      </c>
      <c r="AA104" s="15">
        <f t="shared" si="131"/>
        <v>14320800000</v>
      </c>
      <c r="AB104" s="16">
        <v>0</v>
      </c>
      <c r="AC104" s="16">
        <v>0</v>
      </c>
      <c r="AD104" s="269">
        <f t="shared" si="132"/>
        <v>6000</v>
      </c>
      <c r="AE104" s="269">
        <f t="shared" si="133"/>
        <v>72000</v>
      </c>
      <c r="AF104" s="283">
        <v>7200000</v>
      </c>
      <c r="AG104" s="18">
        <f t="shared" si="72"/>
        <v>42120000000</v>
      </c>
      <c r="AH104" s="59" t="s">
        <v>1017</v>
      </c>
      <c r="AI104" s="129">
        <f t="shared" si="136"/>
        <v>2.9411764705882355</v>
      </c>
      <c r="AJ104" s="290">
        <v>0</v>
      </c>
      <c r="AK104" s="9">
        <f t="shared" si="74"/>
        <v>0</v>
      </c>
      <c r="AL104" s="259">
        <f t="shared" si="75"/>
        <v>7200000</v>
      </c>
      <c r="AM104" s="259">
        <f t="shared" si="70"/>
        <v>42120000000</v>
      </c>
      <c r="AN104" s="262">
        <v>360000</v>
      </c>
      <c r="AO104" s="262">
        <f t="shared" si="76"/>
        <v>2106000000</v>
      </c>
      <c r="AP104" s="262">
        <f t="shared" si="77"/>
        <v>0</v>
      </c>
      <c r="AQ104" s="262">
        <f t="shared" si="78"/>
        <v>0</v>
      </c>
      <c r="AR104" s="274">
        <v>504000.00000000006</v>
      </c>
      <c r="AS104" s="274">
        <f t="shared" si="79"/>
        <v>2948400000.0000005</v>
      </c>
      <c r="AT104" s="274">
        <f t="shared" si="80"/>
        <v>0</v>
      </c>
      <c r="AU104" s="274">
        <f t="shared" si="81"/>
        <v>0</v>
      </c>
      <c r="AV104" s="262">
        <v>504000.00000000006</v>
      </c>
      <c r="AW104" s="262">
        <f t="shared" si="82"/>
        <v>2948400000.0000005</v>
      </c>
      <c r="AX104" s="262">
        <f t="shared" si="83"/>
        <v>0</v>
      </c>
      <c r="AY104" s="262">
        <f t="shared" si="84"/>
        <v>0</v>
      </c>
      <c r="AZ104" s="262">
        <f t="shared" si="85"/>
        <v>1368000</v>
      </c>
      <c r="BA104" s="262">
        <f t="shared" si="86"/>
        <v>8002800000.000001</v>
      </c>
      <c r="BB104" s="262">
        <f t="shared" si="87"/>
        <v>0</v>
      </c>
      <c r="BC104" s="262">
        <f t="shared" si="88"/>
        <v>0</v>
      </c>
      <c r="BD104" s="261">
        <v>504000.00000000006</v>
      </c>
      <c r="BE104" s="262">
        <f t="shared" si="89"/>
        <v>2948400000.0000005</v>
      </c>
      <c r="BF104" s="262">
        <f t="shared" si="90"/>
        <v>0</v>
      </c>
      <c r="BG104" s="262">
        <f t="shared" si="91"/>
        <v>0</v>
      </c>
      <c r="BH104" s="262">
        <v>576000</v>
      </c>
      <c r="BI104" s="262">
        <f t="shared" si="92"/>
        <v>3369600000</v>
      </c>
      <c r="BJ104" s="262">
        <f t="shared" si="93"/>
        <v>0</v>
      </c>
      <c r="BK104" s="262">
        <f t="shared" si="94"/>
        <v>0</v>
      </c>
      <c r="BL104" s="262">
        <v>432000</v>
      </c>
      <c r="BM104" s="262">
        <f t="shared" si="95"/>
        <v>2527200000</v>
      </c>
      <c r="BN104" s="262">
        <f t="shared" si="96"/>
        <v>0</v>
      </c>
      <c r="BO104" s="262">
        <f t="shared" si="97"/>
        <v>0</v>
      </c>
      <c r="BP104" s="262">
        <f t="shared" si="98"/>
        <v>1512000</v>
      </c>
      <c r="BQ104" s="262">
        <f t="shared" si="99"/>
        <v>8845200000</v>
      </c>
      <c r="BR104" s="262">
        <f t="shared" si="100"/>
        <v>0</v>
      </c>
      <c r="BS104" s="262">
        <f t="shared" si="101"/>
        <v>0</v>
      </c>
      <c r="BT104" s="262">
        <v>792000</v>
      </c>
      <c r="BU104" s="262">
        <f t="shared" si="102"/>
        <v>4633200000</v>
      </c>
      <c r="BV104" s="262">
        <f t="shared" si="103"/>
        <v>0</v>
      </c>
      <c r="BW104" s="262">
        <f t="shared" si="104"/>
        <v>0</v>
      </c>
      <c r="BX104" s="261">
        <v>792000</v>
      </c>
      <c r="BY104" s="262">
        <f t="shared" si="105"/>
        <v>4633200000</v>
      </c>
      <c r="BZ104" s="262">
        <f t="shared" si="106"/>
        <v>0</v>
      </c>
      <c r="CA104" s="262">
        <f t="shared" si="107"/>
        <v>0</v>
      </c>
      <c r="CB104" s="262">
        <v>720000</v>
      </c>
      <c r="CC104" s="262">
        <f t="shared" si="108"/>
        <v>4212000000</v>
      </c>
      <c r="CD104" s="262">
        <f t="shared" si="109"/>
        <v>0</v>
      </c>
      <c r="CE104" s="262">
        <f t="shared" si="110"/>
        <v>0</v>
      </c>
      <c r="CF104" s="262">
        <f t="shared" si="111"/>
        <v>2304000</v>
      </c>
      <c r="CG104" s="262">
        <f t="shared" si="112"/>
        <v>13478400000</v>
      </c>
      <c r="CH104" s="262">
        <f t="shared" si="113"/>
        <v>0</v>
      </c>
      <c r="CI104" s="262">
        <f t="shared" si="114"/>
        <v>0</v>
      </c>
      <c r="CJ104" s="262">
        <v>792000</v>
      </c>
      <c r="CK104" s="262">
        <f t="shared" si="115"/>
        <v>4633200000</v>
      </c>
      <c r="CL104" s="262">
        <f t="shared" si="116"/>
        <v>0</v>
      </c>
      <c r="CM104" s="262">
        <f t="shared" si="117"/>
        <v>0</v>
      </c>
      <c r="CN104" s="262">
        <v>720000</v>
      </c>
      <c r="CO104" s="262">
        <f t="shared" si="118"/>
        <v>4212000000</v>
      </c>
      <c r="CP104" s="262">
        <f t="shared" si="119"/>
        <v>0</v>
      </c>
      <c r="CQ104" s="262">
        <f t="shared" si="120"/>
        <v>0</v>
      </c>
      <c r="CR104" s="262">
        <v>504000.00000000006</v>
      </c>
      <c r="CS104" s="262">
        <f t="shared" si="121"/>
        <v>2948400000.0000005</v>
      </c>
      <c r="CT104" s="262">
        <f t="shared" si="122"/>
        <v>0</v>
      </c>
      <c r="CU104" s="262">
        <f t="shared" si="123"/>
        <v>0</v>
      </c>
      <c r="CV104" s="262">
        <f t="shared" si="124"/>
        <v>2016000</v>
      </c>
      <c r="CW104" s="262">
        <f t="shared" si="125"/>
        <v>11793600000</v>
      </c>
      <c r="CX104" s="271">
        <f t="shared" si="126"/>
        <v>0</v>
      </c>
      <c r="CY104" s="271">
        <f t="shared" si="127"/>
        <v>0</v>
      </c>
      <c r="CZ104" s="300">
        <f t="shared" si="128"/>
        <v>0</v>
      </c>
      <c r="DA104" s="300">
        <f t="shared" si="129"/>
        <v>0</v>
      </c>
      <c r="DB104" s="300">
        <f t="shared" si="130"/>
        <v>0</v>
      </c>
      <c r="DC104" s="300"/>
      <c r="DD104" s="300"/>
      <c r="DE104" s="300"/>
      <c r="DF104" s="300"/>
    </row>
    <row r="105" spans="1:110" x14ac:dyDescent="0.35">
      <c r="A105" s="22" t="s">
        <v>11</v>
      </c>
      <c r="B105" s="22">
        <v>3010245</v>
      </c>
      <c r="C105" s="6" t="s">
        <v>238</v>
      </c>
      <c r="D105" s="7"/>
      <c r="E105" s="7">
        <v>12</v>
      </c>
      <c r="F105" s="7">
        <v>100</v>
      </c>
      <c r="G105" s="8">
        <v>720000</v>
      </c>
      <c r="H105" s="9">
        <f t="shared" si="71"/>
        <v>7200</v>
      </c>
      <c r="I105" s="10">
        <v>203082609141</v>
      </c>
      <c r="J105" s="10">
        <v>35981100</v>
      </c>
      <c r="K105" s="10" t="s">
        <v>474</v>
      </c>
      <c r="L105" s="11">
        <v>0</v>
      </c>
      <c r="M105" s="8">
        <v>374964751110</v>
      </c>
      <c r="N105" s="8">
        <v>44790700</v>
      </c>
      <c r="O105" s="8" t="s">
        <v>648</v>
      </c>
      <c r="P105" s="11">
        <v>0</v>
      </c>
      <c r="Q105" s="12">
        <v>205348710000</v>
      </c>
      <c r="R105" s="12">
        <v>23603300</v>
      </c>
      <c r="S105" s="12">
        <v>2</v>
      </c>
      <c r="T105" s="12">
        <v>17485000</v>
      </c>
      <c r="U105" s="11" t="s">
        <v>917</v>
      </c>
      <c r="V105" s="11"/>
      <c r="W105" s="11">
        <v>0</v>
      </c>
      <c r="X105" s="13">
        <f t="shared" si="135"/>
        <v>3780</v>
      </c>
      <c r="Y105" s="14">
        <f t="shared" si="134"/>
        <v>45360</v>
      </c>
      <c r="Z105" s="15">
        <v>4536000</v>
      </c>
      <c r="AA105" s="15">
        <f t="shared" si="131"/>
        <v>32659200000</v>
      </c>
      <c r="AB105" s="16">
        <v>0</v>
      </c>
      <c r="AC105" s="16">
        <v>0</v>
      </c>
      <c r="AD105" s="269">
        <f t="shared" si="132"/>
        <v>5000</v>
      </c>
      <c r="AE105" s="269">
        <f t="shared" si="133"/>
        <v>60000</v>
      </c>
      <c r="AF105" s="285">
        <v>6000000</v>
      </c>
      <c r="AG105" s="18">
        <f t="shared" si="72"/>
        <v>43200000000</v>
      </c>
      <c r="AH105" s="59" t="s">
        <v>1017</v>
      </c>
      <c r="AI105" s="129">
        <f t="shared" si="136"/>
        <v>1.3227513227513228</v>
      </c>
      <c r="AJ105" s="290">
        <v>0</v>
      </c>
      <c r="AK105" s="9">
        <f t="shared" si="74"/>
        <v>0</v>
      </c>
      <c r="AL105" s="259">
        <f t="shared" si="75"/>
        <v>6000000</v>
      </c>
      <c r="AM105" s="259">
        <f t="shared" si="70"/>
        <v>43200000000</v>
      </c>
      <c r="AN105" s="262">
        <v>300000</v>
      </c>
      <c r="AO105" s="262">
        <f t="shared" si="76"/>
        <v>2160000000</v>
      </c>
      <c r="AP105" s="262">
        <f t="shared" si="77"/>
        <v>0</v>
      </c>
      <c r="AQ105" s="262">
        <f t="shared" si="78"/>
        <v>0</v>
      </c>
      <c r="AR105" s="274">
        <v>420000.00000000006</v>
      </c>
      <c r="AS105" s="274">
        <f t="shared" si="79"/>
        <v>3024000000.0000005</v>
      </c>
      <c r="AT105" s="274">
        <f t="shared" si="80"/>
        <v>0</v>
      </c>
      <c r="AU105" s="274">
        <f t="shared" si="81"/>
        <v>0</v>
      </c>
      <c r="AV105" s="262">
        <v>420000.00000000006</v>
      </c>
      <c r="AW105" s="262">
        <f t="shared" si="82"/>
        <v>3024000000.0000005</v>
      </c>
      <c r="AX105" s="262">
        <f t="shared" si="83"/>
        <v>0</v>
      </c>
      <c r="AY105" s="262">
        <f t="shared" si="84"/>
        <v>0</v>
      </c>
      <c r="AZ105" s="262">
        <f t="shared" si="85"/>
        <v>1140000</v>
      </c>
      <c r="BA105" s="262">
        <f t="shared" si="86"/>
        <v>8208000000.000001</v>
      </c>
      <c r="BB105" s="262">
        <f t="shared" si="87"/>
        <v>0</v>
      </c>
      <c r="BC105" s="262">
        <f t="shared" si="88"/>
        <v>0</v>
      </c>
      <c r="BD105" s="261">
        <v>420000.00000000006</v>
      </c>
      <c r="BE105" s="262">
        <f t="shared" si="89"/>
        <v>3024000000.0000005</v>
      </c>
      <c r="BF105" s="262">
        <f t="shared" si="90"/>
        <v>0</v>
      </c>
      <c r="BG105" s="262">
        <f t="shared" si="91"/>
        <v>0</v>
      </c>
      <c r="BH105" s="262">
        <v>480000</v>
      </c>
      <c r="BI105" s="262">
        <f t="shared" si="92"/>
        <v>3456000000</v>
      </c>
      <c r="BJ105" s="262">
        <f t="shared" si="93"/>
        <v>0</v>
      </c>
      <c r="BK105" s="262">
        <f t="shared" si="94"/>
        <v>0</v>
      </c>
      <c r="BL105" s="262">
        <v>360000</v>
      </c>
      <c r="BM105" s="262">
        <f t="shared" si="95"/>
        <v>2592000000</v>
      </c>
      <c r="BN105" s="262">
        <f t="shared" si="96"/>
        <v>0</v>
      </c>
      <c r="BO105" s="262">
        <f t="shared" si="97"/>
        <v>0</v>
      </c>
      <c r="BP105" s="262">
        <f t="shared" si="98"/>
        <v>1260000</v>
      </c>
      <c r="BQ105" s="262">
        <f t="shared" si="99"/>
        <v>9072000000</v>
      </c>
      <c r="BR105" s="262">
        <f t="shared" si="100"/>
        <v>0</v>
      </c>
      <c r="BS105" s="262">
        <f t="shared" si="101"/>
        <v>0</v>
      </c>
      <c r="BT105" s="262">
        <v>660000</v>
      </c>
      <c r="BU105" s="262">
        <f t="shared" si="102"/>
        <v>4752000000</v>
      </c>
      <c r="BV105" s="262">
        <f t="shared" si="103"/>
        <v>0</v>
      </c>
      <c r="BW105" s="262">
        <f t="shared" si="104"/>
        <v>0</v>
      </c>
      <c r="BX105" s="261">
        <v>660000</v>
      </c>
      <c r="BY105" s="262">
        <f t="shared" si="105"/>
        <v>4752000000</v>
      </c>
      <c r="BZ105" s="262">
        <f t="shared" si="106"/>
        <v>0</v>
      </c>
      <c r="CA105" s="262">
        <f t="shared" si="107"/>
        <v>0</v>
      </c>
      <c r="CB105" s="262">
        <v>600000</v>
      </c>
      <c r="CC105" s="262">
        <f t="shared" si="108"/>
        <v>4320000000</v>
      </c>
      <c r="CD105" s="262">
        <f t="shared" si="109"/>
        <v>0</v>
      </c>
      <c r="CE105" s="262">
        <f t="shared" si="110"/>
        <v>0</v>
      </c>
      <c r="CF105" s="262">
        <f t="shared" si="111"/>
        <v>1920000</v>
      </c>
      <c r="CG105" s="262">
        <f t="shared" si="112"/>
        <v>13824000000</v>
      </c>
      <c r="CH105" s="262">
        <f t="shared" si="113"/>
        <v>0</v>
      </c>
      <c r="CI105" s="262">
        <f t="shared" si="114"/>
        <v>0</v>
      </c>
      <c r="CJ105" s="262">
        <v>660000</v>
      </c>
      <c r="CK105" s="262">
        <f t="shared" si="115"/>
        <v>4752000000</v>
      </c>
      <c r="CL105" s="262">
        <f t="shared" si="116"/>
        <v>0</v>
      </c>
      <c r="CM105" s="262">
        <f t="shared" si="117"/>
        <v>0</v>
      </c>
      <c r="CN105" s="262">
        <v>600000</v>
      </c>
      <c r="CO105" s="262">
        <f t="shared" si="118"/>
        <v>4320000000</v>
      </c>
      <c r="CP105" s="262">
        <f t="shared" si="119"/>
        <v>0</v>
      </c>
      <c r="CQ105" s="262">
        <f t="shared" si="120"/>
        <v>0</v>
      </c>
      <c r="CR105" s="262">
        <v>420000.00000000006</v>
      </c>
      <c r="CS105" s="262">
        <f t="shared" si="121"/>
        <v>3024000000.0000005</v>
      </c>
      <c r="CT105" s="262">
        <f t="shared" si="122"/>
        <v>0</v>
      </c>
      <c r="CU105" s="262">
        <f t="shared" si="123"/>
        <v>0</v>
      </c>
      <c r="CV105" s="262">
        <f t="shared" si="124"/>
        <v>1680000</v>
      </c>
      <c r="CW105" s="262">
        <f t="shared" si="125"/>
        <v>12096000000</v>
      </c>
      <c r="CX105" s="271">
        <f t="shared" si="126"/>
        <v>0</v>
      </c>
      <c r="CY105" s="271">
        <f t="shared" si="127"/>
        <v>0</v>
      </c>
      <c r="CZ105" s="300">
        <f t="shared" si="128"/>
        <v>0</v>
      </c>
      <c r="DA105" s="300">
        <f t="shared" si="129"/>
        <v>0</v>
      </c>
      <c r="DB105" s="300">
        <f t="shared" si="130"/>
        <v>0</v>
      </c>
      <c r="DC105" s="300"/>
      <c r="DD105" s="300"/>
      <c r="DE105" s="300"/>
      <c r="DF105" s="300"/>
    </row>
    <row r="106" spans="1:110" x14ac:dyDescent="0.35">
      <c r="A106" s="22" t="s">
        <v>11</v>
      </c>
      <c r="B106" s="22">
        <v>13010213</v>
      </c>
      <c r="C106" s="6" t="s">
        <v>353</v>
      </c>
      <c r="D106" s="7" t="s">
        <v>66</v>
      </c>
      <c r="E106" s="7">
        <v>12</v>
      </c>
      <c r="F106" s="7">
        <v>20</v>
      </c>
      <c r="G106" s="8">
        <v>1584000</v>
      </c>
      <c r="H106" s="9">
        <f t="shared" si="71"/>
        <v>79200</v>
      </c>
      <c r="I106" s="10">
        <v>1207571639096</v>
      </c>
      <c r="J106" s="10">
        <v>18622780</v>
      </c>
      <c r="K106" s="10" t="s">
        <v>470</v>
      </c>
      <c r="L106" s="11">
        <v>0.04</v>
      </c>
      <c r="M106" s="8">
        <v>1470216515531</v>
      </c>
      <c r="N106" s="8">
        <v>15749006</v>
      </c>
      <c r="O106" s="8" t="s">
        <v>649</v>
      </c>
      <c r="P106" s="11">
        <v>0</v>
      </c>
      <c r="Q106" s="12">
        <v>1950408626000</v>
      </c>
      <c r="R106" s="12">
        <v>17728866</v>
      </c>
      <c r="S106" s="12">
        <v>6</v>
      </c>
      <c r="T106" s="12">
        <v>4208134</v>
      </c>
      <c r="U106" s="11" t="s">
        <v>918</v>
      </c>
      <c r="V106" s="11"/>
      <c r="W106" s="11">
        <v>0</v>
      </c>
      <c r="X106" s="13">
        <f t="shared" si="135"/>
        <v>3000</v>
      </c>
      <c r="Y106" s="14">
        <f t="shared" si="134"/>
        <v>36000</v>
      </c>
      <c r="Z106" s="15">
        <v>720000</v>
      </c>
      <c r="AA106" s="15">
        <f t="shared" si="131"/>
        <v>57024000000</v>
      </c>
      <c r="AB106" s="16">
        <v>59</v>
      </c>
      <c r="AC106" s="16">
        <v>0</v>
      </c>
      <c r="AD106" s="269">
        <f t="shared" si="132"/>
        <v>0</v>
      </c>
      <c r="AE106" s="269">
        <f t="shared" si="133"/>
        <v>0</v>
      </c>
      <c r="AF106" s="283"/>
      <c r="AG106" s="18">
        <f t="shared" si="72"/>
        <v>0</v>
      </c>
      <c r="AH106" s="59"/>
      <c r="AI106" s="129">
        <f t="shared" si="136"/>
        <v>0</v>
      </c>
      <c r="AJ106" s="290">
        <v>0</v>
      </c>
      <c r="AK106" s="9">
        <f t="shared" si="74"/>
        <v>0</v>
      </c>
      <c r="AL106" s="259">
        <f t="shared" si="75"/>
        <v>0</v>
      </c>
      <c r="AM106" s="259">
        <f t="shared" si="70"/>
        <v>0</v>
      </c>
      <c r="AN106" s="262">
        <v>0</v>
      </c>
      <c r="AO106" s="262">
        <f t="shared" si="76"/>
        <v>0</v>
      </c>
      <c r="AP106" s="262">
        <f t="shared" si="77"/>
        <v>0</v>
      </c>
      <c r="AQ106" s="262">
        <f t="shared" si="78"/>
        <v>0</v>
      </c>
      <c r="AR106" s="274">
        <v>0</v>
      </c>
      <c r="AS106" s="274">
        <f t="shared" si="79"/>
        <v>0</v>
      </c>
      <c r="AT106" s="274">
        <f t="shared" si="80"/>
        <v>0</v>
      </c>
      <c r="AU106" s="274">
        <f t="shared" si="81"/>
        <v>0</v>
      </c>
      <c r="AV106" s="262">
        <v>0</v>
      </c>
      <c r="AW106" s="262">
        <f t="shared" si="82"/>
        <v>0</v>
      </c>
      <c r="AX106" s="262">
        <f t="shared" si="83"/>
        <v>0</v>
      </c>
      <c r="AY106" s="262">
        <f t="shared" si="84"/>
        <v>0</v>
      </c>
      <c r="AZ106" s="262">
        <f t="shared" si="85"/>
        <v>0</v>
      </c>
      <c r="BA106" s="262">
        <f t="shared" si="86"/>
        <v>0</v>
      </c>
      <c r="BB106" s="262">
        <f t="shared" si="87"/>
        <v>0</v>
      </c>
      <c r="BC106" s="262">
        <f t="shared" si="88"/>
        <v>0</v>
      </c>
      <c r="BD106" s="261">
        <v>0</v>
      </c>
      <c r="BE106" s="262">
        <f t="shared" si="89"/>
        <v>0</v>
      </c>
      <c r="BF106" s="262">
        <f t="shared" si="90"/>
        <v>0</v>
      </c>
      <c r="BG106" s="262">
        <f t="shared" si="91"/>
        <v>0</v>
      </c>
      <c r="BH106" s="262">
        <v>0</v>
      </c>
      <c r="BI106" s="262">
        <f t="shared" si="92"/>
        <v>0</v>
      </c>
      <c r="BJ106" s="262">
        <f t="shared" si="93"/>
        <v>0</v>
      </c>
      <c r="BK106" s="262">
        <f t="shared" si="94"/>
        <v>0</v>
      </c>
      <c r="BL106" s="262">
        <v>0</v>
      </c>
      <c r="BM106" s="262">
        <f t="shared" si="95"/>
        <v>0</v>
      </c>
      <c r="BN106" s="262">
        <f t="shared" si="96"/>
        <v>0</v>
      </c>
      <c r="BO106" s="262">
        <f t="shared" si="97"/>
        <v>0</v>
      </c>
      <c r="BP106" s="262">
        <f t="shared" si="98"/>
        <v>0</v>
      </c>
      <c r="BQ106" s="262">
        <f t="shared" si="99"/>
        <v>0</v>
      </c>
      <c r="BR106" s="262">
        <f t="shared" si="100"/>
        <v>0</v>
      </c>
      <c r="BS106" s="262">
        <f t="shared" si="101"/>
        <v>0</v>
      </c>
      <c r="BT106" s="262">
        <v>0</v>
      </c>
      <c r="BU106" s="262">
        <f t="shared" si="102"/>
        <v>0</v>
      </c>
      <c r="BV106" s="262">
        <f t="shared" si="103"/>
        <v>0</v>
      </c>
      <c r="BW106" s="262">
        <f t="shared" si="104"/>
        <v>0</v>
      </c>
      <c r="BX106" s="261">
        <v>0</v>
      </c>
      <c r="BY106" s="262">
        <f t="shared" si="105"/>
        <v>0</v>
      </c>
      <c r="BZ106" s="262">
        <f t="shared" si="106"/>
        <v>0</v>
      </c>
      <c r="CA106" s="262">
        <f t="shared" si="107"/>
        <v>0</v>
      </c>
      <c r="CB106" s="262">
        <v>0</v>
      </c>
      <c r="CC106" s="262">
        <f t="shared" si="108"/>
        <v>0</v>
      </c>
      <c r="CD106" s="262">
        <f t="shared" si="109"/>
        <v>0</v>
      </c>
      <c r="CE106" s="262">
        <f t="shared" si="110"/>
        <v>0</v>
      </c>
      <c r="CF106" s="262">
        <f t="shared" si="111"/>
        <v>0</v>
      </c>
      <c r="CG106" s="262">
        <f t="shared" si="112"/>
        <v>0</v>
      </c>
      <c r="CH106" s="262">
        <f t="shared" si="113"/>
        <v>0</v>
      </c>
      <c r="CI106" s="262">
        <f t="shared" si="114"/>
        <v>0</v>
      </c>
      <c r="CJ106" s="262">
        <v>0</v>
      </c>
      <c r="CK106" s="262">
        <f t="shared" si="115"/>
        <v>0</v>
      </c>
      <c r="CL106" s="262">
        <f t="shared" si="116"/>
        <v>0</v>
      </c>
      <c r="CM106" s="262">
        <f t="shared" si="117"/>
        <v>0</v>
      </c>
      <c r="CN106" s="262">
        <v>0</v>
      </c>
      <c r="CO106" s="262">
        <f t="shared" si="118"/>
        <v>0</v>
      </c>
      <c r="CP106" s="262">
        <f t="shared" si="119"/>
        <v>0</v>
      </c>
      <c r="CQ106" s="262">
        <f t="shared" si="120"/>
        <v>0</v>
      </c>
      <c r="CR106" s="262">
        <v>0</v>
      </c>
      <c r="CS106" s="262">
        <f t="shared" si="121"/>
        <v>0</v>
      </c>
      <c r="CT106" s="262">
        <f t="shared" si="122"/>
        <v>0</v>
      </c>
      <c r="CU106" s="262">
        <f t="shared" si="123"/>
        <v>0</v>
      </c>
      <c r="CV106" s="262">
        <f t="shared" si="124"/>
        <v>0</v>
      </c>
      <c r="CW106" s="262">
        <f t="shared" si="125"/>
        <v>0</v>
      </c>
      <c r="CX106" s="271">
        <f t="shared" si="126"/>
        <v>0</v>
      </c>
      <c r="CY106" s="271">
        <f t="shared" si="127"/>
        <v>0</v>
      </c>
      <c r="CZ106" s="300">
        <f t="shared" si="128"/>
        <v>0</v>
      </c>
      <c r="DA106" s="300">
        <f t="shared" si="129"/>
        <v>0</v>
      </c>
      <c r="DB106" s="300">
        <f t="shared" si="130"/>
        <v>0</v>
      </c>
      <c r="DC106" s="300"/>
      <c r="DD106" s="300"/>
      <c r="DE106" s="300"/>
      <c r="DF106" s="300"/>
    </row>
    <row r="107" spans="1:110" x14ac:dyDescent="0.35">
      <c r="A107" s="22" t="s">
        <v>11</v>
      </c>
      <c r="B107" s="22">
        <v>13010304</v>
      </c>
      <c r="C107" s="6" t="s">
        <v>239</v>
      </c>
      <c r="D107" s="7"/>
      <c r="E107" s="7">
        <v>12</v>
      </c>
      <c r="F107" s="7">
        <v>100</v>
      </c>
      <c r="G107" s="8">
        <v>1000000</v>
      </c>
      <c r="H107" s="9">
        <f t="shared" si="71"/>
        <v>10000</v>
      </c>
      <c r="I107" s="10">
        <v>3137321783108</v>
      </c>
      <c r="J107" s="10">
        <v>532546650</v>
      </c>
      <c r="K107" s="10" t="s">
        <v>478</v>
      </c>
      <c r="L107" s="11">
        <v>0</v>
      </c>
      <c r="M107" s="8">
        <v>5331008196707</v>
      </c>
      <c r="N107" s="8">
        <v>493332750</v>
      </c>
      <c r="O107" s="8" t="s">
        <v>650</v>
      </c>
      <c r="P107" s="11">
        <v>0</v>
      </c>
      <c r="Q107" s="12">
        <v>4470889806000</v>
      </c>
      <c r="R107" s="12">
        <v>324522200</v>
      </c>
      <c r="S107" s="12">
        <v>8</v>
      </c>
      <c r="T107" s="12">
        <v>142222800</v>
      </c>
      <c r="U107" s="11" t="s">
        <v>919</v>
      </c>
      <c r="V107" s="11"/>
      <c r="W107" s="11">
        <v>0</v>
      </c>
      <c r="X107" s="13">
        <f t="shared" si="135"/>
        <v>3600</v>
      </c>
      <c r="Y107" s="14">
        <f t="shared" si="134"/>
        <v>43200</v>
      </c>
      <c r="Z107" s="15">
        <v>4320000</v>
      </c>
      <c r="AA107" s="15">
        <f t="shared" si="131"/>
        <v>43200000000</v>
      </c>
      <c r="AB107" s="16">
        <v>14.166666666666666</v>
      </c>
      <c r="AC107" s="16"/>
      <c r="AD107" s="269">
        <f t="shared" si="132"/>
        <v>0</v>
      </c>
      <c r="AE107" s="269">
        <f t="shared" si="133"/>
        <v>0</v>
      </c>
      <c r="AF107" s="283"/>
      <c r="AG107" s="18">
        <f t="shared" si="72"/>
        <v>0</v>
      </c>
      <c r="AH107" s="59"/>
      <c r="AI107" s="129">
        <f t="shared" si="136"/>
        <v>0</v>
      </c>
      <c r="AJ107" s="290">
        <v>0</v>
      </c>
      <c r="AK107" s="9">
        <f t="shared" si="74"/>
        <v>0</v>
      </c>
      <c r="AL107" s="259">
        <f t="shared" si="75"/>
        <v>0</v>
      </c>
      <c r="AM107" s="259">
        <f t="shared" si="70"/>
        <v>0</v>
      </c>
      <c r="AN107" s="262">
        <v>0</v>
      </c>
      <c r="AO107" s="262">
        <f t="shared" si="76"/>
        <v>0</v>
      </c>
      <c r="AP107" s="262">
        <f t="shared" si="77"/>
        <v>0</v>
      </c>
      <c r="AQ107" s="262">
        <f t="shared" si="78"/>
        <v>0</v>
      </c>
      <c r="AR107" s="274">
        <v>0</v>
      </c>
      <c r="AS107" s="274">
        <f t="shared" si="79"/>
        <v>0</v>
      </c>
      <c r="AT107" s="274">
        <f t="shared" si="80"/>
        <v>0</v>
      </c>
      <c r="AU107" s="274">
        <f t="shared" si="81"/>
        <v>0</v>
      </c>
      <c r="AV107" s="262">
        <v>0</v>
      </c>
      <c r="AW107" s="262">
        <f t="shared" si="82"/>
        <v>0</v>
      </c>
      <c r="AX107" s="262">
        <f t="shared" si="83"/>
        <v>0</v>
      </c>
      <c r="AY107" s="262">
        <f t="shared" si="84"/>
        <v>0</v>
      </c>
      <c r="AZ107" s="262">
        <f t="shared" si="85"/>
        <v>0</v>
      </c>
      <c r="BA107" s="262">
        <f t="shared" si="86"/>
        <v>0</v>
      </c>
      <c r="BB107" s="262">
        <f t="shared" si="87"/>
        <v>0</v>
      </c>
      <c r="BC107" s="262">
        <f t="shared" si="88"/>
        <v>0</v>
      </c>
      <c r="BD107" s="261">
        <v>0</v>
      </c>
      <c r="BE107" s="262">
        <f t="shared" si="89"/>
        <v>0</v>
      </c>
      <c r="BF107" s="262">
        <f t="shared" si="90"/>
        <v>0</v>
      </c>
      <c r="BG107" s="262">
        <f t="shared" si="91"/>
        <v>0</v>
      </c>
      <c r="BH107" s="262">
        <v>0</v>
      </c>
      <c r="BI107" s="262">
        <f t="shared" si="92"/>
        <v>0</v>
      </c>
      <c r="BJ107" s="262">
        <f t="shared" si="93"/>
        <v>0</v>
      </c>
      <c r="BK107" s="262">
        <f t="shared" si="94"/>
        <v>0</v>
      </c>
      <c r="BL107" s="262">
        <v>0</v>
      </c>
      <c r="BM107" s="262">
        <f t="shared" si="95"/>
        <v>0</v>
      </c>
      <c r="BN107" s="262">
        <f t="shared" si="96"/>
        <v>0</v>
      </c>
      <c r="BO107" s="262">
        <f t="shared" si="97"/>
        <v>0</v>
      </c>
      <c r="BP107" s="262">
        <f t="shared" si="98"/>
        <v>0</v>
      </c>
      <c r="BQ107" s="262">
        <f t="shared" si="99"/>
        <v>0</v>
      </c>
      <c r="BR107" s="262">
        <f t="shared" si="100"/>
        <v>0</v>
      </c>
      <c r="BS107" s="262">
        <f t="shared" si="101"/>
        <v>0</v>
      </c>
      <c r="BT107" s="262">
        <v>0</v>
      </c>
      <c r="BU107" s="262">
        <f t="shared" si="102"/>
        <v>0</v>
      </c>
      <c r="BV107" s="262">
        <f t="shared" si="103"/>
        <v>0</v>
      </c>
      <c r="BW107" s="262">
        <f t="shared" si="104"/>
        <v>0</v>
      </c>
      <c r="BX107" s="261">
        <v>0</v>
      </c>
      <c r="BY107" s="262">
        <f t="shared" si="105"/>
        <v>0</v>
      </c>
      <c r="BZ107" s="262">
        <f t="shared" si="106"/>
        <v>0</v>
      </c>
      <c r="CA107" s="262">
        <f t="shared" si="107"/>
        <v>0</v>
      </c>
      <c r="CB107" s="262">
        <v>0</v>
      </c>
      <c r="CC107" s="262">
        <f t="shared" si="108"/>
        <v>0</v>
      </c>
      <c r="CD107" s="262">
        <f t="shared" si="109"/>
        <v>0</v>
      </c>
      <c r="CE107" s="262">
        <f t="shared" si="110"/>
        <v>0</v>
      </c>
      <c r="CF107" s="262">
        <f t="shared" si="111"/>
        <v>0</v>
      </c>
      <c r="CG107" s="262">
        <f t="shared" si="112"/>
        <v>0</v>
      </c>
      <c r="CH107" s="262">
        <f t="shared" si="113"/>
        <v>0</v>
      </c>
      <c r="CI107" s="262">
        <f t="shared" si="114"/>
        <v>0</v>
      </c>
      <c r="CJ107" s="262">
        <v>0</v>
      </c>
      <c r="CK107" s="262">
        <f t="shared" si="115"/>
        <v>0</v>
      </c>
      <c r="CL107" s="262">
        <f t="shared" si="116"/>
        <v>0</v>
      </c>
      <c r="CM107" s="262">
        <f t="shared" si="117"/>
        <v>0</v>
      </c>
      <c r="CN107" s="262">
        <v>0</v>
      </c>
      <c r="CO107" s="262">
        <f t="shared" si="118"/>
        <v>0</v>
      </c>
      <c r="CP107" s="262">
        <f t="shared" si="119"/>
        <v>0</v>
      </c>
      <c r="CQ107" s="262">
        <f t="shared" si="120"/>
        <v>0</v>
      </c>
      <c r="CR107" s="262">
        <v>0</v>
      </c>
      <c r="CS107" s="262">
        <f t="shared" si="121"/>
        <v>0</v>
      </c>
      <c r="CT107" s="262">
        <f t="shared" si="122"/>
        <v>0</v>
      </c>
      <c r="CU107" s="262">
        <f t="shared" si="123"/>
        <v>0</v>
      </c>
      <c r="CV107" s="262">
        <f t="shared" si="124"/>
        <v>0</v>
      </c>
      <c r="CW107" s="262">
        <f t="shared" si="125"/>
        <v>0</v>
      </c>
      <c r="CX107" s="271">
        <f t="shared" si="126"/>
        <v>0</v>
      </c>
      <c r="CY107" s="271">
        <f t="shared" si="127"/>
        <v>0</v>
      </c>
      <c r="CZ107" s="300">
        <f t="shared" si="128"/>
        <v>0</v>
      </c>
      <c r="DA107" s="300">
        <f t="shared" si="129"/>
        <v>0</v>
      </c>
      <c r="DB107" s="300">
        <f t="shared" si="130"/>
        <v>0</v>
      </c>
      <c r="DC107" s="300"/>
      <c r="DD107" s="300"/>
      <c r="DE107" s="300"/>
      <c r="DF107" s="300"/>
    </row>
    <row r="108" spans="1:110" x14ac:dyDescent="0.35">
      <c r="A108" s="22" t="s">
        <v>11</v>
      </c>
      <c r="B108" s="22">
        <v>13010306</v>
      </c>
      <c r="C108" s="6" t="s">
        <v>240</v>
      </c>
      <c r="D108" s="7"/>
      <c r="E108" s="7">
        <v>12</v>
      </c>
      <c r="F108" s="7">
        <v>100</v>
      </c>
      <c r="G108" s="8">
        <v>1500000</v>
      </c>
      <c r="H108" s="9">
        <f t="shared" si="71"/>
        <v>15000</v>
      </c>
      <c r="I108" s="10">
        <v>1087257264296</v>
      </c>
      <c r="J108" s="10">
        <v>134713900</v>
      </c>
      <c r="K108" s="10" t="s">
        <v>464</v>
      </c>
      <c r="L108" s="11">
        <v>0.01</v>
      </c>
      <c r="M108" s="8">
        <v>1944142484187</v>
      </c>
      <c r="N108" s="8">
        <v>142880450</v>
      </c>
      <c r="O108" s="8" t="s">
        <v>651</v>
      </c>
      <c r="P108" s="11">
        <v>0</v>
      </c>
      <c r="Q108" s="12">
        <v>1338449670000</v>
      </c>
      <c r="R108" s="12">
        <v>70240150</v>
      </c>
      <c r="S108" s="12">
        <v>8</v>
      </c>
      <c r="T108" s="12">
        <v>27816700</v>
      </c>
      <c r="U108" s="11" t="s">
        <v>587</v>
      </c>
      <c r="V108" s="11"/>
      <c r="W108" s="11">
        <v>0</v>
      </c>
      <c r="X108" s="13">
        <f t="shared" si="135"/>
        <v>1800</v>
      </c>
      <c r="Y108" s="14">
        <f t="shared" si="134"/>
        <v>21600</v>
      </c>
      <c r="Z108" s="15">
        <v>2160000</v>
      </c>
      <c r="AA108" s="15">
        <f t="shared" si="131"/>
        <v>32400000000</v>
      </c>
      <c r="AB108" s="16"/>
      <c r="AC108" s="16">
        <v>0</v>
      </c>
      <c r="AD108" s="269">
        <f t="shared" si="132"/>
        <v>0</v>
      </c>
      <c r="AE108" s="269">
        <f t="shared" si="133"/>
        <v>0</v>
      </c>
      <c r="AF108" s="283"/>
      <c r="AG108" s="18">
        <f t="shared" si="72"/>
        <v>0</v>
      </c>
      <c r="AH108" s="59"/>
      <c r="AI108" s="129">
        <f t="shared" si="136"/>
        <v>0</v>
      </c>
      <c r="AJ108" s="290">
        <v>0</v>
      </c>
      <c r="AK108" s="9">
        <f t="shared" si="74"/>
        <v>0</v>
      </c>
      <c r="AL108" s="259">
        <f t="shared" si="75"/>
        <v>0</v>
      </c>
      <c r="AM108" s="259">
        <f t="shared" si="70"/>
        <v>0</v>
      </c>
      <c r="AN108" s="262">
        <v>0</v>
      </c>
      <c r="AO108" s="262">
        <f t="shared" si="76"/>
        <v>0</v>
      </c>
      <c r="AP108" s="262">
        <f t="shared" si="77"/>
        <v>0</v>
      </c>
      <c r="AQ108" s="262">
        <f t="shared" si="78"/>
        <v>0</v>
      </c>
      <c r="AR108" s="274">
        <v>0</v>
      </c>
      <c r="AS108" s="274">
        <f t="shared" si="79"/>
        <v>0</v>
      </c>
      <c r="AT108" s="274">
        <f t="shared" si="80"/>
        <v>0</v>
      </c>
      <c r="AU108" s="274">
        <f t="shared" si="81"/>
        <v>0</v>
      </c>
      <c r="AV108" s="262">
        <v>0</v>
      </c>
      <c r="AW108" s="262">
        <f t="shared" si="82"/>
        <v>0</v>
      </c>
      <c r="AX108" s="262">
        <f t="shared" si="83"/>
        <v>0</v>
      </c>
      <c r="AY108" s="262">
        <f t="shared" si="84"/>
        <v>0</v>
      </c>
      <c r="AZ108" s="262">
        <f t="shared" si="85"/>
        <v>0</v>
      </c>
      <c r="BA108" s="262">
        <f t="shared" si="86"/>
        <v>0</v>
      </c>
      <c r="BB108" s="262">
        <f t="shared" si="87"/>
        <v>0</v>
      </c>
      <c r="BC108" s="262">
        <f t="shared" si="88"/>
        <v>0</v>
      </c>
      <c r="BD108" s="261">
        <v>0</v>
      </c>
      <c r="BE108" s="262">
        <f t="shared" si="89"/>
        <v>0</v>
      </c>
      <c r="BF108" s="262">
        <f t="shared" si="90"/>
        <v>0</v>
      </c>
      <c r="BG108" s="262">
        <f t="shared" si="91"/>
        <v>0</v>
      </c>
      <c r="BH108" s="262">
        <v>0</v>
      </c>
      <c r="BI108" s="262">
        <f t="shared" si="92"/>
        <v>0</v>
      </c>
      <c r="BJ108" s="262">
        <f t="shared" si="93"/>
        <v>0</v>
      </c>
      <c r="BK108" s="262">
        <f t="shared" si="94"/>
        <v>0</v>
      </c>
      <c r="BL108" s="262">
        <v>0</v>
      </c>
      <c r="BM108" s="262">
        <f t="shared" si="95"/>
        <v>0</v>
      </c>
      <c r="BN108" s="262">
        <f t="shared" si="96"/>
        <v>0</v>
      </c>
      <c r="BO108" s="262">
        <f t="shared" si="97"/>
        <v>0</v>
      </c>
      <c r="BP108" s="262">
        <f t="shared" si="98"/>
        <v>0</v>
      </c>
      <c r="BQ108" s="262">
        <f t="shared" si="99"/>
        <v>0</v>
      </c>
      <c r="BR108" s="262">
        <f t="shared" si="100"/>
        <v>0</v>
      </c>
      <c r="BS108" s="262">
        <f t="shared" si="101"/>
        <v>0</v>
      </c>
      <c r="BT108" s="262">
        <v>0</v>
      </c>
      <c r="BU108" s="262">
        <f t="shared" si="102"/>
        <v>0</v>
      </c>
      <c r="BV108" s="262">
        <f t="shared" si="103"/>
        <v>0</v>
      </c>
      <c r="BW108" s="262">
        <f t="shared" si="104"/>
        <v>0</v>
      </c>
      <c r="BX108" s="261">
        <v>0</v>
      </c>
      <c r="BY108" s="262">
        <f t="shared" si="105"/>
        <v>0</v>
      </c>
      <c r="BZ108" s="262">
        <f t="shared" si="106"/>
        <v>0</v>
      </c>
      <c r="CA108" s="262">
        <f t="shared" si="107"/>
        <v>0</v>
      </c>
      <c r="CB108" s="262">
        <v>0</v>
      </c>
      <c r="CC108" s="262">
        <f t="shared" si="108"/>
        <v>0</v>
      </c>
      <c r="CD108" s="262">
        <f t="shared" si="109"/>
        <v>0</v>
      </c>
      <c r="CE108" s="262">
        <f t="shared" si="110"/>
        <v>0</v>
      </c>
      <c r="CF108" s="262">
        <f t="shared" si="111"/>
        <v>0</v>
      </c>
      <c r="CG108" s="262">
        <f t="shared" si="112"/>
        <v>0</v>
      </c>
      <c r="CH108" s="262">
        <f t="shared" si="113"/>
        <v>0</v>
      </c>
      <c r="CI108" s="262">
        <f t="shared" si="114"/>
        <v>0</v>
      </c>
      <c r="CJ108" s="262">
        <v>0</v>
      </c>
      <c r="CK108" s="262">
        <f t="shared" si="115"/>
        <v>0</v>
      </c>
      <c r="CL108" s="262">
        <f t="shared" si="116"/>
        <v>0</v>
      </c>
      <c r="CM108" s="262">
        <f t="shared" si="117"/>
        <v>0</v>
      </c>
      <c r="CN108" s="262">
        <v>0</v>
      </c>
      <c r="CO108" s="262">
        <f t="shared" si="118"/>
        <v>0</v>
      </c>
      <c r="CP108" s="262">
        <f t="shared" si="119"/>
        <v>0</v>
      </c>
      <c r="CQ108" s="262">
        <f t="shared" si="120"/>
        <v>0</v>
      </c>
      <c r="CR108" s="262">
        <v>0</v>
      </c>
      <c r="CS108" s="262">
        <f t="shared" si="121"/>
        <v>0</v>
      </c>
      <c r="CT108" s="262">
        <f t="shared" si="122"/>
        <v>0</v>
      </c>
      <c r="CU108" s="262">
        <f t="shared" si="123"/>
        <v>0</v>
      </c>
      <c r="CV108" s="262">
        <f t="shared" si="124"/>
        <v>0</v>
      </c>
      <c r="CW108" s="262">
        <f t="shared" si="125"/>
        <v>0</v>
      </c>
      <c r="CX108" s="271">
        <f t="shared" si="126"/>
        <v>0</v>
      </c>
      <c r="CY108" s="271">
        <f t="shared" si="127"/>
        <v>0</v>
      </c>
      <c r="CZ108" s="300">
        <f t="shared" si="128"/>
        <v>0</v>
      </c>
      <c r="DA108" s="300">
        <f t="shared" si="129"/>
        <v>0</v>
      </c>
      <c r="DB108" s="300">
        <f t="shared" si="130"/>
        <v>0</v>
      </c>
      <c r="DC108" s="300"/>
      <c r="DD108" s="300"/>
      <c r="DE108" s="300"/>
      <c r="DF108" s="300"/>
    </row>
    <row r="109" spans="1:110" x14ac:dyDescent="0.35">
      <c r="A109" s="22" t="s">
        <v>11</v>
      </c>
      <c r="B109" s="22">
        <v>13020258</v>
      </c>
      <c r="C109" s="6" t="s">
        <v>354</v>
      </c>
      <c r="D109" s="7" t="s">
        <v>241</v>
      </c>
      <c r="E109" s="7">
        <v>12</v>
      </c>
      <c r="F109" s="7">
        <v>100</v>
      </c>
      <c r="G109" s="8">
        <v>2300000</v>
      </c>
      <c r="H109" s="9">
        <f t="shared" si="71"/>
        <v>23000</v>
      </c>
      <c r="I109" s="10"/>
      <c r="J109" s="10"/>
      <c r="K109" s="10"/>
      <c r="L109" s="11"/>
      <c r="M109" s="8">
        <v>2834496000</v>
      </c>
      <c r="N109" s="8">
        <v>1110</v>
      </c>
      <c r="O109" s="8" t="s">
        <v>469</v>
      </c>
      <c r="P109" s="11" t="s">
        <v>860</v>
      </c>
      <c r="Q109" s="12">
        <v>1451514790000</v>
      </c>
      <c r="R109" s="12">
        <v>44280500</v>
      </c>
      <c r="S109" s="12">
        <v>7</v>
      </c>
      <c r="T109" s="12">
        <v>16968000</v>
      </c>
      <c r="U109" s="11" t="s">
        <v>683</v>
      </c>
      <c r="V109" s="12">
        <v>2664900</v>
      </c>
      <c r="W109" s="11">
        <v>0.06</v>
      </c>
      <c r="X109" s="13">
        <f t="shared" si="135"/>
        <v>3600</v>
      </c>
      <c r="Y109" s="14">
        <f t="shared" ref="Y109:Y140" si="137">Z109/F109</f>
        <v>43200</v>
      </c>
      <c r="Z109" s="15">
        <v>4320000</v>
      </c>
      <c r="AA109" s="15">
        <f t="shared" si="131"/>
        <v>99360000000</v>
      </c>
      <c r="AB109" s="16">
        <v>720.91666666666663</v>
      </c>
      <c r="AC109" s="16">
        <v>1020.6666666666666</v>
      </c>
      <c r="AD109" s="269">
        <f t="shared" si="132"/>
        <v>2000</v>
      </c>
      <c r="AE109" s="269">
        <f t="shared" si="133"/>
        <v>24000</v>
      </c>
      <c r="AF109" s="283">
        <v>2400000</v>
      </c>
      <c r="AG109" s="18">
        <f t="shared" si="72"/>
        <v>55200000000</v>
      </c>
      <c r="AH109" s="59"/>
      <c r="AI109" s="129">
        <f t="shared" si="136"/>
        <v>0.55555555555555558</v>
      </c>
      <c r="AJ109" s="290">
        <v>0.1</v>
      </c>
      <c r="AK109" s="9">
        <f t="shared" si="74"/>
        <v>240000</v>
      </c>
      <c r="AL109" s="259">
        <f t="shared" si="75"/>
        <v>2640000</v>
      </c>
      <c r="AM109" s="259">
        <f t="shared" si="70"/>
        <v>60720000000</v>
      </c>
      <c r="AN109" s="262">
        <v>120000</v>
      </c>
      <c r="AO109" s="262">
        <f t="shared" si="76"/>
        <v>2760000000</v>
      </c>
      <c r="AP109" s="262">
        <f t="shared" si="77"/>
        <v>12000</v>
      </c>
      <c r="AQ109" s="262">
        <f t="shared" si="78"/>
        <v>276000000</v>
      </c>
      <c r="AR109" s="274">
        <v>168000.00000000003</v>
      </c>
      <c r="AS109" s="274">
        <f t="shared" si="79"/>
        <v>3864000000.0000005</v>
      </c>
      <c r="AT109" s="274">
        <f t="shared" si="80"/>
        <v>16800.000000000004</v>
      </c>
      <c r="AU109" s="274">
        <f t="shared" si="81"/>
        <v>386400000.00000006</v>
      </c>
      <c r="AV109" s="262">
        <v>168000.00000000003</v>
      </c>
      <c r="AW109" s="262">
        <f t="shared" si="82"/>
        <v>3864000000.0000005</v>
      </c>
      <c r="AX109" s="262">
        <f t="shared" si="83"/>
        <v>16800.000000000004</v>
      </c>
      <c r="AY109" s="262">
        <f t="shared" si="84"/>
        <v>386400000.00000006</v>
      </c>
      <c r="AZ109" s="262">
        <f t="shared" si="85"/>
        <v>456000.00000000006</v>
      </c>
      <c r="BA109" s="262">
        <f t="shared" si="86"/>
        <v>10488000000</v>
      </c>
      <c r="BB109" s="262">
        <f t="shared" si="87"/>
        <v>45600.000000000007</v>
      </c>
      <c r="BC109" s="262">
        <f t="shared" si="88"/>
        <v>1048800000.0000001</v>
      </c>
      <c r="BD109" s="261">
        <v>168000.00000000003</v>
      </c>
      <c r="BE109" s="262">
        <f t="shared" si="89"/>
        <v>3864000000.0000005</v>
      </c>
      <c r="BF109" s="262">
        <f t="shared" si="90"/>
        <v>16800.000000000004</v>
      </c>
      <c r="BG109" s="262">
        <f t="shared" si="91"/>
        <v>386400000.00000006</v>
      </c>
      <c r="BH109" s="262">
        <v>192000</v>
      </c>
      <c r="BI109" s="262">
        <f t="shared" si="92"/>
        <v>4416000000</v>
      </c>
      <c r="BJ109" s="262">
        <f t="shared" si="93"/>
        <v>19200</v>
      </c>
      <c r="BK109" s="262">
        <f t="shared" si="94"/>
        <v>441600000</v>
      </c>
      <c r="BL109" s="262">
        <v>144000</v>
      </c>
      <c r="BM109" s="262">
        <f t="shared" si="95"/>
        <v>3312000000</v>
      </c>
      <c r="BN109" s="262">
        <f t="shared" si="96"/>
        <v>14400</v>
      </c>
      <c r="BO109" s="262">
        <f t="shared" si="97"/>
        <v>331200000</v>
      </c>
      <c r="BP109" s="262">
        <f t="shared" si="98"/>
        <v>504000</v>
      </c>
      <c r="BQ109" s="262">
        <f t="shared" si="99"/>
        <v>11592000000</v>
      </c>
      <c r="BR109" s="262">
        <f t="shared" si="100"/>
        <v>50400</v>
      </c>
      <c r="BS109" s="262">
        <f t="shared" si="101"/>
        <v>1159200000</v>
      </c>
      <c r="BT109" s="262">
        <v>264000</v>
      </c>
      <c r="BU109" s="262">
        <f t="shared" si="102"/>
        <v>6072000000</v>
      </c>
      <c r="BV109" s="262">
        <f t="shared" si="103"/>
        <v>26400</v>
      </c>
      <c r="BW109" s="262">
        <f t="shared" si="104"/>
        <v>607200000</v>
      </c>
      <c r="BX109" s="261">
        <v>264000</v>
      </c>
      <c r="BY109" s="262">
        <f t="shared" si="105"/>
        <v>6072000000</v>
      </c>
      <c r="BZ109" s="262">
        <f t="shared" si="106"/>
        <v>26400</v>
      </c>
      <c r="CA109" s="262">
        <f t="shared" si="107"/>
        <v>607200000</v>
      </c>
      <c r="CB109" s="262">
        <v>240000</v>
      </c>
      <c r="CC109" s="262">
        <f t="shared" si="108"/>
        <v>5520000000</v>
      </c>
      <c r="CD109" s="262">
        <f t="shared" si="109"/>
        <v>24000</v>
      </c>
      <c r="CE109" s="262">
        <f t="shared" si="110"/>
        <v>552000000</v>
      </c>
      <c r="CF109" s="262">
        <f t="shared" si="111"/>
        <v>768000</v>
      </c>
      <c r="CG109" s="262">
        <f t="shared" si="112"/>
        <v>17664000000</v>
      </c>
      <c r="CH109" s="262">
        <f t="shared" si="113"/>
        <v>607250400</v>
      </c>
      <c r="CI109" s="262">
        <f t="shared" si="114"/>
        <v>1766400000</v>
      </c>
      <c r="CJ109" s="262">
        <v>264000</v>
      </c>
      <c r="CK109" s="262">
        <f t="shared" si="115"/>
        <v>6072000000</v>
      </c>
      <c r="CL109" s="262">
        <f t="shared" si="116"/>
        <v>26400</v>
      </c>
      <c r="CM109" s="262">
        <f t="shared" si="117"/>
        <v>607200000</v>
      </c>
      <c r="CN109" s="262">
        <v>240000</v>
      </c>
      <c r="CO109" s="262">
        <f t="shared" si="118"/>
        <v>5520000000</v>
      </c>
      <c r="CP109" s="262">
        <f t="shared" si="119"/>
        <v>24000</v>
      </c>
      <c r="CQ109" s="262">
        <f t="shared" si="120"/>
        <v>552000000</v>
      </c>
      <c r="CR109" s="262">
        <v>168000.00000000003</v>
      </c>
      <c r="CS109" s="262">
        <f t="shared" si="121"/>
        <v>3864000000.0000005</v>
      </c>
      <c r="CT109" s="262">
        <f t="shared" si="122"/>
        <v>16800.000000000004</v>
      </c>
      <c r="CU109" s="262">
        <f t="shared" si="123"/>
        <v>386400000.00000006</v>
      </c>
      <c r="CV109" s="262">
        <f t="shared" si="124"/>
        <v>672000</v>
      </c>
      <c r="CW109" s="262">
        <f t="shared" si="125"/>
        <v>15456000000</v>
      </c>
      <c r="CX109" s="271">
        <f t="shared" si="126"/>
        <v>67200</v>
      </c>
      <c r="CY109" s="271">
        <f t="shared" si="127"/>
        <v>1545600000</v>
      </c>
      <c r="CZ109" s="300">
        <f t="shared" si="128"/>
        <v>240000</v>
      </c>
      <c r="DA109" s="300">
        <f t="shared" si="129"/>
        <v>5520000000</v>
      </c>
      <c r="DB109" s="300">
        <f t="shared" si="130"/>
        <v>0</v>
      </c>
      <c r="DC109" s="300"/>
      <c r="DD109" s="300"/>
      <c r="DE109" s="300"/>
      <c r="DF109" s="300"/>
    </row>
    <row r="110" spans="1:110" x14ac:dyDescent="0.35">
      <c r="A110" s="22" t="s">
        <v>11</v>
      </c>
      <c r="B110" s="22">
        <v>13020251</v>
      </c>
      <c r="C110" s="138" t="s">
        <v>355</v>
      </c>
      <c r="D110" s="7" t="s">
        <v>67</v>
      </c>
      <c r="E110" s="7">
        <v>12</v>
      </c>
      <c r="F110" s="7">
        <v>100</v>
      </c>
      <c r="G110" s="8">
        <v>1848000</v>
      </c>
      <c r="H110" s="9">
        <f t="shared" si="71"/>
        <v>18480</v>
      </c>
      <c r="I110" s="10">
        <v>2930380765796</v>
      </c>
      <c r="J110" s="10">
        <v>183640660</v>
      </c>
      <c r="K110" s="10" t="s">
        <v>470</v>
      </c>
      <c r="L110" s="11">
        <v>0.02</v>
      </c>
      <c r="M110" s="8">
        <v>3681074799467</v>
      </c>
      <c r="N110" s="8">
        <v>202860700</v>
      </c>
      <c r="O110" s="8" t="s">
        <v>652</v>
      </c>
      <c r="P110" s="11">
        <v>0.02</v>
      </c>
      <c r="Q110" s="12">
        <v>2221561455000</v>
      </c>
      <c r="R110" s="12">
        <v>105631000</v>
      </c>
      <c r="S110" s="12">
        <v>13</v>
      </c>
      <c r="T110" s="12">
        <v>58575900</v>
      </c>
      <c r="U110" s="11" t="s">
        <v>920</v>
      </c>
      <c r="V110" s="12">
        <v>5695000</v>
      </c>
      <c r="W110" s="11">
        <v>0.05</v>
      </c>
      <c r="X110" s="13">
        <f t="shared" si="135"/>
        <v>3600</v>
      </c>
      <c r="Y110" s="14">
        <f t="shared" si="137"/>
        <v>43200</v>
      </c>
      <c r="Z110" s="15">
        <v>4320000</v>
      </c>
      <c r="AA110" s="15">
        <f t="shared" si="131"/>
        <v>79833600000</v>
      </c>
      <c r="AB110" s="16">
        <v>3781.4166666666665</v>
      </c>
      <c r="AC110" s="16">
        <v>4244.166666666667</v>
      </c>
      <c r="AD110" s="269">
        <f t="shared" si="132"/>
        <v>4000</v>
      </c>
      <c r="AE110" s="269">
        <f t="shared" si="133"/>
        <v>48000</v>
      </c>
      <c r="AF110" s="285">
        <v>4800000</v>
      </c>
      <c r="AG110" s="18">
        <f t="shared" si="72"/>
        <v>88704000000</v>
      </c>
      <c r="AH110" s="20" t="s">
        <v>877</v>
      </c>
      <c r="AI110" s="129">
        <f t="shared" si="136"/>
        <v>1.1111111111111112</v>
      </c>
      <c r="AJ110" s="290">
        <v>0.6</v>
      </c>
      <c r="AK110" s="9">
        <f t="shared" si="74"/>
        <v>2880000</v>
      </c>
      <c r="AL110" s="259">
        <f t="shared" si="75"/>
        <v>7680000</v>
      </c>
      <c r="AM110" s="259">
        <f t="shared" si="70"/>
        <v>141926400000</v>
      </c>
      <c r="AN110" s="262">
        <v>240000</v>
      </c>
      <c r="AO110" s="262">
        <f t="shared" si="76"/>
        <v>4435200000</v>
      </c>
      <c r="AP110" s="262">
        <f t="shared" si="77"/>
        <v>144000</v>
      </c>
      <c r="AQ110" s="262">
        <f t="shared" si="78"/>
        <v>2661120000</v>
      </c>
      <c r="AR110" s="274">
        <v>336000.00000000006</v>
      </c>
      <c r="AS110" s="274">
        <f t="shared" si="79"/>
        <v>6209280000.000001</v>
      </c>
      <c r="AT110" s="274">
        <f t="shared" si="80"/>
        <v>201600.00000000003</v>
      </c>
      <c r="AU110" s="274">
        <f t="shared" si="81"/>
        <v>3725568000.0000005</v>
      </c>
      <c r="AV110" s="262">
        <v>336000.00000000006</v>
      </c>
      <c r="AW110" s="262">
        <f t="shared" si="82"/>
        <v>6209280000.000001</v>
      </c>
      <c r="AX110" s="262">
        <f t="shared" si="83"/>
        <v>201600.00000000003</v>
      </c>
      <c r="AY110" s="262">
        <f t="shared" si="84"/>
        <v>3725568000.0000005</v>
      </c>
      <c r="AZ110" s="262">
        <f t="shared" si="85"/>
        <v>912000.00000000012</v>
      </c>
      <c r="BA110" s="262">
        <f t="shared" si="86"/>
        <v>16853760000.000002</v>
      </c>
      <c r="BB110" s="262">
        <f t="shared" si="87"/>
        <v>547200</v>
      </c>
      <c r="BC110" s="262">
        <f t="shared" si="88"/>
        <v>10112256000</v>
      </c>
      <c r="BD110" s="261">
        <v>336000.00000000006</v>
      </c>
      <c r="BE110" s="262">
        <f t="shared" si="89"/>
        <v>6209280000.000001</v>
      </c>
      <c r="BF110" s="262">
        <f t="shared" si="90"/>
        <v>201600.00000000003</v>
      </c>
      <c r="BG110" s="262">
        <f t="shared" si="91"/>
        <v>3725568000.0000005</v>
      </c>
      <c r="BH110" s="262">
        <v>384000</v>
      </c>
      <c r="BI110" s="262">
        <f t="shared" si="92"/>
        <v>7096320000</v>
      </c>
      <c r="BJ110" s="262">
        <f t="shared" si="93"/>
        <v>230400</v>
      </c>
      <c r="BK110" s="262">
        <f t="shared" si="94"/>
        <v>4257792000</v>
      </c>
      <c r="BL110" s="262">
        <v>288000</v>
      </c>
      <c r="BM110" s="262">
        <f t="shared" si="95"/>
        <v>5322240000</v>
      </c>
      <c r="BN110" s="262">
        <f t="shared" si="96"/>
        <v>172800</v>
      </c>
      <c r="BO110" s="262">
        <f t="shared" si="97"/>
        <v>3193344000</v>
      </c>
      <c r="BP110" s="262">
        <f t="shared" si="98"/>
        <v>1008000</v>
      </c>
      <c r="BQ110" s="262">
        <f t="shared" si="99"/>
        <v>18627840000</v>
      </c>
      <c r="BR110" s="262">
        <f t="shared" si="100"/>
        <v>604800</v>
      </c>
      <c r="BS110" s="262">
        <f t="shared" si="101"/>
        <v>11176704000</v>
      </c>
      <c r="BT110" s="262">
        <v>528000</v>
      </c>
      <c r="BU110" s="262">
        <f t="shared" si="102"/>
        <v>9757440000</v>
      </c>
      <c r="BV110" s="262">
        <f t="shared" si="103"/>
        <v>316800</v>
      </c>
      <c r="BW110" s="262">
        <f t="shared" si="104"/>
        <v>5854464000</v>
      </c>
      <c r="BX110" s="261">
        <v>528000</v>
      </c>
      <c r="BY110" s="262">
        <f t="shared" si="105"/>
        <v>9757440000</v>
      </c>
      <c r="BZ110" s="262">
        <f t="shared" si="106"/>
        <v>316800</v>
      </c>
      <c r="CA110" s="262">
        <f t="shared" si="107"/>
        <v>5854464000</v>
      </c>
      <c r="CB110" s="262">
        <v>480000</v>
      </c>
      <c r="CC110" s="262">
        <f t="shared" si="108"/>
        <v>8870400000</v>
      </c>
      <c r="CD110" s="262">
        <f t="shared" si="109"/>
        <v>288000</v>
      </c>
      <c r="CE110" s="262">
        <f t="shared" si="110"/>
        <v>5322240000</v>
      </c>
      <c r="CF110" s="262">
        <f t="shared" si="111"/>
        <v>1536000</v>
      </c>
      <c r="CG110" s="262">
        <f t="shared" si="112"/>
        <v>28385280000</v>
      </c>
      <c r="CH110" s="262">
        <f t="shared" si="113"/>
        <v>5855068800</v>
      </c>
      <c r="CI110" s="262">
        <f t="shared" si="114"/>
        <v>17031168000</v>
      </c>
      <c r="CJ110" s="262">
        <v>528000</v>
      </c>
      <c r="CK110" s="262">
        <f t="shared" si="115"/>
        <v>9757440000</v>
      </c>
      <c r="CL110" s="262">
        <f t="shared" si="116"/>
        <v>316800</v>
      </c>
      <c r="CM110" s="262">
        <f t="shared" si="117"/>
        <v>5854464000</v>
      </c>
      <c r="CN110" s="262">
        <v>480000</v>
      </c>
      <c r="CO110" s="262">
        <f t="shared" si="118"/>
        <v>8870400000</v>
      </c>
      <c r="CP110" s="262">
        <f t="shared" si="119"/>
        <v>288000</v>
      </c>
      <c r="CQ110" s="262">
        <f t="shared" si="120"/>
        <v>5322240000</v>
      </c>
      <c r="CR110" s="262">
        <v>336000.00000000006</v>
      </c>
      <c r="CS110" s="262">
        <f t="shared" si="121"/>
        <v>6209280000.000001</v>
      </c>
      <c r="CT110" s="262">
        <f t="shared" si="122"/>
        <v>201600.00000000003</v>
      </c>
      <c r="CU110" s="262">
        <f t="shared" si="123"/>
        <v>3725568000.0000005</v>
      </c>
      <c r="CV110" s="262">
        <f t="shared" si="124"/>
        <v>1344000</v>
      </c>
      <c r="CW110" s="262">
        <f t="shared" si="125"/>
        <v>24837120000</v>
      </c>
      <c r="CX110" s="271">
        <f t="shared" si="126"/>
        <v>806400</v>
      </c>
      <c r="CY110" s="271">
        <f t="shared" si="127"/>
        <v>14902272000</v>
      </c>
      <c r="CZ110" s="300">
        <f t="shared" si="128"/>
        <v>2880000</v>
      </c>
      <c r="DA110" s="300">
        <f t="shared" si="129"/>
        <v>53222400000</v>
      </c>
      <c r="DB110" s="300">
        <f t="shared" si="130"/>
        <v>0</v>
      </c>
      <c r="DC110" s="300"/>
      <c r="DD110" s="300"/>
      <c r="DE110" s="300"/>
      <c r="DF110" s="300"/>
    </row>
    <row r="111" spans="1:110" x14ac:dyDescent="0.35">
      <c r="A111" s="22" t="s">
        <v>11</v>
      </c>
      <c r="B111" s="22">
        <v>13010255</v>
      </c>
      <c r="C111" s="6" t="s">
        <v>356</v>
      </c>
      <c r="D111" s="7" t="s">
        <v>242</v>
      </c>
      <c r="E111" s="7">
        <v>12</v>
      </c>
      <c r="F111" s="7">
        <v>100</v>
      </c>
      <c r="G111" s="8">
        <v>712800</v>
      </c>
      <c r="H111" s="9">
        <f t="shared" si="71"/>
        <v>7128</v>
      </c>
      <c r="I111" s="10">
        <v>189965110617</v>
      </c>
      <c r="J111" s="10">
        <v>34843440</v>
      </c>
      <c r="K111" s="10" t="s">
        <v>467</v>
      </c>
      <c r="L111" s="11">
        <v>0.25</v>
      </c>
      <c r="M111" s="8">
        <v>263768657400</v>
      </c>
      <c r="N111" s="8">
        <v>38350410</v>
      </c>
      <c r="O111" s="8" t="s">
        <v>653</v>
      </c>
      <c r="P111" s="11">
        <v>0.24</v>
      </c>
      <c r="Q111" s="12">
        <v>99222308100</v>
      </c>
      <c r="R111" s="12">
        <v>12672070</v>
      </c>
      <c r="S111" s="12">
        <v>5</v>
      </c>
      <c r="T111" s="12"/>
      <c r="U111" s="11" t="s">
        <v>469</v>
      </c>
      <c r="V111" s="12">
        <v>4359700</v>
      </c>
      <c r="W111" s="11">
        <v>0.34</v>
      </c>
      <c r="X111" s="13">
        <f t="shared" si="135"/>
        <v>10368</v>
      </c>
      <c r="Y111" s="14">
        <f t="shared" si="137"/>
        <v>124416</v>
      </c>
      <c r="Z111" s="15">
        <v>12441600</v>
      </c>
      <c r="AA111" s="15">
        <f t="shared" si="131"/>
        <v>88683724800</v>
      </c>
      <c r="AB111" s="16">
        <v>1753.6666666666667</v>
      </c>
      <c r="AC111" s="16">
        <v>4508</v>
      </c>
      <c r="AD111" s="269">
        <f t="shared" si="132"/>
        <v>5000</v>
      </c>
      <c r="AE111" s="269">
        <f t="shared" si="133"/>
        <v>60000</v>
      </c>
      <c r="AF111" s="283">
        <v>6000000</v>
      </c>
      <c r="AG111" s="18">
        <f t="shared" si="72"/>
        <v>42768000000</v>
      </c>
      <c r="AH111" s="59"/>
      <c r="AI111" s="129">
        <f t="shared" si="136"/>
        <v>0.48225308641975306</v>
      </c>
      <c r="AJ111" s="290">
        <v>0.25</v>
      </c>
      <c r="AK111" s="9">
        <f t="shared" si="74"/>
        <v>1500000</v>
      </c>
      <c r="AL111" s="259">
        <f t="shared" si="75"/>
        <v>7500000</v>
      </c>
      <c r="AM111" s="259">
        <f t="shared" si="70"/>
        <v>53460000000</v>
      </c>
      <c r="AN111" s="262">
        <v>300000</v>
      </c>
      <c r="AO111" s="262">
        <f t="shared" si="76"/>
        <v>2138400000</v>
      </c>
      <c r="AP111" s="262">
        <f t="shared" si="77"/>
        <v>75000</v>
      </c>
      <c r="AQ111" s="262">
        <f t="shared" si="78"/>
        <v>534600000</v>
      </c>
      <c r="AR111" s="274">
        <v>420000.00000000006</v>
      </c>
      <c r="AS111" s="274">
        <f t="shared" si="79"/>
        <v>2993760000.0000005</v>
      </c>
      <c r="AT111" s="274">
        <f t="shared" si="80"/>
        <v>105000.00000000001</v>
      </c>
      <c r="AU111" s="274">
        <f t="shared" si="81"/>
        <v>748440000.00000012</v>
      </c>
      <c r="AV111" s="262">
        <v>420000.00000000006</v>
      </c>
      <c r="AW111" s="262">
        <f t="shared" si="82"/>
        <v>2993760000.0000005</v>
      </c>
      <c r="AX111" s="262">
        <f t="shared" si="83"/>
        <v>105000.00000000001</v>
      </c>
      <c r="AY111" s="262">
        <f t="shared" si="84"/>
        <v>748440000.00000012</v>
      </c>
      <c r="AZ111" s="262">
        <f t="shared" si="85"/>
        <v>1140000</v>
      </c>
      <c r="BA111" s="262">
        <f t="shared" si="86"/>
        <v>8125920000.000001</v>
      </c>
      <c r="BB111" s="262">
        <f t="shared" si="87"/>
        <v>285000</v>
      </c>
      <c r="BC111" s="262">
        <f t="shared" si="88"/>
        <v>2031480000.0000002</v>
      </c>
      <c r="BD111" s="261">
        <v>420000.00000000006</v>
      </c>
      <c r="BE111" s="262">
        <f t="shared" si="89"/>
        <v>2993760000.0000005</v>
      </c>
      <c r="BF111" s="262">
        <f t="shared" si="90"/>
        <v>105000.00000000001</v>
      </c>
      <c r="BG111" s="262">
        <f t="shared" si="91"/>
        <v>748440000.00000012</v>
      </c>
      <c r="BH111" s="262">
        <v>480000</v>
      </c>
      <c r="BI111" s="262">
        <f t="shared" si="92"/>
        <v>3421440000</v>
      </c>
      <c r="BJ111" s="262">
        <f t="shared" si="93"/>
        <v>120000</v>
      </c>
      <c r="BK111" s="262">
        <f t="shared" si="94"/>
        <v>855360000</v>
      </c>
      <c r="BL111" s="262">
        <v>360000</v>
      </c>
      <c r="BM111" s="262">
        <f t="shared" si="95"/>
        <v>2566080000</v>
      </c>
      <c r="BN111" s="262">
        <f t="shared" si="96"/>
        <v>90000</v>
      </c>
      <c r="BO111" s="262">
        <f t="shared" si="97"/>
        <v>641520000</v>
      </c>
      <c r="BP111" s="262">
        <f t="shared" si="98"/>
        <v>1260000</v>
      </c>
      <c r="BQ111" s="262">
        <f t="shared" si="99"/>
        <v>8981280000</v>
      </c>
      <c r="BR111" s="262">
        <f t="shared" si="100"/>
        <v>315000</v>
      </c>
      <c r="BS111" s="262">
        <f t="shared" si="101"/>
        <v>2245320000</v>
      </c>
      <c r="BT111" s="262">
        <v>660000</v>
      </c>
      <c r="BU111" s="262">
        <f t="shared" si="102"/>
        <v>4704480000</v>
      </c>
      <c r="BV111" s="262">
        <f t="shared" si="103"/>
        <v>165000</v>
      </c>
      <c r="BW111" s="262">
        <f t="shared" si="104"/>
        <v>1176120000</v>
      </c>
      <c r="BX111" s="261">
        <v>660000</v>
      </c>
      <c r="BY111" s="262">
        <f t="shared" si="105"/>
        <v>4704480000</v>
      </c>
      <c r="BZ111" s="262">
        <f t="shared" si="106"/>
        <v>165000</v>
      </c>
      <c r="CA111" s="262">
        <f t="shared" si="107"/>
        <v>1176120000</v>
      </c>
      <c r="CB111" s="262">
        <v>600000</v>
      </c>
      <c r="CC111" s="262">
        <f t="shared" si="108"/>
        <v>4276800000</v>
      </c>
      <c r="CD111" s="262">
        <f t="shared" si="109"/>
        <v>150000</v>
      </c>
      <c r="CE111" s="262">
        <f t="shared" si="110"/>
        <v>1069200000</v>
      </c>
      <c r="CF111" s="262">
        <f t="shared" si="111"/>
        <v>1920000</v>
      </c>
      <c r="CG111" s="262">
        <f t="shared" si="112"/>
        <v>13685760000</v>
      </c>
      <c r="CH111" s="262">
        <f t="shared" si="113"/>
        <v>1176435000</v>
      </c>
      <c r="CI111" s="262">
        <f t="shared" si="114"/>
        <v>3421440000</v>
      </c>
      <c r="CJ111" s="262">
        <v>660000</v>
      </c>
      <c r="CK111" s="262">
        <f t="shared" si="115"/>
        <v>4704480000</v>
      </c>
      <c r="CL111" s="262">
        <f t="shared" si="116"/>
        <v>165000</v>
      </c>
      <c r="CM111" s="262">
        <f t="shared" si="117"/>
        <v>1176120000</v>
      </c>
      <c r="CN111" s="262">
        <v>600000</v>
      </c>
      <c r="CO111" s="262">
        <f t="shared" si="118"/>
        <v>4276800000</v>
      </c>
      <c r="CP111" s="262">
        <f t="shared" si="119"/>
        <v>150000</v>
      </c>
      <c r="CQ111" s="262">
        <f t="shared" si="120"/>
        <v>1069200000</v>
      </c>
      <c r="CR111" s="262">
        <v>420000.00000000006</v>
      </c>
      <c r="CS111" s="262">
        <f t="shared" si="121"/>
        <v>2993760000.0000005</v>
      </c>
      <c r="CT111" s="262">
        <f t="shared" si="122"/>
        <v>105000.00000000001</v>
      </c>
      <c r="CU111" s="262">
        <f t="shared" si="123"/>
        <v>748440000.00000012</v>
      </c>
      <c r="CV111" s="262">
        <f t="shared" si="124"/>
        <v>1680000</v>
      </c>
      <c r="CW111" s="262">
        <f t="shared" si="125"/>
        <v>11975040000</v>
      </c>
      <c r="CX111" s="271">
        <f t="shared" si="126"/>
        <v>420000</v>
      </c>
      <c r="CY111" s="271">
        <f t="shared" si="127"/>
        <v>2993760000</v>
      </c>
      <c r="CZ111" s="300">
        <f t="shared" si="128"/>
        <v>1500000</v>
      </c>
      <c r="DA111" s="300">
        <f t="shared" si="129"/>
        <v>10692000000</v>
      </c>
      <c r="DB111" s="300">
        <f t="shared" si="130"/>
        <v>0</v>
      </c>
      <c r="DC111" s="300"/>
      <c r="DD111" s="300"/>
      <c r="DE111" s="300"/>
      <c r="DF111" s="300"/>
    </row>
    <row r="112" spans="1:110" x14ac:dyDescent="0.35">
      <c r="A112" s="22" t="s">
        <v>11</v>
      </c>
      <c r="B112" s="22">
        <v>13020263</v>
      </c>
      <c r="C112" s="6" t="s">
        <v>357</v>
      </c>
      <c r="D112" s="7" t="s">
        <v>242</v>
      </c>
      <c r="E112" s="7">
        <v>12</v>
      </c>
      <c r="F112" s="7">
        <v>100</v>
      </c>
      <c r="G112" s="8">
        <v>1452000</v>
      </c>
      <c r="H112" s="9">
        <f t="shared" si="71"/>
        <v>14520</v>
      </c>
      <c r="I112" s="10">
        <v>4848572966565</v>
      </c>
      <c r="J112" s="10">
        <v>454312710</v>
      </c>
      <c r="K112" s="10" t="s">
        <v>470</v>
      </c>
      <c r="L112" s="11">
        <v>0.11</v>
      </c>
      <c r="M112" s="8">
        <v>6760908234978</v>
      </c>
      <c r="N112" s="8">
        <v>498601520</v>
      </c>
      <c r="O112" s="8" t="s">
        <v>654</v>
      </c>
      <c r="P112" s="11">
        <v>0.08</v>
      </c>
      <c r="Q112" s="12">
        <v>3948448141000</v>
      </c>
      <c r="R112" s="12">
        <v>242946130</v>
      </c>
      <c r="S112" s="12">
        <v>24</v>
      </c>
      <c r="T112" s="12">
        <v>89462600</v>
      </c>
      <c r="U112" s="11" t="s">
        <v>921</v>
      </c>
      <c r="V112" s="12">
        <v>18627600</v>
      </c>
      <c r="W112" s="11">
        <v>7.0000000000000007E-2</v>
      </c>
      <c r="X112" s="13">
        <f t="shared" si="135"/>
        <v>19200</v>
      </c>
      <c r="Y112" s="14">
        <f t="shared" si="137"/>
        <v>230400</v>
      </c>
      <c r="Z112" s="15">
        <v>23040000</v>
      </c>
      <c r="AA112" s="15">
        <f t="shared" si="131"/>
        <v>334540800000</v>
      </c>
      <c r="AB112" s="16">
        <v>24399.416666666668</v>
      </c>
      <c r="AC112" s="16">
        <v>16547</v>
      </c>
      <c r="AD112" s="269">
        <f t="shared" si="132"/>
        <v>10000</v>
      </c>
      <c r="AE112" s="269">
        <f t="shared" si="133"/>
        <v>120000</v>
      </c>
      <c r="AF112" s="291">
        <v>12000000</v>
      </c>
      <c r="AG112" s="18">
        <f t="shared" si="72"/>
        <v>174240000000</v>
      </c>
      <c r="AH112" s="20" t="s">
        <v>1024</v>
      </c>
      <c r="AI112" s="129">
        <f t="shared" si="136"/>
        <v>0.52083333333333337</v>
      </c>
      <c r="AJ112" s="290">
        <v>0.33</v>
      </c>
      <c r="AK112" s="9">
        <f t="shared" si="74"/>
        <v>3960000</v>
      </c>
      <c r="AL112" s="259">
        <f t="shared" si="75"/>
        <v>15960000</v>
      </c>
      <c r="AM112" s="259">
        <f t="shared" si="70"/>
        <v>231739200000</v>
      </c>
      <c r="AN112" s="262">
        <v>600000</v>
      </c>
      <c r="AO112" s="262">
        <f t="shared" si="76"/>
        <v>8712000000</v>
      </c>
      <c r="AP112" s="262">
        <f t="shared" si="77"/>
        <v>198000</v>
      </c>
      <c r="AQ112" s="262">
        <f t="shared" si="78"/>
        <v>2874960000</v>
      </c>
      <c r="AR112" s="274">
        <v>840000.00000000012</v>
      </c>
      <c r="AS112" s="274">
        <f t="shared" si="79"/>
        <v>12196800000.000002</v>
      </c>
      <c r="AT112" s="274">
        <f t="shared" si="80"/>
        <v>277200.00000000006</v>
      </c>
      <c r="AU112" s="274">
        <f t="shared" si="81"/>
        <v>4024944000.000001</v>
      </c>
      <c r="AV112" s="262">
        <v>840000.00000000012</v>
      </c>
      <c r="AW112" s="262">
        <f t="shared" si="82"/>
        <v>12196800000.000002</v>
      </c>
      <c r="AX112" s="262">
        <f t="shared" si="83"/>
        <v>277200.00000000006</v>
      </c>
      <c r="AY112" s="262">
        <f t="shared" si="84"/>
        <v>4024944000.000001</v>
      </c>
      <c r="AZ112" s="262">
        <f t="shared" si="85"/>
        <v>2280000</v>
      </c>
      <c r="BA112" s="262">
        <f t="shared" si="86"/>
        <v>33105600000.000004</v>
      </c>
      <c r="BB112" s="262">
        <f t="shared" si="87"/>
        <v>752400.00000000012</v>
      </c>
      <c r="BC112" s="262">
        <f t="shared" si="88"/>
        <v>10924848000.000002</v>
      </c>
      <c r="BD112" s="261">
        <v>840000.00000000012</v>
      </c>
      <c r="BE112" s="262">
        <f t="shared" si="89"/>
        <v>12196800000.000002</v>
      </c>
      <c r="BF112" s="262">
        <f t="shared" si="90"/>
        <v>277200.00000000006</v>
      </c>
      <c r="BG112" s="262">
        <f t="shared" si="91"/>
        <v>4024944000.000001</v>
      </c>
      <c r="BH112" s="262">
        <v>960000</v>
      </c>
      <c r="BI112" s="262">
        <f t="shared" si="92"/>
        <v>13939200000</v>
      </c>
      <c r="BJ112" s="262">
        <f t="shared" si="93"/>
        <v>316800</v>
      </c>
      <c r="BK112" s="262">
        <f t="shared" si="94"/>
        <v>4599936000</v>
      </c>
      <c r="BL112" s="262">
        <v>720000</v>
      </c>
      <c r="BM112" s="262">
        <f t="shared" si="95"/>
        <v>10454400000</v>
      </c>
      <c r="BN112" s="262">
        <f t="shared" si="96"/>
        <v>237600</v>
      </c>
      <c r="BO112" s="262">
        <f t="shared" si="97"/>
        <v>3449952000</v>
      </c>
      <c r="BP112" s="262">
        <f t="shared" si="98"/>
        <v>2520000</v>
      </c>
      <c r="BQ112" s="262">
        <f t="shared" si="99"/>
        <v>36590400000</v>
      </c>
      <c r="BR112" s="262">
        <f t="shared" si="100"/>
        <v>831600</v>
      </c>
      <c r="BS112" s="262">
        <f t="shared" si="101"/>
        <v>12074832000</v>
      </c>
      <c r="BT112" s="262">
        <v>1320000</v>
      </c>
      <c r="BU112" s="262">
        <f t="shared" si="102"/>
        <v>19166400000</v>
      </c>
      <c r="BV112" s="262">
        <f t="shared" si="103"/>
        <v>435600</v>
      </c>
      <c r="BW112" s="262">
        <f t="shared" si="104"/>
        <v>6324912000</v>
      </c>
      <c r="BX112" s="261">
        <v>1320000</v>
      </c>
      <c r="BY112" s="262">
        <f t="shared" si="105"/>
        <v>19166400000</v>
      </c>
      <c r="BZ112" s="262">
        <f t="shared" si="106"/>
        <v>435600</v>
      </c>
      <c r="CA112" s="262">
        <f t="shared" si="107"/>
        <v>6324912000</v>
      </c>
      <c r="CB112" s="262">
        <v>1200000</v>
      </c>
      <c r="CC112" s="262">
        <f t="shared" si="108"/>
        <v>17424000000</v>
      </c>
      <c r="CD112" s="262">
        <f t="shared" si="109"/>
        <v>396000</v>
      </c>
      <c r="CE112" s="262">
        <f t="shared" si="110"/>
        <v>5749920000</v>
      </c>
      <c r="CF112" s="262">
        <f t="shared" si="111"/>
        <v>3840000</v>
      </c>
      <c r="CG112" s="262">
        <f t="shared" si="112"/>
        <v>55756800000</v>
      </c>
      <c r="CH112" s="262">
        <f t="shared" si="113"/>
        <v>6325743600</v>
      </c>
      <c r="CI112" s="262">
        <f t="shared" si="114"/>
        <v>18399744000</v>
      </c>
      <c r="CJ112" s="262">
        <v>1320000</v>
      </c>
      <c r="CK112" s="262">
        <f t="shared" si="115"/>
        <v>19166400000</v>
      </c>
      <c r="CL112" s="262">
        <f t="shared" si="116"/>
        <v>435600</v>
      </c>
      <c r="CM112" s="262">
        <f t="shared" si="117"/>
        <v>6324912000</v>
      </c>
      <c r="CN112" s="262">
        <v>1200000</v>
      </c>
      <c r="CO112" s="262">
        <f t="shared" si="118"/>
        <v>17424000000</v>
      </c>
      <c r="CP112" s="262">
        <f t="shared" si="119"/>
        <v>396000</v>
      </c>
      <c r="CQ112" s="262">
        <f t="shared" si="120"/>
        <v>5749920000</v>
      </c>
      <c r="CR112" s="262">
        <v>840000.00000000012</v>
      </c>
      <c r="CS112" s="262">
        <f t="shared" si="121"/>
        <v>12196800000.000002</v>
      </c>
      <c r="CT112" s="262">
        <f t="shared" si="122"/>
        <v>277200.00000000006</v>
      </c>
      <c r="CU112" s="262">
        <f t="shared" si="123"/>
        <v>4024944000.000001</v>
      </c>
      <c r="CV112" s="262">
        <f t="shared" si="124"/>
        <v>3360000</v>
      </c>
      <c r="CW112" s="262">
        <f t="shared" si="125"/>
        <v>48787200000</v>
      </c>
      <c r="CX112" s="271">
        <f t="shared" si="126"/>
        <v>1108800</v>
      </c>
      <c r="CY112" s="271">
        <f t="shared" si="127"/>
        <v>16099776000</v>
      </c>
      <c r="CZ112" s="300">
        <f t="shared" si="128"/>
        <v>3960000</v>
      </c>
      <c r="DA112" s="300">
        <f t="shared" si="129"/>
        <v>57499200000</v>
      </c>
      <c r="DB112" s="300">
        <f t="shared" si="130"/>
        <v>0</v>
      </c>
      <c r="DC112" s="300"/>
      <c r="DD112" s="300"/>
      <c r="DE112" s="300"/>
      <c r="DF112" s="300"/>
    </row>
    <row r="113" spans="1:110" x14ac:dyDescent="0.35">
      <c r="A113" s="22" t="s">
        <v>11</v>
      </c>
      <c r="B113" s="22">
        <v>13010102</v>
      </c>
      <c r="C113" s="6" t="s">
        <v>358</v>
      </c>
      <c r="D113" s="7"/>
      <c r="E113" s="7">
        <v>12</v>
      </c>
      <c r="F113" s="7">
        <v>100</v>
      </c>
      <c r="G113" s="8">
        <v>380000</v>
      </c>
      <c r="H113" s="9">
        <f t="shared" si="71"/>
        <v>3800</v>
      </c>
      <c r="I113" s="10">
        <v>978730411460</v>
      </c>
      <c r="J113" s="10">
        <v>396552600</v>
      </c>
      <c r="K113" s="10" t="s">
        <v>472</v>
      </c>
      <c r="L113" s="11">
        <v>0</v>
      </c>
      <c r="M113" s="8">
        <v>1058551583498</v>
      </c>
      <c r="N113" s="8">
        <v>308560100</v>
      </c>
      <c r="O113" s="8" t="s">
        <v>655</v>
      </c>
      <c r="P113" s="11">
        <v>0</v>
      </c>
      <c r="Q113" s="12">
        <v>789287650000</v>
      </c>
      <c r="R113" s="12">
        <v>158463100</v>
      </c>
      <c r="S113" s="12">
        <v>4</v>
      </c>
      <c r="T113" s="12">
        <v>143132800</v>
      </c>
      <c r="U113" s="11" t="s">
        <v>922</v>
      </c>
      <c r="V113" s="12"/>
      <c r="W113" s="11">
        <v>0</v>
      </c>
      <c r="X113" s="13">
        <f t="shared" si="135"/>
        <v>6000</v>
      </c>
      <c r="Y113" s="14">
        <f t="shared" si="137"/>
        <v>72000</v>
      </c>
      <c r="Z113" s="15">
        <v>7200000</v>
      </c>
      <c r="AA113" s="15">
        <f t="shared" si="131"/>
        <v>27360000000</v>
      </c>
      <c r="AB113" s="16">
        <v>62.166666666666664</v>
      </c>
      <c r="AC113" s="16">
        <v>0</v>
      </c>
      <c r="AD113" s="269">
        <f t="shared" si="132"/>
        <v>0</v>
      </c>
      <c r="AE113" s="269">
        <f t="shared" si="133"/>
        <v>0</v>
      </c>
      <c r="AF113" s="286">
        <v>0</v>
      </c>
      <c r="AG113" s="18">
        <f t="shared" si="72"/>
        <v>0</v>
      </c>
      <c r="AH113" s="59"/>
      <c r="AI113" s="129">
        <f t="shared" si="136"/>
        <v>0</v>
      </c>
      <c r="AJ113" s="290">
        <v>0</v>
      </c>
      <c r="AK113" s="9">
        <f t="shared" si="74"/>
        <v>0</v>
      </c>
      <c r="AL113" s="259">
        <f t="shared" si="75"/>
        <v>0</v>
      </c>
      <c r="AM113" s="259">
        <f t="shared" si="70"/>
        <v>0</v>
      </c>
      <c r="AN113" s="262">
        <v>0</v>
      </c>
      <c r="AO113" s="262">
        <f t="shared" si="76"/>
        <v>0</v>
      </c>
      <c r="AP113" s="262">
        <f t="shared" si="77"/>
        <v>0</v>
      </c>
      <c r="AQ113" s="262">
        <f t="shared" si="78"/>
        <v>0</v>
      </c>
      <c r="AR113" s="274">
        <v>0</v>
      </c>
      <c r="AS113" s="274">
        <f t="shared" si="79"/>
        <v>0</v>
      </c>
      <c r="AT113" s="274">
        <f t="shared" si="80"/>
        <v>0</v>
      </c>
      <c r="AU113" s="274">
        <f t="shared" si="81"/>
        <v>0</v>
      </c>
      <c r="AV113" s="262">
        <v>0</v>
      </c>
      <c r="AW113" s="262">
        <f t="shared" si="82"/>
        <v>0</v>
      </c>
      <c r="AX113" s="262">
        <f t="shared" si="83"/>
        <v>0</v>
      </c>
      <c r="AY113" s="262">
        <f t="shared" si="84"/>
        <v>0</v>
      </c>
      <c r="AZ113" s="262">
        <f t="shared" si="85"/>
        <v>0</v>
      </c>
      <c r="BA113" s="262">
        <f t="shared" si="86"/>
        <v>0</v>
      </c>
      <c r="BB113" s="262">
        <f t="shared" si="87"/>
        <v>0</v>
      </c>
      <c r="BC113" s="262">
        <f t="shared" si="88"/>
        <v>0</v>
      </c>
      <c r="BD113" s="261">
        <v>0</v>
      </c>
      <c r="BE113" s="262">
        <f t="shared" si="89"/>
        <v>0</v>
      </c>
      <c r="BF113" s="262">
        <f t="shared" si="90"/>
        <v>0</v>
      </c>
      <c r="BG113" s="262">
        <f t="shared" si="91"/>
        <v>0</v>
      </c>
      <c r="BH113" s="262">
        <v>0</v>
      </c>
      <c r="BI113" s="262">
        <f t="shared" si="92"/>
        <v>0</v>
      </c>
      <c r="BJ113" s="262">
        <f t="shared" si="93"/>
        <v>0</v>
      </c>
      <c r="BK113" s="262">
        <f t="shared" si="94"/>
        <v>0</v>
      </c>
      <c r="BL113" s="262">
        <v>0</v>
      </c>
      <c r="BM113" s="262">
        <f t="shared" si="95"/>
        <v>0</v>
      </c>
      <c r="BN113" s="262">
        <f t="shared" si="96"/>
        <v>0</v>
      </c>
      <c r="BO113" s="262">
        <f t="shared" si="97"/>
        <v>0</v>
      </c>
      <c r="BP113" s="262">
        <f t="shared" si="98"/>
        <v>0</v>
      </c>
      <c r="BQ113" s="262">
        <f t="shared" si="99"/>
        <v>0</v>
      </c>
      <c r="BR113" s="262">
        <f t="shared" si="100"/>
        <v>0</v>
      </c>
      <c r="BS113" s="262">
        <f t="shared" si="101"/>
        <v>0</v>
      </c>
      <c r="BT113" s="262">
        <v>0</v>
      </c>
      <c r="BU113" s="262">
        <f t="shared" si="102"/>
        <v>0</v>
      </c>
      <c r="BV113" s="262">
        <f t="shared" si="103"/>
        <v>0</v>
      </c>
      <c r="BW113" s="262">
        <f t="shared" si="104"/>
        <v>0</v>
      </c>
      <c r="BX113" s="261">
        <v>0</v>
      </c>
      <c r="BY113" s="262">
        <f t="shared" si="105"/>
        <v>0</v>
      </c>
      <c r="BZ113" s="262">
        <f t="shared" si="106"/>
        <v>0</v>
      </c>
      <c r="CA113" s="262">
        <f t="shared" si="107"/>
        <v>0</v>
      </c>
      <c r="CB113" s="262">
        <v>0</v>
      </c>
      <c r="CC113" s="262">
        <f t="shared" si="108"/>
        <v>0</v>
      </c>
      <c r="CD113" s="262">
        <f t="shared" si="109"/>
        <v>0</v>
      </c>
      <c r="CE113" s="262">
        <f t="shared" si="110"/>
        <v>0</v>
      </c>
      <c r="CF113" s="262">
        <f t="shared" si="111"/>
        <v>0</v>
      </c>
      <c r="CG113" s="262">
        <f t="shared" si="112"/>
        <v>0</v>
      </c>
      <c r="CH113" s="262">
        <f t="shared" si="113"/>
        <v>0</v>
      </c>
      <c r="CI113" s="262">
        <f t="shared" si="114"/>
        <v>0</v>
      </c>
      <c r="CJ113" s="262">
        <v>0</v>
      </c>
      <c r="CK113" s="262">
        <f t="shared" si="115"/>
        <v>0</v>
      </c>
      <c r="CL113" s="262">
        <f t="shared" si="116"/>
        <v>0</v>
      </c>
      <c r="CM113" s="262">
        <f t="shared" si="117"/>
        <v>0</v>
      </c>
      <c r="CN113" s="262">
        <v>0</v>
      </c>
      <c r="CO113" s="262">
        <f t="shared" si="118"/>
        <v>0</v>
      </c>
      <c r="CP113" s="262">
        <f t="shared" si="119"/>
        <v>0</v>
      </c>
      <c r="CQ113" s="262">
        <f t="shared" si="120"/>
        <v>0</v>
      </c>
      <c r="CR113" s="262">
        <v>0</v>
      </c>
      <c r="CS113" s="262">
        <f t="shared" si="121"/>
        <v>0</v>
      </c>
      <c r="CT113" s="262">
        <f t="shared" si="122"/>
        <v>0</v>
      </c>
      <c r="CU113" s="262">
        <f t="shared" si="123"/>
        <v>0</v>
      </c>
      <c r="CV113" s="262">
        <f t="shared" si="124"/>
        <v>0</v>
      </c>
      <c r="CW113" s="262">
        <f t="shared" si="125"/>
        <v>0</v>
      </c>
      <c r="CX113" s="271">
        <f t="shared" si="126"/>
        <v>0</v>
      </c>
      <c r="CY113" s="271">
        <f t="shared" si="127"/>
        <v>0</v>
      </c>
      <c r="CZ113" s="300">
        <f t="shared" si="128"/>
        <v>0</v>
      </c>
      <c r="DA113" s="300">
        <f t="shared" si="129"/>
        <v>0</v>
      </c>
      <c r="DB113" s="300">
        <f t="shared" si="130"/>
        <v>0</v>
      </c>
      <c r="DC113" s="300"/>
      <c r="DD113" s="300"/>
      <c r="DE113" s="300"/>
      <c r="DF113" s="300"/>
    </row>
    <row r="114" spans="1:110" x14ac:dyDescent="0.35">
      <c r="A114" s="22" t="s">
        <v>11</v>
      </c>
      <c r="B114" s="22">
        <v>13010103</v>
      </c>
      <c r="C114" s="131" t="s">
        <v>359</v>
      </c>
      <c r="D114" s="7"/>
      <c r="E114" s="7">
        <v>12</v>
      </c>
      <c r="F114" s="7">
        <v>100</v>
      </c>
      <c r="G114" s="8">
        <v>500000</v>
      </c>
      <c r="H114" s="9">
        <f t="shared" si="71"/>
        <v>5000</v>
      </c>
      <c r="I114" s="10">
        <v>641824486145</v>
      </c>
      <c r="J114" s="10">
        <v>198671100</v>
      </c>
      <c r="K114" s="10" t="s">
        <v>472</v>
      </c>
      <c r="L114" s="11">
        <v>0</v>
      </c>
      <c r="M114" s="8">
        <v>1067879904036</v>
      </c>
      <c r="N114" s="8">
        <v>239568900</v>
      </c>
      <c r="O114" s="8" t="s">
        <v>656</v>
      </c>
      <c r="P114" s="11">
        <v>0</v>
      </c>
      <c r="Q114" s="12">
        <v>600936550000</v>
      </c>
      <c r="R114" s="12">
        <v>94554500</v>
      </c>
      <c r="S114" s="12">
        <v>4</v>
      </c>
      <c r="T114" s="12">
        <v>81154000</v>
      </c>
      <c r="U114" s="11" t="s">
        <v>923</v>
      </c>
      <c r="V114" s="12"/>
      <c r="W114" s="11">
        <v>0</v>
      </c>
      <c r="X114" s="13">
        <f t="shared" si="135"/>
        <v>12000</v>
      </c>
      <c r="Y114" s="14">
        <f t="shared" si="137"/>
        <v>144000</v>
      </c>
      <c r="Z114" s="15">
        <v>14400000</v>
      </c>
      <c r="AA114" s="15">
        <f t="shared" si="131"/>
        <v>72000000000</v>
      </c>
      <c r="AB114" s="16">
        <v>0</v>
      </c>
      <c r="AC114" s="16">
        <v>0</v>
      </c>
      <c r="AD114" s="269">
        <f t="shared" si="132"/>
        <v>0</v>
      </c>
      <c r="AE114" s="269">
        <f t="shared" si="133"/>
        <v>0</v>
      </c>
      <c r="AF114" s="286">
        <v>0</v>
      </c>
      <c r="AG114" s="18">
        <f t="shared" si="72"/>
        <v>0</v>
      </c>
      <c r="AH114" s="59"/>
      <c r="AI114" s="129">
        <f t="shared" si="136"/>
        <v>0</v>
      </c>
      <c r="AJ114" s="290">
        <v>0</v>
      </c>
      <c r="AK114" s="9">
        <f t="shared" si="74"/>
        <v>0</v>
      </c>
      <c r="AL114" s="259">
        <f t="shared" si="75"/>
        <v>0</v>
      </c>
      <c r="AM114" s="259">
        <f t="shared" si="70"/>
        <v>0</v>
      </c>
      <c r="AN114" s="262">
        <v>0</v>
      </c>
      <c r="AO114" s="262">
        <f t="shared" si="76"/>
        <v>0</v>
      </c>
      <c r="AP114" s="262">
        <f t="shared" si="77"/>
        <v>0</v>
      </c>
      <c r="AQ114" s="262">
        <f t="shared" si="78"/>
        <v>0</v>
      </c>
      <c r="AR114" s="274">
        <v>0</v>
      </c>
      <c r="AS114" s="274">
        <f t="shared" si="79"/>
        <v>0</v>
      </c>
      <c r="AT114" s="274">
        <f t="shared" si="80"/>
        <v>0</v>
      </c>
      <c r="AU114" s="274">
        <f t="shared" si="81"/>
        <v>0</v>
      </c>
      <c r="AV114" s="262">
        <v>0</v>
      </c>
      <c r="AW114" s="262">
        <f t="shared" si="82"/>
        <v>0</v>
      </c>
      <c r="AX114" s="262">
        <f t="shared" si="83"/>
        <v>0</v>
      </c>
      <c r="AY114" s="262">
        <f t="shared" si="84"/>
        <v>0</v>
      </c>
      <c r="AZ114" s="262">
        <f t="shared" si="85"/>
        <v>0</v>
      </c>
      <c r="BA114" s="262">
        <f t="shared" si="86"/>
        <v>0</v>
      </c>
      <c r="BB114" s="262">
        <f t="shared" si="87"/>
        <v>0</v>
      </c>
      <c r="BC114" s="262">
        <f t="shared" si="88"/>
        <v>0</v>
      </c>
      <c r="BD114" s="261">
        <v>0</v>
      </c>
      <c r="BE114" s="262">
        <f t="shared" si="89"/>
        <v>0</v>
      </c>
      <c r="BF114" s="262">
        <f t="shared" si="90"/>
        <v>0</v>
      </c>
      <c r="BG114" s="262">
        <f t="shared" si="91"/>
        <v>0</v>
      </c>
      <c r="BH114" s="262">
        <v>0</v>
      </c>
      <c r="BI114" s="262">
        <f t="shared" si="92"/>
        <v>0</v>
      </c>
      <c r="BJ114" s="262">
        <f t="shared" si="93"/>
        <v>0</v>
      </c>
      <c r="BK114" s="262">
        <f t="shared" si="94"/>
        <v>0</v>
      </c>
      <c r="BL114" s="262">
        <v>0</v>
      </c>
      <c r="BM114" s="262">
        <f t="shared" si="95"/>
        <v>0</v>
      </c>
      <c r="BN114" s="262">
        <f t="shared" si="96"/>
        <v>0</v>
      </c>
      <c r="BO114" s="262">
        <f t="shared" si="97"/>
        <v>0</v>
      </c>
      <c r="BP114" s="262">
        <f t="shared" si="98"/>
        <v>0</v>
      </c>
      <c r="BQ114" s="262">
        <f t="shared" si="99"/>
        <v>0</v>
      </c>
      <c r="BR114" s="262">
        <f t="shared" si="100"/>
        <v>0</v>
      </c>
      <c r="BS114" s="262">
        <f t="shared" si="101"/>
        <v>0</v>
      </c>
      <c r="BT114" s="262">
        <v>0</v>
      </c>
      <c r="BU114" s="262">
        <f t="shared" si="102"/>
        <v>0</v>
      </c>
      <c r="BV114" s="262">
        <f t="shared" si="103"/>
        <v>0</v>
      </c>
      <c r="BW114" s="262">
        <f t="shared" si="104"/>
        <v>0</v>
      </c>
      <c r="BX114" s="261">
        <v>0</v>
      </c>
      <c r="BY114" s="262">
        <f t="shared" si="105"/>
        <v>0</v>
      </c>
      <c r="BZ114" s="262">
        <f t="shared" si="106"/>
        <v>0</v>
      </c>
      <c r="CA114" s="262">
        <f t="shared" si="107"/>
        <v>0</v>
      </c>
      <c r="CB114" s="262">
        <v>0</v>
      </c>
      <c r="CC114" s="262">
        <f t="shared" si="108"/>
        <v>0</v>
      </c>
      <c r="CD114" s="262">
        <f t="shared" si="109"/>
        <v>0</v>
      </c>
      <c r="CE114" s="262">
        <f t="shared" si="110"/>
        <v>0</v>
      </c>
      <c r="CF114" s="262">
        <f t="shared" si="111"/>
        <v>0</v>
      </c>
      <c r="CG114" s="262">
        <f t="shared" si="112"/>
        <v>0</v>
      </c>
      <c r="CH114" s="262">
        <f t="shared" si="113"/>
        <v>0</v>
      </c>
      <c r="CI114" s="262">
        <f t="shared" si="114"/>
        <v>0</v>
      </c>
      <c r="CJ114" s="262">
        <v>0</v>
      </c>
      <c r="CK114" s="262">
        <f t="shared" si="115"/>
        <v>0</v>
      </c>
      <c r="CL114" s="262">
        <f t="shared" si="116"/>
        <v>0</v>
      </c>
      <c r="CM114" s="262">
        <f t="shared" si="117"/>
        <v>0</v>
      </c>
      <c r="CN114" s="262">
        <v>0</v>
      </c>
      <c r="CO114" s="262">
        <f t="shared" si="118"/>
        <v>0</v>
      </c>
      <c r="CP114" s="262">
        <f t="shared" si="119"/>
        <v>0</v>
      </c>
      <c r="CQ114" s="262">
        <f t="shared" si="120"/>
        <v>0</v>
      </c>
      <c r="CR114" s="262">
        <v>0</v>
      </c>
      <c r="CS114" s="262">
        <f t="shared" si="121"/>
        <v>0</v>
      </c>
      <c r="CT114" s="262">
        <f t="shared" si="122"/>
        <v>0</v>
      </c>
      <c r="CU114" s="262">
        <f t="shared" si="123"/>
        <v>0</v>
      </c>
      <c r="CV114" s="262">
        <f t="shared" si="124"/>
        <v>0</v>
      </c>
      <c r="CW114" s="262">
        <f t="shared" si="125"/>
        <v>0</v>
      </c>
      <c r="CX114" s="271">
        <f t="shared" si="126"/>
        <v>0</v>
      </c>
      <c r="CY114" s="271">
        <f t="shared" si="127"/>
        <v>0</v>
      </c>
      <c r="CZ114" s="300">
        <f t="shared" si="128"/>
        <v>0</v>
      </c>
      <c r="DA114" s="300">
        <f t="shared" si="129"/>
        <v>0</v>
      </c>
      <c r="DB114" s="300">
        <f t="shared" si="130"/>
        <v>0</v>
      </c>
      <c r="DC114" s="300"/>
      <c r="DD114" s="300"/>
      <c r="DE114" s="300"/>
      <c r="DF114" s="300"/>
    </row>
    <row r="115" spans="1:110" x14ac:dyDescent="0.35">
      <c r="A115" s="22" t="s">
        <v>11</v>
      </c>
      <c r="B115" s="22">
        <v>13010321</v>
      </c>
      <c r="C115" s="6" t="s">
        <v>360</v>
      </c>
      <c r="D115" s="7" t="s">
        <v>65</v>
      </c>
      <c r="E115" s="7">
        <v>12</v>
      </c>
      <c r="F115" s="7">
        <v>100</v>
      </c>
      <c r="G115" s="8">
        <v>792000</v>
      </c>
      <c r="H115" s="9">
        <f t="shared" si="71"/>
        <v>7920</v>
      </c>
      <c r="I115" s="10">
        <v>206678293584</v>
      </c>
      <c r="J115" s="10">
        <v>47849000</v>
      </c>
      <c r="K115" s="10" t="s">
        <v>467</v>
      </c>
      <c r="L115" s="11">
        <v>0.11</v>
      </c>
      <c r="M115" s="8">
        <v>217869807411</v>
      </c>
      <c r="N115" s="8">
        <v>32999300</v>
      </c>
      <c r="O115" s="8" t="s">
        <v>657</v>
      </c>
      <c r="P115" s="11">
        <v>0.05</v>
      </c>
      <c r="Q115" s="12">
        <v>462295638000</v>
      </c>
      <c r="R115" s="12">
        <v>50978700</v>
      </c>
      <c r="S115" s="12">
        <v>5</v>
      </c>
      <c r="T115" s="12">
        <v>21779600</v>
      </c>
      <c r="U115" s="11" t="s">
        <v>924</v>
      </c>
      <c r="V115" s="12"/>
      <c r="W115" s="11">
        <v>0</v>
      </c>
      <c r="X115" s="13">
        <f t="shared" si="135"/>
        <v>6000</v>
      </c>
      <c r="Y115" s="14">
        <f t="shared" si="137"/>
        <v>72000</v>
      </c>
      <c r="Z115" s="15">
        <v>7200000</v>
      </c>
      <c r="AA115" s="15">
        <f t="shared" si="131"/>
        <v>57024000000</v>
      </c>
      <c r="AB115" s="16">
        <v>2304</v>
      </c>
      <c r="AC115" s="16">
        <v>0</v>
      </c>
      <c r="AD115" s="269">
        <f t="shared" si="132"/>
        <v>6000</v>
      </c>
      <c r="AE115" s="269">
        <f t="shared" si="133"/>
        <v>72000</v>
      </c>
      <c r="AF115" s="288">
        <v>7200000</v>
      </c>
      <c r="AG115" s="18">
        <f t="shared" si="72"/>
        <v>57024000000</v>
      </c>
      <c r="AH115" s="59"/>
      <c r="AI115" s="129">
        <f t="shared" si="136"/>
        <v>1</v>
      </c>
      <c r="AJ115" s="290">
        <v>0</v>
      </c>
      <c r="AK115" s="9">
        <f t="shared" si="74"/>
        <v>0</v>
      </c>
      <c r="AL115" s="259">
        <f t="shared" si="75"/>
        <v>7200000</v>
      </c>
      <c r="AM115" s="259">
        <f t="shared" si="70"/>
        <v>57024000000</v>
      </c>
      <c r="AN115" s="262">
        <v>360000</v>
      </c>
      <c r="AO115" s="262">
        <f t="shared" si="76"/>
        <v>2851200000</v>
      </c>
      <c r="AP115" s="262">
        <f t="shared" si="77"/>
        <v>0</v>
      </c>
      <c r="AQ115" s="262">
        <f t="shared" si="78"/>
        <v>0</v>
      </c>
      <c r="AR115" s="274">
        <v>504000.00000000006</v>
      </c>
      <c r="AS115" s="274">
        <f t="shared" si="79"/>
        <v>3991680000.0000005</v>
      </c>
      <c r="AT115" s="274">
        <f t="shared" si="80"/>
        <v>0</v>
      </c>
      <c r="AU115" s="274">
        <f t="shared" si="81"/>
        <v>0</v>
      </c>
      <c r="AV115" s="262">
        <v>504000.00000000006</v>
      </c>
      <c r="AW115" s="262">
        <f t="shared" si="82"/>
        <v>3991680000.0000005</v>
      </c>
      <c r="AX115" s="262">
        <f t="shared" si="83"/>
        <v>0</v>
      </c>
      <c r="AY115" s="262">
        <f t="shared" si="84"/>
        <v>0</v>
      </c>
      <c r="AZ115" s="262">
        <f t="shared" si="85"/>
        <v>1368000</v>
      </c>
      <c r="BA115" s="262">
        <f t="shared" si="86"/>
        <v>10834560000</v>
      </c>
      <c r="BB115" s="262">
        <f t="shared" si="87"/>
        <v>0</v>
      </c>
      <c r="BC115" s="262">
        <f t="shared" si="88"/>
        <v>0</v>
      </c>
      <c r="BD115" s="261">
        <v>504000.00000000006</v>
      </c>
      <c r="BE115" s="262">
        <f t="shared" si="89"/>
        <v>3991680000.0000005</v>
      </c>
      <c r="BF115" s="262">
        <f t="shared" si="90"/>
        <v>0</v>
      </c>
      <c r="BG115" s="262">
        <f t="shared" si="91"/>
        <v>0</v>
      </c>
      <c r="BH115" s="262">
        <v>576000</v>
      </c>
      <c r="BI115" s="262">
        <f t="shared" si="92"/>
        <v>4561920000</v>
      </c>
      <c r="BJ115" s="262">
        <f t="shared" si="93"/>
        <v>0</v>
      </c>
      <c r="BK115" s="262">
        <f t="shared" si="94"/>
        <v>0</v>
      </c>
      <c r="BL115" s="262">
        <v>432000</v>
      </c>
      <c r="BM115" s="262">
        <f t="shared" si="95"/>
        <v>3421440000</v>
      </c>
      <c r="BN115" s="262">
        <f t="shared" si="96"/>
        <v>0</v>
      </c>
      <c r="BO115" s="262">
        <f t="shared" si="97"/>
        <v>0</v>
      </c>
      <c r="BP115" s="262">
        <f t="shared" si="98"/>
        <v>1512000</v>
      </c>
      <c r="BQ115" s="262">
        <f t="shared" si="99"/>
        <v>11975040000</v>
      </c>
      <c r="BR115" s="262">
        <f t="shared" si="100"/>
        <v>0</v>
      </c>
      <c r="BS115" s="262">
        <f t="shared" si="101"/>
        <v>0</v>
      </c>
      <c r="BT115" s="262">
        <v>792000</v>
      </c>
      <c r="BU115" s="262">
        <f t="shared" si="102"/>
        <v>6272640000</v>
      </c>
      <c r="BV115" s="262">
        <f t="shared" si="103"/>
        <v>0</v>
      </c>
      <c r="BW115" s="262">
        <f t="shared" si="104"/>
        <v>0</v>
      </c>
      <c r="BX115" s="261">
        <v>792000</v>
      </c>
      <c r="BY115" s="262">
        <f t="shared" si="105"/>
        <v>6272640000</v>
      </c>
      <c r="BZ115" s="262">
        <f t="shared" si="106"/>
        <v>0</v>
      </c>
      <c r="CA115" s="262">
        <f t="shared" si="107"/>
        <v>0</v>
      </c>
      <c r="CB115" s="262">
        <v>720000</v>
      </c>
      <c r="CC115" s="262">
        <f t="shared" si="108"/>
        <v>5702400000</v>
      </c>
      <c r="CD115" s="262">
        <f t="shared" si="109"/>
        <v>0</v>
      </c>
      <c r="CE115" s="262">
        <f t="shared" si="110"/>
        <v>0</v>
      </c>
      <c r="CF115" s="262">
        <f t="shared" si="111"/>
        <v>2304000</v>
      </c>
      <c r="CG115" s="262">
        <f t="shared" si="112"/>
        <v>18247680000</v>
      </c>
      <c r="CH115" s="262">
        <f t="shared" si="113"/>
        <v>0</v>
      </c>
      <c r="CI115" s="262">
        <f t="shared" si="114"/>
        <v>0</v>
      </c>
      <c r="CJ115" s="262">
        <v>792000</v>
      </c>
      <c r="CK115" s="262">
        <f t="shared" si="115"/>
        <v>6272640000</v>
      </c>
      <c r="CL115" s="262">
        <f t="shared" si="116"/>
        <v>0</v>
      </c>
      <c r="CM115" s="262">
        <f t="shared" si="117"/>
        <v>0</v>
      </c>
      <c r="CN115" s="262">
        <v>720000</v>
      </c>
      <c r="CO115" s="262">
        <f t="shared" si="118"/>
        <v>5702400000</v>
      </c>
      <c r="CP115" s="262">
        <f t="shared" si="119"/>
        <v>0</v>
      </c>
      <c r="CQ115" s="262">
        <f t="shared" si="120"/>
        <v>0</v>
      </c>
      <c r="CR115" s="262">
        <v>504000.00000000006</v>
      </c>
      <c r="CS115" s="262">
        <f t="shared" si="121"/>
        <v>3991680000.0000005</v>
      </c>
      <c r="CT115" s="262">
        <f t="shared" si="122"/>
        <v>0</v>
      </c>
      <c r="CU115" s="262">
        <f t="shared" si="123"/>
        <v>0</v>
      </c>
      <c r="CV115" s="262">
        <f t="shared" si="124"/>
        <v>2016000</v>
      </c>
      <c r="CW115" s="262">
        <f t="shared" si="125"/>
        <v>15966720000</v>
      </c>
      <c r="CX115" s="271">
        <f t="shared" si="126"/>
        <v>0</v>
      </c>
      <c r="CY115" s="271">
        <f t="shared" si="127"/>
        <v>0</v>
      </c>
      <c r="CZ115" s="300">
        <f t="shared" si="128"/>
        <v>0</v>
      </c>
      <c r="DA115" s="300">
        <f t="shared" si="129"/>
        <v>0</v>
      </c>
      <c r="DB115" s="300">
        <f t="shared" si="130"/>
        <v>0</v>
      </c>
      <c r="DC115" s="300"/>
      <c r="DD115" s="300"/>
      <c r="DE115" s="300"/>
      <c r="DF115" s="300"/>
    </row>
    <row r="116" spans="1:110" x14ac:dyDescent="0.35">
      <c r="A116" s="22" t="s">
        <v>11</v>
      </c>
      <c r="B116" s="22">
        <v>13010225</v>
      </c>
      <c r="C116" s="6" t="s">
        <v>243</v>
      </c>
      <c r="D116" s="7"/>
      <c r="E116" s="7">
        <v>12</v>
      </c>
      <c r="F116" s="7">
        <v>100</v>
      </c>
      <c r="G116" s="8">
        <v>42900</v>
      </c>
      <c r="H116" s="9">
        <f t="shared" si="71"/>
        <v>429</v>
      </c>
      <c r="I116" s="10"/>
      <c r="J116" s="10"/>
      <c r="K116" s="10"/>
      <c r="L116" s="11"/>
      <c r="M116" s="8">
        <v>0</v>
      </c>
      <c r="N116" s="8">
        <v>0</v>
      </c>
      <c r="O116" s="8" t="s">
        <v>852</v>
      </c>
      <c r="P116" s="11" t="s">
        <v>860</v>
      </c>
      <c r="Q116" s="12">
        <v>0</v>
      </c>
      <c r="R116" s="12">
        <v>0</v>
      </c>
      <c r="S116" s="12"/>
      <c r="T116" s="12"/>
      <c r="U116" s="12">
        <v>0</v>
      </c>
      <c r="V116" s="12"/>
      <c r="W116" s="12" t="s">
        <v>860</v>
      </c>
      <c r="X116" s="13">
        <f t="shared" si="135"/>
        <v>0</v>
      </c>
      <c r="Y116" s="14">
        <f t="shared" si="137"/>
        <v>0</v>
      </c>
      <c r="Z116" s="15">
        <v>0</v>
      </c>
      <c r="AA116" s="15">
        <f t="shared" si="131"/>
        <v>0</v>
      </c>
      <c r="AB116" s="16">
        <v>0</v>
      </c>
      <c r="AC116" s="16">
        <v>0</v>
      </c>
      <c r="AD116" s="269">
        <f t="shared" si="132"/>
        <v>0</v>
      </c>
      <c r="AE116" s="269">
        <f t="shared" si="133"/>
        <v>0</v>
      </c>
      <c r="AF116" s="283"/>
      <c r="AG116" s="18">
        <f t="shared" si="72"/>
        <v>0</v>
      </c>
      <c r="AH116" s="59"/>
      <c r="AI116" s="129" t="e">
        <f t="shared" si="136"/>
        <v>#DIV/0!</v>
      </c>
      <c r="AJ116" s="290">
        <v>0</v>
      </c>
      <c r="AK116" s="9">
        <f t="shared" si="74"/>
        <v>0</v>
      </c>
      <c r="AL116" s="259">
        <f t="shared" si="75"/>
        <v>0</v>
      </c>
      <c r="AM116" s="259">
        <f t="shared" si="70"/>
        <v>0</v>
      </c>
      <c r="AN116" s="262">
        <v>0</v>
      </c>
      <c r="AO116" s="262">
        <f t="shared" si="76"/>
        <v>0</v>
      </c>
      <c r="AP116" s="262">
        <f t="shared" si="77"/>
        <v>0</v>
      </c>
      <c r="AQ116" s="262">
        <f t="shared" si="78"/>
        <v>0</v>
      </c>
      <c r="AR116" s="274">
        <v>0</v>
      </c>
      <c r="AS116" s="274">
        <f t="shared" si="79"/>
        <v>0</v>
      </c>
      <c r="AT116" s="274">
        <f t="shared" si="80"/>
        <v>0</v>
      </c>
      <c r="AU116" s="274">
        <f t="shared" si="81"/>
        <v>0</v>
      </c>
      <c r="AV116" s="262">
        <v>0</v>
      </c>
      <c r="AW116" s="262">
        <f t="shared" si="82"/>
        <v>0</v>
      </c>
      <c r="AX116" s="262">
        <f t="shared" si="83"/>
        <v>0</v>
      </c>
      <c r="AY116" s="262">
        <f t="shared" si="84"/>
        <v>0</v>
      </c>
      <c r="AZ116" s="262">
        <f t="shared" si="85"/>
        <v>0</v>
      </c>
      <c r="BA116" s="262">
        <f t="shared" si="86"/>
        <v>0</v>
      </c>
      <c r="BB116" s="262">
        <f t="shared" si="87"/>
        <v>0</v>
      </c>
      <c r="BC116" s="262">
        <f t="shared" si="88"/>
        <v>0</v>
      </c>
      <c r="BD116" s="261">
        <v>0</v>
      </c>
      <c r="BE116" s="262">
        <f t="shared" si="89"/>
        <v>0</v>
      </c>
      <c r="BF116" s="262">
        <f t="shared" si="90"/>
        <v>0</v>
      </c>
      <c r="BG116" s="262">
        <f t="shared" si="91"/>
        <v>0</v>
      </c>
      <c r="BH116" s="262">
        <v>0</v>
      </c>
      <c r="BI116" s="262">
        <f t="shared" si="92"/>
        <v>0</v>
      </c>
      <c r="BJ116" s="262">
        <f t="shared" si="93"/>
        <v>0</v>
      </c>
      <c r="BK116" s="262">
        <f t="shared" si="94"/>
        <v>0</v>
      </c>
      <c r="BL116" s="262">
        <v>0</v>
      </c>
      <c r="BM116" s="262">
        <f t="shared" si="95"/>
        <v>0</v>
      </c>
      <c r="BN116" s="262">
        <f t="shared" si="96"/>
        <v>0</v>
      </c>
      <c r="BO116" s="262">
        <f t="shared" si="97"/>
        <v>0</v>
      </c>
      <c r="BP116" s="262">
        <f t="shared" si="98"/>
        <v>0</v>
      </c>
      <c r="BQ116" s="262">
        <f t="shared" si="99"/>
        <v>0</v>
      </c>
      <c r="BR116" s="262">
        <f t="shared" si="100"/>
        <v>0</v>
      </c>
      <c r="BS116" s="262">
        <f t="shared" si="101"/>
        <v>0</v>
      </c>
      <c r="BT116" s="262">
        <v>0</v>
      </c>
      <c r="BU116" s="262">
        <f t="shared" si="102"/>
        <v>0</v>
      </c>
      <c r="BV116" s="262">
        <f t="shared" si="103"/>
        <v>0</v>
      </c>
      <c r="BW116" s="262">
        <f t="shared" si="104"/>
        <v>0</v>
      </c>
      <c r="BX116" s="261">
        <v>0</v>
      </c>
      <c r="BY116" s="262">
        <f t="shared" si="105"/>
        <v>0</v>
      </c>
      <c r="BZ116" s="262">
        <f t="shared" si="106"/>
        <v>0</v>
      </c>
      <c r="CA116" s="262">
        <f t="shared" si="107"/>
        <v>0</v>
      </c>
      <c r="CB116" s="262">
        <v>0</v>
      </c>
      <c r="CC116" s="262">
        <f t="shared" si="108"/>
        <v>0</v>
      </c>
      <c r="CD116" s="262">
        <f t="shared" si="109"/>
        <v>0</v>
      </c>
      <c r="CE116" s="262">
        <f t="shared" si="110"/>
        <v>0</v>
      </c>
      <c r="CF116" s="262">
        <f t="shared" si="111"/>
        <v>0</v>
      </c>
      <c r="CG116" s="262">
        <f t="shared" si="112"/>
        <v>0</v>
      </c>
      <c r="CH116" s="262">
        <f t="shared" si="113"/>
        <v>0</v>
      </c>
      <c r="CI116" s="262">
        <f t="shared" si="114"/>
        <v>0</v>
      </c>
      <c r="CJ116" s="262">
        <v>0</v>
      </c>
      <c r="CK116" s="262">
        <f t="shared" si="115"/>
        <v>0</v>
      </c>
      <c r="CL116" s="262">
        <f t="shared" si="116"/>
        <v>0</v>
      </c>
      <c r="CM116" s="262">
        <f t="shared" si="117"/>
        <v>0</v>
      </c>
      <c r="CN116" s="262">
        <v>0</v>
      </c>
      <c r="CO116" s="262">
        <f t="shared" si="118"/>
        <v>0</v>
      </c>
      <c r="CP116" s="262">
        <f t="shared" si="119"/>
        <v>0</v>
      </c>
      <c r="CQ116" s="262">
        <f t="shared" si="120"/>
        <v>0</v>
      </c>
      <c r="CR116" s="262">
        <v>0</v>
      </c>
      <c r="CS116" s="262">
        <f t="shared" si="121"/>
        <v>0</v>
      </c>
      <c r="CT116" s="262">
        <f t="shared" si="122"/>
        <v>0</v>
      </c>
      <c r="CU116" s="262">
        <f t="shared" si="123"/>
        <v>0</v>
      </c>
      <c r="CV116" s="262">
        <f t="shared" si="124"/>
        <v>0</v>
      </c>
      <c r="CW116" s="262">
        <f t="shared" si="125"/>
        <v>0</v>
      </c>
      <c r="CX116" s="271">
        <f t="shared" si="126"/>
        <v>0</v>
      </c>
      <c r="CY116" s="271">
        <f t="shared" si="127"/>
        <v>0</v>
      </c>
      <c r="CZ116" s="300">
        <f t="shared" si="128"/>
        <v>0</v>
      </c>
      <c r="DA116" s="300">
        <f t="shared" si="129"/>
        <v>0</v>
      </c>
      <c r="DB116" s="300">
        <f t="shared" si="130"/>
        <v>0</v>
      </c>
      <c r="DC116" s="300"/>
      <c r="DD116" s="300"/>
      <c r="DE116" s="300"/>
      <c r="DF116" s="300"/>
    </row>
    <row r="117" spans="1:110" x14ac:dyDescent="0.35">
      <c r="A117" s="22" t="s">
        <v>11</v>
      </c>
      <c r="B117" s="22">
        <v>13010227</v>
      </c>
      <c r="C117" s="6" t="s">
        <v>244</v>
      </c>
      <c r="D117" s="7"/>
      <c r="E117" s="7">
        <v>12</v>
      </c>
      <c r="F117" s="7">
        <v>100</v>
      </c>
      <c r="G117" s="8">
        <v>40300</v>
      </c>
      <c r="H117" s="9">
        <f t="shared" si="71"/>
        <v>403</v>
      </c>
      <c r="I117" s="10"/>
      <c r="J117" s="10"/>
      <c r="K117" s="10"/>
      <c r="L117" s="11"/>
      <c r="M117" s="8">
        <v>0</v>
      </c>
      <c r="N117" s="8">
        <v>0</v>
      </c>
      <c r="O117" s="8" t="s">
        <v>852</v>
      </c>
      <c r="P117" s="11" t="s">
        <v>860</v>
      </c>
      <c r="Q117" s="12">
        <v>0</v>
      </c>
      <c r="R117" s="12">
        <v>0</v>
      </c>
      <c r="S117" s="12"/>
      <c r="T117" s="12"/>
      <c r="U117" s="12">
        <v>0</v>
      </c>
      <c r="V117" s="12"/>
      <c r="W117" s="12" t="s">
        <v>860</v>
      </c>
      <c r="X117" s="13">
        <f t="shared" si="135"/>
        <v>0</v>
      </c>
      <c r="Y117" s="14">
        <f t="shared" si="137"/>
        <v>0</v>
      </c>
      <c r="Z117" s="15">
        <v>0</v>
      </c>
      <c r="AA117" s="15">
        <f t="shared" si="131"/>
        <v>0</v>
      </c>
      <c r="AB117" s="16">
        <v>0</v>
      </c>
      <c r="AC117" s="16">
        <v>0</v>
      </c>
      <c r="AD117" s="269">
        <f t="shared" si="132"/>
        <v>0</v>
      </c>
      <c r="AE117" s="269">
        <f t="shared" si="133"/>
        <v>0</v>
      </c>
      <c r="AF117" s="283"/>
      <c r="AG117" s="18">
        <f t="shared" si="72"/>
        <v>0</v>
      </c>
      <c r="AH117" s="59"/>
      <c r="AI117" s="129" t="e">
        <f t="shared" si="136"/>
        <v>#DIV/0!</v>
      </c>
      <c r="AJ117" s="290">
        <v>0</v>
      </c>
      <c r="AK117" s="9">
        <f t="shared" si="74"/>
        <v>0</v>
      </c>
      <c r="AL117" s="259">
        <f t="shared" si="75"/>
        <v>0</v>
      </c>
      <c r="AM117" s="259">
        <f t="shared" si="70"/>
        <v>0</v>
      </c>
      <c r="AN117" s="262">
        <v>0</v>
      </c>
      <c r="AO117" s="262">
        <f t="shared" si="76"/>
        <v>0</v>
      </c>
      <c r="AP117" s="262">
        <f t="shared" si="77"/>
        <v>0</v>
      </c>
      <c r="AQ117" s="262">
        <f t="shared" si="78"/>
        <v>0</v>
      </c>
      <c r="AR117" s="274">
        <v>0</v>
      </c>
      <c r="AS117" s="274">
        <f t="shared" si="79"/>
        <v>0</v>
      </c>
      <c r="AT117" s="274">
        <f t="shared" si="80"/>
        <v>0</v>
      </c>
      <c r="AU117" s="274">
        <f t="shared" si="81"/>
        <v>0</v>
      </c>
      <c r="AV117" s="262">
        <v>0</v>
      </c>
      <c r="AW117" s="262">
        <f t="shared" si="82"/>
        <v>0</v>
      </c>
      <c r="AX117" s="262">
        <f t="shared" si="83"/>
        <v>0</v>
      </c>
      <c r="AY117" s="262">
        <f t="shared" si="84"/>
        <v>0</v>
      </c>
      <c r="AZ117" s="262">
        <f t="shared" si="85"/>
        <v>0</v>
      </c>
      <c r="BA117" s="262">
        <f t="shared" si="86"/>
        <v>0</v>
      </c>
      <c r="BB117" s="262">
        <f t="shared" si="87"/>
        <v>0</v>
      </c>
      <c r="BC117" s="262">
        <f t="shared" si="88"/>
        <v>0</v>
      </c>
      <c r="BD117" s="261">
        <v>0</v>
      </c>
      <c r="BE117" s="262">
        <f t="shared" si="89"/>
        <v>0</v>
      </c>
      <c r="BF117" s="262">
        <f t="shared" si="90"/>
        <v>0</v>
      </c>
      <c r="BG117" s="262">
        <f t="shared" si="91"/>
        <v>0</v>
      </c>
      <c r="BH117" s="262">
        <v>0</v>
      </c>
      <c r="BI117" s="262">
        <f t="shared" si="92"/>
        <v>0</v>
      </c>
      <c r="BJ117" s="262">
        <f t="shared" si="93"/>
        <v>0</v>
      </c>
      <c r="BK117" s="262">
        <f t="shared" si="94"/>
        <v>0</v>
      </c>
      <c r="BL117" s="262">
        <v>0</v>
      </c>
      <c r="BM117" s="262">
        <f t="shared" si="95"/>
        <v>0</v>
      </c>
      <c r="BN117" s="262">
        <f t="shared" si="96"/>
        <v>0</v>
      </c>
      <c r="BO117" s="262">
        <f t="shared" si="97"/>
        <v>0</v>
      </c>
      <c r="BP117" s="262">
        <f t="shared" si="98"/>
        <v>0</v>
      </c>
      <c r="BQ117" s="262">
        <f t="shared" si="99"/>
        <v>0</v>
      </c>
      <c r="BR117" s="262">
        <f t="shared" si="100"/>
        <v>0</v>
      </c>
      <c r="BS117" s="262">
        <f t="shared" si="101"/>
        <v>0</v>
      </c>
      <c r="BT117" s="262">
        <v>0</v>
      </c>
      <c r="BU117" s="262">
        <f t="shared" si="102"/>
        <v>0</v>
      </c>
      <c r="BV117" s="262">
        <f t="shared" si="103"/>
        <v>0</v>
      </c>
      <c r="BW117" s="262">
        <f t="shared" si="104"/>
        <v>0</v>
      </c>
      <c r="BX117" s="261">
        <v>0</v>
      </c>
      <c r="BY117" s="262">
        <f t="shared" si="105"/>
        <v>0</v>
      </c>
      <c r="BZ117" s="262">
        <f t="shared" si="106"/>
        <v>0</v>
      </c>
      <c r="CA117" s="262">
        <f t="shared" si="107"/>
        <v>0</v>
      </c>
      <c r="CB117" s="262">
        <v>0</v>
      </c>
      <c r="CC117" s="262">
        <f t="shared" si="108"/>
        <v>0</v>
      </c>
      <c r="CD117" s="262">
        <f t="shared" si="109"/>
        <v>0</v>
      </c>
      <c r="CE117" s="262">
        <f t="shared" si="110"/>
        <v>0</v>
      </c>
      <c r="CF117" s="262">
        <f t="shared" si="111"/>
        <v>0</v>
      </c>
      <c r="CG117" s="262">
        <f t="shared" si="112"/>
        <v>0</v>
      </c>
      <c r="CH117" s="262">
        <f t="shared" si="113"/>
        <v>0</v>
      </c>
      <c r="CI117" s="262">
        <f t="shared" si="114"/>
        <v>0</v>
      </c>
      <c r="CJ117" s="262">
        <v>0</v>
      </c>
      <c r="CK117" s="262">
        <f t="shared" si="115"/>
        <v>0</v>
      </c>
      <c r="CL117" s="262">
        <f t="shared" si="116"/>
        <v>0</v>
      </c>
      <c r="CM117" s="262">
        <f t="shared" si="117"/>
        <v>0</v>
      </c>
      <c r="CN117" s="262">
        <v>0</v>
      </c>
      <c r="CO117" s="262">
        <f t="shared" si="118"/>
        <v>0</v>
      </c>
      <c r="CP117" s="262">
        <f t="shared" si="119"/>
        <v>0</v>
      </c>
      <c r="CQ117" s="262">
        <f t="shared" si="120"/>
        <v>0</v>
      </c>
      <c r="CR117" s="262">
        <v>0</v>
      </c>
      <c r="CS117" s="262">
        <f t="shared" si="121"/>
        <v>0</v>
      </c>
      <c r="CT117" s="262">
        <f t="shared" si="122"/>
        <v>0</v>
      </c>
      <c r="CU117" s="262">
        <f t="shared" si="123"/>
        <v>0</v>
      </c>
      <c r="CV117" s="262">
        <f t="shared" si="124"/>
        <v>0</v>
      </c>
      <c r="CW117" s="262">
        <f t="shared" si="125"/>
        <v>0</v>
      </c>
      <c r="CX117" s="271">
        <f t="shared" si="126"/>
        <v>0</v>
      </c>
      <c r="CY117" s="271">
        <f t="shared" si="127"/>
        <v>0</v>
      </c>
      <c r="CZ117" s="300">
        <f t="shared" si="128"/>
        <v>0</v>
      </c>
      <c r="DA117" s="300">
        <f t="shared" si="129"/>
        <v>0</v>
      </c>
      <c r="DB117" s="300">
        <f t="shared" si="130"/>
        <v>0</v>
      </c>
      <c r="DC117" s="300"/>
      <c r="DD117" s="300"/>
      <c r="DE117" s="300"/>
      <c r="DF117" s="300"/>
    </row>
    <row r="118" spans="1:110" x14ac:dyDescent="0.35">
      <c r="A118" s="22" t="s">
        <v>11</v>
      </c>
      <c r="B118" s="22">
        <v>13020265</v>
      </c>
      <c r="C118" s="138" t="s">
        <v>1029</v>
      </c>
      <c r="D118" s="7" t="s">
        <v>40</v>
      </c>
      <c r="E118" s="7">
        <v>12</v>
      </c>
      <c r="F118" s="7">
        <v>100</v>
      </c>
      <c r="G118" s="8">
        <v>594000</v>
      </c>
      <c r="H118" s="9">
        <f t="shared" si="71"/>
        <v>5940</v>
      </c>
      <c r="I118" s="10">
        <v>11132333653226</v>
      </c>
      <c r="J118" s="10">
        <v>1638899520</v>
      </c>
      <c r="K118" s="10" t="s">
        <v>478</v>
      </c>
      <c r="L118" s="11">
        <v>0</v>
      </c>
      <c r="M118" s="8">
        <v>14457841613123</v>
      </c>
      <c r="N118" s="8">
        <v>1745919100</v>
      </c>
      <c r="O118" s="8" t="s">
        <v>658</v>
      </c>
      <c r="P118" s="11">
        <v>0.01</v>
      </c>
      <c r="Q118" s="12">
        <v>6002410961000</v>
      </c>
      <c r="R118" s="12">
        <v>530965900</v>
      </c>
      <c r="S118" s="12">
        <v>25</v>
      </c>
      <c r="T118" s="12">
        <v>176261900</v>
      </c>
      <c r="U118" s="11" t="s">
        <v>925</v>
      </c>
      <c r="V118" s="11"/>
      <c r="W118" s="11">
        <v>0</v>
      </c>
      <c r="X118" s="13">
        <f t="shared" si="135"/>
        <v>12000</v>
      </c>
      <c r="Y118" s="14">
        <f t="shared" si="137"/>
        <v>144000</v>
      </c>
      <c r="Z118" s="15">
        <v>14400000</v>
      </c>
      <c r="AA118" s="15">
        <f t="shared" si="131"/>
        <v>85536000000</v>
      </c>
      <c r="AB118" s="16">
        <v>16512.833333333332</v>
      </c>
      <c r="AC118" s="16">
        <v>9164</v>
      </c>
      <c r="AD118" s="269">
        <f t="shared" si="132"/>
        <v>5000</v>
      </c>
      <c r="AE118" s="269">
        <f t="shared" si="133"/>
        <v>60000</v>
      </c>
      <c r="AF118" s="285">
        <v>6000000</v>
      </c>
      <c r="AG118" s="18">
        <f t="shared" si="72"/>
        <v>35640000000</v>
      </c>
      <c r="AH118" s="20" t="s">
        <v>1018</v>
      </c>
      <c r="AI118" s="129">
        <f t="shared" si="136"/>
        <v>0.41666666666666669</v>
      </c>
      <c r="AJ118" s="290">
        <v>0.5</v>
      </c>
      <c r="AK118" s="9">
        <f t="shared" si="74"/>
        <v>3000000</v>
      </c>
      <c r="AL118" s="259">
        <f t="shared" si="75"/>
        <v>9000000</v>
      </c>
      <c r="AM118" s="259">
        <f t="shared" si="70"/>
        <v>53460000000</v>
      </c>
      <c r="AN118" s="262">
        <v>300000</v>
      </c>
      <c r="AO118" s="262">
        <f t="shared" si="76"/>
        <v>1782000000</v>
      </c>
      <c r="AP118" s="262">
        <f t="shared" si="77"/>
        <v>150000</v>
      </c>
      <c r="AQ118" s="262">
        <f t="shared" si="78"/>
        <v>891000000</v>
      </c>
      <c r="AR118" s="274">
        <v>420000.00000000006</v>
      </c>
      <c r="AS118" s="274">
        <f t="shared" si="79"/>
        <v>2494800000.0000005</v>
      </c>
      <c r="AT118" s="274">
        <f t="shared" si="80"/>
        <v>210000.00000000003</v>
      </c>
      <c r="AU118" s="274">
        <f t="shared" si="81"/>
        <v>1247400000.0000002</v>
      </c>
      <c r="AV118" s="262">
        <v>420000.00000000006</v>
      </c>
      <c r="AW118" s="262">
        <f t="shared" si="82"/>
        <v>2494800000.0000005</v>
      </c>
      <c r="AX118" s="262">
        <f t="shared" si="83"/>
        <v>210000.00000000003</v>
      </c>
      <c r="AY118" s="262">
        <f t="shared" si="84"/>
        <v>1247400000.0000002</v>
      </c>
      <c r="AZ118" s="262">
        <f t="shared" si="85"/>
        <v>1140000</v>
      </c>
      <c r="BA118" s="262">
        <f t="shared" si="86"/>
        <v>6771600000.000001</v>
      </c>
      <c r="BB118" s="262">
        <f t="shared" si="87"/>
        <v>570000</v>
      </c>
      <c r="BC118" s="262">
        <f t="shared" si="88"/>
        <v>3385800000.0000005</v>
      </c>
      <c r="BD118" s="261">
        <v>420000.00000000006</v>
      </c>
      <c r="BE118" s="262">
        <f t="shared" si="89"/>
        <v>2494800000.0000005</v>
      </c>
      <c r="BF118" s="262">
        <f t="shared" si="90"/>
        <v>210000.00000000003</v>
      </c>
      <c r="BG118" s="262">
        <f t="shared" si="91"/>
        <v>1247400000.0000002</v>
      </c>
      <c r="BH118" s="262">
        <v>480000</v>
      </c>
      <c r="BI118" s="262">
        <f t="shared" si="92"/>
        <v>2851200000</v>
      </c>
      <c r="BJ118" s="262">
        <f t="shared" si="93"/>
        <v>240000</v>
      </c>
      <c r="BK118" s="262">
        <f t="shared" si="94"/>
        <v>1425600000</v>
      </c>
      <c r="BL118" s="262">
        <v>360000</v>
      </c>
      <c r="BM118" s="262">
        <f t="shared" si="95"/>
        <v>2138400000</v>
      </c>
      <c r="BN118" s="262">
        <f t="shared" si="96"/>
        <v>180000</v>
      </c>
      <c r="BO118" s="262">
        <f t="shared" si="97"/>
        <v>1069200000</v>
      </c>
      <c r="BP118" s="262">
        <f t="shared" si="98"/>
        <v>1260000</v>
      </c>
      <c r="BQ118" s="262">
        <f t="shared" si="99"/>
        <v>7484400000</v>
      </c>
      <c r="BR118" s="262">
        <f t="shared" si="100"/>
        <v>630000</v>
      </c>
      <c r="BS118" s="262">
        <f t="shared" si="101"/>
        <v>3742200000</v>
      </c>
      <c r="BT118" s="262">
        <v>660000</v>
      </c>
      <c r="BU118" s="262">
        <f t="shared" si="102"/>
        <v>3920400000</v>
      </c>
      <c r="BV118" s="262">
        <f t="shared" si="103"/>
        <v>330000</v>
      </c>
      <c r="BW118" s="262">
        <f t="shared" si="104"/>
        <v>1960200000</v>
      </c>
      <c r="BX118" s="261">
        <v>660000</v>
      </c>
      <c r="BY118" s="262">
        <f t="shared" si="105"/>
        <v>3920400000</v>
      </c>
      <c r="BZ118" s="262">
        <f t="shared" si="106"/>
        <v>330000</v>
      </c>
      <c r="CA118" s="262">
        <f t="shared" si="107"/>
        <v>1960200000</v>
      </c>
      <c r="CB118" s="262">
        <v>600000</v>
      </c>
      <c r="CC118" s="262">
        <f t="shared" si="108"/>
        <v>3564000000</v>
      </c>
      <c r="CD118" s="262">
        <f t="shared" si="109"/>
        <v>300000</v>
      </c>
      <c r="CE118" s="262">
        <f t="shared" si="110"/>
        <v>1782000000</v>
      </c>
      <c r="CF118" s="262">
        <f t="shared" si="111"/>
        <v>1920000</v>
      </c>
      <c r="CG118" s="262">
        <f t="shared" si="112"/>
        <v>11404800000</v>
      </c>
      <c r="CH118" s="262">
        <f t="shared" si="113"/>
        <v>1960830000</v>
      </c>
      <c r="CI118" s="262">
        <f t="shared" si="114"/>
        <v>5702400000</v>
      </c>
      <c r="CJ118" s="262">
        <v>660000</v>
      </c>
      <c r="CK118" s="262">
        <f t="shared" si="115"/>
        <v>3920400000</v>
      </c>
      <c r="CL118" s="262">
        <f t="shared" si="116"/>
        <v>330000</v>
      </c>
      <c r="CM118" s="262">
        <f t="shared" si="117"/>
        <v>1960200000</v>
      </c>
      <c r="CN118" s="262">
        <v>600000</v>
      </c>
      <c r="CO118" s="262">
        <f t="shared" si="118"/>
        <v>3564000000</v>
      </c>
      <c r="CP118" s="262">
        <f t="shared" si="119"/>
        <v>300000</v>
      </c>
      <c r="CQ118" s="262">
        <f t="shared" si="120"/>
        <v>1782000000</v>
      </c>
      <c r="CR118" s="262">
        <v>420000.00000000006</v>
      </c>
      <c r="CS118" s="262">
        <f t="shared" si="121"/>
        <v>2494800000.0000005</v>
      </c>
      <c r="CT118" s="262">
        <f t="shared" si="122"/>
        <v>210000.00000000003</v>
      </c>
      <c r="CU118" s="262">
        <f t="shared" si="123"/>
        <v>1247400000.0000002</v>
      </c>
      <c r="CV118" s="262">
        <f t="shared" si="124"/>
        <v>1680000</v>
      </c>
      <c r="CW118" s="262">
        <f t="shared" si="125"/>
        <v>9979200000</v>
      </c>
      <c r="CX118" s="271">
        <f t="shared" si="126"/>
        <v>840000</v>
      </c>
      <c r="CY118" s="271">
        <f t="shared" si="127"/>
        <v>4989600000</v>
      </c>
      <c r="CZ118" s="300">
        <f t="shared" si="128"/>
        <v>3000000</v>
      </c>
      <c r="DA118" s="300">
        <f t="shared" si="129"/>
        <v>17820000000</v>
      </c>
      <c r="DB118" s="300">
        <f t="shared" si="130"/>
        <v>0</v>
      </c>
      <c r="DC118" s="300"/>
      <c r="DD118" s="300"/>
      <c r="DE118" s="300"/>
      <c r="DF118" s="300"/>
    </row>
    <row r="119" spans="1:110" x14ac:dyDescent="0.4">
      <c r="A119" s="22" t="s">
        <v>11</v>
      </c>
      <c r="B119" s="22">
        <v>13020264</v>
      </c>
      <c r="C119" s="6" t="s">
        <v>1030</v>
      </c>
      <c r="D119" s="7" t="s">
        <v>40</v>
      </c>
      <c r="E119" s="7">
        <v>12</v>
      </c>
      <c r="F119" s="7">
        <v>30</v>
      </c>
      <c r="G119" s="8">
        <v>178200</v>
      </c>
      <c r="H119" s="9">
        <f t="shared" si="71"/>
        <v>5940</v>
      </c>
      <c r="I119" s="10">
        <v>11132333653226</v>
      </c>
      <c r="J119" s="10">
        <v>1638899520</v>
      </c>
      <c r="K119" s="10" t="s">
        <v>478</v>
      </c>
      <c r="L119" s="11">
        <v>0</v>
      </c>
      <c r="M119" s="8">
        <v>14457841613123</v>
      </c>
      <c r="N119" s="8">
        <v>1745919100</v>
      </c>
      <c r="O119" s="8" t="s">
        <v>659</v>
      </c>
      <c r="P119" s="11">
        <v>0.01</v>
      </c>
      <c r="Q119" s="12">
        <v>6002410961000</v>
      </c>
      <c r="R119" s="12">
        <v>530965900</v>
      </c>
      <c r="S119" s="12">
        <v>25</v>
      </c>
      <c r="T119" s="12">
        <v>176261900</v>
      </c>
      <c r="U119" s="11" t="s">
        <v>925</v>
      </c>
      <c r="V119" s="11"/>
      <c r="W119" s="11">
        <v>0</v>
      </c>
      <c r="X119" s="13">
        <f t="shared" si="135"/>
        <v>0</v>
      </c>
      <c r="Y119" s="14">
        <f t="shared" si="137"/>
        <v>0</v>
      </c>
      <c r="Z119" s="15">
        <v>0</v>
      </c>
      <c r="AA119" s="15">
        <f t="shared" si="131"/>
        <v>0</v>
      </c>
      <c r="AB119" s="16">
        <v>0</v>
      </c>
      <c r="AC119" s="16">
        <v>0</v>
      </c>
      <c r="AD119" s="269">
        <f t="shared" si="132"/>
        <v>0</v>
      </c>
      <c r="AE119" s="269">
        <f t="shared" si="133"/>
        <v>0</v>
      </c>
      <c r="AF119" s="283"/>
      <c r="AG119" s="18">
        <f t="shared" si="72"/>
        <v>0</v>
      </c>
      <c r="AH119" s="59"/>
      <c r="AI119" s="129" t="e">
        <f t="shared" si="136"/>
        <v>#DIV/0!</v>
      </c>
      <c r="AJ119" s="290">
        <v>0</v>
      </c>
      <c r="AK119" s="9">
        <f t="shared" si="74"/>
        <v>0</v>
      </c>
      <c r="AL119" s="259">
        <f t="shared" si="75"/>
        <v>0</v>
      </c>
      <c r="AM119" s="259">
        <f t="shared" si="70"/>
        <v>0</v>
      </c>
      <c r="AN119" s="262">
        <v>0</v>
      </c>
      <c r="AO119" s="262">
        <f t="shared" si="76"/>
        <v>0</v>
      </c>
      <c r="AP119" s="262">
        <f t="shared" si="77"/>
        <v>0</v>
      </c>
      <c r="AQ119" s="262">
        <f t="shared" si="78"/>
        <v>0</v>
      </c>
      <c r="AR119" s="274">
        <v>0</v>
      </c>
      <c r="AS119" s="274">
        <f t="shared" si="79"/>
        <v>0</v>
      </c>
      <c r="AT119" s="274">
        <f t="shared" si="80"/>
        <v>0</v>
      </c>
      <c r="AU119" s="274">
        <f t="shared" si="81"/>
        <v>0</v>
      </c>
      <c r="AV119" s="262">
        <v>0</v>
      </c>
      <c r="AW119" s="262">
        <f t="shared" si="82"/>
        <v>0</v>
      </c>
      <c r="AX119" s="262">
        <f t="shared" si="83"/>
        <v>0</v>
      </c>
      <c r="AY119" s="262">
        <f t="shared" si="84"/>
        <v>0</v>
      </c>
      <c r="AZ119" s="262">
        <f t="shared" si="85"/>
        <v>0</v>
      </c>
      <c r="BA119" s="262">
        <f t="shared" si="86"/>
        <v>0</v>
      </c>
      <c r="BB119" s="262">
        <f t="shared" si="87"/>
        <v>0</v>
      </c>
      <c r="BC119" s="262">
        <f t="shared" si="88"/>
        <v>0</v>
      </c>
      <c r="BD119" s="261">
        <v>0</v>
      </c>
      <c r="BE119" s="262">
        <f t="shared" si="89"/>
        <v>0</v>
      </c>
      <c r="BF119" s="262">
        <f t="shared" si="90"/>
        <v>0</v>
      </c>
      <c r="BG119" s="262">
        <f t="shared" si="91"/>
        <v>0</v>
      </c>
      <c r="BH119" s="262">
        <v>0</v>
      </c>
      <c r="BI119" s="262">
        <f t="shared" si="92"/>
        <v>0</v>
      </c>
      <c r="BJ119" s="262">
        <f t="shared" si="93"/>
        <v>0</v>
      </c>
      <c r="BK119" s="262">
        <f t="shared" si="94"/>
        <v>0</v>
      </c>
      <c r="BL119" s="262">
        <v>0</v>
      </c>
      <c r="BM119" s="262">
        <f t="shared" si="95"/>
        <v>0</v>
      </c>
      <c r="BN119" s="262">
        <f t="shared" si="96"/>
        <v>0</v>
      </c>
      <c r="BO119" s="262">
        <f t="shared" si="97"/>
        <v>0</v>
      </c>
      <c r="BP119" s="262">
        <f t="shared" si="98"/>
        <v>0</v>
      </c>
      <c r="BQ119" s="262">
        <f t="shared" si="99"/>
        <v>0</v>
      </c>
      <c r="BR119" s="262">
        <f t="shared" si="100"/>
        <v>0</v>
      </c>
      <c r="BS119" s="262">
        <f t="shared" si="101"/>
        <v>0</v>
      </c>
      <c r="BT119" s="262">
        <v>0</v>
      </c>
      <c r="BU119" s="262">
        <f t="shared" si="102"/>
        <v>0</v>
      </c>
      <c r="BV119" s="262">
        <f t="shared" si="103"/>
        <v>0</v>
      </c>
      <c r="BW119" s="262">
        <f t="shared" si="104"/>
        <v>0</v>
      </c>
      <c r="BX119" s="261">
        <v>0</v>
      </c>
      <c r="BY119" s="262">
        <f t="shared" si="105"/>
        <v>0</v>
      </c>
      <c r="BZ119" s="262">
        <f t="shared" si="106"/>
        <v>0</v>
      </c>
      <c r="CA119" s="262">
        <f t="shared" si="107"/>
        <v>0</v>
      </c>
      <c r="CB119" s="262">
        <v>0</v>
      </c>
      <c r="CC119" s="262">
        <f t="shared" si="108"/>
        <v>0</v>
      </c>
      <c r="CD119" s="262">
        <f t="shared" si="109"/>
        <v>0</v>
      </c>
      <c r="CE119" s="262">
        <f t="shared" si="110"/>
        <v>0</v>
      </c>
      <c r="CF119" s="262">
        <f t="shared" si="111"/>
        <v>0</v>
      </c>
      <c r="CG119" s="262">
        <f t="shared" si="112"/>
        <v>0</v>
      </c>
      <c r="CH119" s="262">
        <f t="shared" si="113"/>
        <v>0</v>
      </c>
      <c r="CI119" s="262">
        <f t="shared" si="114"/>
        <v>0</v>
      </c>
      <c r="CJ119" s="262">
        <v>0</v>
      </c>
      <c r="CK119" s="262">
        <f t="shared" si="115"/>
        <v>0</v>
      </c>
      <c r="CL119" s="262">
        <f t="shared" si="116"/>
        <v>0</v>
      </c>
      <c r="CM119" s="262">
        <f t="shared" si="117"/>
        <v>0</v>
      </c>
      <c r="CN119" s="262">
        <v>0</v>
      </c>
      <c r="CO119" s="262">
        <f t="shared" si="118"/>
        <v>0</v>
      </c>
      <c r="CP119" s="262">
        <f t="shared" si="119"/>
        <v>0</v>
      </c>
      <c r="CQ119" s="262">
        <f t="shared" si="120"/>
        <v>0</v>
      </c>
      <c r="CR119" s="262">
        <v>0</v>
      </c>
      <c r="CS119" s="262">
        <f t="shared" si="121"/>
        <v>0</v>
      </c>
      <c r="CT119" s="262">
        <f t="shared" si="122"/>
        <v>0</v>
      </c>
      <c r="CU119" s="262">
        <f t="shared" si="123"/>
        <v>0</v>
      </c>
      <c r="CV119" s="262">
        <f t="shared" si="124"/>
        <v>0</v>
      </c>
      <c r="CW119" s="262">
        <f t="shared" si="125"/>
        <v>0</v>
      </c>
      <c r="CX119" s="271">
        <f t="shared" si="126"/>
        <v>0</v>
      </c>
      <c r="CY119" s="271">
        <f t="shared" si="127"/>
        <v>0</v>
      </c>
      <c r="CZ119" s="300">
        <f t="shared" si="128"/>
        <v>0</v>
      </c>
      <c r="DA119" s="300">
        <f t="shared" si="129"/>
        <v>0</v>
      </c>
      <c r="DB119" s="300">
        <f t="shared" si="130"/>
        <v>0</v>
      </c>
      <c r="DC119" s="300"/>
      <c r="DD119" s="300"/>
      <c r="DE119" s="300"/>
      <c r="DF119" s="300"/>
    </row>
    <row r="120" spans="1:110" x14ac:dyDescent="0.35">
      <c r="A120" s="22" t="s">
        <v>11</v>
      </c>
      <c r="B120" s="22">
        <v>13010235</v>
      </c>
      <c r="C120" s="6" t="s">
        <v>361</v>
      </c>
      <c r="D120" s="7" t="s">
        <v>245</v>
      </c>
      <c r="E120" s="7">
        <v>12</v>
      </c>
      <c r="F120" s="7">
        <v>5</v>
      </c>
      <c r="G120" s="8">
        <v>217800</v>
      </c>
      <c r="H120" s="9">
        <f t="shared" si="71"/>
        <v>43560</v>
      </c>
      <c r="I120" s="10">
        <v>2073947624411</v>
      </c>
      <c r="J120" s="10">
        <v>53712028</v>
      </c>
      <c r="K120" s="10" t="s">
        <v>477</v>
      </c>
      <c r="L120" s="11">
        <v>0.01</v>
      </c>
      <c r="M120" s="8">
        <v>2720942688663</v>
      </c>
      <c r="N120" s="8">
        <v>57480125</v>
      </c>
      <c r="O120" s="8" t="s">
        <v>637</v>
      </c>
      <c r="P120" s="11">
        <v>0</v>
      </c>
      <c r="Q120" s="12">
        <v>1753007628110</v>
      </c>
      <c r="R120" s="12">
        <v>34965681</v>
      </c>
      <c r="S120" s="12">
        <v>18</v>
      </c>
      <c r="T120" s="12">
        <v>11883690</v>
      </c>
      <c r="U120" s="11" t="s">
        <v>926</v>
      </c>
      <c r="V120" s="11"/>
      <c r="W120" s="11">
        <v>0</v>
      </c>
      <c r="X120" s="13">
        <f t="shared" si="135"/>
        <v>24000</v>
      </c>
      <c r="Y120" s="14">
        <f t="shared" si="137"/>
        <v>288000</v>
      </c>
      <c r="Z120" s="15">
        <v>1440000</v>
      </c>
      <c r="AA120" s="15">
        <f t="shared" si="131"/>
        <v>62726400000</v>
      </c>
      <c r="AB120" s="16">
        <v>2123.75</v>
      </c>
      <c r="AC120" s="16">
        <v>261.66666666666669</v>
      </c>
      <c r="AD120" s="269">
        <f t="shared" si="132"/>
        <v>3000</v>
      </c>
      <c r="AE120" s="269">
        <f t="shared" si="133"/>
        <v>36000</v>
      </c>
      <c r="AF120" s="283">
        <v>180000</v>
      </c>
      <c r="AG120" s="18">
        <f t="shared" si="72"/>
        <v>7840800000</v>
      </c>
      <c r="AH120" s="59"/>
      <c r="AI120" s="129">
        <f t="shared" si="136"/>
        <v>0.125</v>
      </c>
      <c r="AJ120" s="290">
        <v>0.5</v>
      </c>
      <c r="AK120" s="9">
        <f t="shared" si="74"/>
        <v>90000</v>
      </c>
      <c r="AL120" s="259">
        <f t="shared" si="75"/>
        <v>270000</v>
      </c>
      <c r="AM120" s="259">
        <f t="shared" si="70"/>
        <v>11761200000</v>
      </c>
      <c r="AN120" s="262">
        <v>9000</v>
      </c>
      <c r="AO120" s="262">
        <f t="shared" si="76"/>
        <v>392040000</v>
      </c>
      <c r="AP120" s="262">
        <f t="shared" si="77"/>
        <v>4500</v>
      </c>
      <c r="AQ120" s="262">
        <f t="shared" si="78"/>
        <v>196020000</v>
      </c>
      <c r="AR120" s="274">
        <v>12600.000000000002</v>
      </c>
      <c r="AS120" s="274">
        <f t="shared" si="79"/>
        <v>548856000.00000012</v>
      </c>
      <c r="AT120" s="274">
        <f t="shared" si="80"/>
        <v>6300.0000000000009</v>
      </c>
      <c r="AU120" s="274">
        <f t="shared" si="81"/>
        <v>274428000.00000006</v>
      </c>
      <c r="AV120" s="262">
        <v>12600.000000000002</v>
      </c>
      <c r="AW120" s="262">
        <f t="shared" si="82"/>
        <v>548856000.00000012</v>
      </c>
      <c r="AX120" s="262">
        <f t="shared" si="83"/>
        <v>6300.0000000000009</v>
      </c>
      <c r="AY120" s="262">
        <f t="shared" si="84"/>
        <v>274428000.00000006</v>
      </c>
      <c r="AZ120" s="262">
        <f t="shared" si="85"/>
        <v>34200</v>
      </c>
      <c r="BA120" s="262">
        <f t="shared" si="86"/>
        <v>1489752000.0000002</v>
      </c>
      <c r="BB120" s="262">
        <f t="shared" si="87"/>
        <v>17100</v>
      </c>
      <c r="BC120" s="262">
        <f t="shared" si="88"/>
        <v>744876000.00000012</v>
      </c>
      <c r="BD120" s="261">
        <v>12600.000000000002</v>
      </c>
      <c r="BE120" s="262">
        <f t="shared" si="89"/>
        <v>548856000.00000012</v>
      </c>
      <c r="BF120" s="262">
        <f t="shared" si="90"/>
        <v>6300.0000000000009</v>
      </c>
      <c r="BG120" s="262">
        <f t="shared" si="91"/>
        <v>274428000.00000006</v>
      </c>
      <c r="BH120" s="262">
        <v>14400</v>
      </c>
      <c r="BI120" s="262">
        <f t="shared" si="92"/>
        <v>627264000</v>
      </c>
      <c r="BJ120" s="262">
        <f t="shared" si="93"/>
        <v>7200</v>
      </c>
      <c r="BK120" s="262">
        <f t="shared" si="94"/>
        <v>313632000</v>
      </c>
      <c r="BL120" s="262">
        <v>10800</v>
      </c>
      <c r="BM120" s="262">
        <f t="shared" si="95"/>
        <v>470448000</v>
      </c>
      <c r="BN120" s="262">
        <f t="shared" si="96"/>
        <v>5400</v>
      </c>
      <c r="BO120" s="262">
        <f t="shared" si="97"/>
        <v>235224000</v>
      </c>
      <c r="BP120" s="262">
        <f t="shared" si="98"/>
        <v>37800</v>
      </c>
      <c r="BQ120" s="262">
        <f t="shared" si="99"/>
        <v>1646568000</v>
      </c>
      <c r="BR120" s="262">
        <f t="shared" si="100"/>
        <v>18900</v>
      </c>
      <c r="BS120" s="262">
        <f t="shared" si="101"/>
        <v>823284000</v>
      </c>
      <c r="BT120" s="262">
        <v>19800</v>
      </c>
      <c r="BU120" s="262">
        <f t="shared" si="102"/>
        <v>862488000</v>
      </c>
      <c r="BV120" s="262">
        <f t="shared" si="103"/>
        <v>9900</v>
      </c>
      <c r="BW120" s="262">
        <f t="shared" si="104"/>
        <v>431244000</v>
      </c>
      <c r="BX120" s="261">
        <v>19800</v>
      </c>
      <c r="BY120" s="262">
        <f t="shared" si="105"/>
        <v>862488000</v>
      </c>
      <c r="BZ120" s="262">
        <f t="shared" si="106"/>
        <v>9900</v>
      </c>
      <c r="CA120" s="262">
        <f t="shared" si="107"/>
        <v>431244000</v>
      </c>
      <c r="CB120" s="262">
        <v>18000</v>
      </c>
      <c r="CC120" s="262">
        <f t="shared" si="108"/>
        <v>784080000</v>
      </c>
      <c r="CD120" s="262">
        <f t="shared" si="109"/>
        <v>9000</v>
      </c>
      <c r="CE120" s="262">
        <f t="shared" si="110"/>
        <v>392040000</v>
      </c>
      <c r="CF120" s="262">
        <f t="shared" si="111"/>
        <v>57600</v>
      </c>
      <c r="CG120" s="262">
        <f t="shared" si="112"/>
        <v>2509056000</v>
      </c>
      <c r="CH120" s="262">
        <f t="shared" si="113"/>
        <v>431262900</v>
      </c>
      <c r="CI120" s="262">
        <f t="shared" si="114"/>
        <v>1254528000</v>
      </c>
      <c r="CJ120" s="262">
        <v>19800</v>
      </c>
      <c r="CK120" s="262">
        <f t="shared" si="115"/>
        <v>862488000</v>
      </c>
      <c r="CL120" s="262">
        <f t="shared" si="116"/>
        <v>9900</v>
      </c>
      <c r="CM120" s="262">
        <f t="shared" si="117"/>
        <v>431244000</v>
      </c>
      <c r="CN120" s="262">
        <v>18000</v>
      </c>
      <c r="CO120" s="262">
        <f t="shared" si="118"/>
        <v>784080000</v>
      </c>
      <c r="CP120" s="262">
        <f t="shared" si="119"/>
        <v>9000</v>
      </c>
      <c r="CQ120" s="262">
        <f t="shared" si="120"/>
        <v>392040000</v>
      </c>
      <c r="CR120" s="262">
        <v>12600.000000000002</v>
      </c>
      <c r="CS120" s="262">
        <f t="shared" si="121"/>
        <v>548856000.00000012</v>
      </c>
      <c r="CT120" s="262">
        <f t="shared" si="122"/>
        <v>6300.0000000000009</v>
      </c>
      <c r="CU120" s="262">
        <f t="shared" si="123"/>
        <v>274428000.00000006</v>
      </c>
      <c r="CV120" s="262">
        <f t="shared" si="124"/>
        <v>50400</v>
      </c>
      <c r="CW120" s="262">
        <f t="shared" si="125"/>
        <v>2195424000</v>
      </c>
      <c r="CX120" s="271">
        <f t="shared" si="126"/>
        <v>25200</v>
      </c>
      <c r="CY120" s="271">
        <f t="shared" si="127"/>
        <v>1097712000</v>
      </c>
      <c r="CZ120" s="300">
        <f t="shared" si="128"/>
        <v>90000</v>
      </c>
      <c r="DA120" s="300">
        <f t="shared" si="129"/>
        <v>3920400000</v>
      </c>
      <c r="DB120" s="300">
        <f t="shared" si="130"/>
        <v>0</v>
      </c>
      <c r="DC120" s="300"/>
      <c r="DD120" s="300"/>
      <c r="DE120" s="300"/>
      <c r="DF120" s="300"/>
    </row>
    <row r="121" spans="1:110" x14ac:dyDescent="0.35">
      <c r="A121" s="22" t="s">
        <v>11</v>
      </c>
      <c r="B121" s="22">
        <v>13020282</v>
      </c>
      <c r="C121" s="6" t="s">
        <v>362</v>
      </c>
      <c r="D121" s="7" t="s">
        <v>63</v>
      </c>
      <c r="E121" s="7">
        <v>12</v>
      </c>
      <c r="F121" s="7">
        <v>100</v>
      </c>
      <c r="G121" s="8">
        <v>831600</v>
      </c>
      <c r="H121" s="9">
        <f t="shared" si="71"/>
        <v>8316</v>
      </c>
      <c r="I121" s="10">
        <v>2902194770945</v>
      </c>
      <c r="J121" s="10">
        <v>698879000</v>
      </c>
      <c r="K121" s="10" t="s">
        <v>473</v>
      </c>
      <c r="L121" s="11">
        <v>0.02</v>
      </c>
      <c r="M121" s="8">
        <v>5900464996427</v>
      </c>
      <c r="N121" s="8">
        <v>656080300</v>
      </c>
      <c r="O121" s="8" t="s">
        <v>660</v>
      </c>
      <c r="P121" s="11">
        <v>0.02</v>
      </c>
      <c r="Q121" s="12">
        <v>3351521860000</v>
      </c>
      <c r="R121" s="12">
        <v>351035200</v>
      </c>
      <c r="S121" s="12">
        <v>15</v>
      </c>
      <c r="T121" s="12">
        <v>70344900</v>
      </c>
      <c r="U121" s="11" t="s">
        <v>927</v>
      </c>
      <c r="V121" s="12">
        <v>14977400</v>
      </c>
      <c r="W121" s="11">
        <v>0.05</v>
      </c>
      <c r="X121" s="13">
        <f t="shared" si="135"/>
        <v>9600</v>
      </c>
      <c r="Y121" s="14">
        <f t="shared" si="137"/>
        <v>115200</v>
      </c>
      <c r="Z121" s="15">
        <v>11520000</v>
      </c>
      <c r="AA121" s="15">
        <f t="shared" si="131"/>
        <v>95800320000</v>
      </c>
      <c r="AB121" s="16">
        <v>11569.583333333334</v>
      </c>
      <c r="AC121" s="16">
        <v>9166.5</v>
      </c>
      <c r="AD121" s="269">
        <f t="shared" si="132"/>
        <v>6166.666666666667</v>
      </c>
      <c r="AE121" s="269">
        <f t="shared" si="133"/>
        <v>74000</v>
      </c>
      <c r="AF121" s="285">
        <v>7400000</v>
      </c>
      <c r="AG121" s="18">
        <f t="shared" si="72"/>
        <v>61538400000</v>
      </c>
      <c r="AH121" s="59"/>
      <c r="AI121" s="129">
        <f t="shared" si="136"/>
        <v>0.64236111111111116</v>
      </c>
      <c r="AJ121" s="290">
        <v>0.6</v>
      </c>
      <c r="AK121" s="9">
        <f t="shared" si="74"/>
        <v>4440000</v>
      </c>
      <c r="AL121" s="259">
        <f t="shared" si="75"/>
        <v>11840000</v>
      </c>
      <c r="AM121" s="259">
        <f t="shared" si="70"/>
        <v>98461440000</v>
      </c>
      <c r="AN121" s="262">
        <v>370000</v>
      </c>
      <c r="AO121" s="262">
        <f t="shared" si="76"/>
        <v>3076920000</v>
      </c>
      <c r="AP121" s="262">
        <f t="shared" si="77"/>
        <v>222000</v>
      </c>
      <c r="AQ121" s="262">
        <f t="shared" si="78"/>
        <v>1846152000</v>
      </c>
      <c r="AR121" s="274">
        <v>518000.00000000006</v>
      </c>
      <c r="AS121" s="274">
        <f t="shared" si="79"/>
        <v>4307688000.000001</v>
      </c>
      <c r="AT121" s="274">
        <f t="shared" si="80"/>
        <v>310800</v>
      </c>
      <c r="AU121" s="274">
        <f t="shared" si="81"/>
        <v>2584612800</v>
      </c>
      <c r="AV121" s="262">
        <v>518000.00000000006</v>
      </c>
      <c r="AW121" s="262">
        <f t="shared" si="82"/>
        <v>4307688000.000001</v>
      </c>
      <c r="AX121" s="262">
        <f t="shared" si="83"/>
        <v>310800</v>
      </c>
      <c r="AY121" s="262">
        <f t="shared" si="84"/>
        <v>2584612800</v>
      </c>
      <c r="AZ121" s="262">
        <f t="shared" si="85"/>
        <v>1406000</v>
      </c>
      <c r="BA121" s="262">
        <f t="shared" si="86"/>
        <v>11692296000.000002</v>
      </c>
      <c r="BB121" s="262">
        <f t="shared" si="87"/>
        <v>843600</v>
      </c>
      <c r="BC121" s="262">
        <f t="shared" si="88"/>
        <v>7015377600</v>
      </c>
      <c r="BD121" s="261">
        <v>518000.00000000006</v>
      </c>
      <c r="BE121" s="262">
        <f t="shared" si="89"/>
        <v>4307688000.000001</v>
      </c>
      <c r="BF121" s="262">
        <f t="shared" si="90"/>
        <v>310800</v>
      </c>
      <c r="BG121" s="262">
        <f t="shared" si="91"/>
        <v>2584612800</v>
      </c>
      <c r="BH121" s="262">
        <v>592000</v>
      </c>
      <c r="BI121" s="262">
        <f t="shared" si="92"/>
        <v>4923072000</v>
      </c>
      <c r="BJ121" s="262">
        <f t="shared" si="93"/>
        <v>355200</v>
      </c>
      <c r="BK121" s="262">
        <f t="shared" si="94"/>
        <v>2953843200</v>
      </c>
      <c r="BL121" s="262">
        <v>444000</v>
      </c>
      <c r="BM121" s="262">
        <f t="shared" si="95"/>
        <v>3692304000</v>
      </c>
      <c r="BN121" s="262">
        <f t="shared" si="96"/>
        <v>266400</v>
      </c>
      <c r="BO121" s="262">
        <f t="shared" si="97"/>
        <v>2215382400</v>
      </c>
      <c r="BP121" s="262">
        <f t="shared" si="98"/>
        <v>1554000</v>
      </c>
      <c r="BQ121" s="262">
        <f t="shared" si="99"/>
        <v>12923064000</v>
      </c>
      <c r="BR121" s="262">
        <f t="shared" si="100"/>
        <v>932400</v>
      </c>
      <c r="BS121" s="262">
        <f t="shared" si="101"/>
        <v>7753838400</v>
      </c>
      <c r="BT121" s="262">
        <v>814000</v>
      </c>
      <c r="BU121" s="262">
        <f t="shared" si="102"/>
        <v>6769224000</v>
      </c>
      <c r="BV121" s="262">
        <f t="shared" si="103"/>
        <v>488400</v>
      </c>
      <c r="BW121" s="262">
        <f t="shared" si="104"/>
        <v>4061534400</v>
      </c>
      <c r="BX121" s="261">
        <v>814000</v>
      </c>
      <c r="BY121" s="262">
        <f t="shared" si="105"/>
        <v>6769224000</v>
      </c>
      <c r="BZ121" s="262">
        <f t="shared" si="106"/>
        <v>488400</v>
      </c>
      <c r="CA121" s="262">
        <f t="shared" si="107"/>
        <v>4061534400</v>
      </c>
      <c r="CB121" s="262">
        <v>740000</v>
      </c>
      <c r="CC121" s="262">
        <f t="shared" si="108"/>
        <v>6153840000</v>
      </c>
      <c r="CD121" s="262">
        <f t="shared" si="109"/>
        <v>444000</v>
      </c>
      <c r="CE121" s="262">
        <f t="shared" si="110"/>
        <v>3692304000</v>
      </c>
      <c r="CF121" s="262">
        <f t="shared" si="111"/>
        <v>2368000</v>
      </c>
      <c r="CG121" s="262">
        <f t="shared" si="112"/>
        <v>19692288000</v>
      </c>
      <c r="CH121" s="262">
        <f t="shared" si="113"/>
        <v>4062466800</v>
      </c>
      <c r="CI121" s="262">
        <f t="shared" si="114"/>
        <v>11815372800</v>
      </c>
      <c r="CJ121" s="262">
        <v>814000</v>
      </c>
      <c r="CK121" s="262">
        <f t="shared" si="115"/>
        <v>6769224000</v>
      </c>
      <c r="CL121" s="262">
        <f t="shared" si="116"/>
        <v>488400</v>
      </c>
      <c r="CM121" s="262">
        <f t="shared" si="117"/>
        <v>4061534400</v>
      </c>
      <c r="CN121" s="262">
        <v>740000</v>
      </c>
      <c r="CO121" s="262">
        <f t="shared" si="118"/>
        <v>6153840000</v>
      </c>
      <c r="CP121" s="262">
        <f t="shared" si="119"/>
        <v>444000</v>
      </c>
      <c r="CQ121" s="262">
        <f t="shared" si="120"/>
        <v>3692304000</v>
      </c>
      <c r="CR121" s="262">
        <v>518000.00000000006</v>
      </c>
      <c r="CS121" s="262">
        <f t="shared" si="121"/>
        <v>4307688000.000001</v>
      </c>
      <c r="CT121" s="262">
        <f t="shared" si="122"/>
        <v>310800</v>
      </c>
      <c r="CU121" s="262">
        <f t="shared" si="123"/>
        <v>2584612800</v>
      </c>
      <c r="CV121" s="262">
        <f t="shared" si="124"/>
        <v>2072000</v>
      </c>
      <c r="CW121" s="262">
        <f t="shared" si="125"/>
        <v>17230752000</v>
      </c>
      <c r="CX121" s="271">
        <f t="shared" si="126"/>
        <v>1243200</v>
      </c>
      <c r="CY121" s="271">
        <f t="shared" si="127"/>
        <v>10338451200</v>
      </c>
      <c r="CZ121" s="300">
        <f t="shared" si="128"/>
        <v>4440000</v>
      </c>
      <c r="DA121" s="300">
        <f t="shared" si="129"/>
        <v>36923040000</v>
      </c>
      <c r="DB121" s="300">
        <f t="shared" si="130"/>
        <v>0</v>
      </c>
      <c r="DC121" s="300"/>
      <c r="DD121" s="300"/>
      <c r="DE121" s="300"/>
      <c r="DF121" s="300"/>
    </row>
    <row r="122" spans="1:110" x14ac:dyDescent="0.35">
      <c r="A122" s="22" t="s">
        <v>11</v>
      </c>
      <c r="B122" s="22">
        <v>13010322</v>
      </c>
      <c r="C122" s="6" t="s">
        <v>363</v>
      </c>
      <c r="D122" s="7"/>
      <c r="E122" s="7">
        <v>12</v>
      </c>
      <c r="F122" s="7">
        <v>30</v>
      </c>
      <c r="G122" s="8">
        <v>118800</v>
      </c>
      <c r="H122" s="9">
        <f t="shared" si="71"/>
        <v>3960</v>
      </c>
      <c r="I122" s="10">
        <v>453796500475</v>
      </c>
      <c r="J122" s="10">
        <v>137328950</v>
      </c>
      <c r="K122" s="10" t="s">
        <v>488</v>
      </c>
      <c r="L122" s="11">
        <v>0.03</v>
      </c>
      <c r="M122" s="8">
        <v>477335185693</v>
      </c>
      <c r="N122" s="8">
        <v>103794670</v>
      </c>
      <c r="O122" s="8" t="s">
        <v>661</v>
      </c>
      <c r="P122" s="11">
        <v>0.03</v>
      </c>
      <c r="Q122" s="12">
        <v>420031936200</v>
      </c>
      <c r="R122" s="12">
        <v>87872790</v>
      </c>
      <c r="S122" s="12">
        <v>11</v>
      </c>
      <c r="T122" s="12">
        <v>17828000</v>
      </c>
      <c r="U122" s="11" t="s">
        <v>928</v>
      </c>
      <c r="V122" s="12">
        <v>1967910</v>
      </c>
      <c r="W122" s="11">
        <v>0.02</v>
      </c>
      <c r="X122" s="13">
        <f t="shared" si="135"/>
        <v>8000</v>
      </c>
      <c r="Y122" s="14">
        <f t="shared" si="137"/>
        <v>96000</v>
      </c>
      <c r="Z122" s="15">
        <v>2880000</v>
      </c>
      <c r="AA122" s="15">
        <f t="shared" si="131"/>
        <v>11404800000</v>
      </c>
      <c r="AB122" s="16">
        <v>8795.6666666666661</v>
      </c>
      <c r="AC122" s="16">
        <v>4524</v>
      </c>
      <c r="AD122" s="269">
        <f t="shared" si="132"/>
        <v>8000</v>
      </c>
      <c r="AE122" s="269">
        <f t="shared" si="133"/>
        <v>96000</v>
      </c>
      <c r="AF122" s="287">
        <v>2880000</v>
      </c>
      <c r="AG122" s="18">
        <f t="shared" si="72"/>
        <v>11404800000</v>
      </c>
      <c r="AH122" s="59"/>
      <c r="AI122" s="129">
        <f t="shared" si="136"/>
        <v>1</v>
      </c>
      <c r="AJ122" s="290">
        <v>1</v>
      </c>
      <c r="AK122" s="9">
        <f t="shared" si="74"/>
        <v>2880000</v>
      </c>
      <c r="AL122" s="259">
        <f t="shared" si="75"/>
        <v>5760000</v>
      </c>
      <c r="AM122" s="259">
        <f t="shared" si="70"/>
        <v>22809600000</v>
      </c>
      <c r="AN122" s="262">
        <v>144000</v>
      </c>
      <c r="AO122" s="262">
        <f t="shared" si="76"/>
        <v>570240000</v>
      </c>
      <c r="AP122" s="262">
        <f t="shared" si="77"/>
        <v>144000</v>
      </c>
      <c r="AQ122" s="262">
        <f t="shared" si="78"/>
        <v>570240000</v>
      </c>
      <c r="AR122" s="274">
        <v>201600.00000000003</v>
      </c>
      <c r="AS122" s="274">
        <f t="shared" si="79"/>
        <v>798336000.00000012</v>
      </c>
      <c r="AT122" s="274">
        <f t="shared" si="80"/>
        <v>201600.00000000003</v>
      </c>
      <c r="AU122" s="274">
        <f t="shared" si="81"/>
        <v>798336000.00000012</v>
      </c>
      <c r="AV122" s="262">
        <v>201600.00000000003</v>
      </c>
      <c r="AW122" s="262">
        <f t="shared" si="82"/>
        <v>798336000.00000012</v>
      </c>
      <c r="AX122" s="262">
        <f t="shared" si="83"/>
        <v>201600.00000000003</v>
      </c>
      <c r="AY122" s="262">
        <f t="shared" si="84"/>
        <v>798336000.00000012</v>
      </c>
      <c r="AZ122" s="262">
        <f t="shared" si="85"/>
        <v>547200</v>
      </c>
      <c r="BA122" s="262">
        <f t="shared" si="86"/>
        <v>2166912000</v>
      </c>
      <c r="BB122" s="262">
        <f t="shared" si="87"/>
        <v>547200</v>
      </c>
      <c r="BC122" s="262">
        <f t="shared" si="88"/>
        <v>2166912000</v>
      </c>
      <c r="BD122" s="261">
        <v>201600.00000000003</v>
      </c>
      <c r="BE122" s="262">
        <f t="shared" si="89"/>
        <v>798336000.00000012</v>
      </c>
      <c r="BF122" s="262">
        <f t="shared" si="90"/>
        <v>201600.00000000003</v>
      </c>
      <c r="BG122" s="262">
        <f t="shared" si="91"/>
        <v>798336000.00000012</v>
      </c>
      <c r="BH122" s="262">
        <v>230400</v>
      </c>
      <c r="BI122" s="262">
        <f t="shared" si="92"/>
        <v>912384000</v>
      </c>
      <c r="BJ122" s="262">
        <f t="shared" si="93"/>
        <v>230400</v>
      </c>
      <c r="BK122" s="262">
        <f t="shared" si="94"/>
        <v>912384000</v>
      </c>
      <c r="BL122" s="262">
        <v>172800</v>
      </c>
      <c r="BM122" s="262">
        <f t="shared" si="95"/>
        <v>684288000</v>
      </c>
      <c r="BN122" s="262">
        <f t="shared" si="96"/>
        <v>172800</v>
      </c>
      <c r="BO122" s="262">
        <f t="shared" si="97"/>
        <v>684288000</v>
      </c>
      <c r="BP122" s="262">
        <f t="shared" si="98"/>
        <v>604800</v>
      </c>
      <c r="BQ122" s="262">
        <f t="shared" si="99"/>
        <v>2395008000</v>
      </c>
      <c r="BR122" s="262">
        <f t="shared" si="100"/>
        <v>604800</v>
      </c>
      <c r="BS122" s="262">
        <f t="shared" si="101"/>
        <v>2395008000</v>
      </c>
      <c r="BT122" s="262">
        <v>316800</v>
      </c>
      <c r="BU122" s="262">
        <f t="shared" si="102"/>
        <v>1254528000</v>
      </c>
      <c r="BV122" s="262">
        <f t="shared" si="103"/>
        <v>316800</v>
      </c>
      <c r="BW122" s="262">
        <f t="shared" si="104"/>
        <v>1254528000</v>
      </c>
      <c r="BX122" s="261">
        <v>316800</v>
      </c>
      <c r="BY122" s="262">
        <f t="shared" si="105"/>
        <v>1254528000</v>
      </c>
      <c r="BZ122" s="262">
        <f t="shared" si="106"/>
        <v>316800</v>
      </c>
      <c r="CA122" s="262">
        <f t="shared" si="107"/>
        <v>1254528000</v>
      </c>
      <c r="CB122" s="262">
        <v>288000</v>
      </c>
      <c r="CC122" s="262">
        <f t="shared" si="108"/>
        <v>1140480000</v>
      </c>
      <c r="CD122" s="262">
        <f t="shared" si="109"/>
        <v>288000</v>
      </c>
      <c r="CE122" s="262">
        <f t="shared" si="110"/>
        <v>1140480000</v>
      </c>
      <c r="CF122" s="262">
        <f t="shared" si="111"/>
        <v>921600</v>
      </c>
      <c r="CG122" s="262">
        <f t="shared" si="112"/>
        <v>3649536000</v>
      </c>
      <c r="CH122" s="262">
        <f t="shared" si="113"/>
        <v>1255132800</v>
      </c>
      <c r="CI122" s="262">
        <f t="shared" si="114"/>
        <v>3649536000</v>
      </c>
      <c r="CJ122" s="262">
        <v>316800</v>
      </c>
      <c r="CK122" s="262">
        <f t="shared" si="115"/>
        <v>1254528000</v>
      </c>
      <c r="CL122" s="262">
        <f t="shared" si="116"/>
        <v>316800</v>
      </c>
      <c r="CM122" s="262">
        <f t="shared" si="117"/>
        <v>1254528000</v>
      </c>
      <c r="CN122" s="262">
        <v>288000</v>
      </c>
      <c r="CO122" s="262">
        <f t="shared" si="118"/>
        <v>1140480000</v>
      </c>
      <c r="CP122" s="262">
        <f t="shared" si="119"/>
        <v>288000</v>
      </c>
      <c r="CQ122" s="262">
        <f t="shared" si="120"/>
        <v>1140480000</v>
      </c>
      <c r="CR122" s="262">
        <v>201600.00000000003</v>
      </c>
      <c r="CS122" s="262">
        <f t="shared" si="121"/>
        <v>798336000.00000012</v>
      </c>
      <c r="CT122" s="262">
        <f t="shared" si="122"/>
        <v>201600.00000000003</v>
      </c>
      <c r="CU122" s="262">
        <f t="shared" si="123"/>
        <v>798336000.00000012</v>
      </c>
      <c r="CV122" s="262">
        <f t="shared" si="124"/>
        <v>806400</v>
      </c>
      <c r="CW122" s="262">
        <f t="shared" si="125"/>
        <v>3193344000</v>
      </c>
      <c r="CX122" s="271">
        <f t="shared" si="126"/>
        <v>806400</v>
      </c>
      <c r="CY122" s="271">
        <f t="shared" si="127"/>
        <v>3193344000</v>
      </c>
      <c r="CZ122" s="300">
        <f t="shared" si="128"/>
        <v>2880000</v>
      </c>
      <c r="DA122" s="300">
        <f t="shared" si="129"/>
        <v>11404800000</v>
      </c>
      <c r="DB122" s="300">
        <f t="shared" si="130"/>
        <v>0</v>
      </c>
      <c r="DC122" s="300"/>
      <c r="DD122" s="300"/>
      <c r="DE122" s="300"/>
      <c r="DF122" s="300"/>
    </row>
    <row r="123" spans="1:110" ht="18.75" customHeight="1" x14ac:dyDescent="0.35">
      <c r="A123" s="22" t="s">
        <v>11</v>
      </c>
      <c r="B123" s="22">
        <v>13010323</v>
      </c>
      <c r="C123" s="6" t="s">
        <v>364</v>
      </c>
      <c r="D123" s="7"/>
      <c r="E123" s="7">
        <v>12</v>
      </c>
      <c r="F123" s="7">
        <v>30</v>
      </c>
      <c r="G123" s="8">
        <v>151200</v>
      </c>
      <c r="H123" s="9">
        <f t="shared" si="71"/>
        <v>5040</v>
      </c>
      <c r="I123" s="10">
        <v>6039868995177</v>
      </c>
      <c r="J123" s="10">
        <v>1231773900</v>
      </c>
      <c r="K123" s="10" t="s">
        <v>488</v>
      </c>
      <c r="L123" s="11">
        <v>0.02</v>
      </c>
      <c r="M123" s="8">
        <v>6489185430956</v>
      </c>
      <c r="N123" s="8">
        <v>1101365770</v>
      </c>
      <c r="O123" s="8" t="s">
        <v>662</v>
      </c>
      <c r="P123" s="11">
        <v>0.01</v>
      </c>
      <c r="Q123" s="12">
        <v>3919332629400</v>
      </c>
      <c r="R123" s="12">
        <v>643175660</v>
      </c>
      <c r="S123" s="12">
        <v>20</v>
      </c>
      <c r="T123" s="12">
        <v>154032000</v>
      </c>
      <c r="U123" s="11" t="s">
        <v>599</v>
      </c>
      <c r="V123" s="12">
        <v>9942120</v>
      </c>
      <c r="W123" s="11">
        <v>0.02</v>
      </c>
      <c r="X123" s="13">
        <f t="shared" si="135"/>
        <v>24000</v>
      </c>
      <c r="Y123" s="14">
        <f t="shared" si="137"/>
        <v>288000</v>
      </c>
      <c r="Z123" s="15">
        <v>8640000</v>
      </c>
      <c r="AA123" s="15">
        <f t="shared" si="131"/>
        <v>43545600000</v>
      </c>
      <c r="AB123" s="16">
        <v>21110.416666666668</v>
      </c>
      <c r="AC123" s="16">
        <v>10871.333333333334</v>
      </c>
      <c r="AD123" s="269">
        <f t="shared" si="132"/>
        <v>40000</v>
      </c>
      <c r="AE123" s="269">
        <f t="shared" si="133"/>
        <v>480000</v>
      </c>
      <c r="AF123" s="283">
        <v>14400000</v>
      </c>
      <c r="AG123" s="18">
        <f t="shared" si="72"/>
        <v>72576000000</v>
      </c>
      <c r="AH123" s="59"/>
      <c r="AI123" s="129">
        <f t="shared" si="136"/>
        <v>1.6666666666666667</v>
      </c>
      <c r="AJ123" s="290">
        <v>0.5</v>
      </c>
      <c r="AK123" s="9">
        <f t="shared" si="74"/>
        <v>7200000</v>
      </c>
      <c r="AL123" s="259">
        <f t="shared" si="75"/>
        <v>21600000</v>
      </c>
      <c r="AM123" s="259">
        <f t="shared" si="70"/>
        <v>108864000000</v>
      </c>
      <c r="AN123" s="262">
        <v>720000</v>
      </c>
      <c r="AO123" s="262">
        <f t="shared" si="76"/>
        <v>3628800000</v>
      </c>
      <c r="AP123" s="262">
        <f t="shared" si="77"/>
        <v>360000</v>
      </c>
      <c r="AQ123" s="262">
        <f t="shared" si="78"/>
        <v>1814400000</v>
      </c>
      <c r="AR123" s="274">
        <v>1008000.0000000001</v>
      </c>
      <c r="AS123" s="274">
        <f t="shared" si="79"/>
        <v>5080320000.000001</v>
      </c>
      <c r="AT123" s="274">
        <f t="shared" si="80"/>
        <v>504000.00000000006</v>
      </c>
      <c r="AU123" s="274">
        <f t="shared" si="81"/>
        <v>2540160000.0000005</v>
      </c>
      <c r="AV123" s="262">
        <v>1008000.0000000001</v>
      </c>
      <c r="AW123" s="262">
        <f t="shared" si="82"/>
        <v>5080320000.000001</v>
      </c>
      <c r="AX123" s="262">
        <f t="shared" si="83"/>
        <v>504000.00000000006</v>
      </c>
      <c r="AY123" s="262">
        <f t="shared" si="84"/>
        <v>2540160000.0000005</v>
      </c>
      <c r="AZ123" s="262">
        <f t="shared" si="85"/>
        <v>2736000</v>
      </c>
      <c r="BA123" s="262">
        <f t="shared" si="86"/>
        <v>13789440000.000002</v>
      </c>
      <c r="BB123" s="262">
        <f t="shared" si="87"/>
        <v>1368000</v>
      </c>
      <c r="BC123" s="262">
        <f t="shared" si="88"/>
        <v>6894720000.000001</v>
      </c>
      <c r="BD123" s="261">
        <v>1008000.0000000001</v>
      </c>
      <c r="BE123" s="262">
        <f t="shared" si="89"/>
        <v>5080320000.000001</v>
      </c>
      <c r="BF123" s="262">
        <f t="shared" si="90"/>
        <v>504000.00000000006</v>
      </c>
      <c r="BG123" s="262">
        <f t="shared" si="91"/>
        <v>2540160000.0000005</v>
      </c>
      <c r="BH123" s="262">
        <v>1152000</v>
      </c>
      <c r="BI123" s="262">
        <f t="shared" si="92"/>
        <v>5806080000</v>
      </c>
      <c r="BJ123" s="262">
        <f t="shared" si="93"/>
        <v>576000</v>
      </c>
      <c r="BK123" s="262">
        <f t="shared" si="94"/>
        <v>2903040000</v>
      </c>
      <c r="BL123" s="262">
        <v>864000</v>
      </c>
      <c r="BM123" s="262">
        <f t="shared" si="95"/>
        <v>4354560000</v>
      </c>
      <c r="BN123" s="262">
        <f t="shared" si="96"/>
        <v>432000</v>
      </c>
      <c r="BO123" s="262">
        <f t="shared" si="97"/>
        <v>2177280000</v>
      </c>
      <c r="BP123" s="262">
        <f t="shared" si="98"/>
        <v>3024000</v>
      </c>
      <c r="BQ123" s="262">
        <f t="shared" si="99"/>
        <v>15240960000</v>
      </c>
      <c r="BR123" s="262">
        <f t="shared" si="100"/>
        <v>1512000</v>
      </c>
      <c r="BS123" s="262">
        <f t="shared" si="101"/>
        <v>7620480000</v>
      </c>
      <c r="BT123" s="262">
        <v>1584000</v>
      </c>
      <c r="BU123" s="262">
        <f t="shared" si="102"/>
        <v>7983360000</v>
      </c>
      <c r="BV123" s="262">
        <f t="shared" si="103"/>
        <v>792000</v>
      </c>
      <c r="BW123" s="262">
        <f t="shared" si="104"/>
        <v>3991680000</v>
      </c>
      <c r="BX123" s="261">
        <v>1584000</v>
      </c>
      <c r="BY123" s="262">
        <f t="shared" si="105"/>
        <v>7983360000</v>
      </c>
      <c r="BZ123" s="262">
        <f t="shared" si="106"/>
        <v>792000</v>
      </c>
      <c r="CA123" s="262">
        <f t="shared" si="107"/>
        <v>3991680000</v>
      </c>
      <c r="CB123" s="262">
        <v>1440000</v>
      </c>
      <c r="CC123" s="262">
        <f t="shared" si="108"/>
        <v>7257600000</v>
      </c>
      <c r="CD123" s="262">
        <f t="shared" si="109"/>
        <v>720000</v>
      </c>
      <c r="CE123" s="262">
        <f t="shared" si="110"/>
        <v>3628800000</v>
      </c>
      <c r="CF123" s="262">
        <f t="shared" si="111"/>
        <v>4608000</v>
      </c>
      <c r="CG123" s="262">
        <f t="shared" si="112"/>
        <v>23224320000</v>
      </c>
      <c r="CH123" s="262">
        <f t="shared" si="113"/>
        <v>3993192000</v>
      </c>
      <c r="CI123" s="262">
        <f t="shared" si="114"/>
        <v>11612160000</v>
      </c>
      <c r="CJ123" s="262">
        <v>1584000</v>
      </c>
      <c r="CK123" s="262">
        <f t="shared" si="115"/>
        <v>7983360000</v>
      </c>
      <c r="CL123" s="262">
        <f t="shared" si="116"/>
        <v>792000</v>
      </c>
      <c r="CM123" s="262">
        <f t="shared" si="117"/>
        <v>3991680000</v>
      </c>
      <c r="CN123" s="262">
        <v>1440000</v>
      </c>
      <c r="CO123" s="262">
        <f t="shared" si="118"/>
        <v>7257600000</v>
      </c>
      <c r="CP123" s="262">
        <f t="shared" si="119"/>
        <v>720000</v>
      </c>
      <c r="CQ123" s="262">
        <f t="shared" si="120"/>
        <v>3628800000</v>
      </c>
      <c r="CR123" s="262">
        <v>1008000.0000000001</v>
      </c>
      <c r="CS123" s="262">
        <f t="shared" si="121"/>
        <v>5080320000.000001</v>
      </c>
      <c r="CT123" s="262">
        <f t="shared" si="122"/>
        <v>504000.00000000006</v>
      </c>
      <c r="CU123" s="262">
        <f t="shared" si="123"/>
        <v>2540160000.0000005</v>
      </c>
      <c r="CV123" s="262">
        <f t="shared" si="124"/>
        <v>4032000</v>
      </c>
      <c r="CW123" s="262">
        <f t="shared" si="125"/>
        <v>20321280000</v>
      </c>
      <c r="CX123" s="271">
        <f t="shared" si="126"/>
        <v>2016000</v>
      </c>
      <c r="CY123" s="271">
        <f t="shared" si="127"/>
        <v>10160640000</v>
      </c>
      <c r="CZ123" s="300">
        <f t="shared" si="128"/>
        <v>7200000</v>
      </c>
      <c r="DA123" s="300">
        <f t="shared" si="129"/>
        <v>36288000000</v>
      </c>
      <c r="DB123" s="300">
        <f t="shared" si="130"/>
        <v>0</v>
      </c>
      <c r="DC123" s="300"/>
      <c r="DD123" s="300"/>
      <c r="DE123" s="300"/>
      <c r="DF123" s="300"/>
    </row>
    <row r="124" spans="1:110" x14ac:dyDescent="0.35">
      <c r="A124" s="22" t="s">
        <v>11</v>
      </c>
      <c r="B124" s="22">
        <v>13010324</v>
      </c>
      <c r="C124" s="6" t="s">
        <v>69</v>
      </c>
      <c r="D124" s="7" t="s">
        <v>68</v>
      </c>
      <c r="E124" s="7">
        <v>12</v>
      </c>
      <c r="F124" s="7">
        <v>30</v>
      </c>
      <c r="G124" s="8">
        <v>840960</v>
      </c>
      <c r="H124" s="9">
        <f t="shared" si="71"/>
        <v>28032</v>
      </c>
      <c r="I124" s="10">
        <v>1488158209201</v>
      </c>
      <c r="J124" s="10">
        <v>40682190</v>
      </c>
      <c r="K124" s="10" t="s">
        <v>477</v>
      </c>
      <c r="L124" s="11">
        <v>0</v>
      </c>
      <c r="M124" s="8">
        <v>2018434729864</v>
      </c>
      <c r="N124" s="8">
        <v>50573070</v>
      </c>
      <c r="O124" s="8" t="s">
        <v>663</v>
      </c>
      <c r="P124" s="11">
        <v>0</v>
      </c>
      <c r="Q124" s="12">
        <v>1657264263480</v>
      </c>
      <c r="R124" s="12">
        <v>37971210</v>
      </c>
      <c r="S124" s="12">
        <v>6</v>
      </c>
      <c r="T124" s="12">
        <v>23048700</v>
      </c>
      <c r="U124" s="11" t="s">
        <v>929</v>
      </c>
      <c r="V124" s="11"/>
      <c r="W124" s="11">
        <v>0</v>
      </c>
      <c r="X124" s="13">
        <f t="shared" si="135"/>
        <v>4800</v>
      </c>
      <c r="Y124" s="14">
        <f t="shared" si="137"/>
        <v>57600</v>
      </c>
      <c r="Z124" s="15">
        <v>1728000</v>
      </c>
      <c r="AA124" s="15">
        <f t="shared" si="131"/>
        <v>48439296000</v>
      </c>
      <c r="AB124" s="16">
        <v>414.16666666666669</v>
      </c>
      <c r="AC124" s="16">
        <v>464</v>
      </c>
      <c r="AD124" s="269">
        <f t="shared" si="132"/>
        <v>2000</v>
      </c>
      <c r="AE124" s="269">
        <f t="shared" si="133"/>
        <v>24000</v>
      </c>
      <c r="AF124" s="285">
        <v>720000</v>
      </c>
      <c r="AG124" s="18">
        <f t="shared" si="72"/>
        <v>20183040000</v>
      </c>
      <c r="AH124" s="63"/>
      <c r="AI124" s="129">
        <f t="shared" si="136"/>
        <v>0.41666666666666669</v>
      </c>
      <c r="AJ124" s="290">
        <v>1</v>
      </c>
      <c r="AK124" s="9">
        <f t="shared" si="74"/>
        <v>720000</v>
      </c>
      <c r="AL124" s="259">
        <f t="shared" si="75"/>
        <v>1440000</v>
      </c>
      <c r="AM124" s="259">
        <f t="shared" si="70"/>
        <v>40366080000</v>
      </c>
      <c r="AN124" s="262">
        <v>36000</v>
      </c>
      <c r="AO124" s="262">
        <f t="shared" si="76"/>
        <v>1009152000</v>
      </c>
      <c r="AP124" s="262">
        <f t="shared" si="77"/>
        <v>36000</v>
      </c>
      <c r="AQ124" s="262">
        <f t="shared" si="78"/>
        <v>1009152000</v>
      </c>
      <c r="AR124" s="274">
        <v>50400.000000000007</v>
      </c>
      <c r="AS124" s="274">
        <f t="shared" si="79"/>
        <v>1412812800.0000002</v>
      </c>
      <c r="AT124" s="274">
        <f t="shared" si="80"/>
        <v>50400.000000000007</v>
      </c>
      <c r="AU124" s="274">
        <f t="shared" si="81"/>
        <v>1412812800.0000002</v>
      </c>
      <c r="AV124" s="262">
        <v>50400.000000000007</v>
      </c>
      <c r="AW124" s="262">
        <f t="shared" si="82"/>
        <v>1412812800.0000002</v>
      </c>
      <c r="AX124" s="262">
        <f t="shared" si="83"/>
        <v>50400.000000000007</v>
      </c>
      <c r="AY124" s="262">
        <f t="shared" si="84"/>
        <v>1412812800.0000002</v>
      </c>
      <c r="AZ124" s="262">
        <f t="shared" si="85"/>
        <v>136800</v>
      </c>
      <c r="BA124" s="262">
        <f t="shared" si="86"/>
        <v>3834777600.0000005</v>
      </c>
      <c r="BB124" s="262">
        <f t="shared" si="87"/>
        <v>136800</v>
      </c>
      <c r="BC124" s="262">
        <f t="shared" si="88"/>
        <v>3834777600.0000005</v>
      </c>
      <c r="BD124" s="261">
        <v>50400.000000000007</v>
      </c>
      <c r="BE124" s="262">
        <f t="shared" si="89"/>
        <v>1412812800.0000002</v>
      </c>
      <c r="BF124" s="262">
        <f t="shared" si="90"/>
        <v>50400.000000000007</v>
      </c>
      <c r="BG124" s="262">
        <f t="shared" si="91"/>
        <v>1412812800.0000002</v>
      </c>
      <c r="BH124" s="262">
        <v>57600</v>
      </c>
      <c r="BI124" s="262">
        <f t="shared" si="92"/>
        <v>1614643200</v>
      </c>
      <c r="BJ124" s="262">
        <f t="shared" si="93"/>
        <v>57600</v>
      </c>
      <c r="BK124" s="262">
        <f t="shared" si="94"/>
        <v>1614643200</v>
      </c>
      <c r="BL124" s="262">
        <v>43200</v>
      </c>
      <c r="BM124" s="262">
        <f t="shared" si="95"/>
        <v>1210982400</v>
      </c>
      <c r="BN124" s="262">
        <f t="shared" si="96"/>
        <v>43200</v>
      </c>
      <c r="BO124" s="262">
        <f t="shared" si="97"/>
        <v>1210982400</v>
      </c>
      <c r="BP124" s="262">
        <f t="shared" si="98"/>
        <v>151200</v>
      </c>
      <c r="BQ124" s="262">
        <f t="shared" si="99"/>
        <v>4238438400</v>
      </c>
      <c r="BR124" s="262">
        <f t="shared" si="100"/>
        <v>151200</v>
      </c>
      <c r="BS124" s="262">
        <f t="shared" si="101"/>
        <v>4238438400</v>
      </c>
      <c r="BT124" s="262">
        <v>79200</v>
      </c>
      <c r="BU124" s="262">
        <f t="shared" si="102"/>
        <v>2220134400</v>
      </c>
      <c r="BV124" s="262">
        <f t="shared" si="103"/>
        <v>79200</v>
      </c>
      <c r="BW124" s="262">
        <f t="shared" si="104"/>
        <v>2220134400</v>
      </c>
      <c r="BX124" s="261">
        <v>79200</v>
      </c>
      <c r="BY124" s="262">
        <f t="shared" si="105"/>
        <v>2220134400</v>
      </c>
      <c r="BZ124" s="262">
        <f t="shared" si="106"/>
        <v>79200</v>
      </c>
      <c r="CA124" s="262">
        <f t="shared" si="107"/>
        <v>2220134400</v>
      </c>
      <c r="CB124" s="262">
        <v>72000</v>
      </c>
      <c r="CC124" s="262">
        <f t="shared" si="108"/>
        <v>2018304000</v>
      </c>
      <c r="CD124" s="262">
        <f t="shared" si="109"/>
        <v>72000</v>
      </c>
      <c r="CE124" s="262">
        <f t="shared" si="110"/>
        <v>2018304000</v>
      </c>
      <c r="CF124" s="262">
        <f t="shared" si="111"/>
        <v>230400</v>
      </c>
      <c r="CG124" s="262">
        <f t="shared" si="112"/>
        <v>6458572800</v>
      </c>
      <c r="CH124" s="262">
        <f t="shared" si="113"/>
        <v>2220285600</v>
      </c>
      <c r="CI124" s="262">
        <f t="shared" si="114"/>
        <v>6458572800</v>
      </c>
      <c r="CJ124" s="262">
        <v>79200</v>
      </c>
      <c r="CK124" s="262">
        <f t="shared" si="115"/>
        <v>2220134400</v>
      </c>
      <c r="CL124" s="262">
        <f t="shared" si="116"/>
        <v>79200</v>
      </c>
      <c r="CM124" s="262">
        <f t="shared" si="117"/>
        <v>2220134400</v>
      </c>
      <c r="CN124" s="262">
        <v>72000</v>
      </c>
      <c r="CO124" s="262">
        <f t="shared" si="118"/>
        <v>2018304000</v>
      </c>
      <c r="CP124" s="262">
        <f t="shared" si="119"/>
        <v>72000</v>
      </c>
      <c r="CQ124" s="262">
        <f t="shared" si="120"/>
        <v>2018304000</v>
      </c>
      <c r="CR124" s="262">
        <v>50400.000000000007</v>
      </c>
      <c r="CS124" s="262">
        <f t="shared" si="121"/>
        <v>1412812800.0000002</v>
      </c>
      <c r="CT124" s="262">
        <f t="shared" si="122"/>
        <v>50400.000000000007</v>
      </c>
      <c r="CU124" s="262">
        <f t="shared" si="123"/>
        <v>1412812800.0000002</v>
      </c>
      <c r="CV124" s="262">
        <f t="shared" si="124"/>
        <v>201600</v>
      </c>
      <c r="CW124" s="262">
        <f t="shared" si="125"/>
        <v>5651251200</v>
      </c>
      <c r="CX124" s="271">
        <f t="shared" si="126"/>
        <v>201600</v>
      </c>
      <c r="CY124" s="271">
        <f t="shared" si="127"/>
        <v>5651251200</v>
      </c>
      <c r="CZ124" s="300">
        <f t="shared" si="128"/>
        <v>720000</v>
      </c>
      <c r="DA124" s="300">
        <f t="shared" si="129"/>
        <v>20183040000</v>
      </c>
      <c r="DB124" s="300">
        <f t="shared" si="130"/>
        <v>0</v>
      </c>
      <c r="DC124" s="300"/>
      <c r="DD124" s="300"/>
      <c r="DE124" s="300"/>
      <c r="DF124" s="300"/>
    </row>
    <row r="125" spans="1:110" x14ac:dyDescent="0.35">
      <c r="A125" s="22" t="s">
        <v>11</v>
      </c>
      <c r="B125" s="22">
        <v>13010325</v>
      </c>
      <c r="C125" s="6" t="s">
        <v>71</v>
      </c>
      <c r="D125" s="7" t="s">
        <v>70</v>
      </c>
      <c r="E125" s="7">
        <v>12</v>
      </c>
      <c r="F125" s="7">
        <v>30</v>
      </c>
      <c r="G125" s="8">
        <v>1342710</v>
      </c>
      <c r="H125" s="9">
        <f t="shared" si="71"/>
        <v>44757</v>
      </c>
      <c r="I125" s="10">
        <v>1337637693434</v>
      </c>
      <c r="J125" s="10">
        <v>23845350</v>
      </c>
      <c r="K125" s="10" t="s">
        <v>477</v>
      </c>
      <c r="L125" s="11">
        <v>0</v>
      </c>
      <c r="M125" s="8">
        <v>2169353994273</v>
      </c>
      <c r="N125" s="8">
        <v>34373070</v>
      </c>
      <c r="O125" s="8" t="s">
        <v>664</v>
      </c>
      <c r="P125" s="11">
        <v>0.01</v>
      </c>
      <c r="Q125" s="12">
        <v>2777311134720</v>
      </c>
      <c r="R125" s="12">
        <v>39649620</v>
      </c>
      <c r="S125" s="12">
        <v>7</v>
      </c>
      <c r="T125" s="12">
        <v>27189300</v>
      </c>
      <c r="U125" s="11" t="s">
        <v>930</v>
      </c>
      <c r="V125" s="11"/>
      <c r="W125" s="11">
        <v>0</v>
      </c>
      <c r="X125" s="13">
        <f t="shared" si="135"/>
        <v>3540</v>
      </c>
      <c r="Y125" s="14">
        <f t="shared" si="137"/>
        <v>42480</v>
      </c>
      <c r="Z125" s="15">
        <v>1274400</v>
      </c>
      <c r="AA125" s="15">
        <f t="shared" si="131"/>
        <v>57038320800</v>
      </c>
      <c r="AB125" s="16">
        <v>385.83333333333331</v>
      </c>
      <c r="AC125" s="16">
        <v>480.33333333333331</v>
      </c>
      <c r="AD125" s="269">
        <f t="shared" si="132"/>
        <v>2000</v>
      </c>
      <c r="AE125" s="269">
        <f t="shared" si="133"/>
        <v>24000</v>
      </c>
      <c r="AF125" s="285">
        <v>720000</v>
      </c>
      <c r="AG125" s="18">
        <f t="shared" si="72"/>
        <v>32225040000</v>
      </c>
      <c r="AH125" s="63"/>
      <c r="AI125" s="129">
        <f t="shared" si="136"/>
        <v>0.56497175141242939</v>
      </c>
      <c r="AJ125" s="290">
        <v>1</v>
      </c>
      <c r="AK125" s="9">
        <f t="shared" si="74"/>
        <v>720000</v>
      </c>
      <c r="AL125" s="259">
        <f t="shared" si="75"/>
        <v>1440000</v>
      </c>
      <c r="AM125" s="259">
        <f t="shared" si="70"/>
        <v>64450080000</v>
      </c>
      <c r="AN125" s="262">
        <v>36000</v>
      </c>
      <c r="AO125" s="262">
        <f t="shared" si="76"/>
        <v>1611252000</v>
      </c>
      <c r="AP125" s="262">
        <f t="shared" si="77"/>
        <v>36000</v>
      </c>
      <c r="AQ125" s="262">
        <f t="shared" si="78"/>
        <v>1611252000</v>
      </c>
      <c r="AR125" s="274">
        <v>50400.000000000007</v>
      </c>
      <c r="AS125" s="274">
        <f t="shared" si="79"/>
        <v>2255752800.0000005</v>
      </c>
      <c r="AT125" s="274">
        <f t="shared" si="80"/>
        <v>50400.000000000007</v>
      </c>
      <c r="AU125" s="274">
        <f t="shared" si="81"/>
        <v>2255752800.0000005</v>
      </c>
      <c r="AV125" s="262">
        <v>50400.000000000007</v>
      </c>
      <c r="AW125" s="262">
        <f t="shared" si="82"/>
        <v>2255752800.0000005</v>
      </c>
      <c r="AX125" s="262">
        <f t="shared" si="83"/>
        <v>50400.000000000007</v>
      </c>
      <c r="AY125" s="262">
        <f t="shared" si="84"/>
        <v>2255752800.0000005</v>
      </c>
      <c r="AZ125" s="262">
        <f t="shared" si="85"/>
        <v>136800</v>
      </c>
      <c r="BA125" s="262">
        <f t="shared" si="86"/>
        <v>6122757600.000001</v>
      </c>
      <c r="BB125" s="262">
        <f t="shared" si="87"/>
        <v>136800</v>
      </c>
      <c r="BC125" s="262">
        <f t="shared" si="88"/>
        <v>6122757600.000001</v>
      </c>
      <c r="BD125" s="261">
        <v>50400.000000000007</v>
      </c>
      <c r="BE125" s="262">
        <f t="shared" si="89"/>
        <v>2255752800.0000005</v>
      </c>
      <c r="BF125" s="262">
        <f t="shared" si="90"/>
        <v>50400.000000000007</v>
      </c>
      <c r="BG125" s="262">
        <f t="shared" si="91"/>
        <v>2255752800.0000005</v>
      </c>
      <c r="BH125" s="262">
        <v>57600</v>
      </c>
      <c r="BI125" s="262">
        <f t="shared" si="92"/>
        <v>2578003200</v>
      </c>
      <c r="BJ125" s="262">
        <f t="shared" si="93"/>
        <v>57600</v>
      </c>
      <c r="BK125" s="262">
        <f t="shared" si="94"/>
        <v>2578003200</v>
      </c>
      <c r="BL125" s="262">
        <v>43200</v>
      </c>
      <c r="BM125" s="262">
        <f t="shared" si="95"/>
        <v>1933502400</v>
      </c>
      <c r="BN125" s="262">
        <f t="shared" si="96"/>
        <v>43200</v>
      </c>
      <c r="BO125" s="262">
        <f t="shared" si="97"/>
        <v>1933502400</v>
      </c>
      <c r="BP125" s="262">
        <f t="shared" si="98"/>
        <v>151200</v>
      </c>
      <c r="BQ125" s="262">
        <f t="shared" si="99"/>
        <v>6767258400</v>
      </c>
      <c r="BR125" s="262">
        <f t="shared" si="100"/>
        <v>151200</v>
      </c>
      <c r="BS125" s="262">
        <f t="shared" si="101"/>
        <v>6767258400</v>
      </c>
      <c r="BT125" s="262">
        <v>79200</v>
      </c>
      <c r="BU125" s="262">
        <f t="shared" si="102"/>
        <v>3544754400</v>
      </c>
      <c r="BV125" s="262">
        <f t="shared" si="103"/>
        <v>79200</v>
      </c>
      <c r="BW125" s="262">
        <f t="shared" si="104"/>
        <v>3544754400</v>
      </c>
      <c r="BX125" s="261">
        <v>79200</v>
      </c>
      <c r="BY125" s="262">
        <f t="shared" si="105"/>
        <v>3544754400</v>
      </c>
      <c r="BZ125" s="262">
        <f t="shared" si="106"/>
        <v>79200</v>
      </c>
      <c r="CA125" s="262">
        <f t="shared" si="107"/>
        <v>3544754400</v>
      </c>
      <c r="CB125" s="262">
        <v>72000</v>
      </c>
      <c r="CC125" s="262">
        <f t="shared" si="108"/>
        <v>3222504000</v>
      </c>
      <c r="CD125" s="262">
        <f t="shared" si="109"/>
        <v>72000</v>
      </c>
      <c r="CE125" s="262">
        <f t="shared" si="110"/>
        <v>3222504000</v>
      </c>
      <c r="CF125" s="262">
        <f t="shared" si="111"/>
        <v>230400</v>
      </c>
      <c r="CG125" s="262">
        <f t="shared" si="112"/>
        <v>10312012800</v>
      </c>
      <c r="CH125" s="262">
        <f t="shared" si="113"/>
        <v>3544905600</v>
      </c>
      <c r="CI125" s="262">
        <f t="shared" si="114"/>
        <v>10312012800</v>
      </c>
      <c r="CJ125" s="262">
        <v>79200</v>
      </c>
      <c r="CK125" s="262">
        <f t="shared" si="115"/>
        <v>3544754400</v>
      </c>
      <c r="CL125" s="262">
        <f t="shared" si="116"/>
        <v>79200</v>
      </c>
      <c r="CM125" s="262">
        <f t="shared" si="117"/>
        <v>3544754400</v>
      </c>
      <c r="CN125" s="262">
        <v>72000</v>
      </c>
      <c r="CO125" s="262">
        <f t="shared" si="118"/>
        <v>3222504000</v>
      </c>
      <c r="CP125" s="262">
        <f t="shared" si="119"/>
        <v>72000</v>
      </c>
      <c r="CQ125" s="262">
        <f t="shared" si="120"/>
        <v>3222504000</v>
      </c>
      <c r="CR125" s="262">
        <v>50400.000000000007</v>
      </c>
      <c r="CS125" s="262">
        <f t="shared" si="121"/>
        <v>2255752800.0000005</v>
      </c>
      <c r="CT125" s="262">
        <f t="shared" si="122"/>
        <v>50400.000000000007</v>
      </c>
      <c r="CU125" s="262">
        <f t="shared" si="123"/>
        <v>2255752800.0000005</v>
      </c>
      <c r="CV125" s="262">
        <f t="shared" si="124"/>
        <v>201600</v>
      </c>
      <c r="CW125" s="262">
        <f t="shared" si="125"/>
        <v>9023011200</v>
      </c>
      <c r="CX125" s="271">
        <f t="shared" si="126"/>
        <v>201600</v>
      </c>
      <c r="CY125" s="271">
        <f t="shared" si="127"/>
        <v>9023011200</v>
      </c>
      <c r="CZ125" s="300">
        <f t="shared" si="128"/>
        <v>720000</v>
      </c>
      <c r="DA125" s="300">
        <f t="shared" si="129"/>
        <v>32225040000</v>
      </c>
      <c r="DB125" s="300">
        <f t="shared" si="130"/>
        <v>0</v>
      </c>
      <c r="DC125" s="300"/>
      <c r="DD125" s="300"/>
      <c r="DE125" s="300"/>
      <c r="DF125" s="300"/>
    </row>
    <row r="126" spans="1:110" x14ac:dyDescent="0.35">
      <c r="A126" s="22" t="s">
        <v>11</v>
      </c>
      <c r="B126" s="22">
        <v>13010326</v>
      </c>
      <c r="C126" s="6" t="s">
        <v>258</v>
      </c>
      <c r="D126" s="7"/>
      <c r="E126" s="7">
        <v>12</v>
      </c>
      <c r="F126" s="7">
        <v>30</v>
      </c>
      <c r="G126" s="8">
        <v>120000</v>
      </c>
      <c r="H126" s="9">
        <f t="shared" si="71"/>
        <v>4000</v>
      </c>
      <c r="I126" s="10">
        <v>2296673128752</v>
      </c>
      <c r="J126" s="10">
        <v>224518870</v>
      </c>
      <c r="K126" s="10" t="s">
        <v>478</v>
      </c>
      <c r="L126" s="11">
        <v>0</v>
      </c>
      <c r="M126" s="8">
        <v>4336845348762</v>
      </c>
      <c r="N126" s="8">
        <v>303037540</v>
      </c>
      <c r="O126" s="8" t="s">
        <v>594</v>
      </c>
      <c r="P126" s="11">
        <v>0</v>
      </c>
      <c r="Q126" s="12">
        <v>4105717722500</v>
      </c>
      <c r="R126" s="12">
        <v>231470690</v>
      </c>
      <c r="S126" s="12">
        <v>21</v>
      </c>
      <c r="T126" s="12">
        <v>98600550</v>
      </c>
      <c r="U126" s="11" t="s">
        <v>931</v>
      </c>
      <c r="V126" s="12">
        <v>787320</v>
      </c>
      <c r="W126" s="11">
        <v>0</v>
      </c>
      <c r="X126" s="13">
        <f t="shared" si="135"/>
        <v>39900</v>
      </c>
      <c r="Y126" s="14">
        <f t="shared" si="137"/>
        <v>478800</v>
      </c>
      <c r="Z126" s="15">
        <v>14364000</v>
      </c>
      <c r="AA126" s="15">
        <f t="shared" si="131"/>
        <v>57456000000</v>
      </c>
      <c r="AB126" s="16">
        <v>3451.3333333333335</v>
      </c>
      <c r="AC126" s="16">
        <v>3179.5</v>
      </c>
      <c r="AD126" s="269">
        <f t="shared" si="132"/>
        <v>8000</v>
      </c>
      <c r="AE126" s="269">
        <f t="shared" si="133"/>
        <v>96000</v>
      </c>
      <c r="AF126" s="287">
        <v>2880000</v>
      </c>
      <c r="AG126" s="18">
        <f t="shared" si="72"/>
        <v>11520000000</v>
      </c>
      <c r="AH126" s="63">
        <v>0.02</v>
      </c>
      <c r="AI126" s="129">
        <f t="shared" si="136"/>
        <v>0.20050125313283207</v>
      </c>
      <c r="AJ126" s="290">
        <v>0.33</v>
      </c>
      <c r="AK126" s="9">
        <f t="shared" si="74"/>
        <v>950400</v>
      </c>
      <c r="AL126" s="259">
        <f t="shared" si="75"/>
        <v>3830400</v>
      </c>
      <c r="AM126" s="259">
        <f t="shared" si="70"/>
        <v>15321600000</v>
      </c>
      <c r="AN126" s="262">
        <v>144000</v>
      </c>
      <c r="AO126" s="262">
        <f t="shared" si="76"/>
        <v>576000000</v>
      </c>
      <c r="AP126" s="262">
        <f t="shared" si="77"/>
        <v>47520</v>
      </c>
      <c r="AQ126" s="262">
        <f t="shared" si="78"/>
        <v>190080000</v>
      </c>
      <c r="AR126" s="274">
        <v>201600.00000000003</v>
      </c>
      <c r="AS126" s="274">
        <f t="shared" si="79"/>
        <v>806400000.00000012</v>
      </c>
      <c r="AT126" s="274">
        <f t="shared" si="80"/>
        <v>66528.000000000015</v>
      </c>
      <c r="AU126" s="274">
        <f t="shared" si="81"/>
        <v>266112000.00000006</v>
      </c>
      <c r="AV126" s="262">
        <v>201600.00000000003</v>
      </c>
      <c r="AW126" s="262">
        <f t="shared" si="82"/>
        <v>806400000.00000012</v>
      </c>
      <c r="AX126" s="262">
        <f t="shared" si="83"/>
        <v>66528.000000000015</v>
      </c>
      <c r="AY126" s="262">
        <f t="shared" si="84"/>
        <v>266112000.00000006</v>
      </c>
      <c r="AZ126" s="262">
        <f t="shared" si="85"/>
        <v>547200</v>
      </c>
      <c r="BA126" s="262">
        <f t="shared" si="86"/>
        <v>2188800000</v>
      </c>
      <c r="BB126" s="262">
        <f t="shared" si="87"/>
        <v>180576.00000000003</v>
      </c>
      <c r="BC126" s="262">
        <f t="shared" si="88"/>
        <v>722304000.00000012</v>
      </c>
      <c r="BD126" s="261">
        <v>201600.00000000003</v>
      </c>
      <c r="BE126" s="262">
        <f t="shared" si="89"/>
        <v>806400000.00000012</v>
      </c>
      <c r="BF126" s="262">
        <f t="shared" si="90"/>
        <v>66528.000000000015</v>
      </c>
      <c r="BG126" s="262">
        <f t="shared" si="91"/>
        <v>266112000.00000006</v>
      </c>
      <c r="BH126" s="262">
        <v>230400</v>
      </c>
      <c r="BI126" s="262">
        <f t="shared" si="92"/>
        <v>921600000</v>
      </c>
      <c r="BJ126" s="262">
        <f t="shared" si="93"/>
        <v>76032</v>
      </c>
      <c r="BK126" s="262">
        <f t="shared" si="94"/>
        <v>304128000</v>
      </c>
      <c r="BL126" s="262">
        <v>172800</v>
      </c>
      <c r="BM126" s="262">
        <f t="shared" si="95"/>
        <v>691200000</v>
      </c>
      <c r="BN126" s="262">
        <f t="shared" si="96"/>
        <v>57024</v>
      </c>
      <c r="BO126" s="262">
        <f t="shared" si="97"/>
        <v>228096000</v>
      </c>
      <c r="BP126" s="262">
        <f t="shared" si="98"/>
        <v>604800</v>
      </c>
      <c r="BQ126" s="262">
        <f t="shared" si="99"/>
        <v>2419200000</v>
      </c>
      <c r="BR126" s="262">
        <f t="shared" si="100"/>
        <v>199584</v>
      </c>
      <c r="BS126" s="262">
        <f t="shared" si="101"/>
        <v>798336000</v>
      </c>
      <c r="BT126" s="262">
        <v>316800</v>
      </c>
      <c r="BU126" s="262">
        <f t="shared" si="102"/>
        <v>1267200000</v>
      </c>
      <c r="BV126" s="262">
        <f t="shared" si="103"/>
        <v>104544</v>
      </c>
      <c r="BW126" s="262">
        <f t="shared" si="104"/>
        <v>418176000</v>
      </c>
      <c r="BX126" s="261">
        <v>316800</v>
      </c>
      <c r="BY126" s="262">
        <f t="shared" si="105"/>
        <v>1267200000</v>
      </c>
      <c r="BZ126" s="262">
        <f t="shared" si="106"/>
        <v>104544</v>
      </c>
      <c r="CA126" s="262">
        <f t="shared" si="107"/>
        <v>418176000</v>
      </c>
      <c r="CB126" s="262">
        <v>288000</v>
      </c>
      <c r="CC126" s="262">
        <f t="shared" si="108"/>
        <v>1152000000</v>
      </c>
      <c r="CD126" s="262">
        <f t="shared" si="109"/>
        <v>95040</v>
      </c>
      <c r="CE126" s="262">
        <f t="shared" si="110"/>
        <v>380160000</v>
      </c>
      <c r="CF126" s="262">
        <f t="shared" si="111"/>
        <v>921600</v>
      </c>
      <c r="CG126" s="262">
        <f t="shared" si="112"/>
        <v>3686400000</v>
      </c>
      <c r="CH126" s="262">
        <f t="shared" si="113"/>
        <v>418375584</v>
      </c>
      <c r="CI126" s="262">
        <f t="shared" si="114"/>
        <v>1216512000</v>
      </c>
      <c r="CJ126" s="262">
        <v>316800</v>
      </c>
      <c r="CK126" s="262">
        <f t="shared" si="115"/>
        <v>1267200000</v>
      </c>
      <c r="CL126" s="262">
        <f t="shared" si="116"/>
        <v>104544</v>
      </c>
      <c r="CM126" s="262">
        <f t="shared" si="117"/>
        <v>418176000</v>
      </c>
      <c r="CN126" s="262">
        <v>288000</v>
      </c>
      <c r="CO126" s="262">
        <f t="shared" si="118"/>
        <v>1152000000</v>
      </c>
      <c r="CP126" s="262">
        <f t="shared" si="119"/>
        <v>95040</v>
      </c>
      <c r="CQ126" s="262">
        <f t="shared" si="120"/>
        <v>380160000</v>
      </c>
      <c r="CR126" s="262">
        <v>201600.00000000003</v>
      </c>
      <c r="CS126" s="262">
        <f t="shared" si="121"/>
        <v>806400000.00000012</v>
      </c>
      <c r="CT126" s="262">
        <f t="shared" si="122"/>
        <v>66528.000000000015</v>
      </c>
      <c r="CU126" s="262">
        <f t="shared" si="123"/>
        <v>266112000.00000006</v>
      </c>
      <c r="CV126" s="262">
        <f t="shared" si="124"/>
        <v>806400</v>
      </c>
      <c r="CW126" s="262">
        <f t="shared" si="125"/>
        <v>3225600000</v>
      </c>
      <c r="CX126" s="271">
        <f t="shared" si="126"/>
        <v>266112</v>
      </c>
      <c r="CY126" s="271">
        <f t="shared" si="127"/>
        <v>1064448000</v>
      </c>
      <c r="CZ126" s="300">
        <f t="shared" si="128"/>
        <v>950400</v>
      </c>
      <c r="DA126" s="300">
        <f t="shared" si="129"/>
        <v>3801600000</v>
      </c>
      <c r="DB126" s="300">
        <f t="shared" si="130"/>
        <v>0</v>
      </c>
      <c r="DC126" s="300"/>
      <c r="DD126" s="300"/>
      <c r="DE126" s="300"/>
      <c r="DF126" s="300"/>
    </row>
    <row r="127" spans="1:110" x14ac:dyDescent="0.35">
      <c r="A127" s="22" t="s">
        <v>11</v>
      </c>
      <c r="B127" s="22">
        <v>13010327</v>
      </c>
      <c r="C127" s="6" t="s">
        <v>259</v>
      </c>
      <c r="D127" s="7"/>
      <c r="E127" s="7">
        <v>12</v>
      </c>
      <c r="F127" s="7">
        <v>30</v>
      </c>
      <c r="G127" s="8">
        <v>150000</v>
      </c>
      <c r="H127" s="9">
        <f t="shared" si="71"/>
        <v>5000</v>
      </c>
      <c r="I127" s="10">
        <v>1782466208900</v>
      </c>
      <c r="J127" s="10">
        <v>115881690</v>
      </c>
      <c r="K127" s="10" t="s">
        <v>478</v>
      </c>
      <c r="L127" s="11">
        <v>0</v>
      </c>
      <c r="M127" s="8">
        <v>3774215458374</v>
      </c>
      <c r="N127" s="8">
        <v>139717000</v>
      </c>
      <c r="O127" s="8" t="s">
        <v>665</v>
      </c>
      <c r="P127" s="11">
        <v>0</v>
      </c>
      <c r="Q127" s="12">
        <v>2654663199500</v>
      </c>
      <c r="R127" s="12">
        <v>90714150</v>
      </c>
      <c r="S127" s="12">
        <v>18</v>
      </c>
      <c r="T127" s="12">
        <v>36892080</v>
      </c>
      <c r="U127" s="11" t="s">
        <v>932</v>
      </c>
      <c r="V127" s="12">
        <v>777270</v>
      </c>
      <c r="W127" s="11">
        <v>0</v>
      </c>
      <c r="X127" s="13">
        <f t="shared" si="135"/>
        <v>27000</v>
      </c>
      <c r="Y127" s="14">
        <f t="shared" si="137"/>
        <v>324000</v>
      </c>
      <c r="Z127" s="15">
        <v>9720000</v>
      </c>
      <c r="AA127" s="15">
        <f t="shared" si="131"/>
        <v>48600000000</v>
      </c>
      <c r="AB127" s="16">
        <v>3048.25</v>
      </c>
      <c r="AC127" s="16">
        <v>568.79999999999995</v>
      </c>
      <c r="AD127" s="269">
        <f t="shared" si="132"/>
        <v>4000</v>
      </c>
      <c r="AE127" s="269">
        <f t="shared" si="133"/>
        <v>48000</v>
      </c>
      <c r="AF127" s="287">
        <v>1440000</v>
      </c>
      <c r="AG127" s="18">
        <f t="shared" si="72"/>
        <v>7200000000</v>
      </c>
      <c r="AH127" s="63">
        <v>0.02</v>
      </c>
      <c r="AI127" s="129">
        <f t="shared" si="136"/>
        <v>0.14814814814814814</v>
      </c>
      <c r="AJ127" s="290">
        <v>0.33</v>
      </c>
      <c r="AK127" s="9">
        <f t="shared" si="74"/>
        <v>475200</v>
      </c>
      <c r="AL127" s="259">
        <f t="shared" si="75"/>
        <v>1915200</v>
      </c>
      <c r="AM127" s="259">
        <f t="shared" si="70"/>
        <v>9576000000</v>
      </c>
      <c r="AN127" s="262">
        <v>72000</v>
      </c>
      <c r="AO127" s="262">
        <f t="shared" si="76"/>
        <v>360000000</v>
      </c>
      <c r="AP127" s="262">
        <f t="shared" si="77"/>
        <v>23760</v>
      </c>
      <c r="AQ127" s="262">
        <f t="shared" si="78"/>
        <v>118800000</v>
      </c>
      <c r="AR127" s="274">
        <v>100800.00000000001</v>
      </c>
      <c r="AS127" s="274">
        <f t="shared" si="79"/>
        <v>504000000.00000006</v>
      </c>
      <c r="AT127" s="274">
        <f t="shared" si="80"/>
        <v>33264.000000000007</v>
      </c>
      <c r="AU127" s="274">
        <f t="shared" si="81"/>
        <v>166320000.00000003</v>
      </c>
      <c r="AV127" s="262">
        <v>100800.00000000001</v>
      </c>
      <c r="AW127" s="262">
        <f t="shared" si="82"/>
        <v>504000000.00000006</v>
      </c>
      <c r="AX127" s="262">
        <f t="shared" si="83"/>
        <v>33264.000000000007</v>
      </c>
      <c r="AY127" s="262">
        <f t="shared" si="84"/>
        <v>166320000.00000003</v>
      </c>
      <c r="AZ127" s="262">
        <f t="shared" si="85"/>
        <v>273600</v>
      </c>
      <c r="BA127" s="262">
        <f t="shared" si="86"/>
        <v>1368000000</v>
      </c>
      <c r="BB127" s="262">
        <f t="shared" si="87"/>
        <v>90288.000000000015</v>
      </c>
      <c r="BC127" s="262">
        <f t="shared" si="88"/>
        <v>451440000.00000006</v>
      </c>
      <c r="BD127" s="261">
        <v>100800.00000000001</v>
      </c>
      <c r="BE127" s="262">
        <f t="shared" si="89"/>
        <v>504000000.00000006</v>
      </c>
      <c r="BF127" s="262">
        <f t="shared" si="90"/>
        <v>33264.000000000007</v>
      </c>
      <c r="BG127" s="262">
        <f t="shared" si="91"/>
        <v>166320000.00000003</v>
      </c>
      <c r="BH127" s="262">
        <v>115200</v>
      </c>
      <c r="BI127" s="262">
        <f t="shared" si="92"/>
        <v>576000000</v>
      </c>
      <c r="BJ127" s="262">
        <f t="shared" si="93"/>
        <v>38016</v>
      </c>
      <c r="BK127" s="262">
        <f t="shared" si="94"/>
        <v>190080000</v>
      </c>
      <c r="BL127" s="262">
        <v>86400</v>
      </c>
      <c r="BM127" s="262">
        <f t="shared" si="95"/>
        <v>432000000</v>
      </c>
      <c r="BN127" s="262">
        <f t="shared" si="96"/>
        <v>28512</v>
      </c>
      <c r="BO127" s="262">
        <f t="shared" si="97"/>
        <v>142560000</v>
      </c>
      <c r="BP127" s="262">
        <f t="shared" si="98"/>
        <v>302400</v>
      </c>
      <c r="BQ127" s="262">
        <f t="shared" si="99"/>
        <v>1512000000</v>
      </c>
      <c r="BR127" s="262">
        <f t="shared" si="100"/>
        <v>99792</v>
      </c>
      <c r="BS127" s="262">
        <f t="shared" si="101"/>
        <v>498960000</v>
      </c>
      <c r="BT127" s="262">
        <v>158400</v>
      </c>
      <c r="BU127" s="262">
        <f t="shared" si="102"/>
        <v>792000000</v>
      </c>
      <c r="BV127" s="262">
        <f t="shared" si="103"/>
        <v>52272</v>
      </c>
      <c r="BW127" s="262">
        <f t="shared" si="104"/>
        <v>261360000</v>
      </c>
      <c r="BX127" s="261">
        <v>158400</v>
      </c>
      <c r="BY127" s="262">
        <f t="shared" si="105"/>
        <v>792000000</v>
      </c>
      <c r="BZ127" s="262">
        <f t="shared" si="106"/>
        <v>52272</v>
      </c>
      <c r="CA127" s="262">
        <f t="shared" si="107"/>
        <v>261360000</v>
      </c>
      <c r="CB127" s="262">
        <v>144000</v>
      </c>
      <c r="CC127" s="262">
        <f t="shared" si="108"/>
        <v>720000000</v>
      </c>
      <c r="CD127" s="262">
        <f t="shared" si="109"/>
        <v>47520</v>
      </c>
      <c r="CE127" s="262">
        <f t="shared" si="110"/>
        <v>237600000</v>
      </c>
      <c r="CF127" s="262">
        <f t="shared" si="111"/>
        <v>460800</v>
      </c>
      <c r="CG127" s="262">
        <f t="shared" si="112"/>
        <v>2304000000</v>
      </c>
      <c r="CH127" s="262">
        <f t="shared" si="113"/>
        <v>261459792</v>
      </c>
      <c r="CI127" s="262">
        <f t="shared" si="114"/>
        <v>760320000</v>
      </c>
      <c r="CJ127" s="262">
        <v>158400</v>
      </c>
      <c r="CK127" s="262">
        <f t="shared" si="115"/>
        <v>792000000</v>
      </c>
      <c r="CL127" s="262">
        <f t="shared" si="116"/>
        <v>52272</v>
      </c>
      <c r="CM127" s="262">
        <f t="shared" si="117"/>
        <v>261360000</v>
      </c>
      <c r="CN127" s="262">
        <v>144000</v>
      </c>
      <c r="CO127" s="262">
        <f t="shared" si="118"/>
        <v>720000000</v>
      </c>
      <c r="CP127" s="262">
        <f t="shared" si="119"/>
        <v>47520</v>
      </c>
      <c r="CQ127" s="262">
        <f t="shared" si="120"/>
        <v>237600000</v>
      </c>
      <c r="CR127" s="262">
        <v>100800.00000000001</v>
      </c>
      <c r="CS127" s="262">
        <f t="shared" si="121"/>
        <v>504000000.00000006</v>
      </c>
      <c r="CT127" s="262">
        <f t="shared" si="122"/>
        <v>33264.000000000007</v>
      </c>
      <c r="CU127" s="262">
        <f t="shared" si="123"/>
        <v>166320000.00000003</v>
      </c>
      <c r="CV127" s="262">
        <f t="shared" si="124"/>
        <v>403200</v>
      </c>
      <c r="CW127" s="262">
        <f t="shared" si="125"/>
        <v>2016000000</v>
      </c>
      <c r="CX127" s="271">
        <f t="shared" si="126"/>
        <v>133056</v>
      </c>
      <c r="CY127" s="271">
        <f t="shared" si="127"/>
        <v>665280000</v>
      </c>
      <c r="CZ127" s="300">
        <f t="shared" si="128"/>
        <v>475200</v>
      </c>
      <c r="DA127" s="300">
        <f t="shared" si="129"/>
        <v>2376000000</v>
      </c>
      <c r="DB127" s="300">
        <f t="shared" si="130"/>
        <v>0</v>
      </c>
      <c r="DC127" s="300"/>
      <c r="DD127" s="300"/>
      <c r="DE127" s="300"/>
      <c r="DF127" s="300"/>
    </row>
    <row r="128" spans="1:110" x14ac:dyDescent="0.35">
      <c r="A128" s="22" t="s">
        <v>11</v>
      </c>
      <c r="B128" s="22">
        <v>13010335</v>
      </c>
      <c r="C128" s="6" t="s">
        <v>260</v>
      </c>
      <c r="D128" s="7"/>
      <c r="E128" s="7">
        <v>12</v>
      </c>
      <c r="F128" s="7">
        <v>30</v>
      </c>
      <c r="G128" s="8">
        <v>195000</v>
      </c>
      <c r="H128" s="9">
        <f t="shared" si="71"/>
        <v>6500</v>
      </c>
      <c r="I128" s="10">
        <v>220708448485</v>
      </c>
      <c r="J128" s="10">
        <v>12409590</v>
      </c>
      <c r="K128" s="10" t="s">
        <v>478</v>
      </c>
      <c r="L128" s="11">
        <v>0.01</v>
      </c>
      <c r="M128" s="8">
        <v>79955655872</v>
      </c>
      <c r="N128" s="8">
        <v>10539730</v>
      </c>
      <c r="O128" s="8" t="s">
        <v>666</v>
      </c>
      <c r="P128" s="11">
        <v>0.1</v>
      </c>
      <c r="Q128" s="12">
        <v>85617729900</v>
      </c>
      <c r="R128" s="12">
        <v>9084600</v>
      </c>
      <c r="S128" s="12">
        <v>7</v>
      </c>
      <c r="T128" s="12">
        <v>3150900</v>
      </c>
      <c r="U128" s="11" t="s">
        <v>933</v>
      </c>
      <c r="V128" s="11"/>
      <c r="W128" s="11">
        <v>0</v>
      </c>
      <c r="X128" s="13">
        <f t="shared" si="135"/>
        <v>7200</v>
      </c>
      <c r="Y128" s="14">
        <f t="shared" si="137"/>
        <v>86400</v>
      </c>
      <c r="Z128" s="15">
        <v>2592000</v>
      </c>
      <c r="AA128" s="15">
        <f t="shared" si="131"/>
        <v>16848000000</v>
      </c>
      <c r="AB128" s="16">
        <v>2053.3333333333335</v>
      </c>
      <c r="AC128" s="16">
        <v>1374.8333333333333</v>
      </c>
      <c r="AD128" s="269">
        <f t="shared" si="132"/>
        <v>2000</v>
      </c>
      <c r="AE128" s="269">
        <f t="shared" si="133"/>
        <v>24000</v>
      </c>
      <c r="AF128" s="283">
        <v>720000</v>
      </c>
      <c r="AG128" s="18">
        <f t="shared" si="72"/>
        <v>4680000000</v>
      </c>
      <c r="AH128" s="63">
        <v>0.04</v>
      </c>
      <c r="AI128" s="129">
        <f t="shared" si="136"/>
        <v>0.27777777777777779</v>
      </c>
      <c r="AJ128" s="290">
        <v>0.5</v>
      </c>
      <c r="AK128" s="9">
        <f t="shared" si="74"/>
        <v>360000</v>
      </c>
      <c r="AL128" s="259">
        <f t="shared" si="75"/>
        <v>1080000</v>
      </c>
      <c r="AM128" s="259">
        <f t="shared" si="70"/>
        <v>7020000000</v>
      </c>
      <c r="AN128" s="262">
        <v>36000</v>
      </c>
      <c r="AO128" s="262">
        <f t="shared" si="76"/>
        <v>234000000</v>
      </c>
      <c r="AP128" s="262">
        <f t="shared" si="77"/>
        <v>18000</v>
      </c>
      <c r="AQ128" s="262">
        <f t="shared" si="78"/>
        <v>117000000</v>
      </c>
      <c r="AR128" s="274">
        <v>50400.000000000007</v>
      </c>
      <c r="AS128" s="274">
        <f t="shared" si="79"/>
        <v>327600000.00000006</v>
      </c>
      <c r="AT128" s="274">
        <f t="shared" si="80"/>
        <v>25200.000000000004</v>
      </c>
      <c r="AU128" s="274">
        <f t="shared" si="81"/>
        <v>163800000.00000003</v>
      </c>
      <c r="AV128" s="262">
        <v>50400.000000000007</v>
      </c>
      <c r="AW128" s="262">
        <f t="shared" si="82"/>
        <v>327600000.00000006</v>
      </c>
      <c r="AX128" s="262">
        <f t="shared" si="83"/>
        <v>25200.000000000004</v>
      </c>
      <c r="AY128" s="262">
        <f t="shared" si="84"/>
        <v>163800000.00000003</v>
      </c>
      <c r="AZ128" s="262">
        <f t="shared" si="85"/>
        <v>136800</v>
      </c>
      <c r="BA128" s="262">
        <f t="shared" si="86"/>
        <v>889200000.00000012</v>
      </c>
      <c r="BB128" s="262">
        <f t="shared" si="87"/>
        <v>68400</v>
      </c>
      <c r="BC128" s="262">
        <f t="shared" si="88"/>
        <v>444600000.00000006</v>
      </c>
      <c r="BD128" s="261">
        <v>50400.000000000007</v>
      </c>
      <c r="BE128" s="262">
        <f t="shared" si="89"/>
        <v>327600000.00000006</v>
      </c>
      <c r="BF128" s="262">
        <f t="shared" si="90"/>
        <v>25200.000000000004</v>
      </c>
      <c r="BG128" s="262">
        <f t="shared" si="91"/>
        <v>163800000.00000003</v>
      </c>
      <c r="BH128" s="262">
        <v>57600</v>
      </c>
      <c r="BI128" s="262">
        <f t="shared" si="92"/>
        <v>374400000</v>
      </c>
      <c r="BJ128" s="262">
        <f t="shared" si="93"/>
        <v>28800</v>
      </c>
      <c r="BK128" s="262">
        <f t="shared" si="94"/>
        <v>187200000</v>
      </c>
      <c r="BL128" s="262">
        <v>43200</v>
      </c>
      <c r="BM128" s="262">
        <f t="shared" si="95"/>
        <v>280800000</v>
      </c>
      <c r="BN128" s="262">
        <f t="shared" si="96"/>
        <v>21600</v>
      </c>
      <c r="BO128" s="262">
        <f t="shared" si="97"/>
        <v>140400000</v>
      </c>
      <c r="BP128" s="262">
        <f t="shared" si="98"/>
        <v>151200</v>
      </c>
      <c r="BQ128" s="262">
        <f t="shared" si="99"/>
        <v>982800000</v>
      </c>
      <c r="BR128" s="262">
        <f t="shared" si="100"/>
        <v>75600</v>
      </c>
      <c r="BS128" s="262">
        <f t="shared" si="101"/>
        <v>491400000</v>
      </c>
      <c r="BT128" s="262">
        <v>79200</v>
      </c>
      <c r="BU128" s="262">
        <f t="shared" si="102"/>
        <v>514800000</v>
      </c>
      <c r="BV128" s="262">
        <f t="shared" si="103"/>
        <v>39600</v>
      </c>
      <c r="BW128" s="262">
        <f t="shared" si="104"/>
        <v>257400000</v>
      </c>
      <c r="BX128" s="261">
        <v>79200</v>
      </c>
      <c r="BY128" s="262">
        <f t="shared" si="105"/>
        <v>514800000</v>
      </c>
      <c r="BZ128" s="262">
        <f t="shared" si="106"/>
        <v>39600</v>
      </c>
      <c r="CA128" s="262">
        <f t="shared" si="107"/>
        <v>257400000</v>
      </c>
      <c r="CB128" s="262">
        <v>72000</v>
      </c>
      <c r="CC128" s="262">
        <f t="shared" si="108"/>
        <v>468000000</v>
      </c>
      <c r="CD128" s="262">
        <f t="shared" si="109"/>
        <v>36000</v>
      </c>
      <c r="CE128" s="262">
        <f t="shared" si="110"/>
        <v>234000000</v>
      </c>
      <c r="CF128" s="262">
        <f t="shared" si="111"/>
        <v>230400</v>
      </c>
      <c r="CG128" s="262">
        <f t="shared" si="112"/>
        <v>1497600000</v>
      </c>
      <c r="CH128" s="262">
        <f t="shared" si="113"/>
        <v>257475600</v>
      </c>
      <c r="CI128" s="262">
        <f t="shared" si="114"/>
        <v>748800000</v>
      </c>
      <c r="CJ128" s="262">
        <v>79200</v>
      </c>
      <c r="CK128" s="262">
        <f t="shared" si="115"/>
        <v>514800000</v>
      </c>
      <c r="CL128" s="262">
        <f t="shared" si="116"/>
        <v>39600</v>
      </c>
      <c r="CM128" s="262">
        <f t="shared" si="117"/>
        <v>257400000</v>
      </c>
      <c r="CN128" s="262">
        <v>72000</v>
      </c>
      <c r="CO128" s="262">
        <f t="shared" si="118"/>
        <v>468000000</v>
      </c>
      <c r="CP128" s="262">
        <f t="shared" si="119"/>
        <v>36000</v>
      </c>
      <c r="CQ128" s="262">
        <f t="shared" si="120"/>
        <v>234000000</v>
      </c>
      <c r="CR128" s="262">
        <v>50400.000000000007</v>
      </c>
      <c r="CS128" s="262">
        <f t="shared" si="121"/>
        <v>327600000.00000006</v>
      </c>
      <c r="CT128" s="262">
        <f t="shared" si="122"/>
        <v>25200.000000000004</v>
      </c>
      <c r="CU128" s="262">
        <f t="shared" si="123"/>
        <v>163800000.00000003</v>
      </c>
      <c r="CV128" s="262">
        <f t="shared" si="124"/>
        <v>201600</v>
      </c>
      <c r="CW128" s="262">
        <f t="shared" si="125"/>
        <v>1310400000</v>
      </c>
      <c r="CX128" s="271">
        <f t="shared" si="126"/>
        <v>100800</v>
      </c>
      <c r="CY128" s="271">
        <f t="shared" si="127"/>
        <v>655200000</v>
      </c>
      <c r="CZ128" s="300">
        <f t="shared" si="128"/>
        <v>360000</v>
      </c>
      <c r="DA128" s="300">
        <f t="shared" si="129"/>
        <v>2340000000</v>
      </c>
      <c r="DB128" s="300">
        <f t="shared" si="130"/>
        <v>0</v>
      </c>
      <c r="DC128" s="300"/>
      <c r="DD128" s="300"/>
      <c r="DE128" s="300"/>
      <c r="DF128" s="300"/>
    </row>
    <row r="129" spans="1:110" x14ac:dyDescent="0.35">
      <c r="A129" s="22" t="s">
        <v>11</v>
      </c>
      <c r="B129" s="22">
        <v>13010338</v>
      </c>
      <c r="C129" s="6" t="s">
        <v>261</v>
      </c>
      <c r="D129" s="7"/>
      <c r="E129" s="7">
        <v>12</v>
      </c>
      <c r="F129" s="7">
        <v>100</v>
      </c>
      <c r="G129" s="8">
        <v>624000</v>
      </c>
      <c r="H129" s="9">
        <f t="shared" si="71"/>
        <v>6240</v>
      </c>
      <c r="I129" s="10">
        <v>660334487358</v>
      </c>
      <c r="J129" s="10">
        <v>121387400</v>
      </c>
      <c r="K129" s="10" t="s">
        <v>470</v>
      </c>
      <c r="L129" s="11">
        <v>0.01</v>
      </c>
      <c r="M129" s="8">
        <v>715430857123</v>
      </c>
      <c r="N129" s="8">
        <v>99465600</v>
      </c>
      <c r="O129" s="8" t="s">
        <v>667</v>
      </c>
      <c r="P129" s="11">
        <v>0.03</v>
      </c>
      <c r="Q129" s="12">
        <v>329535281000</v>
      </c>
      <c r="R129" s="12">
        <v>42226100</v>
      </c>
      <c r="S129" s="12">
        <v>6</v>
      </c>
      <c r="T129" s="12">
        <v>15227300</v>
      </c>
      <c r="U129" s="11" t="s">
        <v>934</v>
      </c>
      <c r="V129" s="11"/>
      <c r="W129" s="11">
        <v>0</v>
      </c>
      <c r="X129" s="13">
        <f t="shared" si="135"/>
        <v>6000</v>
      </c>
      <c r="Y129" s="14">
        <f t="shared" si="137"/>
        <v>72000</v>
      </c>
      <c r="Z129" s="15">
        <v>7200000</v>
      </c>
      <c r="AA129" s="15">
        <f t="shared" si="131"/>
        <v>44928000000</v>
      </c>
      <c r="AB129" s="16">
        <v>2238.4166666666665</v>
      </c>
      <c r="AC129" s="16">
        <v>337.5</v>
      </c>
      <c r="AD129" s="269">
        <f t="shared" si="132"/>
        <v>0</v>
      </c>
      <c r="AE129" s="269">
        <f t="shared" si="133"/>
        <v>0</v>
      </c>
      <c r="AF129" s="286">
        <v>0</v>
      </c>
      <c r="AG129" s="18">
        <f t="shared" si="72"/>
        <v>0</v>
      </c>
      <c r="AH129" s="63">
        <v>0.02</v>
      </c>
      <c r="AI129" s="129">
        <f t="shared" si="136"/>
        <v>0</v>
      </c>
      <c r="AJ129" s="290">
        <v>0</v>
      </c>
      <c r="AK129" s="9">
        <f t="shared" si="74"/>
        <v>0</v>
      </c>
      <c r="AL129" s="259">
        <f t="shared" si="75"/>
        <v>0</v>
      </c>
      <c r="AM129" s="259">
        <f t="shared" si="70"/>
        <v>0</v>
      </c>
      <c r="AN129" s="262">
        <v>0</v>
      </c>
      <c r="AO129" s="262">
        <f t="shared" si="76"/>
        <v>0</v>
      </c>
      <c r="AP129" s="262">
        <f t="shared" si="77"/>
        <v>0</v>
      </c>
      <c r="AQ129" s="262">
        <f t="shared" si="78"/>
        <v>0</v>
      </c>
      <c r="AR129" s="274">
        <v>0</v>
      </c>
      <c r="AS129" s="274">
        <f t="shared" si="79"/>
        <v>0</v>
      </c>
      <c r="AT129" s="274">
        <f t="shared" si="80"/>
        <v>0</v>
      </c>
      <c r="AU129" s="274">
        <f t="shared" si="81"/>
        <v>0</v>
      </c>
      <c r="AV129" s="262">
        <v>0</v>
      </c>
      <c r="AW129" s="262">
        <f t="shared" si="82"/>
        <v>0</v>
      </c>
      <c r="AX129" s="262">
        <f t="shared" si="83"/>
        <v>0</v>
      </c>
      <c r="AY129" s="262">
        <f t="shared" si="84"/>
        <v>0</v>
      </c>
      <c r="AZ129" s="262">
        <f t="shared" si="85"/>
        <v>0</v>
      </c>
      <c r="BA129" s="262">
        <f t="shared" si="86"/>
        <v>0</v>
      </c>
      <c r="BB129" s="262">
        <f t="shared" si="87"/>
        <v>0</v>
      </c>
      <c r="BC129" s="262">
        <f t="shared" si="88"/>
        <v>0</v>
      </c>
      <c r="BD129" s="261">
        <v>0</v>
      </c>
      <c r="BE129" s="262">
        <f t="shared" si="89"/>
        <v>0</v>
      </c>
      <c r="BF129" s="262">
        <f t="shared" si="90"/>
        <v>0</v>
      </c>
      <c r="BG129" s="262">
        <f t="shared" si="91"/>
        <v>0</v>
      </c>
      <c r="BH129" s="262">
        <v>0</v>
      </c>
      <c r="BI129" s="262">
        <f t="shared" si="92"/>
        <v>0</v>
      </c>
      <c r="BJ129" s="262">
        <f t="shared" si="93"/>
        <v>0</v>
      </c>
      <c r="BK129" s="262">
        <f t="shared" si="94"/>
        <v>0</v>
      </c>
      <c r="BL129" s="262">
        <v>0</v>
      </c>
      <c r="BM129" s="262">
        <f t="shared" si="95"/>
        <v>0</v>
      </c>
      <c r="BN129" s="262">
        <f t="shared" si="96"/>
        <v>0</v>
      </c>
      <c r="BO129" s="262">
        <f t="shared" si="97"/>
        <v>0</v>
      </c>
      <c r="BP129" s="262">
        <f t="shared" si="98"/>
        <v>0</v>
      </c>
      <c r="BQ129" s="262">
        <f t="shared" si="99"/>
        <v>0</v>
      </c>
      <c r="BR129" s="262">
        <f t="shared" si="100"/>
        <v>0</v>
      </c>
      <c r="BS129" s="262">
        <f t="shared" si="101"/>
        <v>0</v>
      </c>
      <c r="BT129" s="262">
        <v>0</v>
      </c>
      <c r="BU129" s="262">
        <f t="shared" si="102"/>
        <v>0</v>
      </c>
      <c r="BV129" s="262">
        <f t="shared" si="103"/>
        <v>0</v>
      </c>
      <c r="BW129" s="262">
        <f t="shared" si="104"/>
        <v>0</v>
      </c>
      <c r="BX129" s="261">
        <v>0</v>
      </c>
      <c r="BY129" s="262">
        <f t="shared" si="105"/>
        <v>0</v>
      </c>
      <c r="BZ129" s="262">
        <f t="shared" si="106"/>
        <v>0</v>
      </c>
      <c r="CA129" s="262">
        <f t="shared" si="107"/>
        <v>0</v>
      </c>
      <c r="CB129" s="262">
        <v>0</v>
      </c>
      <c r="CC129" s="262">
        <f t="shared" si="108"/>
        <v>0</v>
      </c>
      <c r="CD129" s="262">
        <f t="shared" si="109"/>
        <v>0</v>
      </c>
      <c r="CE129" s="262">
        <f t="shared" si="110"/>
        <v>0</v>
      </c>
      <c r="CF129" s="262">
        <f t="shared" si="111"/>
        <v>0</v>
      </c>
      <c r="CG129" s="262">
        <f t="shared" si="112"/>
        <v>0</v>
      </c>
      <c r="CH129" s="262">
        <f t="shared" si="113"/>
        <v>0</v>
      </c>
      <c r="CI129" s="262">
        <f t="shared" si="114"/>
        <v>0</v>
      </c>
      <c r="CJ129" s="262">
        <v>0</v>
      </c>
      <c r="CK129" s="262">
        <f t="shared" si="115"/>
        <v>0</v>
      </c>
      <c r="CL129" s="262">
        <f t="shared" si="116"/>
        <v>0</v>
      </c>
      <c r="CM129" s="262">
        <f t="shared" si="117"/>
        <v>0</v>
      </c>
      <c r="CN129" s="262">
        <v>0</v>
      </c>
      <c r="CO129" s="262">
        <f t="shared" si="118"/>
        <v>0</v>
      </c>
      <c r="CP129" s="262">
        <f t="shared" si="119"/>
        <v>0</v>
      </c>
      <c r="CQ129" s="262">
        <f t="shared" si="120"/>
        <v>0</v>
      </c>
      <c r="CR129" s="262">
        <v>0</v>
      </c>
      <c r="CS129" s="262">
        <f t="shared" si="121"/>
        <v>0</v>
      </c>
      <c r="CT129" s="262">
        <f t="shared" si="122"/>
        <v>0</v>
      </c>
      <c r="CU129" s="262">
        <f t="shared" si="123"/>
        <v>0</v>
      </c>
      <c r="CV129" s="262">
        <f t="shared" si="124"/>
        <v>0</v>
      </c>
      <c r="CW129" s="262">
        <f t="shared" si="125"/>
        <v>0</v>
      </c>
      <c r="CX129" s="271">
        <f t="shared" si="126"/>
        <v>0</v>
      </c>
      <c r="CY129" s="271">
        <f t="shared" si="127"/>
        <v>0</v>
      </c>
      <c r="CZ129" s="300">
        <f t="shared" si="128"/>
        <v>0</v>
      </c>
      <c r="DA129" s="300">
        <f t="shared" si="129"/>
        <v>0</v>
      </c>
      <c r="DB129" s="300">
        <f t="shared" si="130"/>
        <v>0</v>
      </c>
      <c r="DC129" s="300"/>
      <c r="DD129" s="300"/>
      <c r="DE129" s="300"/>
      <c r="DF129" s="300"/>
    </row>
    <row r="130" spans="1:110" x14ac:dyDescent="0.35">
      <c r="A130" s="22" t="s">
        <v>11</v>
      </c>
      <c r="B130" s="22">
        <v>13010331</v>
      </c>
      <c r="C130" s="6" t="s">
        <v>262</v>
      </c>
      <c r="D130" s="7"/>
      <c r="E130" s="7">
        <v>12</v>
      </c>
      <c r="F130" s="7">
        <v>30</v>
      </c>
      <c r="G130" s="8">
        <v>189180</v>
      </c>
      <c r="H130" s="9">
        <f t="shared" si="71"/>
        <v>6306</v>
      </c>
      <c r="I130" s="10">
        <v>410191091</v>
      </c>
      <c r="J130" s="10">
        <v>93900</v>
      </c>
      <c r="K130" s="10" t="s">
        <v>469</v>
      </c>
      <c r="L130" s="11">
        <v>0.84</v>
      </c>
      <c r="M130" s="8">
        <v>2539532597</v>
      </c>
      <c r="N130" s="8">
        <v>331620</v>
      </c>
      <c r="O130" s="8" t="s">
        <v>668</v>
      </c>
      <c r="P130" s="11">
        <v>0</v>
      </c>
      <c r="Q130" s="12">
        <v>12468636000</v>
      </c>
      <c r="R130" s="12">
        <v>1640610</v>
      </c>
      <c r="S130" s="12">
        <v>2</v>
      </c>
      <c r="T130" s="12">
        <v>1251060</v>
      </c>
      <c r="U130" s="11" t="s">
        <v>579</v>
      </c>
      <c r="V130" s="11"/>
      <c r="W130" s="11">
        <v>0</v>
      </c>
      <c r="X130" s="13">
        <f t="shared" si="135"/>
        <v>1440</v>
      </c>
      <c r="Y130" s="14">
        <f t="shared" si="137"/>
        <v>17280</v>
      </c>
      <c r="Z130" s="15">
        <v>518400</v>
      </c>
      <c r="AA130" s="15">
        <f t="shared" si="131"/>
        <v>3269030400</v>
      </c>
      <c r="AB130" s="16">
        <v>0</v>
      </c>
      <c r="AC130" s="16">
        <v>0</v>
      </c>
      <c r="AD130" s="269">
        <f t="shared" si="132"/>
        <v>1000</v>
      </c>
      <c r="AE130" s="269">
        <f t="shared" si="133"/>
        <v>12000</v>
      </c>
      <c r="AF130" s="283">
        <v>360000</v>
      </c>
      <c r="AG130" s="18">
        <f t="shared" si="72"/>
        <v>2270160000</v>
      </c>
      <c r="AH130" s="63"/>
      <c r="AI130" s="129">
        <f t="shared" si="136"/>
        <v>0.69444444444444442</v>
      </c>
      <c r="AJ130" s="290">
        <v>0.2</v>
      </c>
      <c r="AK130" s="9">
        <f t="shared" si="74"/>
        <v>72000</v>
      </c>
      <c r="AL130" s="259">
        <f t="shared" si="75"/>
        <v>432000</v>
      </c>
      <c r="AM130" s="259">
        <f t="shared" si="70"/>
        <v>2724192000</v>
      </c>
      <c r="AN130" s="262">
        <v>18000</v>
      </c>
      <c r="AO130" s="262">
        <f t="shared" si="76"/>
        <v>113508000</v>
      </c>
      <c r="AP130" s="262">
        <f t="shared" si="77"/>
        <v>3600</v>
      </c>
      <c r="AQ130" s="262">
        <f t="shared" si="78"/>
        <v>22701600</v>
      </c>
      <c r="AR130" s="274">
        <v>25200.000000000004</v>
      </c>
      <c r="AS130" s="274">
        <f t="shared" si="79"/>
        <v>158911200.00000003</v>
      </c>
      <c r="AT130" s="274">
        <f t="shared" si="80"/>
        <v>5040.0000000000009</v>
      </c>
      <c r="AU130" s="274">
        <f t="shared" si="81"/>
        <v>31782240.000000007</v>
      </c>
      <c r="AV130" s="262">
        <v>25200.000000000004</v>
      </c>
      <c r="AW130" s="262">
        <f t="shared" si="82"/>
        <v>158911200.00000003</v>
      </c>
      <c r="AX130" s="262">
        <f t="shared" si="83"/>
        <v>5040.0000000000009</v>
      </c>
      <c r="AY130" s="262">
        <f t="shared" si="84"/>
        <v>31782240.000000007</v>
      </c>
      <c r="AZ130" s="262">
        <f t="shared" si="85"/>
        <v>68400</v>
      </c>
      <c r="BA130" s="262">
        <f t="shared" si="86"/>
        <v>431330400.00000006</v>
      </c>
      <c r="BB130" s="262">
        <f t="shared" si="87"/>
        <v>13680.000000000002</v>
      </c>
      <c r="BC130" s="262">
        <f t="shared" si="88"/>
        <v>86266080.000000015</v>
      </c>
      <c r="BD130" s="261">
        <v>25200.000000000004</v>
      </c>
      <c r="BE130" s="262">
        <f t="shared" si="89"/>
        <v>158911200.00000003</v>
      </c>
      <c r="BF130" s="262">
        <f t="shared" si="90"/>
        <v>5040.0000000000009</v>
      </c>
      <c r="BG130" s="262">
        <f t="shared" si="91"/>
        <v>31782240.000000007</v>
      </c>
      <c r="BH130" s="262">
        <v>28800</v>
      </c>
      <c r="BI130" s="262">
        <f t="shared" si="92"/>
        <v>181612800</v>
      </c>
      <c r="BJ130" s="262">
        <f t="shared" si="93"/>
        <v>5760</v>
      </c>
      <c r="BK130" s="262">
        <f t="shared" si="94"/>
        <v>36322560</v>
      </c>
      <c r="BL130" s="262">
        <v>21600</v>
      </c>
      <c r="BM130" s="262">
        <f t="shared" si="95"/>
        <v>136209600</v>
      </c>
      <c r="BN130" s="262">
        <f t="shared" si="96"/>
        <v>4320</v>
      </c>
      <c r="BO130" s="262">
        <f t="shared" si="97"/>
        <v>27241920</v>
      </c>
      <c r="BP130" s="262">
        <f t="shared" si="98"/>
        <v>75600</v>
      </c>
      <c r="BQ130" s="262">
        <f t="shared" si="99"/>
        <v>476733600</v>
      </c>
      <c r="BR130" s="262">
        <f t="shared" si="100"/>
        <v>15120</v>
      </c>
      <c r="BS130" s="262">
        <f t="shared" si="101"/>
        <v>95346720</v>
      </c>
      <c r="BT130" s="262">
        <v>39600</v>
      </c>
      <c r="BU130" s="262">
        <f t="shared" si="102"/>
        <v>249717600</v>
      </c>
      <c r="BV130" s="262">
        <f t="shared" si="103"/>
        <v>7920</v>
      </c>
      <c r="BW130" s="262">
        <f t="shared" si="104"/>
        <v>49943520</v>
      </c>
      <c r="BX130" s="261">
        <v>39600</v>
      </c>
      <c r="BY130" s="262">
        <f t="shared" si="105"/>
        <v>249717600</v>
      </c>
      <c r="BZ130" s="262">
        <f t="shared" si="106"/>
        <v>7920</v>
      </c>
      <c r="CA130" s="262">
        <f t="shared" si="107"/>
        <v>49943520</v>
      </c>
      <c r="CB130" s="262">
        <v>36000</v>
      </c>
      <c r="CC130" s="262">
        <f t="shared" si="108"/>
        <v>227016000</v>
      </c>
      <c r="CD130" s="262">
        <f t="shared" si="109"/>
        <v>7200</v>
      </c>
      <c r="CE130" s="262">
        <f t="shared" si="110"/>
        <v>45403200</v>
      </c>
      <c r="CF130" s="262">
        <f t="shared" si="111"/>
        <v>115200</v>
      </c>
      <c r="CG130" s="262">
        <f t="shared" si="112"/>
        <v>726451200</v>
      </c>
      <c r="CH130" s="262">
        <f t="shared" si="113"/>
        <v>49958640</v>
      </c>
      <c r="CI130" s="262">
        <f t="shared" si="114"/>
        <v>145290240</v>
      </c>
      <c r="CJ130" s="262">
        <v>39600</v>
      </c>
      <c r="CK130" s="262">
        <f t="shared" si="115"/>
        <v>249717600</v>
      </c>
      <c r="CL130" s="262">
        <f t="shared" si="116"/>
        <v>7920</v>
      </c>
      <c r="CM130" s="262">
        <f t="shared" si="117"/>
        <v>49943520</v>
      </c>
      <c r="CN130" s="262">
        <v>36000</v>
      </c>
      <c r="CO130" s="262">
        <f t="shared" si="118"/>
        <v>227016000</v>
      </c>
      <c r="CP130" s="262">
        <f t="shared" si="119"/>
        <v>7200</v>
      </c>
      <c r="CQ130" s="262">
        <f t="shared" si="120"/>
        <v>45403200</v>
      </c>
      <c r="CR130" s="262">
        <v>25200.000000000004</v>
      </c>
      <c r="CS130" s="262">
        <f t="shared" si="121"/>
        <v>158911200.00000003</v>
      </c>
      <c r="CT130" s="262">
        <f t="shared" si="122"/>
        <v>5040.0000000000009</v>
      </c>
      <c r="CU130" s="262">
        <f t="shared" si="123"/>
        <v>31782240.000000007</v>
      </c>
      <c r="CV130" s="262">
        <f t="shared" si="124"/>
        <v>100800</v>
      </c>
      <c r="CW130" s="262">
        <f t="shared" si="125"/>
        <v>635644800</v>
      </c>
      <c r="CX130" s="271">
        <f t="shared" si="126"/>
        <v>20160</v>
      </c>
      <c r="CY130" s="271">
        <f t="shared" si="127"/>
        <v>127128960</v>
      </c>
      <c r="CZ130" s="300">
        <f t="shared" si="128"/>
        <v>72000</v>
      </c>
      <c r="DA130" s="300">
        <f t="shared" si="129"/>
        <v>454032000</v>
      </c>
      <c r="DB130" s="300">
        <f t="shared" si="130"/>
        <v>0</v>
      </c>
      <c r="DC130" s="300"/>
      <c r="DD130" s="300"/>
      <c r="DE130" s="300"/>
      <c r="DF130" s="300"/>
    </row>
    <row r="131" spans="1:110" x14ac:dyDescent="0.35">
      <c r="A131" s="22" t="s">
        <v>11</v>
      </c>
      <c r="B131" s="22">
        <v>13010330</v>
      </c>
      <c r="C131" s="6" t="s">
        <v>263</v>
      </c>
      <c r="D131" s="7"/>
      <c r="E131" s="7">
        <v>12</v>
      </c>
      <c r="F131" s="7">
        <v>30</v>
      </c>
      <c r="G131" s="8">
        <v>174630</v>
      </c>
      <c r="H131" s="9">
        <f t="shared" si="71"/>
        <v>5821</v>
      </c>
      <c r="I131" s="10">
        <v>545765890</v>
      </c>
      <c r="J131" s="10">
        <v>83700</v>
      </c>
      <c r="K131" s="10" t="s">
        <v>469</v>
      </c>
      <c r="L131" s="11">
        <v>1</v>
      </c>
      <c r="M131" s="8">
        <v>774254036</v>
      </c>
      <c r="N131" s="8">
        <v>109290</v>
      </c>
      <c r="O131" s="8" t="s">
        <v>669</v>
      </c>
      <c r="P131" s="11">
        <v>0</v>
      </c>
      <c r="Q131" s="12">
        <v>4448829000</v>
      </c>
      <c r="R131" s="12">
        <v>577770</v>
      </c>
      <c r="S131" s="12">
        <v>1</v>
      </c>
      <c r="T131" s="12"/>
      <c r="U131" s="11" t="s">
        <v>580</v>
      </c>
      <c r="V131" s="11"/>
      <c r="W131" s="11">
        <v>0</v>
      </c>
      <c r="X131" s="13">
        <f t="shared" si="135"/>
        <v>1440</v>
      </c>
      <c r="Y131" s="14">
        <f t="shared" si="137"/>
        <v>17280</v>
      </c>
      <c r="Z131" s="15">
        <v>518400</v>
      </c>
      <c r="AA131" s="15">
        <f t="shared" si="131"/>
        <v>3017606400</v>
      </c>
      <c r="AB131" s="16">
        <v>0</v>
      </c>
      <c r="AC131" s="16">
        <v>0</v>
      </c>
      <c r="AD131" s="269">
        <f t="shared" si="132"/>
        <v>500</v>
      </c>
      <c r="AE131" s="269">
        <f t="shared" si="133"/>
        <v>6000</v>
      </c>
      <c r="AF131" s="283">
        <v>180000</v>
      </c>
      <c r="AG131" s="18">
        <f t="shared" si="72"/>
        <v>1047780000</v>
      </c>
      <c r="AH131" s="59"/>
      <c r="AI131" s="129">
        <f t="shared" si="136"/>
        <v>0.34722222222222221</v>
      </c>
      <c r="AJ131" s="290">
        <v>0.2</v>
      </c>
      <c r="AK131" s="9">
        <f t="shared" si="74"/>
        <v>36000</v>
      </c>
      <c r="AL131" s="259">
        <f t="shared" si="75"/>
        <v>216000</v>
      </c>
      <c r="AM131" s="259">
        <f t="shared" si="70"/>
        <v>1257336000</v>
      </c>
      <c r="AN131" s="262">
        <v>9000</v>
      </c>
      <c r="AO131" s="262">
        <f t="shared" si="76"/>
        <v>52389000</v>
      </c>
      <c r="AP131" s="262">
        <f t="shared" si="77"/>
        <v>1800</v>
      </c>
      <c r="AQ131" s="262">
        <f t="shared" si="78"/>
        <v>10477800</v>
      </c>
      <c r="AR131" s="274">
        <v>12600.000000000002</v>
      </c>
      <c r="AS131" s="274">
        <f t="shared" si="79"/>
        <v>73344600.000000015</v>
      </c>
      <c r="AT131" s="274">
        <f t="shared" si="80"/>
        <v>2520.0000000000005</v>
      </c>
      <c r="AU131" s="274">
        <f t="shared" si="81"/>
        <v>14668920.000000002</v>
      </c>
      <c r="AV131" s="262">
        <v>12600.000000000002</v>
      </c>
      <c r="AW131" s="262">
        <f t="shared" si="82"/>
        <v>73344600.000000015</v>
      </c>
      <c r="AX131" s="262">
        <f t="shared" si="83"/>
        <v>2520.0000000000005</v>
      </c>
      <c r="AY131" s="262">
        <f t="shared" si="84"/>
        <v>14668920.000000002</v>
      </c>
      <c r="AZ131" s="262">
        <f t="shared" si="85"/>
        <v>34200</v>
      </c>
      <c r="BA131" s="262">
        <f t="shared" si="86"/>
        <v>199078200.00000003</v>
      </c>
      <c r="BB131" s="262">
        <f t="shared" si="87"/>
        <v>6840.0000000000009</v>
      </c>
      <c r="BC131" s="262">
        <f t="shared" si="88"/>
        <v>39815640</v>
      </c>
      <c r="BD131" s="261">
        <v>12600.000000000002</v>
      </c>
      <c r="BE131" s="262">
        <f t="shared" si="89"/>
        <v>73344600.000000015</v>
      </c>
      <c r="BF131" s="262">
        <f t="shared" si="90"/>
        <v>2520.0000000000005</v>
      </c>
      <c r="BG131" s="262">
        <f t="shared" si="91"/>
        <v>14668920.000000002</v>
      </c>
      <c r="BH131" s="262">
        <v>14400</v>
      </c>
      <c r="BI131" s="262">
        <f t="shared" si="92"/>
        <v>83822400</v>
      </c>
      <c r="BJ131" s="262">
        <f t="shared" si="93"/>
        <v>2880</v>
      </c>
      <c r="BK131" s="262">
        <f t="shared" si="94"/>
        <v>16764480</v>
      </c>
      <c r="BL131" s="262">
        <v>10800</v>
      </c>
      <c r="BM131" s="262">
        <f t="shared" si="95"/>
        <v>62866800</v>
      </c>
      <c r="BN131" s="262">
        <f t="shared" si="96"/>
        <v>2160</v>
      </c>
      <c r="BO131" s="262">
        <f t="shared" si="97"/>
        <v>12573360</v>
      </c>
      <c r="BP131" s="262">
        <f t="shared" si="98"/>
        <v>37800</v>
      </c>
      <c r="BQ131" s="262">
        <f t="shared" si="99"/>
        <v>220033800</v>
      </c>
      <c r="BR131" s="262">
        <f t="shared" si="100"/>
        <v>7560</v>
      </c>
      <c r="BS131" s="262">
        <f t="shared" si="101"/>
        <v>44006760</v>
      </c>
      <c r="BT131" s="262">
        <v>19800</v>
      </c>
      <c r="BU131" s="262">
        <f t="shared" si="102"/>
        <v>115255800</v>
      </c>
      <c r="BV131" s="262">
        <f t="shared" si="103"/>
        <v>3960</v>
      </c>
      <c r="BW131" s="262">
        <f t="shared" si="104"/>
        <v>23051160</v>
      </c>
      <c r="BX131" s="261">
        <v>19800</v>
      </c>
      <c r="BY131" s="262">
        <f t="shared" si="105"/>
        <v>115255800</v>
      </c>
      <c r="BZ131" s="262">
        <f t="shared" si="106"/>
        <v>3960</v>
      </c>
      <c r="CA131" s="262">
        <f t="shared" si="107"/>
        <v>23051160</v>
      </c>
      <c r="CB131" s="262">
        <v>18000</v>
      </c>
      <c r="CC131" s="262">
        <f t="shared" si="108"/>
        <v>104778000</v>
      </c>
      <c r="CD131" s="262">
        <f t="shared" si="109"/>
        <v>3600</v>
      </c>
      <c r="CE131" s="262">
        <f t="shared" si="110"/>
        <v>20955600</v>
      </c>
      <c r="CF131" s="262">
        <f t="shared" si="111"/>
        <v>57600</v>
      </c>
      <c r="CG131" s="262">
        <f t="shared" si="112"/>
        <v>335289600</v>
      </c>
      <c r="CH131" s="262">
        <f t="shared" si="113"/>
        <v>23058720</v>
      </c>
      <c r="CI131" s="262">
        <f t="shared" si="114"/>
        <v>67057920</v>
      </c>
      <c r="CJ131" s="262">
        <v>19800</v>
      </c>
      <c r="CK131" s="262">
        <f t="shared" si="115"/>
        <v>115255800</v>
      </c>
      <c r="CL131" s="262">
        <f t="shared" si="116"/>
        <v>3960</v>
      </c>
      <c r="CM131" s="262">
        <f t="shared" si="117"/>
        <v>23051160</v>
      </c>
      <c r="CN131" s="262">
        <v>18000</v>
      </c>
      <c r="CO131" s="262">
        <f t="shared" si="118"/>
        <v>104778000</v>
      </c>
      <c r="CP131" s="262">
        <f t="shared" si="119"/>
        <v>3600</v>
      </c>
      <c r="CQ131" s="262">
        <f t="shared" si="120"/>
        <v>20955600</v>
      </c>
      <c r="CR131" s="262">
        <v>12600.000000000002</v>
      </c>
      <c r="CS131" s="262">
        <f t="shared" si="121"/>
        <v>73344600.000000015</v>
      </c>
      <c r="CT131" s="262">
        <f t="shared" si="122"/>
        <v>2520.0000000000005</v>
      </c>
      <c r="CU131" s="262">
        <f t="shared" si="123"/>
        <v>14668920.000000002</v>
      </c>
      <c r="CV131" s="262">
        <f t="shared" si="124"/>
        <v>50400</v>
      </c>
      <c r="CW131" s="262">
        <f t="shared" si="125"/>
        <v>293378400</v>
      </c>
      <c r="CX131" s="271">
        <f t="shared" si="126"/>
        <v>10080</v>
      </c>
      <c r="CY131" s="271">
        <f t="shared" si="127"/>
        <v>58675680</v>
      </c>
      <c r="CZ131" s="300">
        <f t="shared" si="128"/>
        <v>36000</v>
      </c>
      <c r="DA131" s="300">
        <f t="shared" si="129"/>
        <v>209556000</v>
      </c>
      <c r="DB131" s="300">
        <f t="shared" si="130"/>
        <v>0</v>
      </c>
      <c r="DC131" s="300"/>
      <c r="DD131" s="300"/>
      <c r="DE131" s="300"/>
      <c r="DF131" s="300"/>
    </row>
    <row r="132" spans="1:110" x14ac:dyDescent="0.35">
      <c r="A132" s="22" t="s">
        <v>11</v>
      </c>
      <c r="B132" s="22">
        <v>13010328</v>
      </c>
      <c r="C132" s="6" t="s">
        <v>264</v>
      </c>
      <c r="D132" s="7"/>
      <c r="E132" s="7">
        <v>12</v>
      </c>
      <c r="F132" s="7">
        <v>30</v>
      </c>
      <c r="G132" s="8">
        <v>238110</v>
      </c>
      <c r="H132" s="9">
        <f t="shared" si="71"/>
        <v>7937</v>
      </c>
      <c r="I132" s="10">
        <v>1031573558</v>
      </c>
      <c r="J132" s="10">
        <v>145290</v>
      </c>
      <c r="K132" s="10" t="s">
        <v>469</v>
      </c>
      <c r="L132" s="11">
        <v>1</v>
      </c>
      <c r="M132" s="8">
        <v>131109120</v>
      </c>
      <c r="N132" s="8">
        <v>13680</v>
      </c>
      <c r="O132" s="8" t="s">
        <v>670</v>
      </c>
      <c r="P132" s="11">
        <v>0</v>
      </c>
      <c r="Q132" s="12">
        <v>296388205</v>
      </c>
      <c r="R132" s="12">
        <v>114</v>
      </c>
      <c r="S132" s="12"/>
      <c r="T132" s="12"/>
      <c r="U132" s="11" t="s">
        <v>469</v>
      </c>
      <c r="V132" s="11"/>
      <c r="W132" s="11" t="s">
        <v>860</v>
      </c>
      <c r="X132" s="13">
        <f t="shared" si="135"/>
        <v>1440</v>
      </c>
      <c r="Y132" s="14">
        <f t="shared" si="137"/>
        <v>17280</v>
      </c>
      <c r="Z132" s="15">
        <v>518400</v>
      </c>
      <c r="AA132" s="15">
        <f t="shared" si="131"/>
        <v>4114540800</v>
      </c>
      <c r="AB132" s="16">
        <v>740.41666666666663</v>
      </c>
      <c r="AC132" s="16">
        <v>60</v>
      </c>
      <c r="AD132" s="269">
        <f t="shared" si="132"/>
        <v>500</v>
      </c>
      <c r="AE132" s="269">
        <f t="shared" si="133"/>
        <v>6000</v>
      </c>
      <c r="AF132" s="283">
        <v>180000</v>
      </c>
      <c r="AG132" s="18">
        <f t="shared" si="72"/>
        <v>1428660000</v>
      </c>
      <c r="AH132" s="59"/>
      <c r="AI132" s="129">
        <f t="shared" si="136"/>
        <v>0.34722222222222221</v>
      </c>
      <c r="AJ132" s="290">
        <v>0.2</v>
      </c>
      <c r="AK132" s="9">
        <f t="shared" si="74"/>
        <v>36000</v>
      </c>
      <c r="AL132" s="259">
        <f t="shared" si="75"/>
        <v>216000</v>
      </c>
      <c r="AM132" s="259">
        <f t="shared" ref="AM132:AM195" si="138">AL132*H132</f>
        <v>1714392000</v>
      </c>
      <c r="AN132" s="262">
        <v>9000</v>
      </c>
      <c r="AO132" s="262">
        <f t="shared" si="76"/>
        <v>71433000</v>
      </c>
      <c r="AP132" s="262">
        <f t="shared" si="77"/>
        <v>1800</v>
      </c>
      <c r="AQ132" s="262">
        <f t="shared" si="78"/>
        <v>14286600</v>
      </c>
      <c r="AR132" s="274">
        <v>12600.000000000002</v>
      </c>
      <c r="AS132" s="274">
        <f t="shared" si="79"/>
        <v>100006200.00000001</v>
      </c>
      <c r="AT132" s="274">
        <f t="shared" si="80"/>
        <v>2520.0000000000005</v>
      </c>
      <c r="AU132" s="274">
        <f t="shared" si="81"/>
        <v>20001240.000000004</v>
      </c>
      <c r="AV132" s="262">
        <v>12600.000000000002</v>
      </c>
      <c r="AW132" s="262">
        <f t="shared" si="82"/>
        <v>100006200.00000001</v>
      </c>
      <c r="AX132" s="262">
        <f t="shared" si="83"/>
        <v>2520.0000000000005</v>
      </c>
      <c r="AY132" s="262">
        <f t="shared" si="84"/>
        <v>20001240.000000004</v>
      </c>
      <c r="AZ132" s="262">
        <f t="shared" si="85"/>
        <v>34200</v>
      </c>
      <c r="BA132" s="262">
        <f t="shared" si="86"/>
        <v>271445400</v>
      </c>
      <c r="BB132" s="262">
        <f t="shared" si="87"/>
        <v>6840.0000000000009</v>
      </c>
      <c r="BC132" s="262">
        <f t="shared" si="88"/>
        <v>54289080.000000007</v>
      </c>
      <c r="BD132" s="261">
        <v>12600.000000000002</v>
      </c>
      <c r="BE132" s="262">
        <f t="shared" si="89"/>
        <v>100006200.00000001</v>
      </c>
      <c r="BF132" s="262">
        <f t="shared" si="90"/>
        <v>2520.0000000000005</v>
      </c>
      <c r="BG132" s="262">
        <f t="shared" si="91"/>
        <v>20001240.000000004</v>
      </c>
      <c r="BH132" s="262">
        <v>14400</v>
      </c>
      <c r="BI132" s="262">
        <f t="shared" si="92"/>
        <v>114292800</v>
      </c>
      <c r="BJ132" s="262">
        <f t="shared" si="93"/>
        <v>2880</v>
      </c>
      <c r="BK132" s="262">
        <f t="shared" si="94"/>
        <v>22858560</v>
      </c>
      <c r="BL132" s="262">
        <v>10800</v>
      </c>
      <c r="BM132" s="262">
        <f t="shared" si="95"/>
        <v>85719600</v>
      </c>
      <c r="BN132" s="262">
        <f t="shared" si="96"/>
        <v>2160</v>
      </c>
      <c r="BO132" s="262">
        <f t="shared" si="97"/>
        <v>17143920</v>
      </c>
      <c r="BP132" s="262">
        <f t="shared" si="98"/>
        <v>37800</v>
      </c>
      <c r="BQ132" s="262">
        <f t="shared" si="99"/>
        <v>300018600</v>
      </c>
      <c r="BR132" s="262">
        <f t="shared" si="100"/>
        <v>7560</v>
      </c>
      <c r="BS132" s="262">
        <f t="shared" si="101"/>
        <v>60003720</v>
      </c>
      <c r="BT132" s="262">
        <v>19800</v>
      </c>
      <c r="BU132" s="262">
        <f t="shared" si="102"/>
        <v>157152600</v>
      </c>
      <c r="BV132" s="262">
        <f t="shared" si="103"/>
        <v>3960</v>
      </c>
      <c r="BW132" s="262">
        <f t="shared" si="104"/>
        <v>31430520</v>
      </c>
      <c r="BX132" s="261">
        <v>19800</v>
      </c>
      <c r="BY132" s="262">
        <f t="shared" si="105"/>
        <v>157152600</v>
      </c>
      <c r="BZ132" s="262">
        <f t="shared" si="106"/>
        <v>3960</v>
      </c>
      <c r="CA132" s="262">
        <f t="shared" si="107"/>
        <v>31430520</v>
      </c>
      <c r="CB132" s="262">
        <v>18000</v>
      </c>
      <c r="CC132" s="262">
        <f t="shared" si="108"/>
        <v>142866000</v>
      </c>
      <c r="CD132" s="262">
        <f t="shared" si="109"/>
        <v>3600</v>
      </c>
      <c r="CE132" s="262">
        <f t="shared" si="110"/>
        <v>28573200</v>
      </c>
      <c r="CF132" s="262">
        <f t="shared" si="111"/>
        <v>57600</v>
      </c>
      <c r="CG132" s="262">
        <f t="shared" si="112"/>
        <v>457171200</v>
      </c>
      <c r="CH132" s="262">
        <f t="shared" si="113"/>
        <v>31438080</v>
      </c>
      <c r="CI132" s="262">
        <f t="shared" si="114"/>
        <v>91434240</v>
      </c>
      <c r="CJ132" s="262">
        <v>19800</v>
      </c>
      <c r="CK132" s="262">
        <f t="shared" si="115"/>
        <v>157152600</v>
      </c>
      <c r="CL132" s="262">
        <f t="shared" si="116"/>
        <v>3960</v>
      </c>
      <c r="CM132" s="262">
        <f t="shared" si="117"/>
        <v>31430520</v>
      </c>
      <c r="CN132" s="262">
        <v>18000</v>
      </c>
      <c r="CO132" s="262">
        <f t="shared" si="118"/>
        <v>142866000</v>
      </c>
      <c r="CP132" s="262">
        <f t="shared" si="119"/>
        <v>3600</v>
      </c>
      <c r="CQ132" s="262">
        <f t="shared" si="120"/>
        <v>28573200</v>
      </c>
      <c r="CR132" s="262">
        <v>12600.000000000002</v>
      </c>
      <c r="CS132" s="262">
        <f t="shared" si="121"/>
        <v>100006200.00000001</v>
      </c>
      <c r="CT132" s="262">
        <f t="shared" si="122"/>
        <v>2520.0000000000005</v>
      </c>
      <c r="CU132" s="262">
        <f t="shared" si="123"/>
        <v>20001240.000000004</v>
      </c>
      <c r="CV132" s="262">
        <f t="shared" si="124"/>
        <v>50400</v>
      </c>
      <c r="CW132" s="262">
        <f t="shared" si="125"/>
        <v>400024800</v>
      </c>
      <c r="CX132" s="271">
        <f t="shared" si="126"/>
        <v>10080</v>
      </c>
      <c r="CY132" s="271">
        <f t="shared" si="127"/>
        <v>80004960</v>
      </c>
      <c r="CZ132" s="300">
        <f t="shared" si="128"/>
        <v>36000</v>
      </c>
      <c r="DA132" s="300">
        <f t="shared" si="129"/>
        <v>285732000</v>
      </c>
      <c r="DB132" s="300">
        <f t="shared" si="130"/>
        <v>0</v>
      </c>
      <c r="DC132" s="300"/>
      <c r="DD132" s="300"/>
      <c r="DE132" s="300"/>
      <c r="DF132" s="300"/>
    </row>
    <row r="133" spans="1:110" ht="18.75" customHeight="1" x14ac:dyDescent="0.35">
      <c r="A133" s="22" t="s">
        <v>11</v>
      </c>
      <c r="B133" s="22">
        <v>13010329</v>
      </c>
      <c r="C133" s="6" t="s">
        <v>265</v>
      </c>
      <c r="D133" s="7"/>
      <c r="E133" s="7">
        <v>12</v>
      </c>
      <c r="F133" s="7">
        <v>30</v>
      </c>
      <c r="G133" s="8">
        <v>213150</v>
      </c>
      <c r="H133" s="9">
        <f t="shared" ref="H133:H196" si="139">G133/F133</f>
        <v>7105</v>
      </c>
      <c r="I133" s="10">
        <v>469167350</v>
      </c>
      <c r="J133" s="10">
        <v>87510</v>
      </c>
      <c r="K133" s="10" t="s">
        <v>469</v>
      </c>
      <c r="L133" s="11">
        <v>1</v>
      </c>
      <c r="M133" s="8">
        <v>116845980</v>
      </c>
      <c r="N133" s="8">
        <v>13620</v>
      </c>
      <c r="O133" s="8" t="s">
        <v>671</v>
      </c>
      <c r="P133" s="11">
        <v>0</v>
      </c>
      <c r="Q133" s="12">
        <v>0</v>
      </c>
      <c r="R133" s="12">
        <v>0</v>
      </c>
      <c r="S133" s="12"/>
      <c r="T133" s="12"/>
      <c r="U133" s="12">
        <v>0</v>
      </c>
      <c r="V133" s="12"/>
      <c r="W133" s="11" t="s">
        <v>860</v>
      </c>
      <c r="X133" s="13">
        <f t="shared" si="135"/>
        <v>1440</v>
      </c>
      <c r="Y133" s="14">
        <f t="shared" si="137"/>
        <v>17280</v>
      </c>
      <c r="Z133" s="15">
        <v>518400</v>
      </c>
      <c r="AA133" s="15">
        <f t="shared" si="131"/>
        <v>3683232000</v>
      </c>
      <c r="AB133" s="16">
        <v>0</v>
      </c>
      <c r="AC133" s="16">
        <v>0</v>
      </c>
      <c r="AD133" s="269">
        <f t="shared" si="132"/>
        <v>500</v>
      </c>
      <c r="AE133" s="269">
        <f t="shared" si="133"/>
        <v>6000</v>
      </c>
      <c r="AF133" s="283">
        <v>180000</v>
      </c>
      <c r="AG133" s="18">
        <f t="shared" ref="AG133:AG196" si="140">AF133*H133</f>
        <v>1278900000</v>
      </c>
      <c r="AH133" s="59"/>
      <c r="AI133" s="129">
        <f t="shared" ref="AI133:AI144" si="141">AF133/Z133</f>
        <v>0.34722222222222221</v>
      </c>
      <c r="AJ133" s="290">
        <v>0.2</v>
      </c>
      <c r="AK133" s="9">
        <f t="shared" ref="AK133:AK196" si="142">AJ133*AF133</f>
        <v>36000</v>
      </c>
      <c r="AL133" s="259">
        <f t="shared" ref="AL133:AL196" si="143">AK133+AF133</f>
        <v>216000</v>
      </c>
      <c r="AM133" s="259">
        <f t="shared" si="138"/>
        <v>1534680000</v>
      </c>
      <c r="AN133" s="262">
        <v>9000</v>
      </c>
      <c r="AO133" s="262">
        <f t="shared" ref="AO133:AO196" si="144">AN133*H133</f>
        <v>63945000</v>
      </c>
      <c r="AP133" s="262">
        <f t="shared" ref="AP133:AP197" si="145">AN133*AJ133</f>
        <v>1800</v>
      </c>
      <c r="AQ133" s="262">
        <f t="shared" ref="AQ133:AQ196" si="146">AP133*H133</f>
        <v>12789000</v>
      </c>
      <c r="AR133" s="274">
        <v>12600.000000000002</v>
      </c>
      <c r="AS133" s="274">
        <f t="shared" ref="AS133:AS196" si="147">AR133*H133</f>
        <v>89523000.000000015</v>
      </c>
      <c r="AT133" s="274">
        <f t="shared" ref="AT133:AT197" si="148">AR133*AJ133</f>
        <v>2520.0000000000005</v>
      </c>
      <c r="AU133" s="274">
        <f t="shared" ref="AU133:AU196" si="149">AT133*H133</f>
        <v>17904600.000000004</v>
      </c>
      <c r="AV133" s="262">
        <v>12600.000000000002</v>
      </c>
      <c r="AW133" s="262">
        <f t="shared" ref="AW133:AW196" si="150">AV133*H133</f>
        <v>89523000.000000015</v>
      </c>
      <c r="AX133" s="262">
        <f t="shared" ref="AX133:AX197" si="151">AV133*AJ133</f>
        <v>2520.0000000000005</v>
      </c>
      <c r="AY133" s="262">
        <f t="shared" ref="AY133:AY196" si="152">AX133*H133</f>
        <v>17904600.000000004</v>
      </c>
      <c r="AZ133" s="262">
        <f t="shared" ref="AZ133:AZ196" si="153">AV133+AR133+AN133</f>
        <v>34200</v>
      </c>
      <c r="BA133" s="262">
        <f t="shared" ref="BA133:BA197" si="154">AW133+AS133+AO133</f>
        <v>242991000.00000003</v>
      </c>
      <c r="BB133" s="262">
        <f t="shared" ref="BB133:BC197" si="155">AX133+AT133+AP133</f>
        <v>6840.0000000000009</v>
      </c>
      <c r="BC133" s="262">
        <f t="shared" ref="BC133:BC196" si="156">AY133+AU133+AQ133</f>
        <v>48598200.000000007</v>
      </c>
      <c r="BD133" s="261">
        <v>12600.000000000002</v>
      </c>
      <c r="BE133" s="262">
        <f t="shared" ref="BE133:BE196" si="157">BD133*H133</f>
        <v>89523000.000000015</v>
      </c>
      <c r="BF133" s="262">
        <f t="shared" ref="BF133:BF196" si="158">BD133*AJ133</f>
        <v>2520.0000000000005</v>
      </c>
      <c r="BG133" s="262">
        <f t="shared" ref="BG133:BG196" si="159">BF133*H133</f>
        <v>17904600.000000004</v>
      </c>
      <c r="BH133" s="262">
        <v>14400</v>
      </c>
      <c r="BI133" s="262">
        <f t="shared" ref="BI133:BI196" si="160">BH133*H133</f>
        <v>102312000</v>
      </c>
      <c r="BJ133" s="262">
        <f t="shared" ref="BJ133:BJ196" si="161">BH133*AJ133</f>
        <v>2880</v>
      </c>
      <c r="BK133" s="262">
        <f t="shared" ref="BK133:BK196" si="162">BJ133*H133</f>
        <v>20462400</v>
      </c>
      <c r="BL133" s="262">
        <v>10800</v>
      </c>
      <c r="BM133" s="262">
        <f t="shared" ref="BM133:BM196" si="163">BL133*H133</f>
        <v>76734000</v>
      </c>
      <c r="BN133" s="262">
        <f t="shared" ref="BN133:BN196" si="164">BL133*AJ133</f>
        <v>2160</v>
      </c>
      <c r="BO133" s="262">
        <f t="shared" ref="BO133:BO196" si="165">BN133*H133</f>
        <v>15346800</v>
      </c>
      <c r="BP133" s="262">
        <f t="shared" ref="BP133:BP196" si="166">BL133+BH133+BD133</f>
        <v>37800</v>
      </c>
      <c r="BQ133" s="262">
        <f t="shared" ref="BQ133:BQ196" si="167">BM133+BI133+BE133</f>
        <v>268569000</v>
      </c>
      <c r="BR133" s="262">
        <f t="shared" ref="BR133:BR196" si="168">BN133+BJ133+BF133</f>
        <v>7560</v>
      </c>
      <c r="BS133" s="262">
        <f t="shared" ref="BS133:BS196" si="169">BO133+BK133+BG133</f>
        <v>53713800</v>
      </c>
      <c r="BT133" s="262">
        <v>19800</v>
      </c>
      <c r="BU133" s="262">
        <f t="shared" ref="BU133:BU196" si="170">BT133*H133</f>
        <v>140679000</v>
      </c>
      <c r="BV133" s="262">
        <f t="shared" ref="BV133:BV196" si="171">BT133*AJ133</f>
        <v>3960</v>
      </c>
      <c r="BW133" s="262">
        <f t="shared" ref="BW133:BW196" si="172">BV133*H133</f>
        <v>28135800</v>
      </c>
      <c r="BX133" s="261">
        <v>19800</v>
      </c>
      <c r="BY133" s="262">
        <f t="shared" ref="BY133:BY196" si="173">BX133*H133</f>
        <v>140679000</v>
      </c>
      <c r="BZ133" s="262">
        <f t="shared" ref="BZ133:BZ196" si="174">BX133*AJ133</f>
        <v>3960</v>
      </c>
      <c r="CA133" s="262">
        <f t="shared" ref="CA133:CA196" si="175">BZ133*H133</f>
        <v>28135800</v>
      </c>
      <c r="CB133" s="262">
        <v>18000</v>
      </c>
      <c r="CC133" s="262">
        <f t="shared" ref="CC133:CC196" si="176">CB133*H133</f>
        <v>127890000</v>
      </c>
      <c r="CD133" s="262">
        <f t="shared" ref="CD133:CD196" si="177">CB133*AJ133</f>
        <v>3600</v>
      </c>
      <c r="CE133" s="262">
        <f t="shared" ref="CE133:CE196" si="178">CD133*H133</f>
        <v>25578000</v>
      </c>
      <c r="CF133" s="262">
        <f t="shared" ref="CF133:CF196" si="179">CB133+BX133+BT133</f>
        <v>57600</v>
      </c>
      <c r="CG133" s="262">
        <f t="shared" ref="CG133:CG196" si="180">CC133+BY133+BU133</f>
        <v>409248000</v>
      </c>
      <c r="CH133" s="262">
        <f t="shared" ref="CH133:CH196" si="181">CD133+CA133+BV133</f>
        <v>28143360</v>
      </c>
      <c r="CI133" s="262">
        <f t="shared" ref="CI133:CI196" si="182">CE133+CA133+BW133</f>
        <v>81849600</v>
      </c>
      <c r="CJ133" s="262">
        <v>19800</v>
      </c>
      <c r="CK133" s="262">
        <f t="shared" ref="CK133:CK196" si="183">CJ133*H133</f>
        <v>140679000</v>
      </c>
      <c r="CL133" s="262">
        <f t="shared" ref="CL133:CL196" si="184">CJ133*AJ133</f>
        <v>3960</v>
      </c>
      <c r="CM133" s="262">
        <f t="shared" ref="CM133:CM196" si="185">CL133*H133</f>
        <v>28135800</v>
      </c>
      <c r="CN133" s="262">
        <v>18000</v>
      </c>
      <c r="CO133" s="262">
        <f t="shared" ref="CO133:CO196" si="186">CN133*H133</f>
        <v>127890000</v>
      </c>
      <c r="CP133" s="262">
        <f t="shared" ref="CP133:CP196" si="187">CN133*AJ133</f>
        <v>3600</v>
      </c>
      <c r="CQ133" s="262">
        <f t="shared" ref="CQ133:CQ196" si="188">CP133*H133</f>
        <v>25578000</v>
      </c>
      <c r="CR133" s="262">
        <v>12600.000000000002</v>
      </c>
      <c r="CS133" s="262">
        <f t="shared" ref="CS133:CS197" si="189">CR133*H133</f>
        <v>89523000.000000015</v>
      </c>
      <c r="CT133" s="262">
        <f t="shared" ref="CT133:CT197" si="190">CR133*AJ133</f>
        <v>2520.0000000000005</v>
      </c>
      <c r="CU133" s="262">
        <f t="shared" ref="CU133:CU197" si="191">CT133*H133</f>
        <v>17904600.000000004</v>
      </c>
      <c r="CV133" s="262">
        <f t="shared" ref="CV133:CV197" si="192">CR133+CN133+CJ133</f>
        <v>50400</v>
      </c>
      <c r="CW133" s="262">
        <f t="shared" ref="CW133:CW197" si="193">CS133+CO133+CK133</f>
        <v>358092000</v>
      </c>
      <c r="CX133" s="271">
        <f t="shared" ref="CX133:CX197" si="194">CT133+CP133+CL133</f>
        <v>10080</v>
      </c>
      <c r="CY133" s="271">
        <f t="shared" ref="CY133:CY197" si="195">CU133+CQ133+CM133</f>
        <v>71618400</v>
      </c>
      <c r="CZ133" s="300">
        <f t="shared" ref="CZ133:CZ196" si="196">CT133+CP133+CL133+CD133+BZ133+BV133+BN133+BJ133+BF133+AX133+AT133+AP133</f>
        <v>36000</v>
      </c>
      <c r="DA133" s="300">
        <f t="shared" ref="DA133:DA196" si="197">CU133+CQ133+CM133+CE133+CA133+BW133+BO133+BK133+BG133+AY133+AU133+AQ133</f>
        <v>255780000</v>
      </c>
      <c r="DB133" s="300">
        <f t="shared" ref="DB133:DB196" si="198">CZ133-AK133</f>
        <v>0</v>
      </c>
      <c r="DC133" s="300"/>
      <c r="DD133" s="300"/>
      <c r="DE133" s="300"/>
      <c r="DF133" s="300"/>
    </row>
    <row r="134" spans="1:110" ht="28.5" x14ac:dyDescent="0.35">
      <c r="A134" s="22" t="s">
        <v>11</v>
      </c>
      <c r="B134" s="22">
        <v>13010340</v>
      </c>
      <c r="C134" s="138" t="s">
        <v>257</v>
      </c>
      <c r="D134" s="7" t="s">
        <v>52</v>
      </c>
      <c r="E134" s="7">
        <v>12</v>
      </c>
      <c r="F134" s="7">
        <v>20</v>
      </c>
      <c r="G134" s="8">
        <v>506000</v>
      </c>
      <c r="H134" s="9">
        <f t="shared" si="139"/>
        <v>25300</v>
      </c>
      <c r="I134" s="10">
        <v>2544392757311</v>
      </c>
      <c r="J134" s="10">
        <v>202776580</v>
      </c>
      <c r="K134" s="10" t="s">
        <v>474</v>
      </c>
      <c r="L134" s="11">
        <v>0.05</v>
      </c>
      <c r="M134" s="8">
        <v>1448719486</v>
      </c>
      <c r="N134" s="8">
        <v>73060</v>
      </c>
      <c r="O134" s="8" t="s">
        <v>469</v>
      </c>
      <c r="P134" s="11">
        <v>0.64</v>
      </c>
      <c r="Q134" s="12">
        <v>0</v>
      </c>
      <c r="R134" s="12">
        <v>0</v>
      </c>
      <c r="S134" s="12"/>
      <c r="T134" s="12"/>
      <c r="U134" s="12">
        <v>0</v>
      </c>
      <c r="V134" s="12"/>
      <c r="W134" s="11" t="s">
        <v>860</v>
      </c>
      <c r="X134" s="13">
        <f t="shared" si="135"/>
        <v>2160</v>
      </c>
      <c r="Y134" s="14">
        <f t="shared" si="137"/>
        <v>25920</v>
      </c>
      <c r="Z134" s="15">
        <v>518400</v>
      </c>
      <c r="AA134" s="15">
        <f t="shared" si="131"/>
        <v>13115520000</v>
      </c>
      <c r="AB134" s="16">
        <v>137</v>
      </c>
      <c r="AC134" s="16">
        <v>0</v>
      </c>
      <c r="AD134" s="269">
        <f t="shared" si="132"/>
        <v>0</v>
      </c>
      <c r="AE134" s="269">
        <f t="shared" si="133"/>
        <v>0</v>
      </c>
      <c r="AF134" s="286">
        <v>0</v>
      </c>
      <c r="AG134" s="18">
        <f t="shared" si="140"/>
        <v>0</v>
      </c>
      <c r="AH134" s="20" t="s">
        <v>1019</v>
      </c>
      <c r="AI134" s="129">
        <f t="shared" si="141"/>
        <v>0</v>
      </c>
      <c r="AJ134" s="290">
        <v>0</v>
      </c>
      <c r="AK134" s="9">
        <f t="shared" si="142"/>
        <v>0</v>
      </c>
      <c r="AL134" s="259">
        <f t="shared" si="143"/>
        <v>0</v>
      </c>
      <c r="AM134" s="259">
        <f t="shared" si="138"/>
        <v>0</v>
      </c>
      <c r="AN134" s="262">
        <v>0</v>
      </c>
      <c r="AO134" s="262">
        <f t="shared" si="144"/>
        <v>0</v>
      </c>
      <c r="AP134" s="262">
        <f t="shared" si="145"/>
        <v>0</v>
      </c>
      <c r="AQ134" s="262">
        <f t="shared" si="146"/>
        <v>0</v>
      </c>
      <c r="AR134" s="274">
        <v>0</v>
      </c>
      <c r="AS134" s="274">
        <f t="shared" si="147"/>
        <v>0</v>
      </c>
      <c r="AT134" s="274">
        <f t="shared" si="148"/>
        <v>0</v>
      </c>
      <c r="AU134" s="274">
        <f t="shared" si="149"/>
        <v>0</v>
      </c>
      <c r="AV134" s="262">
        <v>0</v>
      </c>
      <c r="AW134" s="262">
        <f t="shared" si="150"/>
        <v>0</v>
      </c>
      <c r="AX134" s="262">
        <f t="shared" si="151"/>
        <v>0</v>
      </c>
      <c r="AY134" s="262">
        <f t="shared" si="152"/>
        <v>0</v>
      </c>
      <c r="AZ134" s="262">
        <f t="shared" si="153"/>
        <v>0</v>
      </c>
      <c r="BA134" s="262">
        <f t="shared" si="154"/>
        <v>0</v>
      </c>
      <c r="BB134" s="262">
        <f t="shared" si="155"/>
        <v>0</v>
      </c>
      <c r="BC134" s="262">
        <f t="shared" si="156"/>
        <v>0</v>
      </c>
      <c r="BD134" s="261">
        <v>0</v>
      </c>
      <c r="BE134" s="262">
        <f t="shared" si="157"/>
        <v>0</v>
      </c>
      <c r="BF134" s="262">
        <f t="shared" si="158"/>
        <v>0</v>
      </c>
      <c r="BG134" s="262">
        <f t="shared" si="159"/>
        <v>0</v>
      </c>
      <c r="BH134" s="262">
        <v>0</v>
      </c>
      <c r="BI134" s="262">
        <f t="shared" si="160"/>
        <v>0</v>
      </c>
      <c r="BJ134" s="262">
        <f t="shared" si="161"/>
        <v>0</v>
      </c>
      <c r="BK134" s="262">
        <f t="shared" si="162"/>
        <v>0</v>
      </c>
      <c r="BL134" s="262">
        <v>0</v>
      </c>
      <c r="BM134" s="262">
        <f t="shared" si="163"/>
        <v>0</v>
      </c>
      <c r="BN134" s="262">
        <f t="shared" si="164"/>
        <v>0</v>
      </c>
      <c r="BO134" s="262">
        <f t="shared" si="165"/>
        <v>0</v>
      </c>
      <c r="BP134" s="262">
        <f t="shared" si="166"/>
        <v>0</v>
      </c>
      <c r="BQ134" s="262">
        <f t="shared" si="167"/>
        <v>0</v>
      </c>
      <c r="BR134" s="262">
        <f t="shared" si="168"/>
        <v>0</v>
      </c>
      <c r="BS134" s="262">
        <f t="shared" si="169"/>
        <v>0</v>
      </c>
      <c r="BT134" s="262">
        <v>0</v>
      </c>
      <c r="BU134" s="262">
        <f t="shared" si="170"/>
        <v>0</v>
      </c>
      <c r="BV134" s="262">
        <f t="shared" si="171"/>
        <v>0</v>
      </c>
      <c r="BW134" s="262">
        <f t="shared" si="172"/>
        <v>0</v>
      </c>
      <c r="BX134" s="261">
        <v>0</v>
      </c>
      <c r="BY134" s="262">
        <f t="shared" si="173"/>
        <v>0</v>
      </c>
      <c r="BZ134" s="262">
        <f t="shared" si="174"/>
        <v>0</v>
      </c>
      <c r="CA134" s="262">
        <f t="shared" si="175"/>
        <v>0</v>
      </c>
      <c r="CB134" s="262">
        <v>0</v>
      </c>
      <c r="CC134" s="262">
        <f t="shared" si="176"/>
        <v>0</v>
      </c>
      <c r="CD134" s="262">
        <f t="shared" si="177"/>
        <v>0</v>
      </c>
      <c r="CE134" s="262">
        <f t="shared" si="178"/>
        <v>0</v>
      </c>
      <c r="CF134" s="262">
        <f t="shared" si="179"/>
        <v>0</v>
      </c>
      <c r="CG134" s="262">
        <f t="shared" si="180"/>
        <v>0</v>
      </c>
      <c r="CH134" s="262">
        <f t="shared" si="181"/>
        <v>0</v>
      </c>
      <c r="CI134" s="262">
        <f t="shared" si="182"/>
        <v>0</v>
      </c>
      <c r="CJ134" s="262">
        <v>0</v>
      </c>
      <c r="CK134" s="262">
        <f t="shared" si="183"/>
        <v>0</v>
      </c>
      <c r="CL134" s="262">
        <f t="shared" si="184"/>
        <v>0</v>
      </c>
      <c r="CM134" s="262">
        <f t="shared" si="185"/>
        <v>0</v>
      </c>
      <c r="CN134" s="262">
        <v>0</v>
      </c>
      <c r="CO134" s="262">
        <f t="shared" si="186"/>
        <v>0</v>
      </c>
      <c r="CP134" s="262">
        <f t="shared" si="187"/>
        <v>0</v>
      </c>
      <c r="CQ134" s="262">
        <f t="shared" si="188"/>
        <v>0</v>
      </c>
      <c r="CR134" s="262">
        <v>0</v>
      </c>
      <c r="CS134" s="262">
        <f t="shared" si="189"/>
        <v>0</v>
      </c>
      <c r="CT134" s="262">
        <f t="shared" si="190"/>
        <v>0</v>
      </c>
      <c r="CU134" s="262">
        <f t="shared" si="191"/>
        <v>0</v>
      </c>
      <c r="CV134" s="262">
        <f t="shared" si="192"/>
        <v>0</v>
      </c>
      <c r="CW134" s="262">
        <f t="shared" si="193"/>
        <v>0</v>
      </c>
      <c r="CX134" s="271">
        <f t="shared" si="194"/>
        <v>0</v>
      </c>
      <c r="CY134" s="271">
        <f t="shared" si="195"/>
        <v>0</v>
      </c>
      <c r="CZ134" s="300">
        <f t="shared" si="196"/>
        <v>0</v>
      </c>
      <c r="DA134" s="300">
        <f t="shared" si="197"/>
        <v>0</v>
      </c>
      <c r="DB134" s="300">
        <f t="shared" si="198"/>
        <v>0</v>
      </c>
      <c r="DC134" s="300"/>
      <c r="DD134" s="300"/>
      <c r="DE134" s="300"/>
      <c r="DF134" s="300"/>
    </row>
    <row r="135" spans="1:110" x14ac:dyDescent="0.35">
      <c r="A135" s="22" t="s">
        <v>11</v>
      </c>
      <c r="B135" s="22">
        <v>13010244</v>
      </c>
      <c r="C135" s="6" t="s">
        <v>266</v>
      </c>
      <c r="D135" s="7"/>
      <c r="E135" s="7">
        <v>12</v>
      </c>
      <c r="F135" s="7">
        <v>30</v>
      </c>
      <c r="G135" s="8">
        <v>566250</v>
      </c>
      <c r="H135" s="9">
        <f t="shared" si="139"/>
        <v>18875</v>
      </c>
      <c r="I135" s="10">
        <v>3206745949622</v>
      </c>
      <c r="J135" s="10">
        <v>31584000</v>
      </c>
      <c r="K135" s="10" t="s">
        <v>477</v>
      </c>
      <c r="L135" s="11">
        <v>0</v>
      </c>
      <c r="M135" s="8">
        <v>743969564024</v>
      </c>
      <c r="N135" s="8">
        <v>32709570</v>
      </c>
      <c r="O135" s="8" t="s">
        <v>672</v>
      </c>
      <c r="P135" s="11">
        <v>0.01</v>
      </c>
      <c r="Q135" s="12">
        <v>581234821440</v>
      </c>
      <c r="R135" s="12">
        <v>22756110</v>
      </c>
      <c r="S135" s="12">
        <v>6</v>
      </c>
      <c r="T135" s="12">
        <v>11772210</v>
      </c>
      <c r="U135" s="11" t="s">
        <v>935</v>
      </c>
      <c r="V135" s="11"/>
      <c r="W135" s="11">
        <v>0</v>
      </c>
      <c r="X135" s="13">
        <f t="shared" si="135"/>
        <v>5400</v>
      </c>
      <c r="Y135" s="14">
        <f t="shared" si="137"/>
        <v>64800</v>
      </c>
      <c r="Z135" s="15">
        <v>1944000</v>
      </c>
      <c r="AA135" s="15">
        <f t="shared" ref="AA135:AA216" si="199">Z135*H135</f>
        <v>36693000000</v>
      </c>
      <c r="AB135" s="16">
        <v>1723.1666666666667</v>
      </c>
      <c r="AC135" s="16">
        <v>685.5</v>
      </c>
      <c r="AD135" s="269">
        <f t="shared" ref="AD135:AD198" si="200">AE135/E135</f>
        <v>3000</v>
      </c>
      <c r="AE135" s="269">
        <f t="shared" ref="AE135:AE198" si="201">AF135/F135</f>
        <v>36000</v>
      </c>
      <c r="AF135" s="283">
        <v>1080000</v>
      </c>
      <c r="AG135" s="18">
        <f t="shared" si="140"/>
        <v>20385000000</v>
      </c>
      <c r="AH135" s="59"/>
      <c r="AI135" s="129">
        <f t="shared" si="141"/>
        <v>0.55555555555555558</v>
      </c>
      <c r="AJ135" s="290">
        <v>1</v>
      </c>
      <c r="AK135" s="9">
        <f t="shared" si="142"/>
        <v>1080000</v>
      </c>
      <c r="AL135" s="259">
        <f t="shared" si="143"/>
        <v>2160000</v>
      </c>
      <c r="AM135" s="259">
        <f t="shared" si="138"/>
        <v>40770000000</v>
      </c>
      <c r="AN135" s="262">
        <v>54000</v>
      </c>
      <c r="AO135" s="262">
        <f t="shared" si="144"/>
        <v>1019250000</v>
      </c>
      <c r="AP135" s="262">
        <f t="shared" si="145"/>
        <v>54000</v>
      </c>
      <c r="AQ135" s="262">
        <f t="shared" si="146"/>
        <v>1019250000</v>
      </c>
      <c r="AR135" s="274">
        <v>75600</v>
      </c>
      <c r="AS135" s="274">
        <f t="shared" si="147"/>
        <v>1426950000</v>
      </c>
      <c r="AT135" s="274">
        <f t="shared" si="148"/>
        <v>75600</v>
      </c>
      <c r="AU135" s="274">
        <f t="shared" si="149"/>
        <v>1426950000</v>
      </c>
      <c r="AV135" s="262">
        <v>75600</v>
      </c>
      <c r="AW135" s="262">
        <f t="shared" si="150"/>
        <v>1426950000</v>
      </c>
      <c r="AX135" s="262">
        <f t="shared" si="151"/>
        <v>75600</v>
      </c>
      <c r="AY135" s="262">
        <f t="shared" si="152"/>
        <v>1426950000</v>
      </c>
      <c r="AZ135" s="262">
        <f t="shared" si="153"/>
        <v>205200</v>
      </c>
      <c r="BA135" s="262">
        <f t="shared" si="154"/>
        <v>3873150000</v>
      </c>
      <c r="BB135" s="262">
        <f t="shared" si="155"/>
        <v>205200</v>
      </c>
      <c r="BC135" s="262">
        <f t="shared" si="156"/>
        <v>3873150000</v>
      </c>
      <c r="BD135" s="261">
        <v>75600</v>
      </c>
      <c r="BE135" s="262">
        <f t="shared" si="157"/>
        <v>1426950000</v>
      </c>
      <c r="BF135" s="262">
        <f t="shared" si="158"/>
        <v>75600</v>
      </c>
      <c r="BG135" s="262">
        <f t="shared" si="159"/>
        <v>1426950000</v>
      </c>
      <c r="BH135" s="262">
        <v>86400</v>
      </c>
      <c r="BI135" s="262">
        <f t="shared" si="160"/>
        <v>1630800000</v>
      </c>
      <c r="BJ135" s="262">
        <f t="shared" si="161"/>
        <v>86400</v>
      </c>
      <c r="BK135" s="262">
        <f t="shared" si="162"/>
        <v>1630800000</v>
      </c>
      <c r="BL135" s="262">
        <v>64800</v>
      </c>
      <c r="BM135" s="262">
        <f t="shared" si="163"/>
        <v>1223100000</v>
      </c>
      <c r="BN135" s="262">
        <f t="shared" si="164"/>
        <v>64800</v>
      </c>
      <c r="BO135" s="262">
        <f t="shared" si="165"/>
        <v>1223100000</v>
      </c>
      <c r="BP135" s="262">
        <f t="shared" si="166"/>
        <v>226800</v>
      </c>
      <c r="BQ135" s="262">
        <f t="shared" si="167"/>
        <v>4280850000</v>
      </c>
      <c r="BR135" s="262">
        <f t="shared" si="168"/>
        <v>226800</v>
      </c>
      <c r="BS135" s="262">
        <f t="shared" si="169"/>
        <v>4280850000</v>
      </c>
      <c r="BT135" s="262">
        <v>118800</v>
      </c>
      <c r="BU135" s="262">
        <f t="shared" si="170"/>
        <v>2242350000</v>
      </c>
      <c r="BV135" s="262">
        <f t="shared" si="171"/>
        <v>118800</v>
      </c>
      <c r="BW135" s="262">
        <f t="shared" si="172"/>
        <v>2242350000</v>
      </c>
      <c r="BX135" s="261">
        <v>118800</v>
      </c>
      <c r="BY135" s="262">
        <f t="shared" si="173"/>
        <v>2242350000</v>
      </c>
      <c r="BZ135" s="262">
        <f t="shared" si="174"/>
        <v>118800</v>
      </c>
      <c r="CA135" s="262">
        <f t="shared" si="175"/>
        <v>2242350000</v>
      </c>
      <c r="CB135" s="262">
        <v>108000</v>
      </c>
      <c r="CC135" s="262">
        <f t="shared" si="176"/>
        <v>2038500000</v>
      </c>
      <c r="CD135" s="262">
        <f t="shared" si="177"/>
        <v>108000</v>
      </c>
      <c r="CE135" s="262">
        <f t="shared" si="178"/>
        <v>2038500000</v>
      </c>
      <c r="CF135" s="262">
        <f t="shared" si="179"/>
        <v>345600</v>
      </c>
      <c r="CG135" s="262">
        <f t="shared" si="180"/>
        <v>6523200000</v>
      </c>
      <c r="CH135" s="262">
        <f t="shared" si="181"/>
        <v>2242576800</v>
      </c>
      <c r="CI135" s="262">
        <f t="shared" si="182"/>
        <v>6523200000</v>
      </c>
      <c r="CJ135" s="262">
        <v>118800</v>
      </c>
      <c r="CK135" s="262">
        <f t="shared" si="183"/>
        <v>2242350000</v>
      </c>
      <c r="CL135" s="262">
        <f t="shared" si="184"/>
        <v>118800</v>
      </c>
      <c r="CM135" s="262">
        <f t="shared" si="185"/>
        <v>2242350000</v>
      </c>
      <c r="CN135" s="262">
        <v>108000</v>
      </c>
      <c r="CO135" s="262">
        <f t="shared" si="186"/>
        <v>2038500000</v>
      </c>
      <c r="CP135" s="262">
        <f t="shared" si="187"/>
        <v>108000</v>
      </c>
      <c r="CQ135" s="262">
        <f t="shared" si="188"/>
        <v>2038500000</v>
      </c>
      <c r="CR135" s="262">
        <v>75600</v>
      </c>
      <c r="CS135" s="262">
        <f t="shared" si="189"/>
        <v>1426950000</v>
      </c>
      <c r="CT135" s="262">
        <f t="shared" si="190"/>
        <v>75600</v>
      </c>
      <c r="CU135" s="262">
        <f t="shared" si="191"/>
        <v>1426950000</v>
      </c>
      <c r="CV135" s="262">
        <f t="shared" si="192"/>
        <v>302400</v>
      </c>
      <c r="CW135" s="262">
        <f t="shared" si="193"/>
        <v>5707800000</v>
      </c>
      <c r="CX135" s="271">
        <f t="shared" si="194"/>
        <v>302400</v>
      </c>
      <c r="CY135" s="271">
        <f t="shared" si="195"/>
        <v>5707800000</v>
      </c>
      <c r="CZ135" s="300">
        <f t="shared" si="196"/>
        <v>1080000</v>
      </c>
      <c r="DA135" s="300">
        <f t="shared" si="197"/>
        <v>20385000000</v>
      </c>
      <c r="DB135" s="300">
        <f t="shared" si="198"/>
        <v>0</v>
      </c>
      <c r="DC135" s="300"/>
      <c r="DD135" s="300"/>
      <c r="DE135" s="300"/>
      <c r="DF135" s="300"/>
    </row>
    <row r="136" spans="1:110" x14ac:dyDescent="0.35">
      <c r="A136" s="22" t="s">
        <v>11</v>
      </c>
      <c r="B136" s="22">
        <v>13010332</v>
      </c>
      <c r="C136" s="6" t="s">
        <v>267</v>
      </c>
      <c r="D136" s="7" t="s">
        <v>425</v>
      </c>
      <c r="E136" s="7">
        <v>12</v>
      </c>
      <c r="F136" s="7">
        <v>30</v>
      </c>
      <c r="G136" s="8">
        <v>1443180</v>
      </c>
      <c r="H136" s="9">
        <f t="shared" si="139"/>
        <v>48106</v>
      </c>
      <c r="I136" s="10">
        <v>4455454999901</v>
      </c>
      <c r="J136" s="10">
        <v>71890050</v>
      </c>
      <c r="K136" s="10" t="s">
        <v>477</v>
      </c>
      <c r="L136" s="11">
        <v>0</v>
      </c>
      <c r="M136" s="8">
        <v>5940537157917</v>
      </c>
      <c r="N136" s="8">
        <v>85388220</v>
      </c>
      <c r="O136" s="8" t="s">
        <v>673</v>
      </c>
      <c r="P136" s="11">
        <v>0.01</v>
      </c>
      <c r="Q136" s="12">
        <v>5898626974740</v>
      </c>
      <c r="R136" s="12">
        <v>79925040</v>
      </c>
      <c r="S136" s="12">
        <v>7</v>
      </c>
      <c r="T136" s="12">
        <v>66022980</v>
      </c>
      <c r="U136" s="11" t="s">
        <v>914</v>
      </c>
      <c r="V136" s="12">
        <v>989430</v>
      </c>
      <c r="W136" s="11">
        <v>0.01</v>
      </c>
      <c r="X136" s="13">
        <f t="shared" si="135"/>
        <v>8640</v>
      </c>
      <c r="Y136" s="14">
        <f t="shared" si="137"/>
        <v>103680</v>
      </c>
      <c r="Z136" s="15">
        <v>3110400</v>
      </c>
      <c r="AA136" s="15">
        <f t="shared" si="199"/>
        <v>149628902400</v>
      </c>
      <c r="AB136" s="16">
        <v>1073.5833333333333</v>
      </c>
      <c r="AC136" s="16">
        <v>723</v>
      </c>
      <c r="AD136" s="269">
        <f t="shared" si="200"/>
        <v>3500</v>
      </c>
      <c r="AE136" s="269">
        <f t="shared" si="201"/>
        <v>42000</v>
      </c>
      <c r="AF136" s="283">
        <v>1260000</v>
      </c>
      <c r="AG136" s="18">
        <f t="shared" si="140"/>
        <v>60613560000</v>
      </c>
      <c r="AH136" s="59"/>
      <c r="AI136" s="129">
        <f t="shared" si="141"/>
        <v>0.40509259259259262</v>
      </c>
      <c r="AJ136" s="290">
        <v>1</v>
      </c>
      <c r="AK136" s="9">
        <f t="shared" si="142"/>
        <v>1260000</v>
      </c>
      <c r="AL136" s="259">
        <f t="shared" si="143"/>
        <v>2520000</v>
      </c>
      <c r="AM136" s="259">
        <f t="shared" si="138"/>
        <v>121227120000</v>
      </c>
      <c r="AN136" s="262">
        <v>63000</v>
      </c>
      <c r="AO136" s="262">
        <f t="shared" si="144"/>
        <v>3030678000</v>
      </c>
      <c r="AP136" s="262">
        <f t="shared" si="145"/>
        <v>63000</v>
      </c>
      <c r="AQ136" s="262">
        <f t="shared" si="146"/>
        <v>3030678000</v>
      </c>
      <c r="AR136" s="274">
        <v>88200.000000000015</v>
      </c>
      <c r="AS136" s="274">
        <f t="shared" si="147"/>
        <v>4242949200.0000005</v>
      </c>
      <c r="AT136" s="274">
        <f t="shared" si="148"/>
        <v>88200.000000000015</v>
      </c>
      <c r="AU136" s="274">
        <f t="shared" si="149"/>
        <v>4242949200.0000005</v>
      </c>
      <c r="AV136" s="262">
        <v>88200.000000000015</v>
      </c>
      <c r="AW136" s="262">
        <f t="shared" si="150"/>
        <v>4242949200.0000005</v>
      </c>
      <c r="AX136" s="262">
        <f t="shared" si="151"/>
        <v>88200.000000000015</v>
      </c>
      <c r="AY136" s="262">
        <f t="shared" si="152"/>
        <v>4242949200.0000005</v>
      </c>
      <c r="AZ136" s="262">
        <f t="shared" si="153"/>
        <v>239400.00000000003</v>
      </c>
      <c r="BA136" s="262">
        <f t="shared" si="154"/>
        <v>11516576400</v>
      </c>
      <c r="BB136" s="262">
        <f t="shared" si="155"/>
        <v>239400.00000000003</v>
      </c>
      <c r="BC136" s="262">
        <f t="shared" si="156"/>
        <v>11516576400</v>
      </c>
      <c r="BD136" s="261">
        <v>88200.000000000015</v>
      </c>
      <c r="BE136" s="262">
        <f t="shared" si="157"/>
        <v>4242949200.0000005</v>
      </c>
      <c r="BF136" s="262">
        <f t="shared" si="158"/>
        <v>88200.000000000015</v>
      </c>
      <c r="BG136" s="262">
        <f t="shared" si="159"/>
        <v>4242949200.0000005</v>
      </c>
      <c r="BH136" s="262">
        <v>100800</v>
      </c>
      <c r="BI136" s="262">
        <f t="shared" si="160"/>
        <v>4849084800</v>
      </c>
      <c r="BJ136" s="262">
        <f t="shared" si="161"/>
        <v>100800</v>
      </c>
      <c r="BK136" s="262">
        <f t="shared" si="162"/>
        <v>4849084800</v>
      </c>
      <c r="BL136" s="262">
        <v>75600</v>
      </c>
      <c r="BM136" s="262">
        <f t="shared" si="163"/>
        <v>3636813600</v>
      </c>
      <c r="BN136" s="262">
        <f t="shared" si="164"/>
        <v>75600</v>
      </c>
      <c r="BO136" s="262">
        <f t="shared" si="165"/>
        <v>3636813600</v>
      </c>
      <c r="BP136" s="262">
        <f t="shared" si="166"/>
        <v>264600</v>
      </c>
      <c r="BQ136" s="262">
        <f t="shared" si="167"/>
        <v>12728847600</v>
      </c>
      <c r="BR136" s="262">
        <f t="shared" si="168"/>
        <v>264600</v>
      </c>
      <c r="BS136" s="262">
        <f t="shared" si="169"/>
        <v>12728847600</v>
      </c>
      <c r="BT136" s="262">
        <v>138600</v>
      </c>
      <c r="BU136" s="262">
        <f t="shared" si="170"/>
        <v>6667491600</v>
      </c>
      <c r="BV136" s="262">
        <f t="shared" si="171"/>
        <v>138600</v>
      </c>
      <c r="BW136" s="262">
        <f t="shared" si="172"/>
        <v>6667491600</v>
      </c>
      <c r="BX136" s="261">
        <v>138600</v>
      </c>
      <c r="BY136" s="262">
        <f t="shared" si="173"/>
        <v>6667491600</v>
      </c>
      <c r="BZ136" s="262">
        <f t="shared" si="174"/>
        <v>138600</v>
      </c>
      <c r="CA136" s="262">
        <f t="shared" si="175"/>
        <v>6667491600</v>
      </c>
      <c r="CB136" s="262">
        <v>126000</v>
      </c>
      <c r="CC136" s="262">
        <f t="shared" si="176"/>
        <v>6061356000</v>
      </c>
      <c r="CD136" s="262">
        <f t="shared" si="177"/>
        <v>126000</v>
      </c>
      <c r="CE136" s="262">
        <f t="shared" si="178"/>
        <v>6061356000</v>
      </c>
      <c r="CF136" s="262">
        <f t="shared" si="179"/>
        <v>403200</v>
      </c>
      <c r="CG136" s="262">
        <f t="shared" si="180"/>
        <v>19396339200</v>
      </c>
      <c r="CH136" s="262">
        <f t="shared" si="181"/>
        <v>6667756200</v>
      </c>
      <c r="CI136" s="262">
        <f t="shared" si="182"/>
        <v>19396339200</v>
      </c>
      <c r="CJ136" s="262">
        <v>138600</v>
      </c>
      <c r="CK136" s="262">
        <f t="shared" si="183"/>
        <v>6667491600</v>
      </c>
      <c r="CL136" s="262">
        <f t="shared" si="184"/>
        <v>138600</v>
      </c>
      <c r="CM136" s="262">
        <f t="shared" si="185"/>
        <v>6667491600</v>
      </c>
      <c r="CN136" s="262">
        <v>126000</v>
      </c>
      <c r="CO136" s="262">
        <f t="shared" si="186"/>
        <v>6061356000</v>
      </c>
      <c r="CP136" s="262">
        <f t="shared" si="187"/>
        <v>126000</v>
      </c>
      <c r="CQ136" s="262">
        <f t="shared" si="188"/>
        <v>6061356000</v>
      </c>
      <c r="CR136" s="262">
        <v>88200.000000000015</v>
      </c>
      <c r="CS136" s="262">
        <f t="shared" si="189"/>
        <v>4242949200.0000005</v>
      </c>
      <c r="CT136" s="262">
        <f t="shared" si="190"/>
        <v>88200.000000000015</v>
      </c>
      <c r="CU136" s="262">
        <f t="shared" si="191"/>
        <v>4242949200.0000005</v>
      </c>
      <c r="CV136" s="262">
        <f t="shared" si="192"/>
        <v>352800</v>
      </c>
      <c r="CW136" s="262">
        <f t="shared" si="193"/>
        <v>16971796800</v>
      </c>
      <c r="CX136" s="271">
        <f t="shared" si="194"/>
        <v>352800</v>
      </c>
      <c r="CY136" s="271">
        <f t="shared" si="195"/>
        <v>16971796800</v>
      </c>
      <c r="CZ136" s="300">
        <f t="shared" si="196"/>
        <v>1260000</v>
      </c>
      <c r="DA136" s="300">
        <f t="shared" si="197"/>
        <v>60613560000</v>
      </c>
      <c r="DB136" s="300">
        <f t="shared" si="198"/>
        <v>0</v>
      </c>
      <c r="DC136" s="300"/>
      <c r="DD136" s="300"/>
      <c r="DE136" s="300"/>
      <c r="DF136" s="300"/>
    </row>
    <row r="137" spans="1:110" x14ac:dyDescent="0.35">
      <c r="A137" s="22" t="s">
        <v>11</v>
      </c>
      <c r="B137" s="22">
        <v>13010333</v>
      </c>
      <c r="C137" s="6" t="s">
        <v>268</v>
      </c>
      <c r="D137" s="7" t="s">
        <v>425</v>
      </c>
      <c r="E137" s="7">
        <v>12</v>
      </c>
      <c r="F137" s="7">
        <v>30</v>
      </c>
      <c r="G137" s="8">
        <v>2463270</v>
      </c>
      <c r="H137" s="9">
        <f t="shared" si="139"/>
        <v>82109</v>
      </c>
      <c r="I137" s="10">
        <v>3206745949622</v>
      </c>
      <c r="J137" s="10">
        <v>31584000</v>
      </c>
      <c r="K137" s="10" t="s">
        <v>477</v>
      </c>
      <c r="L137" s="11">
        <v>0</v>
      </c>
      <c r="M137" s="8">
        <v>4986896607268</v>
      </c>
      <c r="N137" s="8">
        <v>41945490</v>
      </c>
      <c r="O137" s="8" t="s">
        <v>673</v>
      </c>
      <c r="P137" s="11">
        <v>0.01</v>
      </c>
      <c r="Q137" s="12">
        <v>2737217235000</v>
      </c>
      <c r="R137" s="12">
        <v>45500730</v>
      </c>
      <c r="S137" s="12">
        <v>5</v>
      </c>
      <c r="T137" s="12">
        <v>36792180</v>
      </c>
      <c r="U137" s="11" t="s">
        <v>546</v>
      </c>
      <c r="V137" s="11"/>
      <c r="W137" s="11">
        <v>0</v>
      </c>
      <c r="X137" s="13">
        <f t="shared" si="135"/>
        <v>3000</v>
      </c>
      <c r="Y137" s="14">
        <f t="shared" si="137"/>
        <v>36000</v>
      </c>
      <c r="Z137" s="15">
        <v>1080000</v>
      </c>
      <c r="AA137" s="15">
        <f t="shared" si="199"/>
        <v>88677720000</v>
      </c>
      <c r="AB137" s="16">
        <v>949.58333333333337</v>
      </c>
      <c r="AC137" s="16">
        <v>530.66666666666663</v>
      </c>
      <c r="AD137" s="269">
        <f t="shared" si="200"/>
        <v>2000</v>
      </c>
      <c r="AE137" s="269">
        <f t="shared" si="201"/>
        <v>24000</v>
      </c>
      <c r="AF137" s="283">
        <v>720000</v>
      </c>
      <c r="AG137" s="18">
        <f t="shared" si="140"/>
        <v>59118480000</v>
      </c>
      <c r="AH137" s="59"/>
      <c r="AI137" s="129">
        <f t="shared" si="141"/>
        <v>0.66666666666666663</v>
      </c>
      <c r="AJ137" s="290">
        <v>1</v>
      </c>
      <c r="AK137" s="9">
        <f t="shared" si="142"/>
        <v>720000</v>
      </c>
      <c r="AL137" s="259">
        <f t="shared" si="143"/>
        <v>1440000</v>
      </c>
      <c r="AM137" s="259">
        <f t="shared" si="138"/>
        <v>118236960000</v>
      </c>
      <c r="AN137" s="262">
        <v>36000</v>
      </c>
      <c r="AO137" s="262">
        <f t="shared" si="144"/>
        <v>2955924000</v>
      </c>
      <c r="AP137" s="262">
        <f t="shared" si="145"/>
        <v>36000</v>
      </c>
      <c r="AQ137" s="262">
        <f t="shared" si="146"/>
        <v>2955924000</v>
      </c>
      <c r="AR137" s="274">
        <v>50400.000000000007</v>
      </c>
      <c r="AS137" s="274">
        <f t="shared" si="147"/>
        <v>4138293600.0000005</v>
      </c>
      <c r="AT137" s="274">
        <f t="shared" si="148"/>
        <v>50400.000000000007</v>
      </c>
      <c r="AU137" s="274">
        <f t="shared" si="149"/>
        <v>4138293600.0000005</v>
      </c>
      <c r="AV137" s="262">
        <v>50400.000000000007</v>
      </c>
      <c r="AW137" s="262">
        <f t="shared" si="150"/>
        <v>4138293600.0000005</v>
      </c>
      <c r="AX137" s="262">
        <f t="shared" si="151"/>
        <v>50400.000000000007</v>
      </c>
      <c r="AY137" s="262">
        <f t="shared" si="152"/>
        <v>4138293600.0000005</v>
      </c>
      <c r="AZ137" s="262">
        <f t="shared" si="153"/>
        <v>136800</v>
      </c>
      <c r="BA137" s="262">
        <f t="shared" si="154"/>
        <v>11232511200</v>
      </c>
      <c r="BB137" s="262">
        <f t="shared" si="155"/>
        <v>136800</v>
      </c>
      <c r="BC137" s="262">
        <f t="shared" si="156"/>
        <v>11232511200</v>
      </c>
      <c r="BD137" s="261">
        <v>50400.000000000007</v>
      </c>
      <c r="BE137" s="262">
        <f t="shared" si="157"/>
        <v>4138293600.0000005</v>
      </c>
      <c r="BF137" s="262">
        <f t="shared" si="158"/>
        <v>50400.000000000007</v>
      </c>
      <c r="BG137" s="262">
        <f t="shared" si="159"/>
        <v>4138293600.0000005</v>
      </c>
      <c r="BH137" s="262">
        <v>57600</v>
      </c>
      <c r="BI137" s="262">
        <f t="shared" si="160"/>
        <v>4729478400</v>
      </c>
      <c r="BJ137" s="262">
        <f t="shared" si="161"/>
        <v>57600</v>
      </c>
      <c r="BK137" s="262">
        <f t="shared" si="162"/>
        <v>4729478400</v>
      </c>
      <c r="BL137" s="262">
        <v>43200</v>
      </c>
      <c r="BM137" s="262">
        <f t="shared" si="163"/>
        <v>3547108800</v>
      </c>
      <c r="BN137" s="262">
        <f t="shared" si="164"/>
        <v>43200</v>
      </c>
      <c r="BO137" s="262">
        <f t="shared" si="165"/>
        <v>3547108800</v>
      </c>
      <c r="BP137" s="262">
        <f t="shared" si="166"/>
        <v>151200</v>
      </c>
      <c r="BQ137" s="262">
        <f t="shared" si="167"/>
        <v>12414880800</v>
      </c>
      <c r="BR137" s="262">
        <f t="shared" si="168"/>
        <v>151200</v>
      </c>
      <c r="BS137" s="262">
        <f t="shared" si="169"/>
        <v>12414880800</v>
      </c>
      <c r="BT137" s="262">
        <v>79200</v>
      </c>
      <c r="BU137" s="262">
        <f t="shared" si="170"/>
        <v>6503032800</v>
      </c>
      <c r="BV137" s="262">
        <f t="shared" si="171"/>
        <v>79200</v>
      </c>
      <c r="BW137" s="262">
        <f t="shared" si="172"/>
        <v>6503032800</v>
      </c>
      <c r="BX137" s="261">
        <v>79200</v>
      </c>
      <c r="BY137" s="262">
        <f t="shared" si="173"/>
        <v>6503032800</v>
      </c>
      <c r="BZ137" s="262">
        <f t="shared" si="174"/>
        <v>79200</v>
      </c>
      <c r="CA137" s="262">
        <f t="shared" si="175"/>
        <v>6503032800</v>
      </c>
      <c r="CB137" s="262">
        <v>72000</v>
      </c>
      <c r="CC137" s="262">
        <f t="shared" si="176"/>
        <v>5911848000</v>
      </c>
      <c r="CD137" s="262">
        <f t="shared" si="177"/>
        <v>72000</v>
      </c>
      <c r="CE137" s="262">
        <f t="shared" si="178"/>
        <v>5911848000</v>
      </c>
      <c r="CF137" s="262">
        <f t="shared" si="179"/>
        <v>230400</v>
      </c>
      <c r="CG137" s="262">
        <f t="shared" si="180"/>
        <v>18917913600</v>
      </c>
      <c r="CH137" s="262">
        <f t="shared" si="181"/>
        <v>6503184000</v>
      </c>
      <c r="CI137" s="262">
        <f t="shared" si="182"/>
        <v>18917913600</v>
      </c>
      <c r="CJ137" s="262">
        <v>79200</v>
      </c>
      <c r="CK137" s="262">
        <f t="shared" si="183"/>
        <v>6503032800</v>
      </c>
      <c r="CL137" s="262">
        <f t="shared" si="184"/>
        <v>79200</v>
      </c>
      <c r="CM137" s="262">
        <f t="shared" si="185"/>
        <v>6503032800</v>
      </c>
      <c r="CN137" s="262">
        <v>72000</v>
      </c>
      <c r="CO137" s="262">
        <f t="shared" si="186"/>
        <v>5911848000</v>
      </c>
      <c r="CP137" s="262">
        <f t="shared" si="187"/>
        <v>72000</v>
      </c>
      <c r="CQ137" s="262">
        <f t="shared" si="188"/>
        <v>5911848000</v>
      </c>
      <c r="CR137" s="262">
        <v>50400.000000000007</v>
      </c>
      <c r="CS137" s="262">
        <f t="shared" si="189"/>
        <v>4138293600.0000005</v>
      </c>
      <c r="CT137" s="262">
        <f t="shared" si="190"/>
        <v>50400.000000000007</v>
      </c>
      <c r="CU137" s="262">
        <f t="shared" si="191"/>
        <v>4138293600.0000005</v>
      </c>
      <c r="CV137" s="262">
        <f t="shared" si="192"/>
        <v>201600</v>
      </c>
      <c r="CW137" s="262">
        <f t="shared" si="193"/>
        <v>16553174400</v>
      </c>
      <c r="CX137" s="271">
        <f t="shared" si="194"/>
        <v>201600</v>
      </c>
      <c r="CY137" s="271">
        <f t="shared" si="195"/>
        <v>16553174400</v>
      </c>
      <c r="CZ137" s="300">
        <f t="shared" si="196"/>
        <v>720000</v>
      </c>
      <c r="DA137" s="300">
        <f t="shared" si="197"/>
        <v>59118480000</v>
      </c>
      <c r="DB137" s="300">
        <f t="shared" si="198"/>
        <v>0</v>
      </c>
      <c r="DC137" s="300"/>
      <c r="DD137" s="300"/>
      <c r="DE137" s="300"/>
      <c r="DF137" s="300"/>
    </row>
    <row r="138" spans="1:110" ht="17.25" customHeight="1" x14ac:dyDescent="0.35">
      <c r="A138" s="22" t="s">
        <v>11</v>
      </c>
      <c r="B138" s="22">
        <v>13010339</v>
      </c>
      <c r="C138" s="6" t="s">
        <v>269</v>
      </c>
      <c r="D138" s="7" t="s">
        <v>246</v>
      </c>
      <c r="E138" s="7">
        <v>12</v>
      </c>
      <c r="F138" s="7">
        <v>30</v>
      </c>
      <c r="G138" s="8">
        <v>937830</v>
      </c>
      <c r="H138" s="9">
        <f t="shared" si="139"/>
        <v>31261</v>
      </c>
      <c r="I138" s="10">
        <v>1286807293043</v>
      </c>
      <c r="J138" s="10">
        <v>31734420</v>
      </c>
      <c r="K138" s="10" t="s">
        <v>477</v>
      </c>
      <c r="L138" s="11">
        <v>0</v>
      </c>
      <c r="M138" s="8">
        <v>1545252816740</v>
      </c>
      <c r="N138" s="8">
        <v>34612470</v>
      </c>
      <c r="O138" s="8" t="s">
        <v>674</v>
      </c>
      <c r="P138" s="11">
        <v>0</v>
      </c>
      <c r="Q138" s="12">
        <v>1662764340000</v>
      </c>
      <c r="R138" s="12">
        <v>34141260</v>
      </c>
      <c r="S138" s="12">
        <v>7</v>
      </c>
      <c r="T138" s="12">
        <v>24884940</v>
      </c>
      <c r="U138" s="11" t="s">
        <v>573</v>
      </c>
      <c r="V138" s="11"/>
      <c r="W138" s="11">
        <v>0</v>
      </c>
      <c r="X138" s="13">
        <f t="shared" si="135"/>
        <v>3540</v>
      </c>
      <c r="Y138" s="14">
        <f t="shared" si="137"/>
        <v>42480</v>
      </c>
      <c r="Z138" s="15">
        <v>1274400</v>
      </c>
      <c r="AA138" s="15">
        <f t="shared" si="199"/>
        <v>39839018400</v>
      </c>
      <c r="AB138" s="16">
        <v>1414.8333333333333</v>
      </c>
      <c r="AC138" s="16">
        <v>5775.5</v>
      </c>
      <c r="AD138" s="269">
        <f t="shared" si="200"/>
        <v>4000</v>
      </c>
      <c r="AE138" s="269">
        <f t="shared" si="201"/>
        <v>48000</v>
      </c>
      <c r="AF138" s="283">
        <v>1440000</v>
      </c>
      <c r="AG138" s="18">
        <f t="shared" si="140"/>
        <v>45015840000</v>
      </c>
      <c r="AH138" s="59"/>
      <c r="AI138" s="129">
        <f t="shared" si="141"/>
        <v>1.1299435028248588</v>
      </c>
      <c r="AJ138" s="290">
        <v>1</v>
      </c>
      <c r="AK138" s="9">
        <f t="shared" si="142"/>
        <v>1440000</v>
      </c>
      <c r="AL138" s="259">
        <f t="shared" si="143"/>
        <v>2880000</v>
      </c>
      <c r="AM138" s="259">
        <f t="shared" si="138"/>
        <v>90031680000</v>
      </c>
      <c r="AN138" s="262">
        <v>72000</v>
      </c>
      <c r="AO138" s="262">
        <f t="shared" si="144"/>
        <v>2250792000</v>
      </c>
      <c r="AP138" s="262">
        <f t="shared" si="145"/>
        <v>72000</v>
      </c>
      <c r="AQ138" s="262">
        <f t="shared" si="146"/>
        <v>2250792000</v>
      </c>
      <c r="AR138" s="274">
        <v>100800.00000000001</v>
      </c>
      <c r="AS138" s="274">
        <f t="shared" si="147"/>
        <v>3151108800.0000005</v>
      </c>
      <c r="AT138" s="274">
        <f t="shared" si="148"/>
        <v>100800.00000000001</v>
      </c>
      <c r="AU138" s="274">
        <f t="shared" si="149"/>
        <v>3151108800.0000005</v>
      </c>
      <c r="AV138" s="262">
        <v>100800.00000000001</v>
      </c>
      <c r="AW138" s="262">
        <f t="shared" si="150"/>
        <v>3151108800.0000005</v>
      </c>
      <c r="AX138" s="262">
        <f t="shared" si="151"/>
        <v>100800.00000000001</v>
      </c>
      <c r="AY138" s="262">
        <f t="shared" si="152"/>
        <v>3151108800.0000005</v>
      </c>
      <c r="AZ138" s="262">
        <f t="shared" si="153"/>
        <v>273600</v>
      </c>
      <c r="BA138" s="262">
        <f t="shared" si="154"/>
        <v>8553009600.000001</v>
      </c>
      <c r="BB138" s="262">
        <f t="shared" si="155"/>
        <v>273600</v>
      </c>
      <c r="BC138" s="262">
        <f t="shared" si="156"/>
        <v>8553009600.000001</v>
      </c>
      <c r="BD138" s="261">
        <v>100800.00000000001</v>
      </c>
      <c r="BE138" s="262">
        <f t="shared" si="157"/>
        <v>3151108800.0000005</v>
      </c>
      <c r="BF138" s="262">
        <f t="shared" si="158"/>
        <v>100800.00000000001</v>
      </c>
      <c r="BG138" s="262">
        <f t="shared" si="159"/>
        <v>3151108800.0000005</v>
      </c>
      <c r="BH138" s="262">
        <v>115200</v>
      </c>
      <c r="BI138" s="262">
        <f t="shared" si="160"/>
        <v>3601267200</v>
      </c>
      <c r="BJ138" s="262">
        <f t="shared" si="161"/>
        <v>115200</v>
      </c>
      <c r="BK138" s="262">
        <f t="shared" si="162"/>
        <v>3601267200</v>
      </c>
      <c r="BL138" s="262">
        <v>86400</v>
      </c>
      <c r="BM138" s="262">
        <f t="shared" si="163"/>
        <v>2700950400</v>
      </c>
      <c r="BN138" s="262">
        <f t="shared" si="164"/>
        <v>86400</v>
      </c>
      <c r="BO138" s="262">
        <f t="shared" si="165"/>
        <v>2700950400</v>
      </c>
      <c r="BP138" s="262">
        <f t="shared" si="166"/>
        <v>302400</v>
      </c>
      <c r="BQ138" s="262">
        <f t="shared" si="167"/>
        <v>9453326400</v>
      </c>
      <c r="BR138" s="262">
        <f t="shared" si="168"/>
        <v>302400</v>
      </c>
      <c r="BS138" s="262">
        <f t="shared" si="169"/>
        <v>9453326400</v>
      </c>
      <c r="BT138" s="262">
        <v>158400</v>
      </c>
      <c r="BU138" s="262">
        <f t="shared" si="170"/>
        <v>4951742400</v>
      </c>
      <c r="BV138" s="262">
        <f t="shared" si="171"/>
        <v>158400</v>
      </c>
      <c r="BW138" s="262">
        <f t="shared" si="172"/>
        <v>4951742400</v>
      </c>
      <c r="BX138" s="261">
        <v>158400</v>
      </c>
      <c r="BY138" s="262">
        <f t="shared" si="173"/>
        <v>4951742400</v>
      </c>
      <c r="BZ138" s="262">
        <f t="shared" si="174"/>
        <v>158400</v>
      </c>
      <c r="CA138" s="262">
        <f t="shared" si="175"/>
        <v>4951742400</v>
      </c>
      <c r="CB138" s="262">
        <v>144000</v>
      </c>
      <c r="CC138" s="262">
        <f t="shared" si="176"/>
        <v>4501584000</v>
      </c>
      <c r="CD138" s="262">
        <f t="shared" si="177"/>
        <v>144000</v>
      </c>
      <c r="CE138" s="262">
        <f t="shared" si="178"/>
        <v>4501584000</v>
      </c>
      <c r="CF138" s="262">
        <f t="shared" si="179"/>
        <v>460800</v>
      </c>
      <c r="CG138" s="262">
        <f t="shared" si="180"/>
        <v>14405068800</v>
      </c>
      <c r="CH138" s="262">
        <f t="shared" si="181"/>
        <v>4952044800</v>
      </c>
      <c r="CI138" s="262">
        <f t="shared" si="182"/>
        <v>14405068800</v>
      </c>
      <c r="CJ138" s="262">
        <v>158400</v>
      </c>
      <c r="CK138" s="262">
        <f t="shared" si="183"/>
        <v>4951742400</v>
      </c>
      <c r="CL138" s="262">
        <f t="shared" si="184"/>
        <v>158400</v>
      </c>
      <c r="CM138" s="262">
        <f t="shared" si="185"/>
        <v>4951742400</v>
      </c>
      <c r="CN138" s="262">
        <v>144000</v>
      </c>
      <c r="CO138" s="262">
        <f t="shared" si="186"/>
        <v>4501584000</v>
      </c>
      <c r="CP138" s="262">
        <f t="shared" si="187"/>
        <v>144000</v>
      </c>
      <c r="CQ138" s="262">
        <f t="shared" si="188"/>
        <v>4501584000</v>
      </c>
      <c r="CR138" s="262">
        <v>100800.00000000001</v>
      </c>
      <c r="CS138" s="262">
        <f t="shared" si="189"/>
        <v>3151108800.0000005</v>
      </c>
      <c r="CT138" s="262">
        <f t="shared" si="190"/>
        <v>100800.00000000001</v>
      </c>
      <c r="CU138" s="262">
        <f t="shared" si="191"/>
        <v>3151108800.0000005</v>
      </c>
      <c r="CV138" s="262">
        <f t="shared" si="192"/>
        <v>403200</v>
      </c>
      <c r="CW138" s="262">
        <f t="shared" si="193"/>
        <v>12604435200</v>
      </c>
      <c r="CX138" s="271">
        <f t="shared" si="194"/>
        <v>403200</v>
      </c>
      <c r="CY138" s="271">
        <f t="shared" si="195"/>
        <v>12604435200</v>
      </c>
      <c r="CZ138" s="300">
        <f t="shared" si="196"/>
        <v>1440000</v>
      </c>
      <c r="DA138" s="300">
        <f t="shared" si="197"/>
        <v>45015840000</v>
      </c>
      <c r="DB138" s="300">
        <f t="shared" si="198"/>
        <v>0</v>
      </c>
      <c r="DC138" s="300"/>
      <c r="DD138" s="300"/>
      <c r="DE138" s="300"/>
      <c r="DF138" s="300"/>
    </row>
    <row r="139" spans="1:110" x14ac:dyDescent="0.35">
      <c r="A139" s="22" t="s">
        <v>11</v>
      </c>
      <c r="B139" s="22">
        <v>13010341</v>
      </c>
      <c r="C139" s="6" t="s">
        <v>270</v>
      </c>
      <c r="D139" s="7" t="s">
        <v>247</v>
      </c>
      <c r="E139" s="7">
        <v>12</v>
      </c>
      <c r="F139" s="7">
        <v>30</v>
      </c>
      <c r="G139" s="8">
        <v>1438830</v>
      </c>
      <c r="H139" s="9">
        <f t="shared" si="139"/>
        <v>47961</v>
      </c>
      <c r="I139" s="10">
        <v>1948654129902</v>
      </c>
      <c r="J139" s="10">
        <v>32141340</v>
      </c>
      <c r="K139" s="10" t="s">
        <v>477</v>
      </c>
      <c r="L139" s="11">
        <v>0</v>
      </c>
      <c r="M139" s="8">
        <v>3050546103054</v>
      </c>
      <c r="N139" s="8">
        <v>44841810</v>
      </c>
      <c r="O139" s="8" t="s">
        <v>675</v>
      </c>
      <c r="P139" s="11">
        <v>0.01</v>
      </c>
      <c r="Q139" s="12">
        <v>3141407343120</v>
      </c>
      <c r="R139" s="12">
        <v>42595740</v>
      </c>
      <c r="S139" s="12">
        <v>6</v>
      </c>
      <c r="T139" s="12">
        <v>30939210</v>
      </c>
      <c r="U139" s="11" t="s">
        <v>573</v>
      </c>
      <c r="V139" s="11"/>
      <c r="W139" s="11">
        <v>0</v>
      </c>
      <c r="X139" s="13">
        <f t="shared" si="135"/>
        <v>3900</v>
      </c>
      <c r="Y139" s="14">
        <f t="shared" si="137"/>
        <v>46800</v>
      </c>
      <c r="Z139" s="15">
        <v>1404000</v>
      </c>
      <c r="AA139" s="15">
        <f t="shared" si="199"/>
        <v>67337244000</v>
      </c>
      <c r="AB139" s="16">
        <v>1280.1666666666667</v>
      </c>
      <c r="AC139" s="16">
        <v>720.16666666666663</v>
      </c>
      <c r="AD139" s="269">
        <f t="shared" si="200"/>
        <v>3000</v>
      </c>
      <c r="AE139" s="269">
        <f t="shared" si="201"/>
        <v>36000</v>
      </c>
      <c r="AF139" s="283">
        <v>1080000</v>
      </c>
      <c r="AG139" s="18">
        <f t="shared" si="140"/>
        <v>51797880000</v>
      </c>
      <c r="AH139" s="59"/>
      <c r="AI139" s="129">
        <f t="shared" si="141"/>
        <v>0.76923076923076927</v>
      </c>
      <c r="AJ139" s="290">
        <v>1</v>
      </c>
      <c r="AK139" s="9">
        <f t="shared" si="142"/>
        <v>1080000</v>
      </c>
      <c r="AL139" s="259">
        <f t="shared" si="143"/>
        <v>2160000</v>
      </c>
      <c r="AM139" s="259">
        <f t="shared" si="138"/>
        <v>103595760000</v>
      </c>
      <c r="AN139" s="262">
        <v>54000</v>
      </c>
      <c r="AO139" s="262">
        <f t="shared" si="144"/>
        <v>2589894000</v>
      </c>
      <c r="AP139" s="262">
        <f t="shared" si="145"/>
        <v>54000</v>
      </c>
      <c r="AQ139" s="262">
        <f t="shared" si="146"/>
        <v>2589894000</v>
      </c>
      <c r="AR139" s="274">
        <v>75600</v>
      </c>
      <c r="AS139" s="274">
        <f t="shared" si="147"/>
        <v>3625851600</v>
      </c>
      <c r="AT139" s="274">
        <f t="shared" si="148"/>
        <v>75600</v>
      </c>
      <c r="AU139" s="274">
        <f t="shared" si="149"/>
        <v>3625851600</v>
      </c>
      <c r="AV139" s="262">
        <v>75600</v>
      </c>
      <c r="AW139" s="262">
        <f t="shared" si="150"/>
        <v>3625851600</v>
      </c>
      <c r="AX139" s="262">
        <f t="shared" si="151"/>
        <v>75600</v>
      </c>
      <c r="AY139" s="262">
        <f t="shared" si="152"/>
        <v>3625851600</v>
      </c>
      <c r="AZ139" s="262">
        <f t="shared" si="153"/>
        <v>205200</v>
      </c>
      <c r="BA139" s="262">
        <f t="shared" si="154"/>
        <v>9841597200</v>
      </c>
      <c r="BB139" s="262">
        <f t="shared" si="155"/>
        <v>205200</v>
      </c>
      <c r="BC139" s="262">
        <f t="shared" si="156"/>
        <v>9841597200</v>
      </c>
      <c r="BD139" s="261">
        <v>75600</v>
      </c>
      <c r="BE139" s="262">
        <f t="shared" si="157"/>
        <v>3625851600</v>
      </c>
      <c r="BF139" s="262">
        <f t="shared" si="158"/>
        <v>75600</v>
      </c>
      <c r="BG139" s="262">
        <f t="shared" si="159"/>
        <v>3625851600</v>
      </c>
      <c r="BH139" s="262">
        <v>86400</v>
      </c>
      <c r="BI139" s="262">
        <f t="shared" si="160"/>
        <v>4143830400</v>
      </c>
      <c r="BJ139" s="262">
        <f t="shared" si="161"/>
        <v>86400</v>
      </c>
      <c r="BK139" s="262">
        <f t="shared" si="162"/>
        <v>4143830400</v>
      </c>
      <c r="BL139" s="262">
        <v>64800</v>
      </c>
      <c r="BM139" s="262">
        <f t="shared" si="163"/>
        <v>3107872800</v>
      </c>
      <c r="BN139" s="262">
        <f t="shared" si="164"/>
        <v>64800</v>
      </c>
      <c r="BO139" s="262">
        <f t="shared" si="165"/>
        <v>3107872800</v>
      </c>
      <c r="BP139" s="262">
        <f t="shared" si="166"/>
        <v>226800</v>
      </c>
      <c r="BQ139" s="262">
        <f t="shared" si="167"/>
        <v>10877554800</v>
      </c>
      <c r="BR139" s="262">
        <f t="shared" si="168"/>
        <v>226800</v>
      </c>
      <c r="BS139" s="262">
        <f t="shared" si="169"/>
        <v>10877554800</v>
      </c>
      <c r="BT139" s="262">
        <v>118800</v>
      </c>
      <c r="BU139" s="262">
        <f t="shared" si="170"/>
        <v>5697766800</v>
      </c>
      <c r="BV139" s="262">
        <f t="shared" si="171"/>
        <v>118800</v>
      </c>
      <c r="BW139" s="262">
        <f t="shared" si="172"/>
        <v>5697766800</v>
      </c>
      <c r="BX139" s="261">
        <v>118800</v>
      </c>
      <c r="BY139" s="262">
        <f t="shared" si="173"/>
        <v>5697766800</v>
      </c>
      <c r="BZ139" s="262">
        <f t="shared" si="174"/>
        <v>118800</v>
      </c>
      <c r="CA139" s="262">
        <f t="shared" si="175"/>
        <v>5697766800</v>
      </c>
      <c r="CB139" s="262">
        <v>108000</v>
      </c>
      <c r="CC139" s="262">
        <f t="shared" si="176"/>
        <v>5179788000</v>
      </c>
      <c r="CD139" s="262">
        <f t="shared" si="177"/>
        <v>108000</v>
      </c>
      <c r="CE139" s="262">
        <f t="shared" si="178"/>
        <v>5179788000</v>
      </c>
      <c r="CF139" s="262">
        <f t="shared" si="179"/>
        <v>345600</v>
      </c>
      <c r="CG139" s="262">
        <f t="shared" si="180"/>
        <v>16575321600</v>
      </c>
      <c r="CH139" s="262">
        <f t="shared" si="181"/>
        <v>5697993600</v>
      </c>
      <c r="CI139" s="262">
        <f t="shared" si="182"/>
        <v>16575321600</v>
      </c>
      <c r="CJ139" s="262">
        <v>118800</v>
      </c>
      <c r="CK139" s="262">
        <f t="shared" si="183"/>
        <v>5697766800</v>
      </c>
      <c r="CL139" s="262">
        <f t="shared" si="184"/>
        <v>118800</v>
      </c>
      <c r="CM139" s="262">
        <f t="shared" si="185"/>
        <v>5697766800</v>
      </c>
      <c r="CN139" s="262">
        <v>108000</v>
      </c>
      <c r="CO139" s="262">
        <f t="shared" si="186"/>
        <v>5179788000</v>
      </c>
      <c r="CP139" s="262">
        <f t="shared" si="187"/>
        <v>108000</v>
      </c>
      <c r="CQ139" s="262">
        <f t="shared" si="188"/>
        <v>5179788000</v>
      </c>
      <c r="CR139" s="262">
        <v>75600</v>
      </c>
      <c r="CS139" s="262">
        <f t="shared" si="189"/>
        <v>3625851600</v>
      </c>
      <c r="CT139" s="262">
        <f t="shared" si="190"/>
        <v>75600</v>
      </c>
      <c r="CU139" s="262">
        <f t="shared" si="191"/>
        <v>3625851600</v>
      </c>
      <c r="CV139" s="262">
        <f t="shared" si="192"/>
        <v>302400</v>
      </c>
      <c r="CW139" s="262">
        <f t="shared" si="193"/>
        <v>14503406400</v>
      </c>
      <c r="CX139" s="271">
        <f t="shared" si="194"/>
        <v>302400</v>
      </c>
      <c r="CY139" s="271">
        <f t="shared" si="195"/>
        <v>14503406400</v>
      </c>
      <c r="CZ139" s="300">
        <f t="shared" si="196"/>
        <v>1080000</v>
      </c>
      <c r="DA139" s="300">
        <f t="shared" si="197"/>
        <v>51797880000</v>
      </c>
      <c r="DB139" s="300">
        <f t="shared" si="198"/>
        <v>0</v>
      </c>
      <c r="DC139" s="300"/>
      <c r="DD139" s="300"/>
      <c r="DE139" s="300"/>
      <c r="DF139" s="300"/>
    </row>
    <row r="140" spans="1:110" x14ac:dyDescent="0.35">
      <c r="A140" s="22" t="s">
        <v>11</v>
      </c>
      <c r="B140" s="22">
        <v>13010334</v>
      </c>
      <c r="C140" s="6" t="s">
        <v>271</v>
      </c>
      <c r="D140" s="7" t="s">
        <v>426</v>
      </c>
      <c r="E140" s="7">
        <v>12</v>
      </c>
      <c r="F140" s="7">
        <v>30</v>
      </c>
      <c r="G140" s="8">
        <v>376440</v>
      </c>
      <c r="H140" s="9">
        <f t="shared" si="139"/>
        <v>12548</v>
      </c>
      <c r="I140" s="10">
        <v>242724396000</v>
      </c>
      <c r="J140" s="10">
        <v>16323450</v>
      </c>
      <c r="K140" s="10" t="s">
        <v>477</v>
      </c>
      <c r="L140" s="11">
        <v>0</v>
      </c>
      <c r="M140" s="8">
        <v>366680587870</v>
      </c>
      <c r="N140" s="8">
        <v>21355710</v>
      </c>
      <c r="O140" s="8" t="s">
        <v>636</v>
      </c>
      <c r="P140" s="11">
        <v>0</v>
      </c>
      <c r="Q140" s="12">
        <v>345472234800</v>
      </c>
      <c r="R140" s="12">
        <v>17884890</v>
      </c>
      <c r="S140" s="12">
        <v>6</v>
      </c>
      <c r="T140" s="12">
        <v>10673220</v>
      </c>
      <c r="U140" s="11" t="s">
        <v>537</v>
      </c>
      <c r="V140" s="11"/>
      <c r="W140" s="11">
        <v>0</v>
      </c>
      <c r="X140" s="13">
        <f t="shared" si="135"/>
        <v>2640</v>
      </c>
      <c r="Y140" s="14">
        <f t="shared" si="137"/>
        <v>31680</v>
      </c>
      <c r="Z140" s="15">
        <v>950400</v>
      </c>
      <c r="AA140" s="15">
        <f t="shared" si="199"/>
        <v>11925619200</v>
      </c>
      <c r="AB140" s="16">
        <v>0</v>
      </c>
      <c r="AC140" s="16">
        <v>0</v>
      </c>
      <c r="AD140" s="269">
        <f t="shared" si="200"/>
        <v>1000</v>
      </c>
      <c r="AE140" s="269">
        <f t="shared" si="201"/>
        <v>12000</v>
      </c>
      <c r="AF140" s="283">
        <v>360000</v>
      </c>
      <c r="AG140" s="18">
        <f t="shared" si="140"/>
        <v>4517280000</v>
      </c>
      <c r="AH140" s="59"/>
      <c r="AI140" s="129">
        <f t="shared" si="141"/>
        <v>0.37878787878787878</v>
      </c>
      <c r="AJ140" s="290">
        <v>1</v>
      </c>
      <c r="AK140" s="9">
        <f t="shared" si="142"/>
        <v>360000</v>
      </c>
      <c r="AL140" s="259">
        <f t="shared" si="143"/>
        <v>720000</v>
      </c>
      <c r="AM140" s="259">
        <f t="shared" si="138"/>
        <v>9034560000</v>
      </c>
      <c r="AN140" s="262">
        <v>18000</v>
      </c>
      <c r="AO140" s="262">
        <f t="shared" si="144"/>
        <v>225864000</v>
      </c>
      <c r="AP140" s="262">
        <f t="shared" si="145"/>
        <v>18000</v>
      </c>
      <c r="AQ140" s="262">
        <f t="shared" si="146"/>
        <v>225864000</v>
      </c>
      <c r="AR140" s="274">
        <v>25200.000000000004</v>
      </c>
      <c r="AS140" s="274">
        <f t="shared" si="147"/>
        <v>316209600.00000006</v>
      </c>
      <c r="AT140" s="274">
        <f t="shared" si="148"/>
        <v>25200.000000000004</v>
      </c>
      <c r="AU140" s="274">
        <f t="shared" si="149"/>
        <v>316209600.00000006</v>
      </c>
      <c r="AV140" s="262">
        <v>25200.000000000004</v>
      </c>
      <c r="AW140" s="262">
        <f t="shared" si="150"/>
        <v>316209600.00000006</v>
      </c>
      <c r="AX140" s="262">
        <f t="shared" si="151"/>
        <v>25200.000000000004</v>
      </c>
      <c r="AY140" s="262">
        <f t="shared" si="152"/>
        <v>316209600.00000006</v>
      </c>
      <c r="AZ140" s="262">
        <f t="shared" si="153"/>
        <v>68400</v>
      </c>
      <c r="BA140" s="262">
        <f t="shared" si="154"/>
        <v>858283200.00000012</v>
      </c>
      <c r="BB140" s="262">
        <f t="shared" si="155"/>
        <v>68400</v>
      </c>
      <c r="BC140" s="262">
        <f t="shared" si="156"/>
        <v>858283200.00000012</v>
      </c>
      <c r="BD140" s="261">
        <v>25200.000000000004</v>
      </c>
      <c r="BE140" s="262">
        <f t="shared" si="157"/>
        <v>316209600.00000006</v>
      </c>
      <c r="BF140" s="262">
        <f t="shared" si="158"/>
        <v>25200.000000000004</v>
      </c>
      <c r="BG140" s="262">
        <f t="shared" si="159"/>
        <v>316209600.00000006</v>
      </c>
      <c r="BH140" s="262">
        <v>28800</v>
      </c>
      <c r="BI140" s="262">
        <f t="shared" si="160"/>
        <v>361382400</v>
      </c>
      <c r="BJ140" s="262">
        <f t="shared" si="161"/>
        <v>28800</v>
      </c>
      <c r="BK140" s="262">
        <f t="shared" si="162"/>
        <v>361382400</v>
      </c>
      <c r="BL140" s="262">
        <v>21600</v>
      </c>
      <c r="BM140" s="262">
        <f t="shared" si="163"/>
        <v>271036800</v>
      </c>
      <c r="BN140" s="262">
        <f t="shared" si="164"/>
        <v>21600</v>
      </c>
      <c r="BO140" s="262">
        <f t="shared" si="165"/>
        <v>271036800</v>
      </c>
      <c r="BP140" s="262">
        <f t="shared" si="166"/>
        <v>75600</v>
      </c>
      <c r="BQ140" s="262">
        <f t="shared" si="167"/>
        <v>948628800</v>
      </c>
      <c r="BR140" s="262">
        <f t="shared" si="168"/>
        <v>75600</v>
      </c>
      <c r="BS140" s="262">
        <f t="shared" si="169"/>
        <v>948628800</v>
      </c>
      <c r="BT140" s="262">
        <v>39600</v>
      </c>
      <c r="BU140" s="262">
        <f t="shared" si="170"/>
        <v>496900800</v>
      </c>
      <c r="BV140" s="262">
        <f t="shared" si="171"/>
        <v>39600</v>
      </c>
      <c r="BW140" s="262">
        <f t="shared" si="172"/>
        <v>496900800</v>
      </c>
      <c r="BX140" s="261">
        <v>39600</v>
      </c>
      <c r="BY140" s="262">
        <f t="shared" si="173"/>
        <v>496900800</v>
      </c>
      <c r="BZ140" s="262">
        <f t="shared" si="174"/>
        <v>39600</v>
      </c>
      <c r="CA140" s="262">
        <f t="shared" si="175"/>
        <v>496900800</v>
      </c>
      <c r="CB140" s="262">
        <v>36000</v>
      </c>
      <c r="CC140" s="262">
        <f t="shared" si="176"/>
        <v>451728000</v>
      </c>
      <c r="CD140" s="262">
        <f t="shared" si="177"/>
        <v>36000</v>
      </c>
      <c r="CE140" s="262">
        <f t="shared" si="178"/>
        <v>451728000</v>
      </c>
      <c r="CF140" s="262">
        <f t="shared" si="179"/>
        <v>115200</v>
      </c>
      <c r="CG140" s="262">
        <f t="shared" si="180"/>
        <v>1445529600</v>
      </c>
      <c r="CH140" s="262">
        <f t="shared" si="181"/>
        <v>496976400</v>
      </c>
      <c r="CI140" s="262">
        <f t="shared" si="182"/>
        <v>1445529600</v>
      </c>
      <c r="CJ140" s="262">
        <v>39600</v>
      </c>
      <c r="CK140" s="262">
        <f t="shared" si="183"/>
        <v>496900800</v>
      </c>
      <c r="CL140" s="262">
        <f t="shared" si="184"/>
        <v>39600</v>
      </c>
      <c r="CM140" s="262">
        <f t="shared" si="185"/>
        <v>496900800</v>
      </c>
      <c r="CN140" s="262">
        <v>36000</v>
      </c>
      <c r="CO140" s="262">
        <f t="shared" si="186"/>
        <v>451728000</v>
      </c>
      <c r="CP140" s="262">
        <f t="shared" si="187"/>
        <v>36000</v>
      </c>
      <c r="CQ140" s="262">
        <f t="shared" si="188"/>
        <v>451728000</v>
      </c>
      <c r="CR140" s="262">
        <v>25200.000000000004</v>
      </c>
      <c r="CS140" s="262">
        <f t="shared" si="189"/>
        <v>316209600.00000006</v>
      </c>
      <c r="CT140" s="262">
        <f t="shared" si="190"/>
        <v>25200.000000000004</v>
      </c>
      <c r="CU140" s="262">
        <f t="shared" si="191"/>
        <v>316209600.00000006</v>
      </c>
      <c r="CV140" s="262">
        <f t="shared" si="192"/>
        <v>100800</v>
      </c>
      <c r="CW140" s="262">
        <f t="shared" si="193"/>
        <v>1264838400</v>
      </c>
      <c r="CX140" s="271">
        <f t="shared" si="194"/>
        <v>100800</v>
      </c>
      <c r="CY140" s="271">
        <f t="shared" si="195"/>
        <v>1264838400</v>
      </c>
      <c r="CZ140" s="300">
        <f t="shared" si="196"/>
        <v>360000</v>
      </c>
      <c r="DA140" s="300">
        <f t="shared" si="197"/>
        <v>4517280000</v>
      </c>
      <c r="DB140" s="300">
        <f t="shared" si="198"/>
        <v>0</v>
      </c>
      <c r="DC140" s="300"/>
      <c r="DD140" s="300"/>
      <c r="DE140" s="300"/>
      <c r="DF140" s="300"/>
    </row>
    <row r="141" spans="1:110" x14ac:dyDescent="0.35">
      <c r="A141" s="22" t="s">
        <v>11</v>
      </c>
      <c r="B141" s="22">
        <v>13010336</v>
      </c>
      <c r="C141" s="6" t="s">
        <v>272</v>
      </c>
      <c r="D141" s="7" t="s">
        <v>427</v>
      </c>
      <c r="E141" s="7">
        <v>12</v>
      </c>
      <c r="F141" s="7">
        <v>30</v>
      </c>
      <c r="G141" s="8">
        <v>455610</v>
      </c>
      <c r="H141" s="9">
        <f t="shared" si="139"/>
        <v>15187</v>
      </c>
      <c r="I141" s="10">
        <v>238862616400</v>
      </c>
      <c r="J141" s="10">
        <v>13213740</v>
      </c>
      <c r="K141" s="10" t="s">
        <v>477</v>
      </c>
      <c r="L141" s="11">
        <v>0</v>
      </c>
      <c r="M141" s="8">
        <v>372199829503</v>
      </c>
      <c r="N141" s="8">
        <v>17555850</v>
      </c>
      <c r="O141" s="8" t="s">
        <v>637</v>
      </c>
      <c r="P141" s="11">
        <v>0</v>
      </c>
      <c r="Q141" s="12">
        <v>336338793000</v>
      </c>
      <c r="R141" s="12">
        <v>14556000</v>
      </c>
      <c r="S141" s="12">
        <v>6</v>
      </c>
      <c r="T141" s="12">
        <v>8090550</v>
      </c>
      <c r="U141" s="11" t="s">
        <v>577</v>
      </c>
      <c r="V141" s="11"/>
      <c r="W141" s="11">
        <v>0</v>
      </c>
      <c r="X141" s="13">
        <f t="shared" si="135"/>
        <v>2220</v>
      </c>
      <c r="Y141" s="14">
        <f t="shared" ref="Y141:Y188" si="202">Z141/F141</f>
        <v>26640</v>
      </c>
      <c r="Z141" s="15">
        <v>799200</v>
      </c>
      <c r="AA141" s="15">
        <f t="shared" si="199"/>
        <v>12137450400</v>
      </c>
      <c r="AB141" s="16">
        <v>0</v>
      </c>
      <c r="AC141" s="16">
        <v>0</v>
      </c>
      <c r="AD141" s="269">
        <f t="shared" si="200"/>
        <v>1000</v>
      </c>
      <c r="AE141" s="269">
        <f t="shared" si="201"/>
        <v>12000</v>
      </c>
      <c r="AF141" s="283">
        <v>360000</v>
      </c>
      <c r="AG141" s="18">
        <f t="shared" si="140"/>
        <v>5467320000</v>
      </c>
      <c r="AH141" s="59"/>
      <c r="AI141" s="129">
        <f t="shared" si="141"/>
        <v>0.45045045045045046</v>
      </c>
      <c r="AJ141" s="290">
        <v>1</v>
      </c>
      <c r="AK141" s="9">
        <f t="shared" si="142"/>
        <v>360000</v>
      </c>
      <c r="AL141" s="259">
        <f t="shared" si="143"/>
        <v>720000</v>
      </c>
      <c r="AM141" s="259">
        <f t="shared" si="138"/>
        <v>10934640000</v>
      </c>
      <c r="AN141" s="262">
        <v>18000</v>
      </c>
      <c r="AO141" s="262">
        <f t="shared" si="144"/>
        <v>273366000</v>
      </c>
      <c r="AP141" s="262">
        <f t="shared" si="145"/>
        <v>18000</v>
      </c>
      <c r="AQ141" s="262">
        <f t="shared" si="146"/>
        <v>273366000</v>
      </c>
      <c r="AR141" s="274">
        <v>25200.000000000004</v>
      </c>
      <c r="AS141" s="274">
        <f t="shared" si="147"/>
        <v>382712400.00000006</v>
      </c>
      <c r="AT141" s="274">
        <f t="shared" si="148"/>
        <v>25200.000000000004</v>
      </c>
      <c r="AU141" s="274">
        <f t="shared" si="149"/>
        <v>382712400.00000006</v>
      </c>
      <c r="AV141" s="262">
        <v>25200.000000000004</v>
      </c>
      <c r="AW141" s="262">
        <f t="shared" si="150"/>
        <v>382712400.00000006</v>
      </c>
      <c r="AX141" s="262">
        <f t="shared" si="151"/>
        <v>25200.000000000004</v>
      </c>
      <c r="AY141" s="262">
        <f t="shared" si="152"/>
        <v>382712400.00000006</v>
      </c>
      <c r="AZ141" s="262">
        <f t="shared" si="153"/>
        <v>68400</v>
      </c>
      <c r="BA141" s="262">
        <f t="shared" si="154"/>
        <v>1038790800.0000001</v>
      </c>
      <c r="BB141" s="262">
        <f t="shared" si="155"/>
        <v>68400</v>
      </c>
      <c r="BC141" s="262">
        <f t="shared" si="156"/>
        <v>1038790800.0000001</v>
      </c>
      <c r="BD141" s="261">
        <v>25200.000000000004</v>
      </c>
      <c r="BE141" s="262">
        <f t="shared" si="157"/>
        <v>382712400.00000006</v>
      </c>
      <c r="BF141" s="262">
        <f t="shared" si="158"/>
        <v>25200.000000000004</v>
      </c>
      <c r="BG141" s="262">
        <f t="shared" si="159"/>
        <v>382712400.00000006</v>
      </c>
      <c r="BH141" s="262">
        <v>28800</v>
      </c>
      <c r="BI141" s="262">
        <f t="shared" si="160"/>
        <v>437385600</v>
      </c>
      <c r="BJ141" s="262">
        <f t="shared" si="161"/>
        <v>28800</v>
      </c>
      <c r="BK141" s="262">
        <f t="shared" si="162"/>
        <v>437385600</v>
      </c>
      <c r="BL141" s="262">
        <v>21600</v>
      </c>
      <c r="BM141" s="262">
        <f t="shared" si="163"/>
        <v>328039200</v>
      </c>
      <c r="BN141" s="262">
        <f t="shared" si="164"/>
        <v>21600</v>
      </c>
      <c r="BO141" s="262">
        <f t="shared" si="165"/>
        <v>328039200</v>
      </c>
      <c r="BP141" s="262">
        <f t="shared" si="166"/>
        <v>75600</v>
      </c>
      <c r="BQ141" s="262">
        <f t="shared" si="167"/>
        <v>1148137200</v>
      </c>
      <c r="BR141" s="262">
        <f t="shared" si="168"/>
        <v>75600</v>
      </c>
      <c r="BS141" s="262">
        <f t="shared" si="169"/>
        <v>1148137200</v>
      </c>
      <c r="BT141" s="262">
        <v>39600</v>
      </c>
      <c r="BU141" s="262">
        <f t="shared" si="170"/>
        <v>601405200</v>
      </c>
      <c r="BV141" s="262">
        <f t="shared" si="171"/>
        <v>39600</v>
      </c>
      <c r="BW141" s="262">
        <f t="shared" si="172"/>
        <v>601405200</v>
      </c>
      <c r="BX141" s="261">
        <v>39600</v>
      </c>
      <c r="BY141" s="262">
        <f t="shared" si="173"/>
        <v>601405200</v>
      </c>
      <c r="BZ141" s="262">
        <f t="shared" si="174"/>
        <v>39600</v>
      </c>
      <c r="CA141" s="262">
        <f t="shared" si="175"/>
        <v>601405200</v>
      </c>
      <c r="CB141" s="262">
        <v>36000</v>
      </c>
      <c r="CC141" s="262">
        <f t="shared" si="176"/>
        <v>546732000</v>
      </c>
      <c r="CD141" s="262">
        <f t="shared" si="177"/>
        <v>36000</v>
      </c>
      <c r="CE141" s="262">
        <f t="shared" si="178"/>
        <v>546732000</v>
      </c>
      <c r="CF141" s="262">
        <f t="shared" si="179"/>
        <v>115200</v>
      </c>
      <c r="CG141" s="262">
        <f t="shared" si="180"/>
        <v>1749542400</v>
      </c>
      <c r="CH141" s="262">
        <f t="shared" si="181"/>
        <v>601480800</v>
      </c>
      <c r="CI141" s="262">
        <f t="shared" si="182"/>
        <v>1749542400</v>
      </c>
      <c r="CJ141" s="262">
        <v>39600</v>
      </c>
      <c r="CK141" s="262">
        <f t="shared" si="183"/>
        <v>601405200</v>
      </c>
      <c r="CL141" s="262">
        <f t="shared" si="184"/>
        <v>39600</v>
      </c>
      <c r="CM141" s="262">
        <f t="shared" si="185"/>
        <v>601405200</v>
      </c>
      <c r="CN141" s="262">
        <v>36000</v>
      </c>
      <c r="CO141" s="262">
        <f t="shared" si="186"/>
        <v>546732000</v>
      </c>
      <c r="CP141" s="262">
        <f t="shared" si="187"/>
        <v>36000</v>
      </c>
      <c r="CQ141" s="262">
        <f t="shared" si="188"/>
        <v>546732000</v>
      </c>
      <c r="CR141" s="262">
        <v>25200.000000000004</v>
      </c>
      <c r="CS141" s="262">
        <f t="shared" si="189"/>
        <v>382712400.00000006</v>
      </c>
      <c r="CT141" s="262">
        <f t="shared" si="190"/>
        <v>25200.000000000004</v>
      </c>
      <c r="CU141" s="262">
        <f t="shared" si="191"/>
        <v>382712400.00000006</v>
      </c>
      <c r="CV141" s="262">
        <f t="shared" si="192"/>
        <v>100800</v>
      </c>
      <c r="CW141" s="262">
        <f t="shared" si="193"/>
        <v>1530849600</v>
      </c>
      <c r="CX141" s="271">
        <f t="shared" si="194"/>
        <v>100800</v>
      </c>
      <c r="CY141" s="271">
        <f t="shared" si="195"/>
        <v>1530849600</v>
      </c>
      <c r="CZ141" s="300">
        <f t="shared" si="196"/>
        <v>360000</v>
      </c>
      <c r="DA141" s="300">
        <f t="shared" si="197"/>
        <v>5467320000</v>
      </c>
      <c r="DB141" s="300">
        <f t="shared" si="198"/>
        <v>0</v>
      </c>
      <c r="DC141" s="300"/>
      <c r="DD141" s="300"/>
      <c r="DE141" s="300"/>
      <c r="DF141" s="300"/>
    </row>
    <row r="142" spans="1:110" x14ac:dyDescent="0.35">
      <c r="A142" s="22" t="s">
        <v>11</v>
      </c>
      <c r="B142" s="22">
        <v>13010256</v>
      </c>
      <c r="C142" s="6" t="s">
        <v>430</v>
      </c>
      <c r="D142" s="7"/>
      <c r="E142" s="7">
        <v>12</v>
      </c>
      <c r="F142" s="7">
        <v>30</v>
      </c>
      <c r="G142" s="8">
        <v>202500</v>
      </c>
      <c r="H142" s="9">
        <f t="shared" si="139"/>
        <v>6750</v>
      </c>
      <c r="I142" s="10">
        <v>2684786650570</v>
      </c>
      <c r="J142" s="10">
        <v>532210230</v>
      </c>
      <c r="K142" s="10" t="s">
        <v>467</v>
      </c>
      <c r="L142" s="11">
        <v>0</v>
      </c>
      <c r="M142" s="8">
        <v>3017393596684</v>
      </c>
      <c r="N142" s="8">
        <v>472898010</v>
      </c>
      <c r="O142" s="8" t="s">
        <v>676</v>
      </c>
      <c r="P142" s="11">
        <v>0</v>
      </c>
      <c r="Q142" s="12">
        <v>2057354786400</v>
      </c>
      <c r="R142" s="12">
        <v>210914680</v>
      </c>
      <c r="S142" s="12">
        <v>8</v>
      </c>
      <c r="T142" s="12">
        <v>106178730</v>
      </c>
      <c r="U142" s="11" t="s">
        <v>936</v>
      </c>
      <c r="V142" s="12">
        <v>3167850</v>
      </c>
      <c r="W142" s="11">
        <v>0.02</v>
      </c>
      <c r="X142" s="13">
        <f t="shared" si="135"/>
        <v>12000</v>
      </c>
      <c r="Y142" s="14">
        <f t="shared" si="202"/>
        <v>144000</v>
      </c>
      <c r="Z142" s="15">
        <v>4320000</v>
      </c>
      <c r="AA142" s="15">
        <f t="shared" si="199"/>
        <v>29160000000</v>
      </c>
      <c r="AB142" s="16">
        <v>160.75</v>
      </c>
      <c r="AC142" s="16">
        <v>3658</v>
      </c>
      <c r="AD142" s="269">
        <f t="shared" si="200"/>
        <v>10000</v>
      </c>
      <c r="AE142" s="269">
        <f t="shared" si="201"/>
        <v>120000</v>
      </c>
      <c r="AF142" s="283">
        <v>3600000</v>
      </c>
      <c r="AG142" s="18">
        <f t="shared" si="140"/>
        <v>24300000000</v>
      </c>
      <c r="AH142" s="59"/>
      <c r="AI142" s="129">
        <f t="shared" si="141"/>
        <v>0.83333333333333337</v>
      </c>
      <c r="AJ142" s="290">
        <v>0.1</v>
      </c>
      <c r="AK142" s="9">
        <f t="shared" si="142"/>
        <v>360000</v>
      </c>
      <c r="AL142" s="259">
        <f t="shared" si="143"/>
        <v>3960000</v>
      </c>
      <c r="AM142" s="259">
        <f t="shared" si="138"/>
        <v>26730000000</v>
      </c>
      <c r="AN142" s="262">
        <v>180000</v>
      </c>
      <c r="AO142" s="262">
        <f t="shared" si="144"/>
        <v>1215000000</v>
      </c>
      <c r="AP142" s="262">
        <f t="shared" si="145"/>
        <v>18000</v>
      </c>
      <c r="AQ142" s="262">
        <f t="shared" si="146"/>
        <v>121500000</v>
      </c>
      <c r="AR142" s="274">
        <v>252000.00000000003</v>
      </c>
      <c r="AS142" s="274">
        <f t="shared" si="147"/>
        <v>1701000000.0000002</v>
      </c>
      <c r="AT142" s="274">
        <f t="shared" si="148"/>
        <v>25200.000000000004</v>
      </c>
      <c r="AU142" s="274">
        <f t="shared" si="149"/>
        <v>170100000.00000003</v>
      </c>
      <c r="AV142" s="262">
        <v>252000.00000000003</v>
      </c>
      <c r="AW142" s="262">
        <f t="shared" si="150"/>
        <v>1701000000.0000002</v>
      </c>
      <c r="AX142" s="262">
        <f t="shared" si="151"/>
        <v>25200.000000000004</v>
      </c>
      <c r="AY142" s="262">
        <f t="shared" si="152"/>
        <v>170100000.00000003</v>
      </c>
      <c r="AZ142" s="262">
        <f t="shared" si="153"/>
        <v>684000</v>
      </c>
      <c r="BA142" s="262">
        <f t="shared" si="154"/>
        <v>4617000000</v>
      </c>
      <c r="BB142" s="262">
        <f t="shared" si="155"/>
        <v>68400</v>
      </c>
      <c r="BC142" s="262">
        <f t="shared" si="156"/>
        <v>461700000.00000006</v>
      </c>
      <c r="BD142" s="261">
        <v>252000.00000000003</v>
      </c>
      <c r="BE142" s="262">
        <f t="shared" si="157"/>
        <v>1701000000.0000002</v>
      </c>
      <c r="BF142" s="262">
        <f t="shared" si="158"/>
        <v>25200.000000000004</v>
      </c>
      <c r="BG142" s="262">
        <f t="shared" si="159"/>
        <v>170100000.00000003</v>
      </c>
      <c r="BH142" s="262">
        <v>288000</v>
      </c>
      <c r="BI142" s="262">
        <f t="shared" si="160"/>
        <v>1944000000</v>
      </c>
      <c r="BJ142" s="262">
        <f t="shared" si="161"/>
        <v>28800</v>
      </c>
      <c r="BK142" s="262">
        <f t="shared" si="162"/>
        <v>194400000</v>
      </c>
      <c r="BL142" s="262">
        <v>216000</v>
      </c>
      <c r="BM142" s="262">
        <f t="shared" si="163"/>
        <v>1458000000</v>
      </c>
      <c r="BN142" s="262">
        <f t="shared" si="164"/>
        <v>21600</v>
      </c>
      <c r="BO142" s="262">
        <f t="shared" si="165"/>
        <v>145800000</v>
      </c>
      <c r="BP142" s="262">
        <f t="shared" si="166"/>
        <v>756000</v>
      </c>
      <c r="BQ142" s="262">
        <f t="shared" si="167"/>
        <v>5103000000</v>
      </c>
      <c r="BR142" s="262">
        <f t="shared" si="168"/>
        <v>75600</v>
      </c>
      <c r="BS142" s="262">
        <f t="shared" si="169"/>
        <v>510300000</v>
      </c>
      <c r="BT142" s="262">
        <v>396000</v>
      </c>
      <c r="BU142" s="262">
        <f t="shared" si="170"/>
        <v>2673000000</v>
      </c>
      <c r="BV142" s="262">
        <f t="shared" si="171"/>
        <v>39600</v>
      </c>
      <c r="BW142" s="262">
        <f t="shared" si="172"/>
        <v>267300000</v>
      </c>
      <c r="BX142" s="261">
        <v>396000</v>
      </c>
      <c r="BY142" s="262">
        <f t="shared" si="173"/>
        <v>2673000000</v>
      </c>
      <c r="BZ142" s="262">
        <f t="shared" si="174"/>
        <v>39600</v>
      </c>
      <c r="CA142" s="262">
        <f t="shared" si="175"/>
        <v>267300000</v>
      </c>
      <c r="CB142" s="262">
        <v>360000</v>
      </c>
      <c r="CC142" s="262">
        <f t="shared" si="176"/>
        <v>2430000000</v>
      </c>
      <c r="CD142" s="262">
        <f t="shared" si="177"/>
        <v>36000</v>
      </c>
      <c r="CE142" s="262">
        <f t="shared" si="178"/>
        <v>243000000</v>
      </c>
      <c r="CF142" s="262">
        <f t="shared" si="179"/>
        <v>1152000</v>
      </c>
      <c r="CG142" s="262">
        <f t="shared" si="180"/>
        <v>7776000000</v>
      </c>
      <c r="CH142" s="262">
        <f t="shared" si="181"/>
        <v>267375600</v>
      </c>
      <c r="CI142" s="262">
        <f t="shared" si="182"/>
        <v>777600000</v>
      </c>
      <c r="CJ142" s="262">
        <v>396000</v>
      </c>
      <c r="CK142" s="262">
        <f t="shared" si="183"/>
        <v>2673000000</v>
      </c>
      <c r="CL142" s="262">
        <f t="shared" si="184"/>
        <v>39600</v>
      </c>
      <c r="CM142" s="262">
        <f t="shared" si="185"/>
        <v>267300000</v>
      </c>
      <c r="CN142" s="262">
        <v>360000</v>
      </c>
      <c r="CO142" s="262">
        <f t="shared" si="186"/>
        <v>2430000000</v>
      </c>
      <c r="CP142" s="262">
        <f t="shared" si="187"/>
        <v>36000</v>
      </c>
      <c r="CQ142" s="262">
        <f t="shared" si="188"/>
        <v>243000000</v>
      </c>
      <c r="CR142" s="262">
        <v>252000.00000000003</v>
      </c>
      <c r="CS142" s="262">
        <f t="shared" si="189"/>
        <v>1701000000.0000002</v>
      </c>
      <c r="CT142" s="262">
        <f t="shared" si="190"/>
        <v>25200.000000000004</v>
      </c>
      <c r="CU142" s="262">
        <f t="shared" si="191"/>
        <v>170100000.00000003</v>
      </c>
      <c r="CV142" s="262">
        <f t="shared" si="192"/>
        <v>1008000</v>
      </c>
      <c r="CW142" s="262">
        <f t="shared" si="193"/>
        <v>6804000000</v>
      </c>
      <c r="CX142" s="271">
        <f t="shared" si="194"/>
        <v>100800</v>
      </c>
      <c r="CY142" s="271">
        <f t="shared" si="195"/>
        <v>680400000</v>
      </c>
      <c r="CZ142" s="300">
        <f t="shared" si="196"/>
        <v>360000</v>
      </c>
      <c r="DA142" s="300">
        <f t="shared" si="197"/>
        <v>2430000000</v>
      </c>
      <c r="DB142" s="300">
        <f t="shared" si="198"/>
        <v>0</v>
      </c>
      <c r="DC142" s="300"/>
      <c r="DD142" s="300"/>
      <c r="DE142" s="300"/>
      <c r="DF142" s="300"/>
    </row>
    <row r="143" spans="1:110" x14ac:dyDescent="0.35">
      <c r="A143" s="22" t="s">
        <v>11</v>
      </c>
      <c r="B143" s="22">
        <v>13010342</v>
      </c>
      <c r="C143" s="6" t="s">
        <v>274</v>
      </c>
      <c r="D143" s="7" t="s">
        <v>445</v>
      </c>
      <c r="E143" s="7">
        <v>12</v>
      </c>
      <c r="F143" s="7">
        <v>60</v>
      </c>
      <c r="G143" s="8">
        <v>388800</v>
      </c>
      <c r="H143" s="9">
        <f t="shared" si="139"/>
        <v>6480</v>
      </c>
      <c r="I143" s="10">
        <v>137047872709</v>
      </c>
      <c r="J143" s="10">
        <v>18041880</v>
      </c>
      <c r="K143" s="10" t="s">
        <v>481</v>
      </c>
      <c r="L143" s="11">
        <v>0</v>
      </c>
      <c r="M143" s="8">
        <v>101188624816</v>
      </c>
      <c r="N143" s="8">
        <v>14264080</v>
      </c>
      <c r="O143" s="8" t="s">
        <v>677</v>
      </c>
      <c r="P143" s="11">
        <v>0.06</v>
      </c>
      <c r="Q143" s="12">
        <v>129468900000</v>
      </c>
      <c r="R143" s="12">
        <v>11769900</v>
      </c>
      <c r="S143" s="12">
        <v>1</v>
      </c>
      <c r="T143" s="12"/>
      <c r="U143" s="11" t="s">
        <v>582</v>
      </c>
      <c r="V143" s="11"/>
      <c r="W143" s="11">
        <v>0</v>
      </c>
      <c r="X143" s="13">
        <f t="shared" si="135"/>
        <v>1182</v>
      </c>
      <c r="Y143" s="14">
        <f t="shared" si="202"/>
        <v>14184</v>
      </c>
      <c r="Z143" s="15">
        <v>851040</v>
      </c>
      <c r="AA143" s="15">
        <f t="shared" si="199"/>
        <v>5514739200</v>
      </c>
      <c r="AB143" s="16">
        <v>1305.9166666666667</v>
      </c>
      <c r="AC143" s="16">
        <v>1</v>
      </c>
      <c r="AD143" s="269">
        <f t="shared" si="200"/>
        <v>6000</v>
      </c>
      <c r="AE143" s="269">
        <f t="shared" si="201"/>
        <v>72000</v>
      </c>
      <c r="AF143" s="283">
        <v>4320000</v>
      </c>
      <c r="AG143" s="18">
        <f t="shared" si="140"/>
        <v>27993600000</v>
      </c>
      <c r="AH143" s="63">
        <v>0.1</v>
      </c>
      <c r="AI143" s="129">
        <f t="shared" si="141"/>
        <v>5.0761421319796955</v>
      </c>
      <c r="AJ143" s="290">
        <v>0</v>
      </c>
      <c r="AK143" s="9">
        <f t="shared" si="142"/>
        <v>0</v>
      </c>
      <c r="AL143" s="259">
        <f t="shared" si="143"/>
        <v>4320000</v>
      </c>
      <c r="AM143" s="259">
        <f t="shared" si="138"/>
        <v>27993600000</v>
      </c>
      <c r="AN143" s="262">
        <v>216000</v>
      </c>
      <c r="AO143" s="262">
        <f t="shared" si="144"/>
        <v>1399680000</v>
      </c>
      <c r="AP143" s="262">
        <f t="shared" si="145"/>
        <v>0</v>
      </c>
      <c r="AQ143" s="262">
        <f t="shared" si="146"/>
        <v>0</v>
      </c>
      <c r="AR143" s="274">
        <v>302400</v>
      </c>
      <c r="AS143" s="274">
        <f t="shared" si="147"/>
        <v>1959552000</v>
      </c>
      <c r="AT143" s="274">
        <f t="shared" si="148"/>
        <v>0</v>
      </c>
      <c r="AU143" s="274">
        <f t="shared" si="149"/>
        <v>0</v>
      </c>
      <c r="AV143" s="262">
        <v>302400</v>
      </c>
      <c r="AW143" s="262">
        <f t="shared" si="150"/>
        <v>1959552000</v>
      </c>
      <c r="AX143" s="262">
        <f t="shared" si="151"/>
        <v>0</v>
      </c>
      <c r="AY143" s="262">
        <f t="shared" si="152"/>
        <v>0</v>
      </c>
      <c r="AZ143" s="262">
        <f t="shared" si="153"/>
        <v>820800</v>
      </c>
      <c r="BA143" s="262">
        <f t="shared" si="154"/>
        <v>5318784000</v>
      </c>
      <c r="BB143" s="262">
        <f t="shared" si="155"/>
        <v>0</v>
      </c>
      <c r="BC143" s="262">
        <f t="shared" si="156"/>
        <v>0</v>
      </c>
      <c r="BD143" s="261">
        <v>302400</v>
      </c>
      <c r="BE143" s="262">
        <f t="shared" si="157"/>
        <v>1959552000</v>
      </c>
      <c r="BF143" s="262">
        <f t="shared" si="158"/>
        <v>0</v>
      </c>
      <c r="BG143" s="262">
        <f t="shared" si="159"/>
        <v>0</v>
      </c>
      <c r="BH143" s="262">
        <v>345600</v>
      </c>
      <c r="BI143" s="262">
        <f t="shared" si="160"/>
        <v>2239488000</v>
      </c>
      <c r="BJ143" s="262">
        <f t="shared" si="161"/>
        <v>0</v>
      </c>
      <c r="BK143" s="262">
        <f t="shared" si="162"/>
        <v>0</v>
      </c>
      <c r="BL143" s="262">
        <v>259200</v>
      </c>
      <c r="BM143" s="262">
        <f t="shared" si="163"/>
        <v>1679616000</v>
      </c>
      <c r="BN143" s="262">
        <f t="shared" si="164"/>
        <v>0</v>
      </c>
      <c r="BO143" s="262">
        <f t="shared" si="165"/>
        <v>0</v>
      </c>
      <c r="BP143" s="262">
        <f t="shared" si="166"/>
        <v>907200</v>
      </c>
      <c r="BQ143" s="262">
        <f t="shared" si="167"/>
        <v>5878656000</v>
      </c>
      <c r="BR143" s="262">
        <f t="shared" si="168"/>
        <v>0</v>
      </c>
      <c r="BS143" s="262">
        <f t="shared" si="169"/>
        <v>0</v>
      </c>
      <c r="BT143" s="262">
        <v>475200</v>
      </c>
      <c r="BU143" s="262">
        <f t="shared" si="170"/>
        <v>3079296000</v>
      </c>
      <c r="BV143" s="262">
        <f t="shared" si="171"/>
        <v>0</v>
      </c>
      <c r="BW143" s="262">
        <f t="shared" si="172"/>
        <v>0</v>
      </c>
      <c r="BX143" s="261">
        <v>475200</v>
      </c>
      <c r="BY143" s="262">
        <f t="shared" si="173"/>
        <v>3079296000</v>
      </c>
      <c r="BZ143" s="262">
        <f t="shared" si="174"/>
        <v>0</v>
      </c>
      <c r="CA143" s="262">
        <f t="shared" si="175"/>
        <v>0</v>
      </c>
      <c r="CB143" s="262">
        <v>432000</v>
      </c>
      <c r="CC143" s="262">
        <f t="shared" si="176"/>
        <v>2799360000</v>
      </c>
      <c r="CD143" s="262">
        <f t="shared" si="177"/>
        <v>0</v>
      </c>
      <c r="CE143" s="262">
        <f t="shared" si="178"/>
        <v>0</v>
      </c>
      <c r="CF143" s="262">
        <f t="shared" si="179"/>
        <v>1382400</v>
      </c>
      <c r="CG143" s="262">
        <f t="shared" si="180"/>
        <v>8957952000</v>
      </c>
      <c r="CH143" s="262">
        <f t="shared" si="181"/>
        <v>0</v>
      </c>
      <c r="CI143" s="262">
        <f t="shared" si="182"/>
        <v>0</v>
      </c>
      <c r="CJ143" s="262">
        <v>475200</v>
      </c>
      <c r="CK143" s="262">
        <f t="shared" si="183"/>
        <v>3079296000</v>
      </c>
      <c r="CL143" s="262">
        <f t="shared" si="184"/>
        <v>0</v>
      </c>
      <c r="CM143" s="262">
        <f t="shared" si="185"/>
        <v>0</v>
      </c>
      <c r="CN143" s="262">
        <v>432000</v>
      </c>
      <c r="CO143" s="262">
        <f t="shared" si="186"/>
        <v>2799360000</v>
      </c>
      <c r="CP143" s="262">
        <f t="shared" si="187"/>
        <v>0</v>
      </c>
      <c r="CQ143" s="262">
        <f t="shared" si="188"/>
        <v>0</v>
      </c>
      <c r="CR143" s="262">
        <v>302400</v>
      </c>
      <c r="CS143" s="262">
        <f t="shared" si="189"/>
        <v>1959552000</v>
      </c>
      <c r="CT143" s="262">
        <f t="shared" si="190"/>
        <v>0</v>
      </c>
      <c r="CU143" s="262">
        <f t="shared" si="191"/>
        <v>0</v>
      </c>
      <c r="CV143" s="262">
        <f t="shared" si="192"/>
        <v>1209600</v>
      </c>
      <c r="CW143" s="262">
        <f t="shared" si="193"/>
        <v>7838208000</v>
      </c>
      <c r="CX143" s="271">
        <f t="shared" si="194"/>
        <v>0</v>
      </c>
      <c r="CY143" s="271">
        <f t="shared" si="195"/>
        <v>0</v>
      </c>
      <c r="CZ143" s="300">
        <f t="shared" si="196"/>
        <v>0</v>
      </c>
      <c r="DA143" s="300">
        <f t="shared" si="197"/>
        <v>0</v>
      </c>
      <c r="DB143" s="300">
        <f t="shared" si="198"/>
        <v>0</v>
      </c>
      <c r="DC143" s="300"/>
      <c r="DD143" s="300"/>
      <c r="DE143" s="300"/>
      <c r="DF143" s="300"/>
    </row>
    <row r="144" spans="1:110" x14ac:dyDescent="0.35">
      <c r="A144" s="22" t="s">
        <v>11</v>
      </c>
      <c r="B144" s="22">
        <v>13020274</v>
      </c>
      <c r="C144" s="6" t="s">
        <v>275</v>
      </c>
      <c r="D144" s="7" t="s">
        <v>428</v>
      </c>
      <c r="E144" s="7">
        <v>12</v>
      </c>
      <c r="F144" s="7">
        <v>50</v>
      </c>
      <c r="G144" s="8">
        <v>792000</v>
      </c>
      <c r="H144" s="9">
        <f t="shared" si="139"/>
        <v>15840</v>
      </c>
      <c r="I144" s="10"/>
      <c r="J144" s="10"/>
      <c r="K144" s="10"/>
      <c r="L144" s="11"/>
      <c r="M144" s="8">
        <v>15861420000</v>
      </c>
      <c r="N144" s="8">
        <v>976500</v>
      </c>
      <c r="O144" s="8" t="s">
        <v>678</v>
      </c>
      <c r="P144" s="11">
        <v>0.04</v>
      </c>
      <c r="Q144" s="12">
        <v>3429945000</v>
      </c>
      <c r="R144" s="12">
        <v>192660</v>
      </c>
      <c r="S144" s="12">
        <v>2</v>
      </c>
      <c r="T144" s="12">
        <v>146310</v>
      </c>
      <c r="U144" s="11" t="s">
        <v>937</v>
      </c>
      <c r="V144" s="11"/>
      <c r="W144" s="11">
        <v>0</v>
      </c>
      <c r="X144" s="13">
        <f t="shared" si="135"/>
        <v>4800</v>
      </c>
      <c r="Y144" s="14">
        <f t="shared" si="202"/>
        <v>57600</v>
      </c>
      <c r="Z144" s="15">
        <v>2880000</v>
      </c>
      <c r="AA144" s="15">
        <f t="shared" si="199"/>
        <v>45619200000</v>
      </c>
      <c r="AB144" s="16">
        <v>80</v>
      </c>
      <c r="AC144" s="16">
        <v>60</v>
      </c>
      <c r="AD144" s="269">
        <f t="shared" si="200"/>
        <v>20000</v>
      </c>
      <c r="AE144" s="269">
        <f t="shared" si="201"/>
        <v>240000</v>
      </c>
      <c r="AF144" s="291">
        <v>12000000</v>
      </c>
      <c r="AG144" s="18">
        <f t="shared" si="140"/>
        <v>190080000000</v>
      </c>
      <c r="AH144" s="59"/>
      <c r="AI144" s="129">
        <f t="shared" si="141"/>
        <v>4.166666666666667</v>
      </c>
      <c r="AJ144" s="290">
        <v>0.1</v>
      </c>
      <c r="AK144" s="9">
        <f t="shared" si="142"/>
        <v>1200000</v>
      </c>
      <c r="AL144" s="259">
        <f t="shared" si="143"/>
        <v>13200000</v>
      </c>
      <c r="AM144" s="259">
        <f t="shared" si="138"/>
        <v>209088000000</v>
      </c>
      <c r="AN144" s="262">
        <v>600000</v>
      </c>
      <c r="AO144" s="262">
        <f t="shared" si="144"/>
        <v>9504000000</v>
      </c>
      <c r="AP144" s="262">
        <f t="shared" si="145"/>
        <v>60000</v>
      </c>
      <c r="AQ144" s="262">
        <f t="shared" si="146"/>
        <v>950400000</v>
      </c>
      <c r="AR144" s="274">
        <v>840000.00000000012</v>
      </c>
      <c r="AS144" s="274">
        <f t="shared" si="147"/>
        <v>13305600000.000002</v>
      </c>
      <c r="AT144" s="274">
        <f t="shared" si="148"/>
        <v>84000.000000000015</v>
      </c>
      <c r="AU144" s="274">
        <f t="shared" si="149"/>
        <v>1330560000.0000002</v>
      </c>
      <c r="AV144" s="262">
        <v>840000.00000000012</v>
      </c>
      <c r="AW144" s="262">
        <f t="shared" si="150"/>
        <v>13305600000.000002</v>
      </c>
      <c r="AX144" s="262">
        <f t="shared" si="151"/>
        <v>84000.000000000015</v>
      </c>
      <c r="AY144" s="262">
        <f t="shared" si="152"/>
        <v>1330560000.0000002</v>
      </c>
      <c r="AZ144" s="262">
        <f t="shared" si="153"/>
        <v>2280000</v>
      </c>
      <c r="BA144" s="262">
        <f t="shared" si="154"/>
        <v>36115200000</v>
      </c>
      <c r="BB144" s="262">
        <f t="shared" si="155"/>
        <v>228000.00000000003</v>
      </c>
      <c r="BC144" s="262">
        <f t="shared" si="156"/>
        <v>3611520000.0000005</v>
      </c>
      <c r="BD144" s="261">
        <v>840000.00000000012</v>
      </c>
      <c r="BE144" s="262">
        <f t="shared" si="157"/>
        <v>13305600000.000002</v>
      </c>
      <c r="BF144" s="262">
        <f t="shared" si="158"/>
        <v>84000.000000000015</v>
      </c>
      <c r="BG144" s="262">
        <f t="shared" si="159"/>
        <v>1330560000.0000002</v>
      </c>
      <c r="BH144" s="262">
        <v>960000</v>
      </c>
      <c r="BI144" s="262">
        <f t="shared" si="160"/>
        <v>15206400000</v>
      </c>
      <c r="BJ144" s="262">
        <f t="shared" si="161"/>
        <v>96000</v>
      </c>
      <c r="BK144" s="262">
        <f t="shared" si="162"/>
        <v>1520640000</v>
      </c>
      <c r="BL144" s="262">
        <v>720000</v>
      </c>
      <c r="BM144" s="262">
        <f t="shared" si="163"/>
        <v>11404800000</v>
      </c>
      <c r="BN144" s="262">
        <f t="shared" si="164"/>
        <v>72000</v>
      </c>
      <c r="BO144" s="262">
        <f t="shared" si="165"/>
        <v>1140480000</v>
      </c>
      <c r="BP144" s="262">
        <f t="shared" si="166"/>
        <v>2520000</v>
      </c>
      <c r="BQ144" s="262">
        <f t="shared" si="167"/>
        <v>39916800000</v>
      </c>
      <c r="BR144" s="262">
        <f t="shared" si="168"/>
        <v>252000</v>
      </c>
      <c r="BS144" s="262">
        <f t="shared" si="169"/>
        <v>3991680000</v>
      </c>
      <c r="BT144" s="262">
        <v>1320000</v>
      </c>
      <c r="BU144" s="262">
        <f t="shared" si="170"/>
        <v>20908800000</v>
      </c>
      <c r="BV144" s="262">
        <f t="shared" si="171"/>
        <v>132000</v>
      </c>
      <c r="BW144" s="262">
        <f t="shared" si="172"/>
        <v>2090880000</v>
      </c>
      <c r="BX144" s="261">
        <v>1320000</v>
      </c>
      <c r="BY144" s="262">
        <f t="shared" si="173"/>
        <v>20908800000</v>
      </c>
      <c r="BZ144" s="262">
        <f t="shared" si="174"/>
        <v>132000</v>
      </c>
      <c r="CA144" s="262">
        <f t="shared" si="175"/>
        <v>2090880000</v>
      </c>
      <c r="CB144" s="262">
        <v>1200000</v>
      </c>
      <c r="CC144" s="262">
        <f t="shared" si="176"/>
        <v>19008000000</v>
      </c>
      <c r="CD144" s="262">
        <f t="shared" si="177"/>
        <v>120000</v>
      </c>
      <c r="CE144" s="262">
        <f t="shared" si="178"/>
        <v>1900800000</v>
      </c>
      <c r="CF144" s="262">
        <f t="shared" si="179"/>
        <v>3840000</v>
      </c>
      <c r="CG144" s="262">
        <f t="shared" si="180"/>
        <v>60825600000</v>
      </c>
      <c r="CH144" s="262">
        <f t="shared" si="181"/>
        <v>2091132000</v>
      </c>
      <c r="CI144" s="262">
        <f t="shared" si="182"/>
        <v>6082560000</v>
      </c>
      <c r="CJ144" s="262">
        <v>1320000</v>
      </c>
      <c r="CK144" s="262">
        <f t="shared" si="183"/>
        <v>20908800000</v>
      </c>
      <c r="CL144" s="262">
        <f t="shared" si="184"/>
        <v>132000</v>
      </c>
      <c r="CM144" s="262">
        <f t="shared" si="185"/>
        <v>2090880000</v>
      </c>
      <c r="CN144" s="262">
        <v>1200000</v>
      </c>
      <c r="CO144" s="262">
        <f t="shared" si="186"/>
        <v>19008000000</v>
      </c>
      <c r="CP144" s="262">
        <f t="shared" si="187"/>
        <v>120000</v>
      </c>
      <c r="CQ144" s="262">
        <f t="shared" si="188"/>
        <v>1900800000</v>
      </c>
      <c r="CR144" s="262">
        <v>840000.00000000012</v>
      </c>
      <c r="CS144" s="262">
        <f t="shared" si="189"/>
        <v>13305600000.000002</v>
      </c>
      <c r="CT144" s="262">
        <f t="shared" si="190"/>
        <v>84000.000000000015</v>
      </c>
      <c r="CU144" s="262">
        <f t="shared" si="191"/>
        <v>1330560000.0000002</v>
      </c>
      <c r="CV144" s="262">
        <f t="shared" si="192"/>
        <v>3360000</v>
      </c>
      <c r="CW144" s="262">
        <f t="shared" si="193"/>
        <v>53222400000</v>
      </c>
      <c r="CX144" s="271">
        <f t="shared" si="194"/>
        <v>336000</v>
      </c>
      <c r="CY144" s="271">
        <f t="shared" si="195"/>
        <v>5322240000</v>
      </c>
      <c r="CZ144" s="300">
        <f t="shared" si="196"/>
        <v>1200000</v>
      </c>
      <c r="DA144" s="300">
        <f t="shared" si="197"/>
        <v>19008000000</v>
      </c>
      <c r="DB144" s="300">
        <f t="shared" si="198"/>
        <v>0</v>
      </c>
      <c r="DC144" s="300"/>
      <c r="DD144" s="300"/>
      <c r="DE144" s="300"/>
      <c r="DF144" s="300"/>
    </row>
    <row r="145" spans="1:110" x14ac:dyDescent="0.35">
      <c r="A145" s="22" t="s">
        <v>11</v>
      </c>
      <c r="B145" s="22">
        <v>13020242</v>
      </c>
      <c r="C145" s="6" t="s">
        <v>313</v>
      </c>
      <c r="D145" s="7"/>
      <c r="E145" s="7">
        <v>12</v>
      </c>
      <c r="F145" s="7">
        <v>56</v>
      </c>
      <c r="G145" s="8">
        <v>4179560</v>
      </c>
      <c r="H145" s="9">
        <f t="shared" si="139"/>
        <v>74635</v>
      </c>
      <c r="I145" s="10">
        <v>586045380706</v>
      </c>
      <c r="J145" s="10">
        <v>8592392</v>
      </c>
      <c r="K145" s="10" t="s">
        <v>483</v>
      </c>
      <c r="L145" s="11">
        <v>0</v>
      </c>
      <c r="M145" s="8">
        <v>754600224570</v>
      </c>
      <c r="N145" s="8">
        <v>9241574</v>
      </c>
      <c r="O145" s="8" t="s">
        <v>679</v>
      </c>
      <c r="P145" s="11">
        <v>0</v>
      </c>
      <c r="Q145" s="12">
        <v>749832966300</v>
      </c>
      <c r="R145" s="12">
        <v>8748828</v>
      </c>
      <c r="S145" s="12">
        <v>6</v>
      </c>
      <c r="T145" s="12">
        <v>6940260</v>
      </c>
      <c r="U145" s="11" t="s">
        <v>938</v>
      </c>
      <c r="V145" s="11"/>
      <c r="W145" s="11">
        <v>0</v>
      </c>
      <c r="X145" s="13">
        <f t="shared" ref="X145:X266" si="203">(Z145/F145)/E145</f>
        <v>0</v>
      </c>
      <c r="Y145" s="14">
        <f t="shared" si="202"/>
        <v>0</v>
      </c>
      <c r="Z145" s="15">
        <v>0</v>
      </c>
      <c r="AA145" s="15">
        <f t="shared" si="199"/>
        <v>0</v>
      </c>
      <c r="AB145" s="16">
        <v>0</v>
      </c>
      <c r="AC145" s="16"/>
      <c r="AD145" s="269">
        <f t="shared" si="200"/>
        <v>0</v>
      </c>
      <c r="AE145" s="269">
        <f t="shared" si="201"/>
        <v>0</v>
      </c>
      <c r="AF145" s="283"/>
      <c r="AG145" s="18">
        <f t="shared" si="140"/>
        <v>0</v>
      </c>
      <c r="AH145" s="59"/>
      <c r="AI145" s="129"/>
      <c r="AJ145" s="290">
        <v>0</v>
      </c>
      <c r="AK145" s="9">
        <f t="shared" si="142"/>
        <v>0</v>
      </c>
      <c r="AL145" s="259">
        <f t="shared" si="143"/>
        <v>0</v>
      </c>
      <c r="AM145" s="259">
        <f t="shared" si="138"/>
        <v>0</v>
      </c>
      <c r="AN145" s="262">
        <v>0</v>
      </c>
      <c r="AO145" s="262">
        <f t="shared" si="144"/>
        <v>0</v>
      </c>
      <c r="AP145" s="262">
        <f t="shared" si="145"/>
        <v>0</v>
      </c>
      <c r="AQ145" s="262">
        <f t="shared" si="146"/>
        <v>0</v>
      </c>
      <c r="AR145" s="274">
        <v>0</v>
      </c>
      <c r="AS145" s="274">
        <f t="shared" si="147"/>
        <v>0</v>
      </c>
      <c r="AT145" s="274">
        <f t="shared" si="148"/>
        <v>0</v>
      </c>
      <c r="AU145" s="274">
        <f t="shared" si="149"/>
        <v>0</v>
      </c>
      <c r="AV145" s="262">
        <v>0</v>
      </c>
      <c r="AW145" s="262">
        <f t="shared" si="150"/>
        <v>0</v>
      </c>
      <c r="AX145" s="262">
        <f t="shared" si="151"/>
        <v>0</v>
      </c>
      <c r="AY145" s="262">
        <f t="shared" si="152"/>
        <v>0</v>
      </c>
      <c r="AZ145" s="262">
        <f t="shared" si="153"/>
        <v>0</v>
      </c>
      <c r="BA145" s="262">
        <f t="shared" si="154"/>
        <v>0</v>
      </c>
      <c r="BB145" s="262">
        <f t="shared" si="155"/>
        <v>0</v>
      </c>
      <c r="BC145" s="262">
        <f t="shared" si="156"/>
        <v>0</v>
      </c>
      <c r="BD145" s="261">
        <v>0</v>
      </c>
      <c r="BE145" s="262">
        <f t="shared" si="157"/>
        <v>0</v>
      </c>
      <c r="BF145" s="262">
        <f t="shared" si="158"/>
        <v>0</v>
      </c>
      <c r="BG145" s="262">
        <f t="shared" si="159"/>
        <v>0</v>
      </c>
      <c r="BH145" s="262">
        <v>0</v>
      </c>
      <c r="BI145" s="262">
        <f t="shared" si="160"/>
        <v>0</v>
      </c>
      <c r="BJ145" s="262">
        <f t="shared" si="161"/>
        <v>0</v>
      </c>
      <c r="BK145" s="262">
        <f t="shared" si="162"/>
        <v>0</v>
      </c>
      <c r="BL145" s="262">
        <v>0</v>
      </c>
      <c r="BM145" s="262">
        <f t="shared" si="163"/>
        <v>0</v>
      </c>
      <c r="BN145" s="262">
        <f t="shared" si="164"/>
        <v>0</v>
      </c>
      <c r="BO145" s="262">
        <f t="shared" si="165"/>
        <v>0</v>
      </c>
      <c r="BP145" s="262">
        <f t="shared" si="166"/>
        <v>0</v>
      </c>
      <c r="BQ145" s="262">
        <f t="shared" si="167"/>
        <v>0</v>
      </c>
      <c r="BR145" s="262">
        <f t="shared" si="168"/>
        <v>0</v>
      </c>
      <c r="BS145" s="262">
        <f t="shared" si="169"/>
        <v>0</v>
      </c>
      <c r="BT145" s="262">
        <v>0</v>
      </c>
      <c r="BU145" s="262">
        <f t="shared" si="170"/>
        <v>0</v>
      </c>
      <c r="BV145" s="262">
        <f t="shared" si="171"/>
        <v>0</v>
      </c>
      <c r="BW145" s="262">
        <f t="shared" si="172"/>
        <v>0</v>
      </c>
      <c r="BX145" s="261">
        <v>0</v>
      </c>
      <c r="BY145" s="262">
        <f t="shared" si="173"/>
        <v>0</v>
      </c>
      <c r="BZ145" s="262">
        <f t="shared" si="174"/>
        <v>0</v>
      </c>
      <c r="CA145" s="262">
        <f t="shared" si="175"/>
        <v>0</v>
      </c>
      <c r="CB145" s="262">
        <v>0</v>
      </c>
      <c r="CC145" s="262">
        <f t="shared" si="176"/>
        <v>0</v>
      </c>
      <c r="CD145" s="262">
        <f t="shared" si="177"/>
        <v>0</v>
      </c>
      <c r="CE145" s="262">
        <f t="shared" si="178"/>
        <v>0</v>
      </c>
      <c r="CF145" s="262">
        <f t="shared" si="179"/>
        <v>0</v>
      </c>
      <c r="CG145" s="262">
        <f t="shared" si="180"/>
        <v>0</v>
      </c>
      <c r="CH145" s="262">
        <f t="shared" si="181"/>
        <v>0</v>
      </c>
      <c r="CI145" s="262">
        <f t="shared" si="182"/>
        <v>0</v>
      </c>
      <c r="CJ145" s="262">
        <v>0</v>
      </c>
      <c r="CK145" s="262">
        <f t="shared" si="183"/>
        <v>0</v>
      </c>
      <c r="CL145" s="262">
        <f t="shared" si="184"/>
        <v>0</v>
      </c>
      <c r="CM145" s="262">
        <f t="shared" si="185"/>
        <v>0</v>
      </c>
      <c r="CN145" s="262">
        <v>0</v>
      </c>
      <c r="CO145" s="262">
        <f t="shared" si="186"/>
        <v>0</v>
      </c>
      <c r="CP145" s="262">
        <f t="shared" si="187"/>
        <v>0</v>
      </c>
      <c r="CQ145" s="262">
        <f t="shared" si="188"/>
        <v>0</v>
      </c>
      <c r="CR145" s="262">
        <v>0</v>
      </c>
      <c r="CS145" s="262">
        <f t="shared" si="189"/>
        <v>0</v>
      </c>
      <c r="CT145" s="262">
        <f t="shared" si="190"/>
        <v>0</v>
      </c>
      <c r="CU145" s="262">
        <f t="shared" si="191"/>
        <v>0</v>
      </c>
      <c r="CV145" s="262">
        <f t="shared" si="192"/>
        <v>0</v>
      </c>
      <c r="CW145" s="262">
        <f t="shared" si="193"/>
        <v>0</v>
      </c>
      <c r="CX145" s="271">
        <f t="shared" si="194"/>
        <v>0</v>
      </c>
      <c r="CY145" s="271">
        <f t="shared" si="195"/>
        <v>0</v>
      </c>
      <c r="CZ145" s="300">
        <f t="shared" si="196"/>
        <v>0</v>
      </c>
      <c r="DA145" s="300">
        <f t="shared" si="197"/>
        <v>0</v>
      </c>
      <c r="DB145" s="300">
        <f t="shared" si="198"/>
        <v>0</v>
      </c>
      <c r="DC145" s="300"/>
      <c r="DD145" s="300"/>
      <c r="DE145" s="300"/>
      <c r="DF145" s="300"/>
    </row>
    <row r="146" spans="1:110" ht="19.5" customHeight="1" x14ac:dyDescent="0.35">
      <c r="A146" s="22" t="s">
        <v>11</v>
      </c>
      <c r="B146" s="22">
        <v>13020250</v>
      </c>
      <c r="C146" s="6" t="s">
        <v>317</v>
      </c>
      <c r="D146" s="7" t="s">
        <v>316</v>
      </c>
      <c r="E146" s="7">
        <v>12</v>
      </c>
      <c r="F146" s="7">
        <v>120</v>
      </c>
      <c r="G146" s="8">
        <v>24192000</v>
      </c>
      <c r="H146" s="9">
        <f t="shared" si="139"/>
        <v>201600</v>
      </c>
      <c r="I146" s="10">
        <v>1449138132926</v>
      </c>
      <c r="J146" s="10">
        <v>8627180</v>
      </c>
      <c r="K146" s="64" t="s">
        <v>504</v>
      </c>
      <c r="L146" s="11">
        <v>0</v>
      </c>
      <c r="M146" s="8">
        <v>2119869434740</v>
      </c>
      <c r="N146" s="8">
        <v>9686720</v>
      </c>
      <c r="O146" s="8" t="s">
        <v>680</v>
      </c>
      <c r="P146" s="11">
        <v>0</v>
      </c>
      <c r="Q146" s="12">
        <v>1710297673760</v>
      </c>
      <c r="R146" s="12">
        <v>6684460</v>
      </c>
      <c r="S146" s="12">
        <v>4</v>
      </c>
      <c r="T146" s="12">
        <v>5082700</v>
      </c>
      <c r="U146" s="11" t="s">
        <v>939</v>
      </c>
      <c r="V146" s="11"/>
      <c r="W146" s="11">
        <v>0</v>
      </c>
      <c r="X146" s="13">
        <f t="shared" si="203"/>
        <v>144</v>
      </c>
      <c r="Y146" s="14">
        <f t="shared" si="202"/>
        <v>1728</v>
      </c>
      <c r="Z146" s="15">
        <v>207360</v>
      </c>
      <c r="AA146" s="15">
        <f t="shared" si="199"/>
        <v>41803776000</v>
      </c>
      <c r="AB146" s="16">
        <v>0</v>
      </c>
      <c r="AC146" s="16">
        <v>0</v>
      </c>
      <c r="AD146" s="269">
        <f t="shared" si="200"/>
        <v>0</v>
      </c>
      <c r="AE146" s="269">
        <f t="shared" si="201"/>
        <v>0</v>
      </c>
      <c r="AF146" s="283"/>
      <c r="AG146" s="18">
        <f t="shared" si="140"/>
        <v>0</v>
      </c>
      <c r="AH146" s="59"/>
      <c r="AI146" s="129">
        <f t="shared" ref="AI146:AI155" si="204">AF146/Z146</f>
        <v>0</v>
      </c>
      <c r="AJ146" s="290">
        <v>0</v>
      </c>
      <c r="AK146" s="9">
        <f t="shared" si="142"/>
        <v>0</v>
      </c>
      <c r="AL146" s="259">
        <f t="shared" si="143"/>
        <v>0</v>
      </c>
      <c r="AM146" s="259">
        <f t="shared" si="138"/>
        <v>0</v>
      </c>
      <c r="AN146" s="262">
        <v>0</v>
      </c>
      <c r="AO146" s="262">
        <f t="shared" si="144"/>
        <v>0</v>
      </c>
      <c r="AP146" s="262">
        <f t="shared" si="145"/>
        <v>0</v>
      </c>
      <c r="AQ146" s="262">
        <f t="shared" si="146"/>
        <v>0</v>
      </c>
      <c r="AR146" s="274">
        <v>0</v>
      </c>
      <c r="AS146" s="274">
        <f t="shared" si="147"/>
        <v>0</v>
      </c>
      <c r="AT146" s="274">
        <f t="shared" si="148"/>
        <v>0</v>
      </c>
      <c r="AU146" s="274">
        <f t="shared" si="149"/>
        <v>0</v>
      </c>
      <c r="AV146" s="262">
        <v>0</v>
      </c>
      <c r="AW146" s="262">
        <f t="shared" si="150"/>
        <v>0</v>
      </c>
      <c r="AX146" s="262">
        <f t="shared" si="151"/>
        <v>0</v>
      </c>
      <c r="AY146" s="262">
        <f t="shared" si="152"/>
        <v>0</v>
      </c>
      <c r="AZ146" s="262">
        <f t="shared" si="153"/>
        <v>0</v>
      </c>
      <c r="BA146" s="262">
        <f t="shared" si="154"/>
        <v>0</v>
      </c>
      <c r="BB146" s="262">
        <f t="shared" si="155"/>
        <v>0</v>
      </c>
      <c r="BC146" s="262">
        <f t="shared" si="156"/>
        <v>0</v>
      </c>
      <c r="BD146" s="261">
        <v>0</v>
      </c>
      <c r="BE146" s="262">
        <f t="shared" si="157"/>
        <v>0</v>
      </c>
      <c r="BF146" s="262">
        <f t="shared" si="158"/>
        <v>0</v>
      </c>
      <c r="BG146" s="262">
        <f t="shared" si="159"/>
        <v>0</v>
      </c>
      <c r="BH146" s="262">
        <v>0</v>
      </c>
      <c r="BI146" s="262">
        <f t="shared" si="160"/>
        <v>0</v>
      </c>
      <c r="BJ146" s="262">
        <f t="shared" si="161"/>
        <v>0</v>
      </c>
      <c r="BK146" s="262">
        <f t="shared" si="162"/>
        <v>0</v>
      </c>
      <c r="BL146" s="262">
        <v>0</v>
      </c>
      <c r="BM146" s="262">
        <f t="shared" si="163"/>
        <v>0</v>
      </c>
      <c r="BN146" s="262">
        <f t="shared" si="164"/>
        <v>0</v>
      </c>
      <c r="BO146" s="262">
        <f t="shared" si="165"/>
        <v>0</v>
      </c>
      <c r="BP146" s="262">
        <f t="shared" si="166"/>
        <v>0</v>
      </c>
      <c r="BQ146" s="262">
        <f t="shared" si="167"/>
        <v>0</v>
      </c>
      <c r="BR146" s="262">
        <f t="shared" si="168"/>
        <v>0</v>
      </c>
      <c r="BS146" s="262">
        <f t="shared" si="169"/>
        <v>0</v>
      </c>
      <c r="BT146" s="262">
        <v>0</v>
      </c>
      <c r="BU146" s="262">
        <f t="shared" si="170"/>
        <v>0</v>
      </c>
      <c r="BV146" s="262">
        <f t="shared" si="171"/>
        <v>0</v>
      </c>
      <c r="BW146" s="262">
        <f t="shared" si="172"/>
        <v>0</v>
      </c>
      <c r="BX146" s="261">
        <v>0</v>
      </c>
      <c r="BY146" s="262">
        <f t="shared" si="173"/>
        <v>0</v>
      </c>
      <c r="BZ146" s="262">
        <f t="shared" si="174"/>
        <v>0</v>
      </c>
      <c r="CA146" s="262">
        <f t="shared" si="175"/>
        <v>0</v>
      </c>
      <c r="CB146" s="262">
        <v>0</v>
      </c>
      <c r="CC146" s="262">
        <f t="shared" si="176"/>
        <v>0</v>
      </c>
      <c r="CD146" s="262">
        <f t="shared" si="177"/>
        <v>0</v>
      </c>
      <c r="CE146" s="262">
        <f t="shared" si="178"/>
        <v>0</v>
      </c>
      <c r="CF146" s="262">
        <f t="shared" si="179"/>
        <v>0</v>
      </c>
      <c r="CG146" s="262">
        <f t="shared" si="180"/>
        <v>0</v>
      </c>
      <c r="CH146" s="262">
        <f t="shared" si="181"/>
        <v>0</v>
      </c>
      <c r="CI146" s="262">
        <f t="shared" si="182"/>
        <v>0</v>
      </c>
      <c r="CJ146" s="262">
        <v>0</v>
      </c>
      <c r="CK146" s="262">
        <f t="shared" si="183"/>
        <v>0</v>
      </c>
      <c r="CL146" s="262">
        <f t="shared" si="184"/>
        <v>0</v>
      </c>
      <c r="CM146" s="262">
        <f t="shared" si="185"/>
        <v>0</v>
      </c>
      <c r="CN146" s="262">
        <v>0</v>
      </c>
      <c r="CO146" s="262">
        <f t="shared" si="186"/>
        <v>0</v>
      </c>
      <c r="CP146" s="262">
        <f t="shared" si="187"/>
        <v>0</v>
      </c>
      <c r="CQ146" s="262">
        <f t="shared" si="188"/>
        <v>0</v>
      </c>
      <c r="CR146" s="262">
        <v>0</v>
      </c>
      <c r="CS146" s="262">
        <f t="shared" si="189"/>
        <v>0</v>
      </c>
      <c r="CT146" s="262">
        <f t="shared" si="190"/>
        <v>0</v>
      </c>
      <c r="CU146" s="262">
        <f t="shared" si="191"/>
        <v>0</v>
      </c>
      <c r="CV146" s="262">
        <f t="shared" si="192"/>
        <v>0</v>
      </c>
      <c r="CW146" s="262">
        <f t="shared" si="193"/>
        <v>0</v>
      </c>
      <c r="CX146" s="271">
        <f t="shared" si="194"/>
        <v>0</v>
      </c>
      <c r="CY146" s="271">
        <f t="shared" si="195"/>
        <v>0</v>
      </c>
      <c r="CZ146" s="300">
        <f t="shared" si="196"/>
        <v>0</v>
      </c>
      <c r="DA146" s="300">
        <f t="shared" si="197"/>
        <v>0</v>
      </c>
      <c r="DB146" s="300">
        <f t="shared" si="198"/>
        <v>0</v>
      </c>
      <c r="DC146" s="300"/>
      <c r="DD146" s="300"/>
      <c r="DE146" s="300"/>
      <c r="DF146" s="300"/>
    </row>
    <row r="147" spans="1:110" x14ac:dyDescent="0.35">
      <c r="A147" s="22" t="s">
        <v>11</v>
      </c>
      <c r="B147" s="22" t="s">
        <v>799</v>
      </c>
      <c r="C147" s="6" t="s">
        <v>135</v>
      </c>
      <c r="D147" s="7"/>
      <c r="E147" s="7">
        <v>12</v>
      </c>
      <c r="F147" s="7">
        <v>100</v>
      </c>
      <c r="G147" s="8">
        <v>1680000</v>
      </c>
      <c r="H147" s="9">
        <f t="shared" si="139"/>
        <v>16800</v>
      </c>
      <c r="I147" s="10">
        <v>4327322455940</v>
      </c>
      <c r="J147" s="10">
        <v>272760540</v>
      </c>
      <c r="K147" s="10" t="s">
        <v>473</v>
      </c>
      <c r="L147" s="11">
        <v>0</v>
      </c>
      <c r="M147" s="8">
        <v>4005982003851</v>
      </c>
      <c r="N147" s="8">
        <v>216432400</v>
      </c>
      <c r="O147" s="8" t="s">
        <v>681</v>
      </c>
      <c r="P147" s="11">
        <v>0</v>
      </c>
      <c r="Q147" s="12">
        <v>1809547803000</v>
      </c>
      <c r="R147" s="12">
        <v>90638740</v>
      </c>
      <c r="S147" s="12">
        <v>16</v>
      </c>
      <c r="T147" s="12">
        <v>25016800</v>
      </c>
      <c r="U147" s="11" t="s">
        <v>940</v>
      </c>
      <c r="V147" s="12">
        <v>4522200</v>
      </c>
      <c r="W147" s="11">
        <v>0.05</v>
      </c>
      <c r="X147" s="13">
        <f t="shared" si="203"/>
        <v>5760</v>
      </c>
      <c r="Y147" s="14">
        <f t="shared" si="202"/>
        <v>69120</v>
      </c>
      <c r="Z147" s="15">
        <v>6912000</v>
      </c>
      <c r="AA147" s="15">
        <f t="shared" si="199"/>
        <v>116121600000</v>
      </c>
      <c r="AB147" s="16">
        <v>125.25</v>
      </c>
      <c r="AC147" s="16">
        <v>888.83333333333337</v>
      </c>
      <c r="AD147" s="269">
        <f t="shared" si="200"/>
        <v>3000</v>
      </c>
      <c r="AE147" s="269">
        <f t="shared" si="201"/>
        <v>36000</v>
      </c>
      <c r="AF147" s="285">
        <v>3600000</v>
      </c>
      <c r="AG147" s="18">
        <f t="shared" si="140"/>
        <v>60480000000</v>
      </c>
      <c r="AH147" s="63">
        <v>0.05</v>
      </c>
      <c r="AI147" s="129">
        <f t="shared" si="204"/>
        <v>0.52083333333333337</v>
      </c>
      <c r="AJ147" s="290">
        <v>0.4</v>
      </c>
      <c r="AK147" s="9">
        <f t="shared" si="142"/>
        <v>1440000</v>
      </c>
      <c r="AL147" s="259">
        <f t="shared" si="143"/>
        <v>5040000</v>
      </c>
      <c r="AM147" s="259">
        <f t="shared" si="138"/>
        <v>84672000000</v>
      </c>
      <c r="AN147" s="262">
        <v>180000</v>
      </c>
      <c r="AO147" s="262">
        <f t="shared" si="144"/>
        <v>3024000000</v>
      </c>
      <c r="AP147" s="262">
        <f t="shared" si="145"/>
        <v>72000</v>
      </c>
      <c r="AQ147" s="262">
        <f t="shared" si="146"/>
        <v>1209600000</v>
      </c>
      <c r="AR147" s="274">
        <v>252000.00000000003</v>
      </c>
      <c r="AS147" s="274">
        <f t="shared" si="147"/>
        <v>4233600000.0000005</v>
      </c>
      <c r="AT147" s="274">
        <f t="shared" si="148"/>
        <v>100800.00000000001</v>
      </c>
      <c r="AU147" s="274">
        <f t="shared" si="149"/>
        <v>1693440000.0000002</v>
      </c>
      <c r="AV147" s="262">
        <v>252000.00000000003</v>
      </c>
      <c r="AW147" s="262">
        <f t="shared" si="150"/>
        <v>4233600000.0000005</v>
      </c>
      <c r="AX147" s="262">
        <f t="shared" si="151"/>
        <v>100800.00000000001</v>
      </c>
      <c r="AY147" s="262">
        <f t="shared" si="152"/>
        <v>1693440000.0000002</v>
      </c>
      <c r="AZ147" s="262">
        <f t="shared" si="153"/>
        <v>684000</v>
      </c>
      <c r="BA147" s="262">
        <f t="shared" si="154"/>
        <v>11491200000</v>
      </c>
      <c r="BB147" s="262">
        <f t="shared" si="155"/>
        <v>273600</v>
      </c>
      <c r="BC147" s="262">
        <f t="shared" si="156"/>
        <v>4596480000</v>
      </c>
      <c r="BD147" s="261">
        <v>252000.00000000003</v>
      </c>
      <c r="BE147" s="262">
        <f t="shared" si="157"/>
        <v>4233600000.0000005</v>
      </c>
      <c r="BF147" s="262">
        <f t="shared" si="158"/>
        <v>100800.00000000001</v>
      </c>
      <c r="BG147" s="262">
        <f t="shared" si="159"/>
        <v>1693440000.0000002</v>
      </c>
      <c r="BH147" s="262">
        <v>288000</v>
      </c>
      <c r="BI147" s="262">
        <f t="shared" si="160"/>
        <v>4838400000</v>
      </c>
      <c r="BJ147" s="262">
        <f t="shared" si="161"/>
        <v>115200</v>
      </c>
      <c r="BK147" s="262">
        <f t="shared" si="162"/>
        <v>1935360000</v>
      </c>
      <c r="BL147" s="262">
        <v>216000</v>
      </c>
      <c r="BM147" s="262">
        <f t="shared" si="163"/>
        <v>3628800000</v>
      </c>
      <c r="BN147" s="262">
        <f t="shared" si="164"/>
        <v>86400</v>
      </c>
      <c r="BO147" s="262">
        <f t="shared" si="165"/>
        <v>1451520000</v>
      </c>
      <c r="BP147" s="262">
        <f t="shared" si="166"/>
        <v>756000</v>
      </c>
      <c r="BQ147" s="262">
        <f t="shared" si="167"/>
        <v>12700800000</v>
      </c>
      <c r="BR147" s="262">
        <f t="shared" si="168"/>
        <v>302400</v>
      </c>
      <c r="BS147" s="262">
        <f t="shared" si="169"/>
        <v>5080320000</v>
      </c>
      <c r="BT147" s="262">
        <v>396000</v>
      </c>
      <c r="BU147" s="262">
        <f t="shared" si="170"/>
        <v>6652800000</v>
      </c>
      <c r="BV147" s="262">
        <f t="shared" si="171"/>
        <v>158400</v>
      </c>
      <c r="BW147" s="262">
        <f t="shared" si="172"/>
        <v>2661120000</v>
      </c>
      <c r="BX147" s="261">
        <v>396000</v>
      </c>
      <c r="BY147" s="262">
        <f t="shared" si="173"/>
        <v>6652800000</v>
      </c>
      <c r="BZ147" s="262">
        <f t="shared" si="174"/>
        <v>158400</v>
      </c>
      <c r="CA147" s="262">
        <f t="shared" si="175"/>
        <v>2661120000</v>
      </c>
      <c r="CB147" s="262">
        <v>360000</v>
      </c>
      <c r="CC147" s="262">
        <f t="shared" si="176"/>
        <v>6048000000</v>
      </c>
      <c r="CD147" s="262">
        <f t="shared" si="177"/>
        <v>144000</v>
      </c>
      <c r="CE147" s="262">
        <f t="shared" si="178"/>
        <v>2419200000</v>
      </c>
      <c r="CF147" s="262">
        <f t="shared" si="179"/>
        <v>1152000</v>
      </c>
      <c r="CG147" s="262">
        <f t="shared" si="180"/>
        <v>19353600000</v>
      </c>
      <c r="CH147" s="262">
        <f t="shared" si="181"/>
        <v>2661422400</v>
      </c>
      <c r="CI147" s="262">
        <f t="shared" si="182"/>
        <v>7741440000</v>
      </c>
      <c r="CJ147" s="262">
        <v>396000</v>
      </c>
      <c r="CK147" s="262">
        <f t="shared" si="183"/>
        <v>6652800000</v>
      </c>
      <c r="CL147" s="262">
        <f t="shared" si="184"/>
        <v>158400</v>
      </c>
      <c r="CM147" s="262">
        <f t="shared" si="185"/>
        <v>2661120000</v>
      </c>
      <c r="CN147" s="262">
        <v>360000</v>
      </c>
      <c r="CO147" s="262">
        <f t="shared" si="186"/>
        <v>6048000000</v>
      </c>
      <c r="CP147" s="262">
        <f t="shared" si="187"/>
        <v>144000</v>
      </c>
      <c r="CQ147" s="262">
        <f t="shared" si="188"/>
        <v>2419200000</v>
      </c>
      <c r="CR147" s="262">
        <v>252000.00000000003</v>
      </c>
      <c r="CS147" s="262">
        <f t="shared" si="189"/>
        <v>4233600000.0000005</v>
      </c>
      <c r="CT147" s="262">
        <f t="shared" si="190"/>
        <v>100800.00000000001</v>
      </c>
      <c r="CU147" s="262">
        <f t="shared" si="191"/>
        <v>1693440000.0000002</v>
      </c>
      <c r="CV147" s="262">
        <f t="shared" si="192"/>
        <v>1008000</v>
      </c>
      <c r="CW147" s="262">
        <f t="shared" si="193"/>
        <v>16934400000</v>
      </c>
      <c r="CX147" s="271">
        <f t="shared" si="194"/>
        <v>403200</v>
      </c>
      <c r="CY147" s="271">
        <f t="shared" si="195"/>
        <v>6773760000</v>
      </c>
      <c r="CZ147" s="300">
        <f t="shared" si="196"/>
        <v>1440000</v>
      </c>
      <c r="DA147" s="300">
        <f t="shared" si="197"/>
        <v>24192000000</v>
      </c>
      <c r="DB147" s="300">
        <f t="shared" si="198"/>
        <v>0</v>
      </c>
      <c r="DC147" s="300"/>
      <c r="DD147" s="300"/>
      <c r="DE147" s="300"/>
      <c r="DF147" s="300"/>
    </row>
    <row r="148" spans="1:110" x14ac:dyDescent="0.35">
      <c r="A148" s="22" t="s">
        <v>11</v>
      </c>
      <c r="B148" s="22" t="s">
        <v>825</v>
      </c>
      <c r="C148" s="6" t="s">
        <v>456</v>
      </c>
      <c r="D148" s="7"/>
      <c r="E148" s="7">
        <v>12</v>
      </c>
      <c r="F148" s="7">
        <v>100</v>
      </c>
      <c r="G148" s="8">
        <v>578002</v>
      </c>
      <c r="H148" s="9">
        <f t="shared" si="139"/>
        <v>5780.02</v>
      </c>
      <c r="I148" s="10">
        <v>539274078790</v>
      </c>
      <c r="J148" s="10">
        <v>75837700</v>
      </c>
      <c r="K148" s="10" t="s">
        <v>476</v>
      </c>
      <c r="L148" s="11">
        <v>0</v>
      </c>
      <c r="M148" s="8">
        <v>563011049817</v>
      </c>
      <c r="N148" s="8">
        <v>71906100</v>
      </c>
      <c r="O148" s="61" t="s">
        <v>682</v>
      </c>
      <c r="P148" s="11">
        <v>0</v>
      </c>
      <c r="Q148" s="12">
        <v>388258085600</v>
      </c>
      <c r="R148" s="12">
        <v>49573300</v>
      </c>
      <c r="S148" s="12">
        <v>13</v>
      </c>
      <c r="T148" s="12">
        <v>10926900</v>
      </c>
      <c r="U148" s="11" t="s">
        <v>941</v>
      </c>
      <c r="V148" s="11"/>
      <c r="W148" s="11">
        <v>0</v>
      </c>
      <c r="X148" s="13">
        <f t="shared" si="203"/>
        <v>2466.6666666666665</v>
      </c>
      <c r="Y148" s="14">
        <f t="shared" si="202"/>
        <v>29600</v>
      </c>
      <c r="Z148" s="15">
        <v>2960000</v>
      </c>
      <c r="AA148" s="15">
        <f t="shared" si="199"/>
        <v>17108859200.000002</v>
      </c>
      <c r="AB148" s="16">
        <v>0</v>
      </c>
      <c r="AC148" s="16">
        <v>0</v>
      </c>
      <c r="AD148" s="269">
        <f t="shared" si="200"/>
        <v>0</v>
      </c>
      <c r="AE148" s="269">
        <f t="shared" si="201"/>
        <v>0</v>
      </c>
      <c r="AF148" s="283"/>
      <c r="AG148" s="18">
        <f t="shared" si="140"/>
        <v>0</v>
      </c>
      <c r="AH148" s="63"/>
      <c r="AI148" s="129">
        <f t="shared" si="204"/>
        <v>0</v>
      </c>
      <c r="AJ148" s="290">
        <v>0</v>
      </c>
      <c r="AK148" s="9">
        <f t="shared" si="142"/>
        <v>0</v>
      </c>
      <c r="AL148" s="259">
        <f t="shared" si="143"/>
        <v>0</v>
      </c>
      <c r="AM148" s="259">
        <f t="shared" si="138"/>
        <v>0</v>
      </c>
      <c r="AN148" s="262">
        <v>0</v>
      </c>
      <c r="AO148" s="262">
        <f t="shared" si="144"/>
        <v>0</v>
      </c>
      <c r="AP148" s="262">
        <f t="shared" si="145"/>
        <v>0</v>
      </c>
      <c r="AQ148" s="262">
        <f t="shared" si="146"/>
        <v>0</v>
      </c>
      <c r="AR148" s="274">
        <v>0</v>
      </c>
      <c r="AS148" s="274">
        <f t="shared" si="147"/>
        <v>0</v>
      </c>
      <c r="AT148" s="274">
        <f t="shared" si="148"/>
        <v>0</v>
      </c>
      <c r="AU148" s="274">
        <f t="shared" si="149"/>
        <v>0</v>
      </c>
      <c r="AV148" s="262">
        <v>0</v>
      </c>
      <c r="AW148" s="262">
        <f t="shared" si="150"/>
        <v>0</v>
      </c>
      <c r="AX148" s="262">
        <f t="shared" si="151"/>
        <v>0</v>
      </c>
      <c r="AY148" s="262">
        <f t="shared" si="152"/>
        <v>0</v>
      </c>
      <c r="AZ148" s="262">
        <f t="shared" si="153"/>
        <v>0</v>
      </c>
      <c r="BA148" s="262">
        <f t="shared" si="154"/>
        <v>0</v>
      </c>
      <c r="BB148" s="262">
        <f t="shared" si="155"/>
        <v>0</v>
      </c>
      <c r="BC148" s="262">
        <f t="shared" si="156"/>
        <v>0</v>
      </c>
      <c r="BD148" s="261">
        <v>0</v>
      </c>
      <c r="BE148" s="262">
        <f t="shared" si="157"/>
        <v>0</v>
      </c>
      <c r="BF148" s="262">
        <f t="shared" si="158"/>
        <v>0</v>
      </c>
      <c r="BG148" s="262">
        <f t="shared" si="159"/>
        <v>0</v>
      </c>
      <c r="BH148" s="262">
        <v>0</v>
      </c>
      <c r="BI148" s="262">
        <f t="shared" si="160"/>
        <v>0</v>
      </c>
      <c r="BJ148" s="262">
        <f t="shared" si="161"/>
        <v>0</v>
      </c>
      <c r="BK148" s="262">
        <f t="shared" si="162"/>
        <v>0</v>
      </c>
      <c r="BL148" s="262">
        <v>0</v>
      </c>
      <c r="BM148" s="262">
        <f t="shared" si="163"/>
        <v>0</v>
      </c>
      <c r="BN148" s="262">
        <f t="shared" si="164"/>
        <v>0</v>
      </c>
      <c r="BO148" s="262">
        <f t="shared" si="165"/>
        <v>0</v>
      </c>
      <c r="BP148" s="262">
        <f t="shared" si="166"/>
        <v>0</v>
      </c>
      <c r="BQ148" s="262">
        <f t="shared" si="167"/>
        <v>0</v>
      </c>
      <c r="BR148" s="262">
        <f t="shared" si="168"/>
        <v>0</v>
      </c>
      <c r="BS148" s="262">
        <f t="shared" si="169"/>
        <v>0</v>
      </c>
      <c r="BT148" s="262">
        <v>0</v>
      </c>
      <c r="BU148" s="262">
        <f t="shared" si="170"/>
        <v>0</v>
      </c>
      <c r="BV148" s="262">
        <f t="shared" si="171"/>
        <v>0</v>
      </c>
      <c r="BW148" s="262">
        <f t="shared" si="172"/>
        <v>0</v>
      </c>
      <c r="BX148" s="261">
        <v>0</v>
      </c>
      <c r="BY148" s="262">
        <f t="shared" si="173"/>
        <v>0</v>
      </c>
      <c r="BZ148" s="262">
        <f t="shared" si="174"/>
        <v>0</v>
      </c>
      <c r="CA148" s="262">
        <f t="shared" si="175"/>
        <v>0</v>
      </c>
      <c r="CB148" s="262">
        <v>0</v>
      </c>
      <c r="CC148" s="262">
        <f t="shared" si="176"/>
        <v>0</v>
      </c>
      <c r="CD148" s="262">
        <f t="shared" si="177"/>
        <v>0</v>
      </c>
      <c r="CE148" s="262">
        <f t="shared" si="178"/>
        <v>0</v>
      </c>
      <c r="CF148" s="262">
        <f t="shared" si="179"/>
        <v>0</v>
      </c>
      <c r="CG148" s="262">
        <f t="shared" si="180"/>
        <v>0</v>
      </c>
      <c r="CH148" s="262">
        <f t="shared" si="181"/>
        <v>0</v>
      </c>
      <c r="CI148" s="262">
        <f t="shared" si="182"/>
        <v>0</v>
      </c>
      <c r="CJ148" s="262">
        <v>0</v>
      </c>
      <c r="CK148" s="262">
        <f t="shared" si="183"/>
        <v>0</v>
      </c>
      <c r="CL148" s="262">
        <f t="shared" si="184"/>
        <v>0</v>
      </c>
      <c r="CM148" s="262">
        <f t="shared" si="185"/>
        <v>0</v>
      </c>
      <c r="CN148" s="262">
        <v>0</v>
      </c>
      <c r="CO148" s="262">
        <f t="shared" si="186"/>
        <v>0</v>
      </c>
      <c r="CP148" s="262">
        <f t="shared" si="187"/>
        <v>0</v>
      </c>
      <c r="CQ148" s="262">
        <f t="shared" si="188"/>
        <v>0</v>
      </c>
      <c r="CR148" s="262">
        <v>0</v>
      </c>
      <c r="CS148" s="262">
        <f t="shared" si="189"/>
        <v>0</v>
      </c>
      <c r="CT148" s="262">
        <f t="shared" si="190"/>
        <v>0</v>
      </c>
      <c r="CU148" s="262">
        <f t="shared" si="191"/>
        <v>0</v>
      </c>
      <c r="CV148" s="262">
        <f t="shared" si="192"/>
        <v>0</v>
      </c>
      <c r="CW148" s="262">
        <f t="shared" si="193"/>
        <v>0</v>
      </c>
      <c r="CX148" s="271">
        <f t="shared" si="194"/>
        <v>0</v>
      </c>
      <c r="CY148" s="271">
        <f t="shared" si="195"/>
        <v>0</v>
      </c>
      <c r="CZ148" s="300">
        <f t="shared" si="196"/>
        <v>0</v>
      </c>
      <c r="DA148" s="300">
        <f t="shared" si="197"/>
        <v>0</v>
      </c>
      <c r="DB148" s="300">
        <f t="shared" si="198"/>
        <v>0</v>
      </c>
      <c r="DC148" s="300"/>
      <c r="DD148" s="300"/>
      <c r="DE148" s="300"/>
      <c r="DF148" s="300"/>
    </row>
    <row r="149" spans="1:110" x14ac:dyDescent="0.35">
      <c r="A149" s="22" t="s">
        <v>11</v>
      </c>
      <c r="B149" s="22">
        <v>13020295</v>
      </c>
      <c r="C149" s="6" t="s">
        <v>273</v>
      </c>
      <c r="D149" s="7"/>
      <c r="E149" s="7">
        <v>12</v>
      </c>
      <c r="F149" s="7">
        <v>30</v>
      </c>
      <c r="G149" s="8">
        <v>2453940</v>
      </c>
      <c r="H149" s="9">
        <f t="shared" si="139"/>
        <v>81798</v>
      </c>
      <c r="I149" s="10">
        <v>136610090128</v>
      </c>
      <c r="J149" s="10">
        <v>1750710</v>
      </c>
      <c r="K149" s="10" t="s">
        <v>484</v>
      </c>
      <c r="L149" s="11">
        <v>0</v>
      </c>
      <c r="M149" s="8">
        <v>184935750000</v>
      </c>
      <c r="N149" s="8">
        <v>1971840</v>
      </c>
      <c r="O149" s="8" t="s">
        <v>690</v>
      </c>
      <c r="P149" s="11">
        <v>0</v>
      </c>
      <c r="Q149" s="12">
        <v>220891500000</v>
      </c>
      <c r="R149" s="12">
        <v>2313000</v>
      </c>
      <c r="S149" s="12">
        <v>1</v>
      </c>
      <c r="T149" s="12"/>
      <c r="U149" s="11" t="s">
        <v>584</v>
      </c>
      <c r="V149" s="11"/>
      <c r="W149" s="11">
        <v>0</v>
      </c>
      <c r="X149" s="13">
        <f t="shared" si="203"/>
        <v>933.33333333333337</v>
      </c>
      <c r="Y149" s="14">
        <f t="shared" si="202"/>
        <v>11200</v>
      </c>
      <c r="Z149" s="15">
        <v>336000</v>
      </c>
      <c r="AA149" s="15">
        <f t="shared" si="199"/>
        <v>27484128000</v>
      </c>
      <c r="AB149" s="16">
        <v>8</v>
      </c>
      <c r="AC149" s="16">
        <v>432</v>
      </c>
      <c r="AD149" s="269">
        <f t="shared" si="200"/>
        <v>2000</v>
      </c>
      <c r="AE149" s="269">
        <f t="shared" si="201"/>
        <v>24000</v>
      </c>
      <c r="AF149" s="18">
        <v>720000</v>
      </c>
      <c r="AG149" s="18">
        <f t="shared" si="140"/>
        <v>58894560000</v>
      </c>
      <c r="AH149" s="63">
        <v>0.3</v>
      </c>
      <c r="AI149" s="129">
        <f t="shared" si="204"/>
        <v>2.1428571428571428</v>
      </c>
      <c r="AJ149" s="290">
        <v>0</v>
      </c>
      <c r="AK149" s="9">
        <f t="shared" si="142"/>
        <v>0</v>
      </c>
      <c r="AL149" s="259">
        <f t="shared" si="143"/>
        <v>720000</v>
      </c>
      <c r="AM149" s="259">
        <f t="shared" si="138"/>
        <v>58894560000</v>
      </c>
      <c r="AN149" s="262">
        <v>36000</v>
      </c>
      <c r="AO149" s="262">
        <f t="shared" si="144"/>
        <v>2944728000</v>
      </c>
      <c r="AP149" s="262">
        <f t="shared" si="145"/>
        <v>0</v>
      </c>
      <c r="AQ149" s="262">
        <f t="shared" si="146"/>
        <v>0</v>
      </c>
      <c r="AR149" s="274">
        <v>50400.000000000007</v>
      </c>
      <c r="AS149" s="274">
        <f t="shared" si="147"/>
        <v>4122619200.0000005</v>
      </c>
      <c r="AT149" s="274">
        <f t="shared" si="148"/>
        <v>0</v>
      </c>
      <c r="AU149" s="274">
        <f t="shared" si="149"/>
        <v>0</v>
      </c>
      <c r="AV149" s="262">
        <v>50400.000000000007</v>
      </c>
      <c r="AW149" s="262">
        <f t="shared" si="150"/>
        <v>4122619200.0000005</v>
      </c>
      <c r="AX149" s="262">
        <f t="shared" si="151"/>
        <v>0</v>
      </c>
      <c r="AY149" s="262">
        <f t="shared" si="152"/>
        <v>0</v>
      </c>
      <c r="AZ149" s="262">
        <f t="shared" si="153"/>
        <v>136800</v>
      </c>
      <c r="BA149" s="262">
        <f t="shared" si="154"/>
        <v>11189966400</v>
      </c>
      <c r="BB149" s="262">
        <f t="shared" si="155"/>
        <v>0</v>
      </c>
      <c r="BC149" s="262">
        <f t="shared" si="156"/>
        <v>0</v>
      </c>
      <c r="BD149" s="261">
        <v>50400.000000000007</v>
      </c>
      <c r="BE149" s="262">
        <f t="shared" si="157"/>
        <v>4122619200.0000005</v>
      </c>
      <c r="BF149" s="262">
        <f t="shared" si="158"/>
        <v>0</v>
      </c>
      <c r="BG149" s="262">
        <f t="shared" si="159"/>
        <v>0</v>
      </c>
      <c r="BH149" s="262">
        <v>57600</v>
      </c>
      <c r="BI149" s="262">
        <f t="shared" si="160"/>
        <v>4711564800</v>
      </c>
      <c r="BJ149" s="262">
        <f t="shared" si="161"/>
        <v>0</v>
      </c>
      <c r="BK149" s="262">
        <f t="shared" si="162"/>
        <v>0</v>
      </c>
      <c r="BL149" s="262">
        <v>43200</v>
      </c>
      <c r="BM149" s="262">
        <f t="shared" si="163"/>
        <v>3533673600</v>
      </c>
      <c r="BN149" s="262">
        <f t="shared" si="164"/>
        <v>0</v>
      </c>
      <c r="BO149" s="262">
        <f t="shared" si="165"/>
        <v>0</v>
      </c>
      <c r="BP149" s="262">
        <f t="shared" si="166"/>
        <v>151200</v>
      </c>
      <c r="BQ149" s="262">
        <f t="shared" si="167"/>
        <v>12367857600</v>
      </c>
      <c r="BR149" s="262">
        <f t="shared" si="168"/>
        <v>0</v>
      </c>
      <c r="BS149" s="262">
        <f t="shared" si="169"/>
        <v>0</v>
      </c>
      <c r="BT149" s="262">
        <v>79200</v>
      </c>
      <c r="BU149" s="262">
        <f t="shared" si="170"/>
        <v>6478401600</v>
      </c>
      <c r="BV149" s="262">
        <f t="shared" si="171"/>
        <v>0</v>
      </c>
      <c r="BW149" s="262">
        <f t="shared" si="172"/>
        <v>0</v>
      </c>
      <c r="BX149" s="261">
        <v>79200</v>
      </c>
      <c r="BY149" s="262">
        <f t="shared" si="173"/>
        <v>6478401600</v>
      </c>
      <c r="BZ149" s="262">
        <f t="shared" si="174"/>
        <v>0</v>
      </c>
      <c r="CA149" s="262">
        <f t="shared" si="175"/>
        <v>0</v>
      </c>
      <c r="CB149" s="262">
        <v>72000</v>
      </c>
      <c r="CC149" s="262">
        <f t="shared" si="176"/>
        <v>5889456000</v>
      </c>
      <c r="CD149" s="262">
        <f t="shared" si="177"/>
        <v>0</v>
      </c>
      <c r="CE149" s="262">
        <f t="shared" si="178"/>
        <v>0</v>
      </c>
      <c r="CF149" s="262">
        <f t="shared" si="179"/>
        <v>230400</v>
      </c>
      <c r="CG149" s="262">
        <f t="shared" si="180"/>
        <v>18846259200</v>
      </c>
      <c r="CH149" s="262">
        <f t="shared" si="181"/>
        <v>0</v>
      </c>
      <c r="CI149" s="262">
        <f t="shared" si="182"/>
        <v>0</v>
      </c>
      <c r="CJ149" s="262">
        <v>79200</v>
      </c>
      <c r="CK149" s="262">
        <f t="shared" si="183"/>
        <v>6478401600</v>
      </c>
      <c r="CL149" s="262">
        <f t="shared" si="184"/>
        <v>0</v>
      </c>
      <c r="CM149" s="262">
        <f t="shared" si="185"/>
        <v>0</v>
      </c>
      <c r="CN149" s="262">
        <v>72000</v>
      </c>
      <c r="CO149" s="262">
        <f t="shared" si="186"/>
        <v>5889456000</v>
      </c>
      <c r="CP149" s="262">
        <f t="shared" si="187"/>
        <v>0</v>
      </c>
      <c r="CQ149" s="262">
        <f t="shared" si="188"/>
        <v>0</v>
      </c>
      <c r="CR149" s="262">
        <v>50400.000000000007</v>
      </c>
      <c r="CS149" s="262">
        <f t="shared" si="189"/>
        <v>4122619200.0000005</v>
      </c>
      <c r="CT149" s="262">
        <f t="shared" si="190"/>
        <v>0</v>
      </c>
      <c r="CU149" s="262">
        <f t="shared" si="191"/>
        <v>0</v>
      </c>
      <c r="CV149" s="262">
        <f t="shared" si="192"/>
        <v>201600</v>
      </c>
      <c r="CW149" s="262">
        <f t="shared" si="193"/>
        <v>16490476800</v>
      </c>
      <c r="CX149" s="271">
        <f t="shared" si="194"/>
        <v>0</v>
      </c>
      <c r="CY149" s="271">
        <f t="shared" si="195"/>
        <v>0</v>
      </c>
      <c r="CZ149" s="300">
        <f t="shared" si="196"/>
        <v>0</v>
      </c>
      <c r="DA149" s="300">
        <f t="shared" si="197"/>
        <v>0</v>
      </c>
      <c r="DB149" s="300">
        <f t="shared" si="198"/>
        <v>0</v>
      </c>
      <c r="DC149" s="300"/>
      <c r="DD149" s="300"/>
      <c r="DE149" s="300"/>
      <c r="DF149" s="300"/>
    </row>
    <row r="150" spans="1:110" ht="19.5" customHeight="1" x14ac:dyDescent="0.35">
      <c r="A150" s="22" t="s">
        <v>11</v>
      </c>
      <c r="B150" s="22" t="s">
        <v>779</v>
      </c>
      <c r="C150" s="6" t="s">
        <v>433</v>
      </c>
      <c r="D150" s="7" t="s">
        <v>181</v>
      </c>
      <c r="E150" s="7">
        <v>12</v>
      </c>
      <c r="F150" s="7">
        <v>30</v>
      </c>
      <c r="G150" s="8">
        <v>334800</v>
      </c>
      <c r="H150" s="9">
        <f t="shared" si="139"/>
        <v>11160</v>
      </c>
      <c r="I150" s="10"/>
      <c r="J150" s="10"/>
      <c r="K150" s="10"/>
      <c r="L150" s="11"/>
      <c r="M150" s="8">
        <v>0</v>
      </c>
      <c r="N150" s="8">
        <v>0</v>
      </c>
      <c r="O150" s="8">
        <v>0</v>
      </c>
      <c r="P150" s="11" t="s">
        <v>860</v>
      </c>
      <c r="Q150" s="12">
        <v>0</v>
      </c>
      <c r="R150" s="12">
        <v>0</v>
      </c>
      <c r="S150" s="12"/>
      <c r="T150" s="12"/>
      <c r="U150" s="12">
        <v>0</v>
      </c>
      <c r="V150" s="12"/>
      <c r="W150" s="11" t="s">
        <v>860</v>
      </c>
      <c r="X150" s="13">
        <f t="shared" ref="X150:X155" si="205">(Z150/F150)/E150</f>
        <v>933.33333333333337</v>
      </c>
      <c r="Y150" s="14">
        <f t="shared" ref="Y150:Y155" si="206">Z150/F150</f>
        <v>11200</v>
      </c>
      <c r="Z150" s="15">
        <v>336000</v>
      </c>
      <c r="AA150" s="15">
        <f t="shared" ref="AA150:AA155" si="207">Z150*H150</f>
        <v>3749760000</v>
      </c>
      <c r="AB150" s="16" t="s">
        <v>564</v>
      </c>
      <c r="AC150" s="16">
        <v>224</v>
      </c>
      <c r="AD150" s="269">
        <f t="shared" si="200"/>
        <v>7000</v>
      </c>
      <c r="AE150" s="269">
        <f t="shared" si="201"/>
        <v>84000</v>
      </c>
      <c r="AF150" s="283">
        <v>2520000</v>
      </c>
      <c r="AG150" s="18">
        <f t="shared" si="140"/>
        <v>28123200000</v>
      </c>
      <c r="AH150" s="63"/>
      <c r="AI150" s="129">
        <f t="shared" si="204"/>
        <v>7.5</v>
      </c>
      <c r="AJ150" s="290">
        <v>0.25</v>
      </c>
      <c r="AK150" s="9">
        <f t="shared" si="142"/>
        <v>630000</v>
      </c>
      <c r="AL150" s="259">
        <f t="shared" si="143"/>
        <v>3150000</v>
      </c>
      <c r="AM150" s="259">
        <f t="shared" si="138"/>
        <v>35154000000</v>
      </c>
      <c r="AN150" s="262">
        <v>126000</v>
      </c>
      <c r="AO150" s="262">
        <f t="shared" si="144"/>
        <v>1406160000</v>
      </c>
      <c r="AP150" s="262">
        <f t="shared" si="145"/>
        <v>31500</v>
      </c>
      <c r="AQ150" s="262">
        <f t="shared" si="146"/>
        <v>351540000</v>
      </c>
      <c r="AR150" s="274">
        <v>176400.00000000003</v>
      </c>
      <c r="AS150" s="274">
        <f t="shared" si="147"/>
        <v>1968624000.0000002</v>
      </c>
      <c r="AT150" s="274">
        <f t="shared" si="148"/>
        <v>44100.000000000007</v>
      </c>
      <c r="AU150" s="274">
        <f t="shared" si="149"/>
        <v>492156000.00000006</v>
      </c>
      <c r="AV150" s="262">
        <v>176400.00000000003</v>
      </c>
      <c r="AW150" s="262">
        <f t="shared" si="150"/>
        <v>1968624000.0000002</v>
      </c>
      <c r="AX150" s="262">
        <f t="shared" si="151"/>
        <v>44100.000000000007</v>
      </c>
      <c r="AY150" s="262">
        <f t="shared" si="152"/>
        <v>492156000.00000006</v>
      </c>
      <c r="AZ150" s="262">
        <f t="shared" si="153"/>
        <v>478800.00000000006</v>
      </c>
      <c r="BA150" s="262">
        <f t="shared" si="154"/>
        <v>5343408000</v>
      </c>
      <c r="BB150" s="262">
        <f t="shared" si="155"/>
        <v>119700.00000000001</v>
      </c>
      <c r="BC150" s="262">
        <f t="shared" si="156"/>
        <v>1335852000</v>
      </c>
      <c r="BD150" s="261">
        <v>176400.00000000003</v>
      </c>
      <c r="BE150" s="262">
        <f t="shared" si="157"/>
        <v>1968624000.0000002</v>
      </c>
      <c r="BF150" s="262">
        <f t="shared" si="158"/>
        <v>44100.000000000007</v>
      </c>
      <c r="BG150" s="262">
        <f t="shared" si="159"/>
        <v>492156000.00000006</v>
      </c>
      <c r="BH150" s="262">
        <v>201600</v>
      </c>
      <c r="BI150" s="262">
        <f t="shared" si="160"/>
        <v>2249856000</v>
      </c>
      <c r="BJ150" s="262">
        <f t="shared" si="161"/>
        <v>50400</v>
      </c>
      <c r="BK150" s="262">
        <f t="shared" si="162"/>
        <v>562464000</v>
      </c>
      <c r="BL150" s="262">
        <v>151200</v>
      </c>
      <c r="BM150" s="262">
        <f t="shared" si="163"/>
        <v>1687392000</v>
      </c>
      <c r="BN150" s="262">
        <f t="shared" si="164"/>
        <v>37800</v>
      </c>
      <c r="BO150" s="262">
        <f t="shared" si="165"/>
        <v>421848000</v>
      </c>
      <c r="BP150" s="262">
        <f t="shared" si="166"/>
        <v>529200</v>
      </c>
      <c r="BQ150" s="262">
        <f t="shared" si="167"/>
        <v>5905872000</v>
      </c>
      <c r="BR150" s="262">
        <f t="shared" si="168"/>
        <v>132300</v>
      </c>
      <c r="BS150" s="262">
        <f t="shared" si="169"/>
        <v>1476468000</v>
      </c>
      <c r="BT150" s="262">
        <v>277200</v>
      </c>
      <c r="BU150" s="262">
        <f t="shared" si="170"/>
        <v>3093552000</v>
      </c>
      <c r="BV150" s="262">
        <f t="shared" si="171"/>
        <v>69300</v>
      </c>
      <c r="BW150" s="262">
        <f t="shared" si="172"/>
        <v>773388000</v>
      </c>
      <c r="BX150" s="261">
        <v>277200</v>
      </c>
      <c r="BY150" s="262">
        <f t="shared" si="173"/>
        <v>3093552000</v>
      </c>
      <c r="BZ150" s="262">
        <f t="shared" si="174"/>
        <v>69300</v>
      </c>
      <c r="CA150" s="262">
        <f t="shared" si="175"/>
        <v>773388000</v>
      </c>
      <c r="CB150" s="262">
        <v>252000</v>
      </c>
      <c r="CC150" s="262">
        <f t="shared" si="176"/>
        <v>2812320000</v>
      </c>
      <c r="CD150" s="262">
        <f t="shared" si="177"/>
        <v>63000</v>
      </c>
      <c r="CE150" s="262">
        <f t="shared" si="178"/>
        <v>703080000</v>
      </c>
      <c r="CF150" s="262">
        <f t="shared" si="179"/>
        <v>806400</v>
      </c>
      <c r="CG150" s="262">
        <f t="shared" si="180"/>
        <v>8999424000</v>
      </c>
      <c r="CH150" s="262">
        <f t="shared" si="181"/>
        <v>773520300</v>
      </c>
      <c r="CI150" s="262">
        <f t="shared" si="182"/>
        <v>2249856000</v>
      </c>
      <c r="CJ150" s="262">
        <v>277200</v>
      </c>
      <c r="CK150" s="262">
        <f t="shared" si="183"/>
        <v>3093552000</v>
      </c>
      <c r="CL150" s="262">
        <f t="shared" si="184"/>
        <v>69300</v>
      </c>
      <c r="CM150" s="262">
        <f t="shared" si="185"/>
        <v>773388000</v>
      </c>
      <c r="CN150" s="262">
        <v>252000</v>
      </c>
      <c r="CO150" s="262">
        <f t="shared" si="186"/>
        <v>2812320000</v>
      </c>
      <c r="CP150" s="262">
        <f t="shared" si="187"/>
        <v>63000</v>
      </c>
      <c r="CQ150" s="262">
        <f t="shared" si="188"/>
        <v>703080000</v>
      </c>
      <c r="CR150" s="262">
        <v>176400.00000000003</v>
      </c>
      <c r="CS150" s="262">
        <f t="shared" si="189"/>
        <v>1968624000.0000002</v>
      </c>
      <c r="CT150" s="262">
        <f t="shared" si="190"/>
        <v>44100.000000000007</v>
      </c>
      <c r="CU150" s="262">
        <f t="shared" si="191"/>
        <v>492156000.00000006</v>
      </c>
      <c r="CV150" s="262">
        <f t="shared" si="192"/>
        <v>705600</v>
      </c>
      <c r="CW150" s="262">
        <f t="shared" si="193"/>
        <v>7874496000</v>
      </c>
      <c r="CX150" s="271">
        <f t="shared" si="194"/>
        <v>176400</v>
      </c>
      <c r="CY150" s="271">
        <f t="shared" si="195"/>
        <v>1968624000</v>
      </c>
      <c r="CZ150" s="300">
        <f t="shared" si="196"/>
        <v>630000</v>
      </c>
      <c r="DA150" s="300">
        <f t="shared" si="197"/>
        <v>7030800000</v>
      </c>
      <c r="DB150" s="300">
        <f t="shared" si="198"/>
        <v>0</v>
      </c>
      <c r="DC150" s="300"/>
      <c r="DD150" s="300"/>
      <c r="DE150" s="300"/>
      <c r="DF150" s="300"/>
    </row>
    <row r="151" spans="1:110" ht="37.5" customHeight="1" x14ac:dyDescent="0.35">
      <c r="A151" s="22" t="s">
        <v>11</v>
      </c>
      <c r="B151" s="22" t="s">
        <v>410</v>
      </c>
      <c r="C151" s="138" t="s">
        <v>133</v>
      </c>
      <c r="D151" s="7"/>
      <c r="E151" s="7">
        <v>12</v>
      </c>
      <c r="F151" s="7">
        <v>100</v>
      </c>
      <c r="G151" s="8">
        <v>1605800</v>
      </c>
      <c r="H151" s="9">
        <f t="shared" si="139"/>
        <v>16058</v>
      </c>
      <c r="I151" s="10">
        <v>128534730403</v>
      </c>
      <c r="J151" s="10">
        <v>9439480</v>
      </c>
      <c r="K151" s="10" t="s">
        <v>517</v>
      </c>
      <c r="L151" s="11">
        <v>0</v>
      </c>
      <c r="M151" s="8">
        <v>192213324825</v>
      </c>
      <c r="N151" s="8">
        <v>11355040</v>
      </c>
      <c r="O151" s="8" t="s">
        <v>706</v>
      </c>
      <c r="P151" s="11">
        <v>0</v>
      </c>
      <c r="Q151" s="12">
        <v>169092913000</v>
      </c>
      <c r="R151" s="12">
        <v>7383970</v>
      </c>
      <c r="S151" s="12">
        <v>5</v>
      </c>
      <c r="T151" s="12">
        <v>4846320</v>
      </c>
      <c r="U151" s="11" t="s">
        <v>943</v>
      </c>
      <c r="V151" s="12">
        <v>194500</v>
      </c>
      <c r="W151" s="11">
        <v>0.03</v>
      </c>
      <c r="X151" s="13">
        <f t="shared" si="205"/>
        <v>933.33333333333337</v>
      </c>
      <c r="Y151" s="14">
        <f t="shared" si="206"/>
        <v>11200</v>
      </c>
      <c r="Z151" s="15">
        <v>1120000</v>
      </c>
      <c r="AA151" s="15">
        <f t="shared" si="207"/>
        <v>17984960000</v>
      </c>
      <c r="AB151" s="16" t="s">
        <v>564</v>
      </c>
      <c r="AC151" s="16">
        <v>0</v>
      </c>
      <c r="AD151" s="269">
        <f t="shared" si="200"/>
        <v>1500</v>
      </c>
      <c r="AE151" s="269">
        <f t="shared" si="201"/>
        <v>18000</v>
      </c>
      <c r="AF151" s="283">
        <v>1800000</v>
      </c>
      <c r="AG151" s="18">
        <f t="shared" si="140"/>
        <v>28904400000</v>
      </c>
      <c r="AH151" s="65" t="s">
        <v>1020</v>
      </c>
      <c r="AI151" s="129">
        <f t="shared" si="204"/>
        <v>1.6071428571428572</v>
      </c>
      <c r="AJ151" s="290">
        <v>0</v>
      </c>
      <c r="AK151" s="9">
        <f t="shared" si="142"/>
        <v>0</v>
      </c>
      <c r="AL151" s="259">
        <f t="shared" si="143"/>
        <v>1800000</v>
      </c>
      <c r="AM151" s="259">
        <f t="shared" si="138"/>
        <v>28904400000</v>
      </c>
      <c r="AN151" s="262">
        <v>90000</v>
      </c>
      <c r="AO151" s="262">
        <f t="shared" si="144"/>
        <v>1445220000</v>
      </c>
      <c r="AP151" s="262">
        <f t="shared" si="145"/>
        <v>0</v>
      </c>
      <c r="AQ151" s="262">
        <f t="shared" si="146"/>
        <v>0</v>
      </c>
      <c r="AR151" s="274">
        <v>126000.00000000001</v>
      </c>
      <c r="AS151" s="274">
        <f t="shared" si="147"/>
        <v>2023308000.0000002</v>
      </c>
      <c r="AT151" s="274">
        <f t="shared" si="148"/>
        <v>0</v>
      </c>
      <c r="AU151" s="274">
        <f t="shared" si="149"/>
        <v>0</v>
      </c>
      <c r="AV151" s="262">
        <v>126000.00000000001</v>
      </c>
      <c r="AW151" s="262">
        <f t="shared" si="150"/>
        <v>2023308000.0000002</v>
      </c>
      <c r="AX151" s="262">
        <f t="shared" si="151"/>
        <v>0</v>
      </c>
      <c r="AY151" s="262">
        <f t="shared" si="152"/>
        <v>0</v>
      </c>
      <c r="AZ151" s="262">
        <f t="shared" si="153"/>
        <v>342000</v>
      </c>
      <c r="BA151" s="262">
        <f t="shared" si="154"/>
        <v>5491836000</v>
      </c>
      <c r="BB151" s="262">
        <f t="shared" si="155"/>
        <v>0</v>
      </c>
      <c r="BC151" s="262">
        <f t="shared" si="156"/>
        <v>0</v>
      </c>
      <c r="BD151" s="261">
        <v>126000.00000000001</v>
      </c>
      <c r="BE151" s="262">
        <f t="shared" si="157"/>
        <v>2023308000.0000002</v>
      </c>
      <c r="BF151" s="262">
        <f t="shared" si="158"/>
        <v>0</v>
      </c>
      <c r="BG151" s="262">
        <f t="shared" si="159"/>
        <v>0</v>
      </c>
      <c r="BH151" s="262">
        <v>144000</v>
      </c>
      <c r="BI151" s="262">
        <f t="shared" si="160"/>
        <v>2312352000</v>
      </c>
      <c r="BJ151" s="262">
        <f t="shared" si="161"/>
        <v>0</v>
      </c>
      <c r="BK151" s="262">
        <f t="shared" si="162"/>
        <v>0</v>
      </c>
      <c r="BL151" s="262">
        <v>108000</v>
      </c>
      <c r="BM151" s="262">
        <f t="shared" si="163"/>
        <v>1734264000</v>
      </c>
      <c r="BN151" s="262">
        <f t="shared" si="164"/>
        <v>0</v>
      </c>
      <c r="BO151" s="262">
        <f t="shared" si="165"/>
        <v>0</v>
      </c>
      <c r="BP151" s="262">
        <f t="shared" si="166"/>
        <v>378000</v>
      </c>
      <c r="BQ151" s="262">
        <f t="shared" si="167"/>
        <v>6069924000</v>
      </c>
      <c r="BR151" s="262">
        <f t="shared" si="168"/>
        <v>0</v>
      </c>
      <c r="BS151" s="262">
        <f t="shared" si="169"/>
        <v>0</v>
      </c>
      <c r="BT151" s="262">
        <v>198000</v>
      </c>
      <c r="BU151" s="262">
        <f t="shared" si="170"/>
        <v>3179484000</v>
      </c>
      <c r="BV151" s="262">
        <f t="shared" si="171"/>
        <v>0</v>
      </c>
      <c r="BW151" s="262">
        <f t="shared" si="172"/>
        <v>0</v>
      </c>
      <c r="BX151" s="261">
        <v>198000</v>
      </c>
      <c r="BY151" s="262">
        <f t="shared" si="173"/>
        <v>3179484000</v>
      </c>
      <c r="BZ151" s="262">
        <f t="shared" si="174"/>
        <v>0</v>
      </c>
      <c r="CA151" s="262">
        <f t="shared" si="175"/>
        <v>0</v>
      </c>
      <c r="CB151" s="262">
        <v>180000</v>
      </c>
      <c r="CC151" s="262">
        <f t="shared" si="176"/>
        <v>2890440000</v>
      </c>
      <c r="CD151" s="262">
        <f t="shared" si="177"/>
        <v>0</v>
      </c>
      <c r="CE151" s="262">
        <f t="shared" si="178"/>
        <v>0</v>
      </c>
      <c r="CF151" s="262">
        <f t="shared" si="179"/>
        <v>576000</v>
      </c>
      <c r="CG151" s="262">
        <f t="shared" si="180"/>
        <v>9249408000</v>
      </c>
      <c r="CH151" s="262">
        <f t="shared" si="181"/>
        <v>0</v>
      </c>
      <c r="CI151" s="262">
        <f t="shared" si="182"/>
        <v>0</v>
      </c>
      <c r="CJ151" s="262">
        <v>198000</v>
      </c>
      <c r="CK151" s="262">
        <f t="shared" si="183"/>
        <v>3179484000</v>
      </c>
      <c r="CL151" s="262">
        <f t="shared" si="184"/>
        <v>0</v>
      </c>
      <c r="CM151" s="262">
        <f t="shared" si="185"/>
        <v>0</v>
      </c>
      <c r="CN151" s="262">
        <v>180000</v>
      </c>
      <c r="CO151" s="262">
        <f t="shared" si="186"/>
        <v>2890440000</v>
      </c>
      <c r="CP151" s="262">
        <f t="shared" si="187"/>
        <v>0</v>
      </c>
      <c r="CQ151" s="262">
        <f t="shared" si="188"/>
        <v>0</v>
      </c>
      <c r="CR151" s="262">
        <v>126000.00000000001</v>
      </c>
      <c r="CS151" s="262">
        <f t="shared" si="189"/>
        <v>2023308000.0000002</v>
      </c>
      <c r="CT151" s="262">
        <f t="shared" si="190"/>
        <v>0</v>
      </c>
      <c r="CU151" s="262">
        <f t="shared" si="191"/>
        <v>0</v>
      </c>
      <c r="CV151" s="262">
        <f t="shared" si="192"/>
        <v>504000</v>
      </c>
      <c r="CW151" s="262">
        <f t="shared" si="193"/>
        <v>8093232000</v>
      </c>
      <c r="CX151" s="271">
        <f t="shared" si="194"/>
        <v>0</v>
      </c>
      <c r="CY151" s="271">
        <f t="shared" si="195"/>
        <v>0</v>
      </c>
      <c r="CZ151" s="300">
        <f t="shared" si="196"/>
        <v>0</v>
      </c>
      <c r="DA151" s="300">
        <f t="shared" si="197"/>
        <v>0</v>
      </c>
      <c r="DB151" s="300">
        <f t="shared" si="198"/>
        <v>0</v>
      </c>
      <c r="DC151" s="300"/>
      <c r="DD151" s="300"/>
      <c r="DE151" s="300"/>
      <c r="DF151" s="300"/>
    </row>
    <row r="152" spans="1:110" ht="19.5" customHeight="1" x14ac:dyDescent="0.35">
      <c r="A152" s="22" t="s">
        <v>11</v>
      </c>
      <c r="B152" s="22">
        <v>13020287</v>
      </c>
      <c r="C152" s="6" t="s">
        <v>134</v>
      </c>
      <c r="D152" s="7"/>
      <c r="E152" s="7">
        <v>12</v>
      </c>
      <c r="F152" s="7">
        <v>60</v>
      </c>
      <c r="G152" s="8">
        <v>1500000</v>
      </c>
      <c r="H152" s="9">
        <f t="shared" si="139"/>
        <v>25000</v>
      </c>
      <c r="I152" s="10">
        <v>898492238760</v>
      </c>
      <c r="J152" s="10">
        <v>45202010</v>
      </c>
      <c r="K152" s="10" t="s">
        <v>518</v>
      </c>
      <c r="L152" s="11">
        <v>0</v>
      </c>
      <c r="M152" s="8">
        <v>1368354961785</v>
      </c>
      <c r="N152" s="8">
        <v>15590100</v>
      </c>
      <c r="O152" s="8" t="s">
        <v>707</v>
      </c>
      <c r="P152" s="11">
        <v>0</v>
      </c>
      <c r="Q152" s="12">
        <v>1853200524800</v>
      </c>
      <c r="R152" s="12">
        <v>53181860</v>
      </c>
      <c r="S152" s="12">
        <v>10</v>
      </c>
      <c r="T152" s="12">
        <v>17848170</v>
      </c>
      <c r="U152" s="11" t="s">
        <v>944</v>
      </c>
      <c r="V152" s="12">
        <v>96060</v>
      </c>
      <c r="W152" s="11">
        <v>0</v>
      </c>
      <c r="X152" s="13">
        <f t="shared" si="205"/>
        <v>1866.6666666666667</v>
      </c>
      <c r="Y152" s="14">
        <f t="shared" si="206"/>
        <v>22400</v>
      </c>
      <c r="Z152" s="15">
        <v>1344000</v>
      </c>
      <c r="AA152" s="15">
        <f t="shared" si="207"/>
        <v>33600000000</v>
      </c>
      <c r="AB152" s="16" t="s">
        <v>564</v>
      </c>
      <c r="AC152" s="16">
        <v>0</v>
      </c>
      <c r="AD152" s="269">
        <f t="shared" si="200"/>
        <v>3000</v>
      </c>
      <c r="AE152" s="269">
        <f t="shared" si="201"/>
        <v>36000</v>
      </c>
      <c r="AF152" s="283">
        <v>2160000</v>
      </c>
      <c r="AG152" s="18">
        <f t="shared" si="140"/>
        <v>54000000000</v>
      </c>
      <c r="AH152" s="63" t="s">
        <v>1021</v>
      </c>
      <c r="AI152" s="129">
        <f t="shared" si="204"/>
        <v>1.6071428571428572</v>
      </c>
      <c r="AJ152" s="290">
        <v>0</v>
      </c>
      <c r="AK152" s="9">
        <f t="shared" si="142"/>
        <v>0</v>
      </c>
      <c r="AL152" s="259">
        <f t="shared" si="143"/>
        <v>2160000</v>
      </c>
      <c r="AM152" s="259">
        <f t="shared" si="138"/>
        <v>54000000000</v>
      </c>
      <c r="AN152" s="262">
        <v>108000</v>
      </c>
      <c r="AO152" s="262">
        <f t="shared" si="144"/>
        <v>2700000000</v>
      </c>
      <c r="AP152" s="262">
        <f t="shared" si="145"/>
        <v>0</v>
      </c>
      <c r="AQ152" s="262">
        <f t="shared" si="146"/>
        <v>0</v>
      </c>
      <c r="AR152" s="274">
        <v>151200</v>
      </c>
      <c r="AS152" s="274">
        <f t="shared" si="147"/>
        <v>3780000000</v>
      </c>
      <c r="AT152" s="274">
        <f t="shared" si="148"/>
        <v>0</v>
      </c>
      <c r="AU152" s="274">
        <f t="shared" si="149"/>
        <v>0</v>
      </c>
      <c r="AV152" s="262">
        <v>151200</v>
      </c>
      <c r="AW152" s="262">
        <f t="shared" si="150"/>
        <v>3780000000</v>
      </c>
      <c r="AX152" s="262">
        <f t="shared" si="151"/>
        <v>0</v>
      </c>
      <c r="AY152" s="262">
        <f t="shared" si="152"/>
        <v>0</v>
      </c>
      <c r="AZ152" s="262">
        <f t="shared" si="153"/>
        <v>410400</v>
      </c>
      <c r="BA152" s="262">
        <f t="shared" si="154"/>
        <v>10260000000</v>
      </c>
      <c r="BB152" s="262">
        <f t="shared" si="155"/>
        <v>0</v>
      </c>
      <c r="BC152" s="262">
        <f t="shared" si="156"/>
        <v>0</v>
      </c>
      <c r="BD152" s="261">
        <v>151200</v>
      </c>
      <c r="BE152" s="262">
        <f t="shared" si="157"/>
        <v>3780000000</v>
      </c>
      <c r="BF152" s="262">
        <f t="shared" si="158"/>
        <v>0</v>
      </c>
      <c r="BG152" s="262">
        <f t="shared" si="159"/>
        <v>0</v>
      </c>
      <c r="BH152" s="262">
        <v>172800</v>
      </c>
      <c r="BI152" s="262">
        <f t="shared" si="160"/>
        <v>4320000000</v>
      </c>
      <c r="BJ152" s="262">
        <f t="shared" si="161"/>
        <v>0</v>
      </c>
      <c r="BK152" s="262">
        <f t="shared" si="162"/>
        <v>0</v>
      </c>
      <c r="BL152" s="262">
        <v>129600</v>
      </c>
      <c r="BM152" s="262">
        <f t="shared" si="163"/>
        <v>3240000000</v>
      </c>
      <c r="BN152" s="262">
        <f t="shared" si="164"/>
        <v>0</v>
      </c>
      <c r="BO152" s="262">
        <f t="shared" si="165"/>
        <v>0</v>
      </c>
      <c r="BP152" s="262">
        <f t="shared" si="166"/>
        <v>453600</v>
      </c>
      <c r="BQ152" s="262">
        <f t="shared" si="167"/>
        <v>11340000000</v>
      </c>
      <c r="BR152" s="262">
        <f t="shared" si="168"/>
        <v>0</v>
      </c>
      <c r="BS152" s="262">
        <f t="shared" si="169"/>
        <v>0</v>
      </c>
      <c r="BT152" s="262">
        <v>237600</v>
      </c>
      <c r="BU152" s="262">
        <f t="shared" si="170"/>
        <v>5940000000</v>
      </c>
      <c r="BV152" s="262">
        <f t="shared" si="171"/>
        <v>0</v>
      </c>
      <c r="BW152" s="262">
        <f t="shared" si="172"/>
        <v>0</v>
      </c>
      <c r="BX152" s="261">
        <v>237600</v>
      </c>
      <c r="BY152" s="262">
        <f t="shared" si="173"/>
        <v>5940000000</v>
      </c>
      <c r="BZ152" s="262">
        <f t="shared" si="174"/>
        <v>0</v>
      </c>
      <c r="CA152" s="262">
        <f t="shared" si="175"/>
        <v>0</v>
      </c>
      <c r="CB152" s="262">
        <v>216000</v>
      </c>
      <c r="CC152" s="262">
        <f t="shared" si="176"/>
        <v>5400000000</v>
      </c>
      <c r="CD152" s="262">
        <f t="shared" si="177"/>
        <v>0</v>
      </c>
      <c r="CE152" s="262">
        <f t="shared" si="178"/>
        <v>0</v>
      </c>
      <c r="CF152" s="262">
        <f t="shared" si="179"/>
        <v>691200</v>
      </c>
      <c r="CG152" s="262">
        <f t="shared" si="180"/>
        <v>17280000000</v>
      </c>
      <c r="CH152" s="262">
        <f t="shared" si="181"/>
        <v>0</v>
      </c>
      <c r="CI152" s="262">
        <f t="shared" si="182"/>
        <v>0</v>
      </c>
      <c r="CJ152" s="262">
        <v>237600</v>
      </c>
      <c r="CK152" s="262">
        <f t="shared" si="183"/>
        <v>5940000000</v>
      </c>
      <c r="CL152" s="262">
        <f t="shared" si="184"/>
        <v>0</v>
      </c>
      <c r="CM152" s="262">
        <f t="shared" si="185"/>
        <v>0</v>
      </c>
      <c r="CN152" s="262">
        <v>216000</v>
      </c>
      <c r="CO152" s="262">
        <f t="shared" si="186"/>
        <v>5400000000</v>
      </c>
      <c r="CP152" s="262">
        <f t="shared" si="187"/>
        <v>0</v>
      </c>
      <c r="CQ152" s="262">
        <f t="shared" si="188"/>
        <v>0</v>
      </c>
      <c r="CR152" s="262">
        <v>151200</v>
      </c>
      <c r="CS152" s="262">
        <f t="shared" si="189"/>
        <v>3780000000</v>
      </c>
      <c r="CT152" s="262">
        <f t="shared" si="190"/>
        <v>0</v>
      </c>
      <c r="CU152" s="262">
        <f t="shared" si="191"/>
        <v>0</v>
      </c>
      <c r="CV152" s="262">
        <f t="shared" si="192"/>
        <v>604800</v>
      </c>
      <c r="CW152" s="262">
        <f t="shared" si="193"/>
        <v>15120000000</v>
      </c>
      <c r="CX152" s="271">
        <f t="shared" si="194"/>
        <v>0</v>
      </c>
      <c r="CY152" s="271">
        <f t="shared" si="195"/>
        <v>0</v>
      </c>
      <c r="CZ152" s="300">
        <f t="shared" si="196"/>
        <v>0</v>
      </c>
      <c r="DA152" s="300">
        <f t="shared" si="197"/>
        <v>0</v>
      </c>
      <c r="DB152" s="300">
        <f t="shared" si="198"/>
        <v>0</v>
      </c>
      <c r="DC152" s="300"/>
      <c r="DD152" s="300"/>
      <c r="DE152" s="300"/>
      <c r="DF152" s="300"/>
    </row>
    <row r="153" spans="1:110" ht="19.5" customHeight="1" x14ac:dyDescent="0.35">
      <c r="A153" s="22" t="s">
        <v>11</v>
      </c>
      <c r="B153" s="22" t="s">
        <v>801</v>
      </c>
      <c r="C153" s="6" t="s">
        <v>432</v>
      </c>
      <c r="D153" s="7"/>
      <c r="E153" s="7">
        <v>12</v>
      </c>
      <c r="F153" s="7">
        <v>80</v>
      </c>
      <c r="G153" s="8">
        <v>2400000</v>
      </c>
      <c r="H153" s="9">
        <f t="shared" si="139"/>
        <v>30000</v>
      </c>
      <c r="I153" s="10">
        <v>7678683619940</v>
      </c>
      <c r="J153" s="10">
        <v>295625110</v>
      </c>
      <c r="K153" s="10" t="s">
        <v>521</v>
      </c>
      <c r="L153" s="11">
        <v>0</v>
      </c>
      <c r="M153" s="8">
        <v>8937315808571</v>
      </c>
      <c r="N153" s="8">
        <v>275030850</v>
      </c>
      <c r="O153" s="8" t="s">
        <v>709</v>
      </c>
      <c r="P153" s="11">
        <v>0</v>
      </c>
      <c r="Q153" s="12">
        <v>7074564411600</v>
      </c>
      <c r="R153" s="12">
        <v>196523220</v>
      </c>
      <c r="S153" s="12">
        <v>16</v>
      </c>
      <c r="T153" s="12">
        <v>60420000</v>
      </c>
      <c r="U153" s="11" t="s">
        <v>945</v>
      </c>
      <c r="V153" s="12">
        <v>115520</v>
      </c>
      <c r="W153" s="11">
        <v>0</v>
      </c>
      <c r="X153" s="13">
        <f t="shared" si="205"/>
        <v>4666.666666666667</v>
      </c>
      <c r="Y153" s="14">
        <f t="shared" si="206"/>
        <v>56000</v>
      </c>
      <c r="Z153" s="15">
        <v>4480000</v>
      </c>
      <c r="AA153" s="15">
        <f t="shared" si="207"/>
        <v>134400000000</v>
      </c>
      <c r="AB153" s="16" t="s">
        <v>564</v>
      </c>
      <c r="AC153" s="16">
        <v>0</v>
      </c>
      <c r="AD153" s="269">
        <f t="shared" si="200"/>
        <v>1041.6666666666667</v>
      </c>
      <c r="AE153" s="269">
        <f t="shared" si="201"/>
        <v>12500</v>
      </c>
      <c r="AF153" s="285">
        <v>1000000</v>
      </c>
      <c r="AG153" s="18">
        <f t="shared" si="140"/>
        <v>30000000000</v>
      </c>
      <c r="AH153" s="63">
        <v>0.02</v>
      </c>
      <c r="AI153" s="129">
        <f t="shared" si="204"/>
        <v>0.22321428571428573</v>
      </c>
      <c r="AJ153" s="290">
        <v>0.4</v>
      </c>
      <c r="AK153" s="9">
        <f t="shared" si="142"/>
        <v>400000</v>
      </c>
      <c r="AL153" s="259">
        <f t="shared" si="143"/>
        <v>1400000</v>
      </c>
      <c r="AM153" s="259">
        <f t="shared" si="138"/>
        <v>42000000000</v>
      </c>
      <c r="AN153" s="262">
        <v>50000</v>
      </c>
      <c r="AO153" s="262">
        <f t="shared" si="144"/>
        <v>1500000000</v>
      </c>
      <c r="AP153" s="262">
        <f t="shared" si="145"/>
        <v>20000</v>
      </c>
      <c r="AQ153" s="262">
        <f t="shared" si="146"/>
        <v>600000000</v>
      </c>
      <c r="AR153" s="274">
        <v>70000</v>
      </c>
      <c r="AS153" s="274">
        <f t="shared" si="147"/>
        <v>2100000000</v>
      </c>
      <c r="AT153" s="274">
        <f t="shared" si="148"/>
        <v>28000</v>
      </c>
      <c r="AU153" s="274">
        <f t="shared" si="149"/>
        <v>840000000</v>
      </c>
      <c r="AV153" s="262">
        <v>70000</v>
      </c>
      <c r="AW153" s="262">
        <f t="shared" si="150"/>
        <v>2100000000</v>
      </c>
      <c r="AX153" s="262">
        <f t="shared" si="151"/>
        <v>28000</v>
      </c>
      <c r="AY153" s="262">
        <f t="shared" si="152"/>
        <v>840000000</v>
      </c>
      <c r="AZ153" s="262">
        <f t="shared" si="153"/>
        <v>190000</v>
      </c>
      <c r="BA153" s="262">
        <f t="shared" si="154"/>
        <v>5700000000</v>
      </c>
      <c r="BB153" s="262">
        <f t="shared" si="155"/>
        <v>76000</v>
      </c>
      <c r="BC153" s="262">
        <f t="shared" si="156"/>
        <v>2280000000</v>
      </c>
      <c r="BD153" s="261">
        <v>70000</v>
      </c>
      <c r="BE153" s="262">
        <f t="shared" si="157"/>
        <v>2100000000</v>
      </c>
      <c r="BF153" s="262">
        <f t="shared" si="158"/>
        <v>28000</v>
      </c>
      <c r="BG153" s="262">
        <f t="shared" si="159"/>
        <v>840000000</v>
      </c>
      <c r="BH153" s="262">
        <v>80000</v>
      </c>
      <c r="BI153" s="262">
        <f t="shared" si="160"/>
        <v>2400000000</v>
      </c>
      <c r="BJ153" s="262">
        <f t="shared" si="161"/>
        <v>32000</v>
      </c>
      <c r="BK153" s="262">
        <f t="shared" si="162"/>
        <v>960000000</v>
      </c>
      <c r="BL153" s="262">
        <v>60000</v>
      </c>
      <c r="BM153" s="262">
        <f t="shared" si="163"/>
        <v>1800000000</v>
      </c>
      <c r="BN153" s="262">
        <f t="shared" si="164"/>
        <v>24000</v>
      </c>
      <c r="BO153" s="262">
        <f t="shared" si="165"/>
        <v>720000000</v>
      </c>
      <c r="BP153" s="262">
        <f t="shared" si="166"/>
        <v>210000</v>
      </c>
      <c r="BQ153" s="262">
        <f t="shared" si="167"/>
        <v>6300000000</v>
      </c>
      <c r="BR153" s="262">
        <f t="shared" si="168"/>
        <v>84000</v>
      </c>
      <c r="BS153" s="262">
        <f t="shared" si="169"/>
        <v>2520000000</v>
      </c>
      <c r="BT153" s="262">
        <v>110000</v>
      </c>
      <c r="BU153" s="262">
        <f t="shared" si="170"/>
        <v>3300000000</v>
      </c>
      <c r="BV153" s="262">
        <f t="shared" si="171"/>
        <v>44000</v>
      </c>
      <c r="BW153" s="262">
        <f t="shared" si="172"/>
        <v>1320000000</v>
      </c>
      <c r="BX153" s="261">
        <v>110000</v>
      </c>
      <c r="BY153" s="262">
        <f t="shared" si="173"/>
        <v>3300000000</v>
      </c>
      <c r="BZ153" s="262">
        <f t="shared" si="174"/>
        <v>44000</v>
      </c>
      <c r="CA153" s="262">
        <f t="shared" si="175"/>
        <v>1320000000</v>
      </c>
      <c r="CB153" s="262">
        <v>100000</v>
      </c>
      <c r="CC153" s="262">
        <f t="shared" si="176"/>
        <v>3000000000</v>
      </c>
      <c r="CD153" s="262">
        <f t="shared" si="177"/>
        <v>40000</v>
      </c>
      <c r="CE153" s="262">
        <f t="shared" si="178"/>
        <v>1200000000</v>
      </c>
      <c r="CF153" s="262">
        <f t="shared" si="179"/>
        <v>320000</v>
      </c>
      <c r="CG153" s="262">
        <f t="shared" si="180"/>
        <v>9600000000</v>
      </c>
      <c r="CH153" s="262">
        <f t="shared" si="181"/>
        <v>1320084000</v>
      </c>
      <c r="CI153" s="262">
        <f t="shared" si="182"/>
        <v>3840000000</v>
      </c>
      <c r="CJ153" s="262">
        <v>110000</v>
      </c>
      <c r="CK153" s="262">
        <f t="shared" si="183"/>
        <v>3300000000</v>
      </c>
      <c r="CL153" s="262">
        <f t="shared" si="184"/>
        <v>44000</v>
      </c>
      <c r="CM153" s="262">
        <f t="shared" si="185"/>
        <v>1320000000</v>
      </c>
      <c r="CN153" s="262">
        <v>100000</v>
      </c>
      <c r="CO153" s="262">
        <f t="shared" si="186"/>
        <v>3000000000</v>
      </c>
      <c r="CP153" s="262">
        <f t="shared" si="187"/>
        <v>40000</v>
      </c>
      <c r="CQ153" s="262">
        <f t="shared" si="188"/>
        <v>1200000000</v>
      </c>
      <c r="CR153" s="262">
        <v>70000</v>
      </c>
      <c r="CS153" s="262">
        <f t="shared" si="189"/>
        <v>2100000000</v>
      </c>
      <c r="CT153" s="262">
        <f t="shared" si="190"/>
        <v>28000</v>
      </c>
      <c r="CU153" s="262">
        <f t="shared" si="191"/>
        <v>840000000</v>
      </c>
      <c r="CV153" s="262">
        <f t="shared" si="192"/>
        <v>280000</v>
      </c>
      <c r="CW153" s="262">
        <f t="shared" si="193"/>
        <v>8400000000</v>
      </c>
      <c r="CX153" s="271">
        <f t="shared" si="194"/>
        <v>112000</v>
      </c>
      <c r="CY153" s="271">
        <f t="shared" si="195"/>
        <v>3360000000</v>
      </c>
      <c r="CZ153" s="300">
        <f t="shared" si="196"/>
        <v>400000</v>
      </c>
      <c r="DA153" s="300">
        <f t="shared" si="197"/>
        <v>12000000000</v>
      </c>
      <c r="DB153" s="300">
        <f t="shared" si="198"/>
        <v>0</v>
      </c>
      <c r="DC153" s="300"/>
      <c r="DD153" s="300"/>
      <c r="DE153" s="300"/>
      <c r="DF153" s="300"/>
    </row>
    <row r="154" spans="1:110" ht="19.5" customHeight="1" x14ac:dyDescent="0.35">
      <c r="A154" s="22" t="s">
        <v>11</v>
      </c>
      <c r="B154" s="22" t="s">
        <v>778</v>
      </c>
      <c r="C154" s="6" t="s">
        <v>851</v>
      </c>
      <c r="D154" s="7" t="s">
        <v>842</v>
      </c>
      <c r="E154" s="7">
        <v>12</v>
      </c>
      <c r="F154" s="7">
        <v>30</v>
      </c>
      <c r="G154" s="8">
        <v>320400</v>
      </c>
      <c r="H154" s="9">
        <f t="shared" si="139"/>
        <v>10680</v>
      </c>
      <c r="I154" s="10"/>
      <c r="J154" s="10"/>
      <c r="K154" s="10"/>
      <c r="L154" s="11"/>
      <c r="M154" s="8">
        <v>0</v>
      </c>
      <c r="N154" s="8">
        <v>0</v>
      </c>
      <c r="O154" s="8">
        <v>0</v>
      </c>
      <c r="P154" s="11" t="s">
        <v>860</v>
      </c>
      <c r="Q154" s="12">
        <v>0</v>
      </c>
      <c r="R154" s="12">
        <v>0</v>
      </c>
      <c r="S154" s="12"/>
      <c r="T154" s="12"/>
      <c r="U154" s="12">
        <v>0</v>
      </c>
      <c r="V154" s="12"/>
      <c r="W154" s="11" t="s">
        <v>860</v>
      </c>
      <c r="X154" s="13">
        <f t="shared" si="205"/>
        <v>533.33333333333337</v>
      </c>
      <c r="Y154" s="14">
        <f t="shared" si="206"/>
        <v>6400</v>
      </c>
      <c r="Z154" s="15">
        <v>192000</v>
      </c>
      <c r="AA154" s="15">
        <f t="shared" si="207"/>
        <v>2050560000</v>
      </c>
      <c r="AB154" s="16" t="s">
        <v>564</v>
      </c>
      <c r="AC154" s="16">
        <v>0</v>
      </c>
      <c r="AD154" s="269">
        <f t="shared" si="200"/>
        <v>3000</v>
      </c>
      <c r="AE154" s="269">
        <f t="shared" si="201"/>
        <v>36000</v>
      </c>
      <c r="AF154" s="283">
        <v>1080000</v>
      </c>
      <c r="AG154" s="18">
        <f t="shared" si="140"/>
        <v>11534400000</v>
      </c>
      <c r="AH154" s="63"/>
      <c r="AI154" s="129">
        <f t="shared" si="204"/>
        <v>5.625</v>
      </c>
      <c r="AJ154" s="290">
        <v>0.3</v>
      </c>
      <c r="AK154" s="9">
        <f t="shared" si="142"/>
        <v>324000</v>
      </c>
      <c r="AL154" s="259">
        <f t="shared" si="143"/>
        <v>1404000</v>
      </c>
      <c r="AM154" s="259">
        <f t="shared" si="138"/>
        <v>14994720000</v>
      </c>
      <c r="AN154" s="262">
        <v>54000</v>
      </c>
      <c r="AO154" s="262">
        <f t="shared" si="144"/>
        <v>576720000</v>
      </c>
      <c r="AP154" s="262">
        <f t="shared" si="145"/>
        <v>16200</v>
      </c>
      <c r="AQ154" s="262">
        <f t="shared" si="146"/>
        <v>173016000</v>
      </c>
      <c r="AR154" s="274">
        <v>75600</v>
      </c>
      <c r="AS154" s="274">
        <f t="shared" si="147"/>
        <v>807408000</v>
      </c>
      <c r="AT154" s="274">
        <f t="shared" si="148"/>
        <v>22680</v>
      </c>
      <c r="AU154" s="274">
        <f t="shared" si="149"/>
        <v>242222400</v>
      </c>
      <c r="AV154" s="262">
        <v>75600</v>
      </c>
      <c r="AW154" s="262">
        <f t="shared" si="150"/>
        <v>807408000</v>
      </c>
      <c r="AX154" s="262">
        <f t="shared" si="151"/>
        <v>22680</v>
      </c>
      <c r="AY154" s="262">
        <f t="shared" si="152"/>
        <v>242222400</v>
      </c>
      <c r="AZ154" s="262">
        <f t="shared" si="153"/>
        <v>205200</v>
      </c>
      <c r="BA154" s="262">
        <f t="shared" si="154"/>
        <v>2191536000</v>
      </c>
      <c r="BB154" s="262">
        <f t="shared" si="155"/>
        <v>61560</v>
      </c>
      <c r="BC154" s="262">
        <f t="shared" si="156"/>
        <v>657460800</v>
      </c>
      <c r="BD154" s="261">
        <v>75600</v>
      </c>
      <c r="BE154" s="262">
        <f t="shared" si="157"/>
        <v>807408000</v>
      </c>
      <c r="BF154" s="262">
        <f t="shared" si="158"/>
        <v>22680</v>
      </c>
      <c r="BG154" s="262">
        <f t="shared" si="159"/>
        <v>242222400</v>
      </c>
      <c r="BH154" s="262">
        <v>86400</v>
      </c>
      <c r="BI154" s="262">
        <f t="shared" si="160"/>
        <v>922752000</v>
      </c>
      <c r="BJ154" s="262">
        <f t="shared" si="161"/>
        <v>25920</v>
      </c>
      <c r="BK154" s="262">
        <f t="shared" si="162"/>
        <v>276825600</v>
      </c>
      <c r="BL154" s="262">
        <v>64800</v>
      </c>
      <c r="BM154" s="262">
        <f t="shared" si="163"/>
        <v>692064000</v>
      </c>
      <c r="BN154" s="262">
        <f t="shared" si="164"/>
        <v>19440</v>
      </c>
      <c r="BO154" s="262">
        <f t="shared" si="165"/>
        <v>207619200</v>
      </c>
      <c r="BP154" s="262">
        <f t="shared" si="166"/>
        <v>226800</v>
      </c>
      <c r="BQ154" s="262">
        <f t="shared" si="167"/>
        <v>2422224000</v>
      </c>
      <c r="BR154" s="262">
        <f t="shared" si="168"/>
        <v>68040</v>
      </c>
      <c r="BS154" s="262">
        <f t="shared" si="169"/>
        <v>726667200</v>
      </c>
      <c r="BT154" s="262">
        <v>118800</v>
      </c>
      <c r="BU154" s="262">
        <f t="shared" si="170"/>
        <v>1268784000</v>
      </c>
      <c r="BV154" s="262">
        <f t="shared" si="171"/>
        <v>35640</v>
      </c>
      <c r="BW154" s="262">
        <f t="shared" si="172"/>
        <v>380635200</v>
      </c>
      <c r="BX154" s="261">
        <v>118800</v>
      </c>
      <c r="BY154" s="262">
        <f t="shared" si="173"/>
        <v>1268784000</v>
      </c>
      <c r="BZ154" s="262">
        <f t="shared" si="174"/>
        <v>35640</v>
      </c>
      <c r="CA154" s="262">
        <f t="shared" si="175"/>
        <v>380635200</v>
      </c>
      <c r="CB154" s="262">
        <v>108000</v>
      </c>
      <c r="CC154" s="262">
        <f t="shared" si="176"/>
        <v>1153440000</v>
      </c>
      <c r="CD154" s="262">
        <f t="shared" si="177"/>
        <v>32400</v>
      </c>
      <c r="CE154" s="262">
        <f t="shared" si="178"/>
        <v>346032000</v>
      </c>
      <c r="CF154" s="262">
        <f t="shared" si="179"/>
        <v>345600</v>
      </c>
      <c r="CG154" s="262">
        <f t="shared" si="180"/>
        <v>3691008000</v>
      </c>
      <c r="CH154" s="262">
        <f t="shared" si="181"/>
        <v>380703240</v>
      </c>
      <c r="CI154" s="262">
        <f t="shared" si="182"/>
        <v>1107302400</v>
      </c>
      <c r="CJ154" s="262">
        <v>118800</v>
      </c>
      <c r="CK154" s="262">
        <f t="shared" si="183"/>
        <v>1268784000</v>
      </c>
      <c r="CL154" s="262">
        <f t="shared" si="184"/>
        <v>35640</v>
      </c>
      <c r="CM154" s="262">
        <f t="shared" si="185"/>
        <v>380635200</v>
      </c>
      <c r="CN154" s="262">
        <v>108000</v>
      </c>
      <c r="CO154" s="262">
        <f t="shared" si="186"/>
        <v>1153440000</v>
      </c>
      <c r="CP154" s="262">
        <f t="shared" si="187"/>
        <v>32400</v>
      </c>
      <c r="CQ154" s="262">
        <f t="shared" si="188"/>
        <v>346032000</v>
      </c>
      <c r="CR154" s="262">
        <v>75600</v>
      </c>
      <c r="CS154" s="262">
        <f t="shared" si="189"/>
        <v>807408000</v>
      </c>
      <c r="CT154" s="262">
        <f t="shared" si="190"/>
        <v>22680</v>
      </c>
      <c r="CU154" s="262">
        <f t="shared" si="191"/>
        <v>242222400</v>
      </c>
      <c r="CV154" s="262">
        <f t="shared" si="192"/>
        <v>302400</v>
      </c>
      <c r="CW154" s="262">
        <f t="shared" si="193"/>
        <v>3229632000</v>
      </c>
      <c r="CX154" s="271">
        <f t="shared" si="194"/>
        <v>90720</v>
      </c>
      <c r="CY154" s="271">
        <f t="shared" si="195"/>
        <v>968889600</v>
      </c>
      <c r="CZ154" s="300">
        <f t="shared" si="196"/>
        <v>324000</v>
      </c>
      <c r="DA154" s="300">
        <f t="shared" si="197"/>
        <v>3460320000</v>
      </c>
      <c r="DB154" s="300">
        <f t="shared" si="198"/>
        <v>0</v>
      </c>
      <c r="DC154" s="300"/>
      <c r="DD154" s="300"/>
      <c r="DE154" s="300"/>
      <c r="DF154" s="300"/>
    </row>
    <row r="155" spans="1:110" x14ac:dyDescent="0.35">
      <c r="A155" s="22" t="s">
        <v>11</v>
      </c>
      <c r="B155" s="22" t="s">
        <v>800</v>
      </c>
      <c r="C155" s="6" t="s">
        <v>178</v>
      </c>
      <c r="D155" s="7"/>
      <c r="E155" s="7">
        <v>12</v>
      </c>
      <c r="F155" s="7">
        <v>10</v>
      </c>
      <c r="G155" s="8">
        <v>561820</v>
      </c>
      <c r="H155" s="9">
        <f t="shared" si="139"/>
        <v>56182</v>
      </c>
      <c r="I155" s="10"/>
      <c r="J155" s="10"/>
      <c r="K155" s="10"/>
      <c r="L155" s="11"/>
      <c r="M155" s="8">
        <v>0</v>
      </c>
      <c r="N155" s="8">
        <v>0</v>
      </c>
      <c r="O155" s="8">
        <v>0</v>
      </c>
      <c r="P155" s="11" t="s">
        <v>860</v>
      </c>
      <c r="Q155" s="12">
        <v>269961731760</v>
      </c>
      <c r="R155" s="12">
        <v>3411146</v>
      </c>
      <c r="S155" s="12">
        <v>4</v>
      </c>
      <c r="T155" s="12">
        <v>2846000</v>
      </c>
      <c r="U155" s="11" t="s">
        <v>978</v>
      </c>
      <c r="V155" s="12">
        <v>95040</v>
      </c>
      <c r="W155" s="11">
        <v>0.02</v>
      </c>
      <c r="X155" s="13">
        <f t="shared" si="205"/>
        <v>0</v>
      </c>
      <c r="Y155" s="14">
        <f t="shared" si="206"/>
        <v>0</v>
      </c>
      <c r="Z155" s="15">
        <v>0</v>
      </c>
      <c r="AA155" s="15">
        <f t="shared" si="207"/>
        <v>0</v>
      </c>
      <c r="AB155" s="16" t="s">
        <v>564</v>
      </c>
      <c r="AC155" s="16">
        <v>0</v>
      </c>
      <c r="AD155" s="269">
        <f t="shared" si="200"/>
        <v>8000</v>
      </c>
      <c r="AE155" s="269">
        <f t="shared" si="201"/>
        <v>96000</v>
      </c>
      <c r="AF155" s="283">
        <v>960000</v>
      </c>
      <c r="AG155" s="18">
        <f t="shared" si="140"/>
        <v>53934720000</v>
      </c>
      <c r="AH155" s="63"/>
      <c r="AI155" s="129" t="e">
        <f t="shared" si="204"/>
        <v>#DIV/0!</v>
      </c>
      <c r="AJ155" s="290">
        <v>0.1</v>
      </c>
      <c r="AK155" s="9">
        <f t="shared" si="142"/>
        <v>96000</v>
      </c>
      <c r="AL155" s="259">
        <f t="shared" si="143"/>
        <v>1056000</v>
      </c>
      <c r="AM155" s="259">
        <f t="shared" si="138"/>
        <v>59328192000</v>
      </c>
      <c r="AN155" s="262">
        <v>48000</v>
      </c>
      <c r="AO155" s="262">
        <f t="shared" si="144"/>
        <v>2696736000</v>
      </c>
      <c r="AP155" s="262">
        <f t="shared" si="145"/>
        <v>4800</v>
      </c>
      <c r="AQ155" s="262">
        <f t="shared" si="146"/>
        <v>269673600</v>
      </c>
      <c r="AR155" s="274">
        <v>67200</v>
      </c>
      <c r="AS155" s="274">
        <f t="shared" si="147"/>
        <v>3775430400</v>
      </c>
      <c r="AT155" s="274">
        <f t="shared" si="148"/>
        <v>6720</v>
      </c>
      <c r="AU155" s="274">
        <f t="shared" si="149"/>
        <v>377543040</v>
      </c>
      <c r="AV155" s="262">
        <v>67200</v>
      </c>
      <c r="AW155" s="262">
        <f t="shared" si="150"/>
        <v>3775430400</v>
      </c>
      <c r="AX155" s="262">
        <f t="shared" si="151"/>
        <v>6720</v>
      </c>
      <c r="AY155" s="262">
        <f t="shared" si="152"/>
        <v>377543040</v>
      </c>
      <c r="AZ155" s="262">
        <f t="shared" si="153"/>
        <v>182400</v>
      </c>
      <c r="BA155" s="262">
        <f t="shared" si="154"/>
        <v>10247596800</v>
      </c>
      <c r="BB155" s="262">
        <f t="shared" si="155"/>
        <v>18240</v>
      </c>
      <c r="BC155" s="262">
        <f t="shared" si="156"/>
        <v>1024759680</v>
      </c>
      <c r="BD155" s="261">
        <v>67200</v>
      </c>
      <c r="BE155" s="262">
        <f t="shared" si="157"/>
        <v>3775430400</v>
      </c>
      <c r="BF155" s="262">
        <f t="shared" si="158"/>
        <v>6720</v>
      </c>
      <c r="BG155" s="262">
        <f t="shared" si="159"/>
        <v>377543040</v>
      </c>
      <c r="BH155" s="262">
        <v>76800</v>
      </c>
      <c r="BI155" s="262">
        <f t="shared" si="160"/>
        <v>4314777600</v>
      </c>
      <c r="BJ155" s="262">
        <f t="shared" si="161"/>
        <v>7680</v>
      </c>
      <c r="BK155" s="262">
        <f t="shared" si="162"/>
        <v>431477760</v>
      </c>
      <c r="BL155" s="262">
        <v>57600</v>
      </c>
      <c r="BM155" s="262">
        <f t="shared" si="163"/>
        <v>3236083200</v>
      </c>
      <c r="BN155" s="262">
        <f t="shared" si="164"/>
        <v>5760</v>
      </c>
      <c r="BO155" s="262">
        <f t="shared" si="165"/>
        <v>323608320</v>
      </c>
      <c r="BP155" s="262">
        <f t="shared" si="166"/>
        <v>201600</v>
      </c>
      <c r="BQ155" s="262">
        <f t="shared" si="167"/>
        <v>11326291200</v>
      </c>
      <c r="BR155" s="262">
        <f t="shared" si="168"/>
        <v>20160</v>
      </c>
      <c r="BS155" s="262">
        <f t="shared" si="169"/>
        <v>1132629120</v>
      </c>
      <c r="BT155" s="262">
        <v>105600</v>
      </c>
      <c r="BU155" s="262">
        <f t="shared" si="170"/>
        <v>5932819200</v>
      </c>
      <c r="BV155" s="262">
        <f t="shared" si="171"/>
        <v>10560</v>
      </c>
      <c r="BW155" s="262">
        <f t="shared" si="172"/>
        <v>593281920</v>
      </c>
      <c r="BX155" s="261">
        <v>105600</v>
      </c>
      <c r="BY155" s="262">
        <f t="shared" si="173"/>
        <v>5932819200</v>
      </c>
      <c r="BZ155" s="262">
        <f t="shared" si="174"/>
        <v>10560</v>
      </c>
      <c r="CA155" s="262">
        <f t="shared" si="175"/>
        <v>593281920</v>
      </c>
      <c r="CB155" s="262">
        <v>96000</v>
      </c>
      <c r="CC155" s="262">
        <f t="shared" si="176"/>
        <v>5393472000</v>
      </c>
      <c r="CD155" s="262">
        <f t="shared" si="177"/>
        <v>9600</v>
      </c>
      <c r="CE155" s="262">
        <f t="shared" si="178"/>
        <v>539347200</v>
      </c>
      <c r="CF155" s="262">
        <f t="shared" si="179"/>
        <v>307200</v>
      </c>
      <c r="CG155" s="262">
        <f t="shared" si="180"/>
        <v>17259110400</v>
      </c>
      <c r="CH155" s="262">
        <f t="shared" si="181"/>
        <v>593302080</v>
      </c>
      <c r="CI155" s="262">
        <f t="shared" si="182"/>
        <v>1725911040</v>
      </c>
      <c r="CJ155" s="262">
        <v>105600</v>
      </c>
      <c r="CK155" s="262">
        <f t="shared" si="183"/>
        <v>5932819200</v>
      </c>
      <c r="CL155" s="262">
        <f t="shared" si="184"/>
        <v>10560</v>
      </c>
      <c r="CM155" s="262">
        <f t="shared" si="185"/>
        <v>593281920</v>
      </c>
      <c r="CN155" s="262">
        <v>96000</v>
      </c>
      <c r="CO155" s="262">
        <f t="shared" si="186"/>
        <v>5393472000</v>
      </c>
      <c r="CP155" s="262">
        <f t="shared" si="187"/>
        <v>9600</v>
      </c>
      <c r="CQ155" s="262">
        <f t="shared" si="188"/>
        <v>539347200</v>
      </c>
      <c r="CR155" s="262">
        <v>67200</v>
      </c>
      <c r="CS155" s="262">
        <f t="shared" si="189"/>
        <v>3775430400</v>
      </c>
      <c r="CT155" s="262">
        <f t="shared" si="190"/>
        <v>6720</v>
      </c>
      <c r="CU155" s="262">
        <f t="shared" si="191"/>
        <v>377543040</v>
      </c>
      <c r="CV155" s="262">
        <f t="shared" si="192"/>
        <v>268800</v>
      </c>
      <c r="CW155" s="262">
        <f t="shared" si="193"/>
        <v>15101721600</v>
      </c>
      <c r="CX155" s="271">
        <f t="shared" si="194"/>
        <v>26880</v>
      </c>
      <c r="CY155" s="271">
        <f t="shared" si="195"/>
        <v>1510172160</v>
      </c>
      <c r="CZ155" s="300">
        <f t="shared" si="196"/>
        <v>96000</v>
      </c>
      <c r="DA155" s="300">
        <f t="shared" si="197"/>
        <v>5393472000</v>
      </c>
      <c r="DB155" s="300">
        <f t="shared" si="198"/>
        <v>0</v>
      </c>
      <c r="DC155" s="300"/>
      <c r="DD155" s="300"/>
      <c r="DE155" s="300"/>
      <c r="DF155" s="300"/>
    </row>
    <row r="156" spans="1:110" x14ac:dyDescent="0.35">
      <c r="A156" s="22" t="s">
        <v>11</v>
      </c>
      <c r="B156" s="22">
        <v>13020290</v>
      </c>
      <c r="C156" s="6" t="s">
        <v>174</v>
      </c>
      <c r="D156" s="7"/>
      <c r="E156" s="7">
        <v>12</v>
      </c>
      <c r="F156" s="7">
        <v>100</v>
      </c>
      <c r="G156" s="8">
        <v>550000</v>
      </c>
      <c r="H156" s="9">
        <f t="shared" si="139"/>
        <v>5500</v>
      </c>
      <c r="I156" s="6"/>
      <c r="J156" s="6"/>
      <c r="K156" s="6"/>
      <c r="L156" s="6"/>
      <c r="M156" s="6"/>
      <c r="N156" s="6"/>
      <c r="O156" s="6"/>
      <c r="P156" s="6"/>
      <c r="Q156" s="6"/>
      <c r="R156" s="6"/>
      <c r="S156" s="6"/>
      <c r="T156" s="6"/>
      <c r="U156" s="11"/>
      <c r="V156" s="12"/>
      <c r="W156" s="11"/>
      <c r="X156" s="13"/>
      <c r="Y156" s="14"/>
      <c r="Z156" s="15"/>
      <c r="AA156" s="15"/>
      <c r="AB156" s="16"/>
      <c r="AC156" s="16"/>
      <c r="AD156" s="269">
        <f t="shared" si="200"/>
        <v>1000</v>
      </c>
      <c r="AE156" s="269">
        <f t="shared" si="201"/>
        <v>12000</v>
      </c>
      <c r="AF156" s="288">
        <v>1200000</v>
      </c>
      <c r="AG156" s="18">
        <f t="shared" si="140"/>
        <v>6600000000</v>
      </c>
      <c r="AH156" s="63"/>
      <c r="AI156" s="129"/>
      <c r="AJ156" s="290">
        <v>0.2</v>
      </c>
      <c r="AK156" s="9">
        <f t="shared" si="142"/>
        <v>240000</v>
      </c>
      <c r="AL156" s="259">
        <f t="shared" si="143"/>
        <v>1440000</v>
      </c>
      <c r="AM156" s="259">
        <f t="shared" si="138"/>
        <v>7920000000</v>
      </c>
      <c r="AN156" s="262">
        <v>60000</v>
      </c>
      <c r="AO156" s="262">
        <f t="shared" si="144"/>
        <v>330000000</v>
      </c>
      <c r="AP156" s="262">
        <f t="shared" si="145"/>
        <v>12000</v>
      </c>
      <c r="AQ156" s="262">
        <f t="shared" si="146"/>
        <v>66000000</v>
      </c>
      <c r="AR156" s="274">
        <v>84000.000000000015</v>
      </c>
      <c r="AS156" s="274">
        <f t="shared" si="147"/>
        <v>462000000.00000006</v>
      </c>
      <c r="AT156" s="274">
        <f t="shared" si="148"/>
        <v>16800.000000000004</v>
      </c>
      <c r="AU156" s="274">
        <f t="shared" si="149"/>
        <v>92400000.000000015</v>
      </c>
      <c r="AV156" s="262">
        <v>84000.000000000015</v>
      </c>
      <c r="AW156" s="262">
        <f t="shared" si="150"/>
        <v>462000000.00000006</v>
      </c>
      <c r="AX156" s="262">
        <f t="shared" si="151"/>
        <v>16800.000000000004</v>
      </c>
      <c r="AY156" s="262">
        <f t="shared" si="152"/>
        <v>92400000.000000015</v>
      </c>
      <c r="AZ156" s="262">
        <f t="shared" si="153"/>
        <v>228000.00000000003</v>
      </c>
      <c r="BA156" s="262">
        <f t="shared" si="154"/>
        <v>1254000000</v>
      </c>
      <c r="BB156" s="262">
        <f t="shared" si="155"/>
        <v>45600.000000000007</v>
      </c>
      <c r="BC156" s="262">
        <f t="shared" si="156"/>
        <v>250800000.00000003</v>
      </c>
      <c r="BD156" s="261">
        <v>84000.000000000015</v>
      </c>
      <c r="BE156" s="262">
        <f t="shared" si="157"/>
        <v>462000000.00000006</v>
      </c>
      <c r="BF156" s="262">
        <f t="shared" si="158"/>
        <v>16800.000000000004</v>
      </c>
      <c r="BG156" s="262">
        <f t="shared" si="159"/>
        <v>92400000.000000015</v>
      </c>
      <c r="BH156" s="262">
        <v>96000</v>
      </c>
      <c r="BI156" s="262">
        <f t="shared" si="160"/>
        <v>528000000</v>
      </c>
      <c r="BJ156" s="262">
        <f t="shared" si="161"/>
        <v>19200</v>
      </c>
      <c r="BK156" s="262">
        <f t="shared" si="162"/>
        <v>105600000</v>
      </c>
      <c r="BL156" s="262">
        <v>72000</v>
      </c>
      <c r="BM156" s="262">
        <f t="shared" si="163"/>
        <v>396000000</v>
      </c>
      <c r="BN156" s="262">
        <f t="shared" si="164"/>
        <v>14400</v>
      </c>
      <c r="BO156" s="262">
        <f t="shared" si="165"/>
        <v>79200000</v>
      </c>
      <c r="BP156" s="262">
        <f t="shared" si="166"/>
        <v>252000</v>
      </c>
      <c r="BQ156" s="262">
        <f t="shared" si="167"/>
        <v>1386000000</v>
      </c>
      <c r="BR156" s="262">
        <f t="shared" si="168"/>
        <v>50400</v>
      </c>
      <c r="BS156" s="262">
        <f t="shared" si="169"/>
        <v>277200000</v>
      </c>
      <c r="BT156" s="262">
        <v>132000</v>
      </c>
      <c r="BU156" s="262">
        <f t="shared" si="170"/>
        <v>726000000</v>
      </c>
      <c r="BV156" s="262">
        <f t="shared" si="171"/>
        <v>26400</v>
      </c>
      <c r="BW156" s="262">
        <f t="shared" si="172"/>
        <v>145200000</v>
      </c>
      <c r="BX156" s="261">
        <v>132000</v>
      </c>
      <c r="BY156" s="262">
        <f t="shared" si="173"/>
        <v>726000000</v>
      </c>
      <c r="BZ156" s="262">
        <f t="shared" si="174"/>
        <v>26400</v>
      </c>
      <c r="CA156" s="262">
        <f t="shared" si="175"/>
        <v>145200000</v>
      </c>
      <c r="CB156" s="262">
        <v>120000</v>
      </c>
      <c r="CC156" s="262">
        <f t="shared" si="176"/>
        <v>660000000</v>
      </c>
      <c r="CD156" s="262">
        <f t="shared" si="177"/>
        <v>24000</v>
      </c>
      <c r="CE156" s="262">
        <f t="shared" si="178"/>
        <v>132000000</v>
      </c>
      <c r="CF156" s="262">
        <f t="shared" si="179"/>
        <v>384000</v>
      </c>
      <c r="CG156" s="262">
        <f t="shared" si="180"/>
        <v>2112000000</v>
      </c>
      <c r="CH156" s="262">
        <f t="shared" si="181"/>
        <v>145250400</v>
      </c>
      <c r="CI156" s="262">
        <f t="shared" si="182"/>
        <v>422400000</v>
      </c>
      <c r="CJ156" s="262">
        <v>132000</v>
      </c>
      <c r="CK156" s="262">
        <f t="shared" si="183"/>
        <v>726000000</v>
      </c>
      <c r="CL156" s="262">
        <f t="shared" si="184"/>
        <v>26400</v>
      </c>
      <c r="CM156" s="262">
        <f t="shared" si="185"/>
        <v>145200000</v>
      </c>
      <c r="CN156" s="262">
        <v>120000</v>
      </c>
      <c r="CO156" s="262">
        <f t="shared" si="186"/>
        <v>660000000</v>
      </c>
      <c r="CP156" s="262">
        <f t="shared" si="187"/>
        <v>24000</v>
      </c>
      <c r="CQ156" s="262">
        <f t="shared" si="188"/>
        <v>132000000</v>
      </c>
      <c r="CR156" s="262">
        <v>84000.000000000015</v>
      </c>
      <c r="CS156" s="262">
        <f t="shared" si="189"/>
        <v>462000000.00000006</v>
      </c>
      <c r="CT156" s="262">
        <f t="shared" si="190"/>
        <v>16800.000000000004</v>
      </c>
      <c r="CU156" s="262">
        <f t="shared" si="191"/>
        <v>92400000.000000015</v>
      </c>
      <c r="CV156" s="262">
        <f t="shared" si="192"/>
        <v>336000</v>
      </c>
      <c r="CW156" s="262">
        <f t="shared" si="193"/>
        <v>1848000000</v>
      </c>
      <c r="CX156" s="271">
        <f t="shared" si="194"/>
        <v>67200</v>
      </c>
      <c r="CY156" s="271">
        <f t="shared" si="195"/>
        <v>369600000</v>
      </c>
      <c r="CZ156" s="300">
        <f t="shared" si="196"/>
        <v>240000</v>
      </c>
      <c r="DA156" s="300">
        <f t="shared" si="197"/>
        <v>1320000000</v>
      </c>
      <c r="DB156" s="300">
        <f t="shared" si="198"/>
        <v>0</v>
      </c>
      <c r="DC156" s="300"/>
      <c r="DD156" s="300"/>
      <c r="DE156" s="300"/>
      <c r="DF156" s="300"/>
    </row>
    <row r="157" spans="1:110" x14ac:dyDescent="0.35">
      <c r="A157" s="22" t="s">
        <v>11</v>
      </c>
      <c r="B157" s="22">
        <v>13020291</v>
      </c>
      <c r="C157" s="6" t="s">
        <v>175</v>
      </c>
      <c r="D157" s="7"/>
      <c r="E157" s="7">
        <v>12</v>
      </c>
      <c r="F157" s="7">
        <v>100</v>
      </c>
      <c r="G157" s="8">
        <v>730000</v>
      </c>
      <c r="H157" s="9">
        <f t="shared" si="139"/>
        <v>7300</v>
      </c>
      <c r="I157" s="10"/>
      <c r="J157" s="10"/>
      <c r="K157" s="10"/>
      <c r="L157" s="11"/>
      <c r="M157" s="8"/>
      <c r="N157" s="8"/>
      <c r="O157" s="8"/>
      <c r="P157" s="11"/>
      <c r="Q157" s="12"/>
      <c r="R157" s="12"/>
      <c r="S157" s="12"/>
      <c r="T157" s="12"/>
      <c r="U157" s="11"/>
      <c r="V157" s="12"/>
      <c r="W157" s="11"/>
      <c r="X157" s="13"/>
      <c r="Y157" s="14"/>
      <c r="Z157" s="15"/>
      <c r="AA157" s="15"/>
      <c r="AB157" s="16"/>
      <c r="AC157" s="16"/>
      <c r="AD157" s="269">
        <f t="shared" si="200"/>
        <v>1000</v>
      </c>
      <c r="AE157" s="269">
        <f t="shared" si="201"/>
        <v>12000</v>
      </c>
      <c r="AF157" s="288">
        <v>1200000</v>
      </c>
      <c r="AG157" s="18">
        <f t="shared" si="140"/>
        <v>8760000000</v>
      </c>
      <c r="AH157" s="63"/>
      <c r="AI157" s="129"/>
      <c r="AJ157" s="290">
        <v>0.2</v>
      </c>
      <c r="AK157" s="9">
        <f t="shared" si="142"/>
        <v>240000</v>
      </c>
      <c r="AL157" s="259">
        <f t="shared" si="143"/>
        <v>1440000</v>
      </c>
      <c r="AM157" s="259">
        <f t="shared" si="138"/>
        <v>10512000000</v>
      </c>
      <c r="AN157" s="262">
        <v>60000</v>
      </c>
      <c r="AO157" s="262">
        <f t="shared" si="144"/>
        <v>438000000</v>
      </c>
      <c r="AP157" s="262">
        <f t="shared" si="145"/>
        <v>12000</v>
      </c>
      <c r="AQ157" s="262">
        <f t="shared" si="146"/>
        <v>87600000</v>
      </c>
      <c r="AR157" s="274">
        <v>84000.000000000015</v>
      </c>
      <c r="AS157" s="274">
        <f t="shared" si="147"/>
        <v>613200000.00000012</v>
      </c>
      <c r="AT157" s="274">
        <f t="shared" si="148"/>
        <v>16800.000000000004</v>
      </c>
      <c r="AU157" s="274">
        <f t="shared" si="149"/>
        <v>122640000.00000003</v>
      </c>
      <c r="AV157" s="262">
        <v>84000.000000000015</v>
      </c>
      <c r="AW157" s="262">
        <f t="shared" si="150"/>
        <v>613200000.00000012</v>
      </c>
      <c r="AX157" s="262">
        <f t="shared" si="151"/>
        <v>16800.000000000004</v>
      </c>
      <c r="AY157" s="262">
        <f t="shared" si="152"/>
        <v>122640000.00000003</v>
      </c>
      <c r="AZ157" s="262">
        <f t="shared" si="153"/>
        <v>228000.00000000003</v>
      </c>
      <c r="BA157" s="262">
        <f t="shared" si="154"/>
        <v>1664400000.0000002</v>
      </c>
      <c r="BB157" s="262">
        <f t="shared" si="155"/>
        <v>45600.000000000007</v>
      </c>
      <c r="BC157" s="262">
        <f t="shared" si="156"/>
        <v>332880000.00000006</v>
      </c>
      <c r="BD157" s="261">
        <v>84000.000000000015</v>
      </c>
      <c r="BE157" s="262">
        <f t="shared" si="157"/>
        <v>613200000.00000012</v>
      </c>
      <c r="BF157" s="262">
        <f t="shared" si="158"/>
        <v>16800.000000000004</v>
      </c>
      <c r="BG157" s="262">
        <f t="shared" si="159"/>
        <v>122640000.00000003</v>
      </c>
      <c r="BH157" s="262">
        <v>96000</v>
      </c>
      <c r="BI157" s="262">
        <f t="shared" si="160"/>
        <v>700800000</v>
      </c>
      <c r="BJ157" s="262">
        <f t="shared" si="161"/>
        <v>19200</v>
      </c>
      <c r="BK157" s="262">
        <f t="shared" si="162"/>
        <v>140160000</v>
      </c>
      <c r="BL157" s="262">
        <v>72000</v>
      </c>
      <c r="BM157" s="262">
        <f t="shared" si="163"/>
        <v>525600000</v>
      </c>
      <c r="BN157" s="262">
        <f t="shared" si="164"/>
        <v>14400</v>
      </c>
      <c r="BO157" s="262">
        <f t="shared" si="165"/>
        <v>105120000</v>
      </c>
      <c r="BP157" s="262">
        <f t="shared" si="166"/>
        <v>252000</v>
      </c>
      <c r="BQ157" s="262">
        <f t="shared" si="167"/>
        <v>1839600000</v>
      </c>
      <c r="BR157" s="262">
        <f t="shared" si="168"/>
        <v>50400</v>
      </c>
      <c r="BS157" s="262">
        <f t="shared" si="169"/>
        <v>367920000</v>
      </c>
      <c r="BT157" s="262">
        <v>132000</v>
      </c>
      <c r="BU157" s="262">
        <f t="shared" si="170"/>
        <v>963600000</v>
      </c>
      <c r="BV157" s="262">
        <f t="shared" si="171"/>
        <v>26400</v>
      </c>
      <c r="BW157" s="262">
        <f t="shared" si="172"/>
        <v>192720000</v>
      </c>
      <c r="BX157" s="261">
        <v>132000</v>
      </c>
      <c r="BY157" s="262">
        <f t="shared" si="173"/>
        <v>963600000</v>
      </c>
      <c r="BZ157" s="262">
        <f t="shared" si="174"/>
        <v>26400</v>
      </c>
      <c r="CA157" s="262">
        <f t="shared" si="175"/>
        <v>192720000</v>
      </c>
      <c r="CB157" s="262">
        <v>120000</v>
      </c>
      <c r="CC157" s="262">
        <f t="shared" si="176"/>
        <v>876000000</v>
      </c>
      <c r="CD157" s="262">
        <f t="shared" si="177"/>
        <v>24000</v>
      </c>
      <c r="CE157" s="262">
        <f t="shared" si="178"/>
        <v>175200000</v>
      </c>
      <c r="CF157" s="262">
        <f t="shared" si="179"/>
        <v>384000</v>
      </c>
      <c r="CG157" s="262">
        <f t="shared" si="180"/>
        <v>2803200000</v>
      </c>
      <c r="CH157" s="262">
        <f t="shared" si="181"/>
        <v>192770400</v>
      </c>
      <c r="CI157" s="262">
        <f t="shared" si="182"/>
        <v>560640000</v>
      </c>
      <c r="CJ157" s="262">
        <v>132000</v>
      </c>
      <c r="CK157" s="262">
        <f t="shared" si="183"/>
        <v>963600000</v>
      </c>
      <c r="CL157" s="262">
        <f t="shared" si="184"/>
        <v>26400</v>
      </c>
      <c r="CM157" s="262">
        <f t="shared" si="185"/>
        <v>192720000</v>
      </c>
      <c r="CN157" s="262">
        <v>120000</v>
      </c>
      <c r="CO157" s="262">
        <f t="shared" si="186"/>
        <v>876000000</v>
      </c>
      <c r="CP157" s="262">
        <f t="shared" si="187"/>
        <v>24000</v>
      </c>
      <c r="CQ157" s="262">
        <f t="shared" si="188"/>
        <v>175200000</v>
      </c>
      <c r="CR157" s="262">
        <v>84000.000000000015</v>
      </c>
      <c r="CS157" s="262">
        <f t="shared" si="189"/>
        <v>613200000.00000012</v>
      </c>
      <c r="CT157" s="262">
        <f t="shared" si="190"/>
        <v>16800.000000000004</v>
      </c>
      <c r="CU157" s="262">
        <f t="shared" si="191"/>
        <v>122640000.00000003</v>
      </c>
      <c r="CV157" s="262">
        <f t="shared" si="192"/>
        <v>336000</v>
      </c>
      <c r="CW157" s="262">
        <f t="shared" si="193"/>
        <v>2452800000</v>
      </c>
      <c r="CX157" s="271">
        <f t="shared" si="194"/>
        <v>67200</v>
      </c>
      <c r="CY157" s="271">
        <f t="shared" si="195"/>
        <v>490560000</v>
      </c>
      <c r="CZ157" s="300">
        <f t="shared" si="196"/>
        <v>240000</v>
      </c>
      <c r="DA157" s="300">
        <f t="shared" si="197"/>
        <v>1752000000</v>
      </c>
      <c r="DB157" s="300">
        <f t="shared" si="198"/>
        <v>0</v>
      </c>
      <c r="DC157" s="300"/>
      <c r="DD157" s="300"/>
      <c r="DE157" s="300"/>
      <c r="DF157" s="300"/>
    </row>
    <row r="158" spans="1:110" x14ac:dyDescent="0.35">
      <c r="A158" s="22" t="s">
        <v>8</v>
      </c>
      <c r="B158" s="22">
        <v>13020243</v>
      </c>
      <c r="C158" s="6" t="s">
        <v>882</v>
      </c>
      <c r="D158" s="7" t="s">
        <v>49</v>
      </c>
      <c r="E158" s="7">
        <v>12</v>
      </c>
      <c r="F158" s="7">
        <v>60</v>
      </c>
      <c r="G158" s="8">
        <v>607143</v>
      </c>
      <c r="H158" s="9">
        <f t="shared" si="139"/>
        <v>10119.049999999999</v>
      </c>
      <c r="I158" s="10"/>
      <c r="J158" s="10"/>
      <c r="K158" s="10"/>
      <c r="L158" s="11"/>
      <c r="M158" s="8">
        <v>118320000</v>
      </c>
      <c r="N158" s="8">
        <v>174</v>
      </c>
      <c r="O158" s="8" t="s">
        <v>469</v>
      </c>
      <c r="P158" s="11" t="s">
        <v>860</v>
      </c>
      <c r="Q158" s="12">
        <v>1233255600</v>
      </c>
      <c r="R158" s="12">
        <v>2226</v>
      </c>
      <c r="S158" s="12"/>
      <c r="T158" s="12"/>
      <c r="U158" s="11" t="s">
        <v>469</v>
      </c>
      <c r="V158" s="11"/>
      <c r="W158" s="11">
        <v>1</v>
      </c>
      <c r="X158" s="13">
        <f t="shared" si="203"/>
        <v>4320</v>
      </c>
      <c r="Y158" s="14">
        <f t="shared" si="202"/>
        <v>51840</v>
      </c>
      <c r="Z158" s="15">
        <v>3110400</v>
      </c>
      <c r="AA158" s="15">
        <f t="shared" si="199"/>
        <v>31474293119.999996</v>
      </c>
      <c r="AB158" s="16">
        <v>702.08333333333337</v>
      </c>
      <c r="AC158" s="16">
        <v>408.83333333333331</v>
      </c>
      <c r="AD158" s="269">
        <f t="shared" si="200"/>
        <v>4000</v>
      </c>
      <c r="AE158" s="269">
        <f t="shared" si="201"/>
        <v>48000</v>
      </c>
      <c r="AF158" s="283">
        <v>2880000</v>
      </c>
      <c r="AG158" s="18">
        <f t="shared" si="140"/>
        <v>29142863999.999996</v>
      </c>
      <c r="AH158" s="63"/>
      <c r="AI158" s="129">
        <f t="shared" ref="AI158:AI175" si="208">AF158/Z158</f>
        <v>0.92592592592592593</v>
      </c>
      <c r="AJ158" s="290">
        <v>0.4</v>
      </c>
      <c r="AK158" s="9">
        <f t="shared" si="142"/>
        <v>1152000</v>
      </c>
      <c r="AL158" s="259">
        <f t="shared" si="143"/>
        <v>4032000</v>
      </c>
      <c r="AM158" s="259">
        <f t="shared" si="138"/>
        <v>40800009600</v>
      </c>
      <c r="AN158" s="262">
        <v>144000</v>
      </c>
      <c r="AO158" s="262">
        <f t="shared" si="144"/>
        <v>1457143200</v>
      </c>
      <c r="AP158" s="262">
        <f t="shared" si="145"/>
        <v>57600</v>
      </c>
      <c r="AQ158" s="262">
        <f t="shared" si="146"/>
        <v>582857280</v>
      </c>
      <c r="AR158" s="274">
        <v>201600.00000000003</v>
      </c>
      <c r="AS158" s="274">
        <f t="shared" si="147"/>
        <v>2040000480.0000002</v>
      </c>
      <c r="AT158" s="274">
        <f t="shared" si="148"/>
        <v>80640.000000000015</v>
      </c>
      <c r="AU158" s="274">
        <f t="shared" si="149"/>
        <v>816000192.00000012</v>
      </c>
      <c r="AV158" s="262">
        <v>201600.00000000003</v>
      </c>
      <c r="AW158" s="262">
        <f t="shared" si="150"/>
        <v>2040000480.0000002</v>
      </c>
      <c r="AX158" s="262">
        <f t="shared" si="151"/>
        <v>80640.000000000015</v>
      </c>
      <c r="AY158" s="262">
        <f t="shared" si="152"/>
        <v>816000192.00000012</v>
      </c>
      <c r="AZ158" s="262">
        <f t="shared" si="153"/>
        <v>547200</v>
      </c>
      <c r="BA158" s="262">
        <f t="shared" si="154"/>
        <v>5537144160</v>
      </c>
      <c r="BB158" s="262">
        <f t="shared" si="155"/>
        <v>218880.00000000003</v>
      </c>
      <c r="BC158" s="262">
        <f t="shared" si="156"/>
        <v>2214857664</v>
      </c>
      <c r="BD158" s="261">
        <v>201600.00000000003</v>
      </c>
      <c r="BE158" s="262">
        <f t="shared" si="157"/>
        <v>2040000480.0000002</v>
      </c>
      <c r="BF158" s="262">
        <f t="shared" si="158"/>
        <v>80640.000000000015</v>
      </c>
      <c r="BG158" s="262">
        <f t="shared" si="159"/>
        <v>816000192.00000012</v>
      </c>
      <c r="BH158" s="262">
        <v>230400</v>
      </c>
      <c r="BI158" s="262">
        <f t="shared" si="160"/>
        <v>2331429120</v>
      </c>
      <c r="BJ158" s="262">
        <f t="shared" si="161"/>
        <v>92160</v>
      </c>
      <c r="BK158" s="262">
        <f t="shared" si="162"/>
        <v>932571647.99999988</v>
      </c>
      <c r="BL158" s="262">
        <v>172800</v>
      </c>
      <c r="BM158" s="262">
        <f t="shared" si="163"/>
        <v>1748571839.9999998</v>
      </c>
      <c r="BN158" s="262">
        <f t="shared" si="164"/>
        <v>69120</v>
      </c>
      <c r="BO158" s="262">
        <f t="shared" si="165"/>
        <v>699428736</v>
      </c>
      <c r="BP158" s="262">
        <f t="shared" si="166"/>
        <v>604800</v>
      </c>
      <c r="BQ158" s="262">
        <f t="shared" si="167"/>
        <v>6120001440</v>
      </c>
      <c r="BR158" s="262">
        <f t="shared" si="168"/>
        <v>241920</v>
      </c>
      <c r="BS158" s="262">
        <f t="shared" si="169"/>
        <v>2448000576</v>
      </c>
      <c r="BT158" s="262">
        <v>316800</v>
      </c>
      <c r="BU158" s="262">
        <f t="shared" si="170"/>
        <v>3205715040</v>
      </c>
      <c r="BV158" s="262">
        <f t="shared" si="171"/>
        <v>126720</v>
      </c>
      <c r="BW158" s="262">
        <f t="shared" si="172"/>
        <v>1282286016</v>
      </c>
      <c r="BX158" s="261">
        <v>316800</v>
      </c>
      <c r="BY158" s="262">
        <f t="shared" si="173"/>
        <v>3205715040</v>
      </c>
      <c r="BZ158" s="262">
        <f t="shared" si="174"/>
        <v>126720</v>
      </c>
      <c r="CA158" s="262">
        <f t="shared" si="175"/>
        <v>1282286016</v>
      </c>
      <c r="CB158" s="262">
        <v>288000</v>
      </c>
      <c r="CC158" s="262">
        <f t="shared" si="176"/>
        <v>2914286400</v>
      </c>
      <c r="CD158" s="262">
        <f t="shared" si="177"/>
        <v>115200</v>
      </c>
      <c r="CE158" s="262">
        <f t="shared" si="178"/>
        <v>1165714560</v>
      </c>
      <c r="CF158" s="262">
        <f t="shared" si="179"/>
        <v>921600</v>
      </c>
      <c r="CG158" s="262">
        <f t="shared" si="180"/>
        <v>9325716480</v>
      </c>
      <c r="CH158" s="262">
        <f t="shared" si="181"/>
        <v>1282527936</v>
      </c>
      <c r="CI158" s="262">
        <f t="shared" si="182"/>
        <v>3730286592</v>
      </c>
      <c r="CJ158" s="262">
        <v>316800</v>
      </c>
      <c r="CK158" s="262">
        <f t="shared" si="183"/>
        <v>3205715040</v>
      </c>
      <c r="CL158" s="262">
        <f t="shared" si="184"/>
        <v>126720</v>
      </c>
      <c r="CM158" s="262">
        <f t="shared" si="185"/>
        <v>1282286016</v>
      </c>
      <c r="CN158" s="262">
        <v>288000</v>
      </c>
      <c r="CO158" s="262">
        <f t="shared" si="186"/>
        <v>2914286400</v>
      </c>
      <c r="CP158" s="262">
        <f t="shared" si="187"/>
        <v>115200</v>
      </c>
      <c r="CQ158" s="262">
        <f t="shared" si="188"/>
        <v>1165714560</v>
      </c>
      <c r="CR158" s="262">
        <v>201600.00000000003</v>
      </c>
      <c r="CS158" s="262">
        <f t="shared" si="189"/>
        <v>2040000480.0000002</v>
      </c>
      <c r="CT158" s="262">
        <f t="shared" si="190"/>
        <v>80640.000000000015</v>
      </c>
      <c r="CU158" s="262">
        <f t="shared" si="191"/>
        <v>816000192.00000012</v>
      </c>
      <c r="CV158" s="262">
        <f t="shared" si="192"/>
        <v>806400</v>
      </c>
      <c r="CW158" s="262">
        <f t="shared" si="193"/>
        <v>8160001920</v>
      </c>
      <c r="CX158" s="271">
        <f t="shared" si="194"/>
        <v>322560</v>
      </c>
      <c r="CY158" s="271">
        <f t="shared" si="195"/>
        <v>3264000768</v>
      </c>
      <c r="CZ158" s="300">
        <f t="shared" si="196"/>
        <v>1152000</v>
      </c>
      <c r="DA158" s="300">
        <f t="shared" si="197"/>
        <v>11657145600</v>
      </c>
      <c r="DB158" s="300">
        <f t="shared" si="198"/>
        <v>0</v>
      </c>
      <c r="DC158" s="300"/>
      <c r="DD158" s="300"/>
      <c r="DE158" s="300"/>
      <c r="DF158" s="300"/>
    </row>
    <row r="159" spans="1:110" x14ac:dyDescent="0.35">
      <c r="A159" s="22" t="s">
        <v>8</v>
      </c>
      <c r="B159" s="22">
        <v>13020244</v>
      </c>
      <c r="C159" s="6" t="s">
        <v>276</v>
      </c>
      <c r="D159" s="7" t="s">
        <v>248</v>
      </c>
      <c r="E159" s="7">
        <v>12</v>
      </c>
      <c r="F159" s="7">
        <v>50</v>
      </c>
      <c r="G159" s="8">
        <v>81850</v>
      </c>
      <c r="H159" s="9">
        <f t="shared" si="139"/>
        <v>1637</v>
      </c>
      <c r="I159" s="10"/>
      <c r="J159" s="10"/>
      <c r="K159" s="10"/>
      <c r="L159" s="11"/>
      <c r="M159" s="8">
        <v>0</v>
      </c>
      <c r="N159" s="8">
        <v>0</v>
      </c>
      <c r="O159" s="8" t="s">
        <v>852</v>
      </c>
      <c r="P159" s="11" t="s">
        <v>860</v>
      </c>
      <c r="Q159" s="12">
        <v>0</v>
      </c>
      <c r="R159" s="12">
        <v>0</v>
      </c>
      <c r="S159" s="12"/>
      <c r="T159" s="12"/>
      <c r="U159" s="12">
        <v>0</v>
      </c>
      <c r="V159" s="12"/>
      <c r="W159" s="11" t="s">
        <v>860</v>
      </c>
      <c r="X159" s="13">
        <f t="shared" si="203"/>
        <v>0</v>
      </c>
      <c r="Y159" s="14">
        <f t="shared" si="202"/>
        <v>0</v>
      </c>
      <c r="Z159" s="15">
        <v>0</v>
      </c>
      <c r="AA159" s="15">
        <f t="shared" si="199"/>
        <v>0</v>
      </c>
      <c r="AB159" s="16">
        <v>0</v>
      </c>
      <c r="AC159" s="16">
        <v>0</v>
      </c>
      <c r="AD159" s="269">
        <f t="shared" si="200"/>
        <v>0</v>
      </c>
      <c r="AE159" s="269">
        <f t="shared" si="201"/>
        <v>0</v>
      </c>
      <c r="AF159" s="283"/>
      <c r="AG159" s="18">
        <f t="shared" si="140"/>
        <v>0</v>
      </c>
      <c r="AH159" s="63"/>
      <c r="AI159" s="129" t="e">
        <f t="shared" si="208"/>
        <v>#DIV/0!</v>
      </c>
      <c r="AJ159" s="290">
        <v>0</v>
      </c>
      <c r="AK159" s="9">
        <f t="shared" si="142"/>
        <v>0</v>
      </c>
      <c r="AL159" s="259">
        <f t="shared" si="143"/>
        <v>0</v>
      </c>
      <c r="AM159" s="259">
        <f t="shared" si="138"/>
        <v>0</v>
      </c>
      <c r="AN159" s="262">
        <v>0</v>
      </c>
      <c r="AO159" s="262">
        <f t="shared" si="144"/>
        <v>0</v>
      </c>
      <c r="AP159" s="262">
        <f t="shared" si="145"/>
        <v>0</v>
      </c>
      <c r="AQ159" s="262">
        <f t="shared" si="146"/>
        <v>0</v>
      </c>
      <c r="AR159" s="274">
        <v>0</v>
      </c>
      <c r="AS159" s="274">
        <f t="shared" si="147"/>
        <v>0</v>
      </c>
      <c r="AT159" s="274">
        <f t="shared" si="148"/>
        <v>0</v>
      </c>
      <c r="AU159" s="274">
        <f t="shared" si="149"/>
        <v>0</v>
      </c>
      <c r="AV159" s="262">
        <v>0</v>
      </c>
      <c r="AW159" s="262">
        <f t="shared" si="150"/>
        <v>0</v>
      </c>
      <c r="AX159" s="262">
        <f t="shared" si="151"/>
        <v>0</v>
      </c>
      <c r="AY159" s="262">
        <f t="shared" si="152"/>
        <v>0</v>
      </c>
      <c r="AZ159" s="262">
        <f t="shared" si="153"/>
        <v>0</v>
      </c>
      <c r="BA159" s="262">
        <f t="shared" si="154"/>
        <v>0</v>
      </c>
      <c r="BB159" s="262">
        <f t="shared" si="155"/>
        <v>0</v>
      </c>
      <c r="BC159" s="262">
        <f t="shared" si="156"/>
        <v>0</v>
      </c>
      <c r="BD159" s="261">
        <v>0</v>
      </c>
      <c r="BE159" s="262">
        <f t="shared" si="157"/>
        <v>0</v>
      </c>
      <c r="BF159" s="262">
        <f t="shared" si="158"/>
        <v>0</v>
      </c>
      <c r="BG159" s="262">
        <f t="shared" si="159"/>
        <v>0</v>
      </c>
      <c r="BH159" s="262">
        <v>0</v>
      </c>
      <c r="BI159" s="262">
        <f t="shared" si="160"/>
        <v>0</v>
      </c>
      <c r="BJ159" s="262">
        <f t="shared" si="161"/>
        <v>0</v>
      </c>
      <c r="BK159" s="262">
        <f t="shared" si="162"/>
        <v>0</v>
      </c>
      <c r="BL159" s="262">
        <v>0</v>
      </c>
      <c r="BM159" s="262">
        <f t="shared" si="163"/>
        <v>0</v>
      </c>
      <c r="BN159" s="262">
        <f t="shared" si="164"/>
        <v>0</v>
      </c>
      <c r="BO159" s="262">
        <f t="shared" si="165"/>
        <v>0</v>
      </c>
      <c r="BP159" s="262">
        <f t="shared" si="166"/>
        <v>0</v>
      </c>
      <c r="BQ159" s="262">
        <f t="shared" si="167"/>
        <v>0</v>
      </c>
      <c r="BR159" s="262">
        <f t="shared" si="168"/>
        <v>0</v>
      </c>
      <c r="BS159" s="262">
        <f t="shared" si="169"/>
        <v>0</v>
      </c>
      <c r="BT159" s="262">
        <v>0</v>
      </c>
      <c r="BU159" s="262">
        <f t="shared" si="170"/>
        <v>0</v>
      </c>
      <c r="BV159" s="262">
        <f t="shared" si="171"/>
        <v>0</v>
      </c>
      <c r="BW159" s="262">
        <f t="shared" si="172"/>
        <v>0</v>
      </c>
      <c r="BX159" s="261">
        <v>0</v>
      </c>
      <c r="BY159" s="262">
        <f t="shared" si="173"/>
        <v>0</v>
      </c>
      <c r="BZ159" s="262">
        <f t="shared" si="174"/>
        <v>0</v>
      </c>
      <c r="CA159" s="262">
        <f t="shared" si="175"/>
        <v>0</v>
      </c>
      <c r="CB159" s="262">
        <v>0</v>
      </c>
      <c r="CC159" s="262">
        <f t="shared" si="176"/>
        <v>0</v>
      </c>
      <c r="CD159" s="262">
        <f t="shared" si="177"/>
        <v>0</v>
      </c>
      <c r="CE159" s="262">
        <f t="shared" si="178"/>
        <v>0</v>
      </c>
      <c r="CF159" s="262">
        <f t="shared" si="179"/>
        <v>0</v>
      </c>
      <c r="CG159" s="262">
        <f t="shared" si="180"/>
        <v>0</v>
      </c>
      <c r="CH159" s="262">
        <f t="shared" si="181"/>
        <v>0</v>
      </c>
      <c r="CI159" s="262">
        <f t="shared" si="182"/>
        <v>0</v>
      </c>
      <c r="CJ159" s="262">
        <v>0</v>
      </c>
      <c r="CK159" s="262">
        <f t="shared" si="183"/>
        <v>0</v>
      </c>
      <c r="CL159" s="262">
        <f t="shared" si="184"/>
        <v>0</v>
      </c>
      <c r="CM159" s="262">
        <f t="shared" si="185"/>
        <v>0</v>
      </c>
      <c r="CN159" s="262">
        <v>0</v>
      </c>
      <c r="CO159" s="262">
        <f t="shared" si="186"/>
        <v>0</v>
      </c>
      <c r="CP159" s="262">
        <f t="shared" si="187"/>
        <v>0</v>
      </c>
      <c r="CQ159" s="262">
        <f t="shared" si="188"/>
        <v>0</v>
      </c>
      <c r="CR159" s="262">
        <v>0</v>
      </c>
      <c r="CS159" s="262">
        <f t="shared" si="189"/>
        <v>0</v>
      </c>
      <c r="CT159" s="262">
        <f t="shared" si="190"/>
        <v>0</v>
      </c>
      <c r="CU159" s="262">
        <f t="shared" si="191"/>
        <v>0</v>
      </c>
      <c r="CV159" s="262">
        <f t="shared" si="192"/>
        <v>0</v>
      </c>
      <c r="CW159" s="262">
        <f t="shared" si="193"/>
        <v>0</v>
      </c>
      <c r="CX159" s="271">
        <f t="shared" si="194"/>
        <v>0</v>
      </c>
      <c r="CY159" s="271">
        <f t="shared" si="195"/>
        <v>0</v>
      </c>
      <c r="CZ159" s="300">
        <f t="shared" si="196"/>
        <v>0</v>
      </c>
      <c r="DA159" s="300">
        <f t="shared" si="197"/>
        <v>0</v>
      </c>
      <c r="DB159" s="300">
        <f t="shared" si="198"/>
        <v>0</v>
      </c>
      <c r="DC159" s="300"/>
      <c r="DD159" s="300"/>
      <c r="DE159" s="300"/>
      <c r="DF159" s="300"/>
    </row>
    <row r="160" spans="1:110" x14ac:dyDescent="0.35">
      <c r="A160" s="22" t="s">
        <v>8</v>
      </c>
      <c r="B160" s="22" t="s">
        <v>786</v>
      </c>
      <c r="C160" s="6" t="s">
        <v>277</v>
      </c>
      <c r="D160" s="7" t="s">
        <v>64</v>
      </c>
      <c r="E160" s="7">
        <v>12</v>
      </c>
      <c r="F160" s="7">
        <v>60</v>
      </c>
      <c r="G160" s="8">
        <v>267857</v>
      </c>
      <c r="H160" s="9">
        <f t="shared" si="139"/>
        <v>4464.2833333333338</v>
      </c>
      <c r="I160" s="10"/>
      <c r="J160" s="10"/>
      <c r="K160" s="10"/>
      <c r="L160" s="11"/>
      <c r="M160" s="8">
        <v>49304160128</v>
      </c>
      <c r="N160" s="8">
        <v>177463</v>
      </c>
      <c r="O160" s="8" t="s">
        <v>469</v>
      </c>
      <c r="P160" s="11" t="s">
        <v>860</v>
      </c>
      <c r="Q160" s="12">
        <v>26947161619</v>
      </c>
      <c r="R160" s="12">
        <v>117696</v>
      </c>
      <c r="S160" s="12"/>
      <c r="T160" s="12"/>
      <c r="U160" s="11" t="s">
        <v>469</v>
      </c>
      <c r="V160" s="11"/>
      <c r="W160" s="11" t="s">
        <v>860</v>
      </c>
      <c r="X160" s="13">
        <f t="shared" si="203"/>
        <v>14400</v>
      </c>
      <c r="Y160" s="14">
        <f t="shared" si="202"/>
        <v>172800</v>
      </c>
      <c r="Z160" s="15">
        <v>10368000</v>
      </c>
      <c r="AA160" s="15">
        <f t="shared" si="199"/>
        <v>46285689600.000008</v>
      </c>
      <c r="AB160" s="16">
        <v>14869.416666666666</v>
      </c>
      <c r="AC160" s="16">
        <v>32485.333333333332</v>
      </c>
      <c r="AD160" s="269">
        <f t="shared" si="200"/>
        <v>30000</v>
      </c>
      <c r="AE160" s="269">
        <f t="shared" si="201"/>
        <v>360000</v>
      </c>
      <c r="AF160" s="283">
        <v>21600000</v>
      </c>
      <c r="AG160" s="18">
        <f t="shared" si="140"/>
        <v>96428520000.000015</v>
      </c>
      <c r="AH160" s="63" t="s">
        <v>1022</v>
      </c>
      <c r="AI160" s="129">
        <f t="shared" si="208"/>
        <v>2.0833333333333335</v>
      </c>
      <c r="AJ160" s="290">
        <v>0.15</v>
      </c>
      <c r="AK160" s="9">
        <f t="shared" si="142"/>
        <v>3240000</v>
      </c>
      <c r="AL160" s="259">
        <f t="shared" si="143"/>
        <v>24840000</v>
      </c>
      <c r="AM160" s="259">
        <f t="shared" si="138"/>
        <v>110892798000.00002</v>
      </c>
      <c r="AN160" s="262">
        <v>1080000</v>
      </c>
      <c r="AO160" s="262">
        <f t="shared" si="144"/>
        <v>4821426000</v>
      </c>
      <c r="AP160" s="262">
        <f t="shared" si="145"/>
        <v>162000</v>
      </c>
      <c r="AQ160" s="262">
        <f t="shared" si="146"/>
        <v>723213900.00000012</v>
      </c>
      <c r="AR160" s="274">
        <v>1512000.0000000002</v>
      </c>
      <c r="AS160" s="274">
        <f t="shared" si="147"/>
        <v>6749996400.0000019</v>
      </c>
      <c r="AT160" s="274">
        <f t="shared" si="148"/>
        <v>226800.00000000003</v>
      </c>
      <c r="AU160" s="274">
        <f t="shared" si="149"/>
        <v>1012499460.0000002</v>
      </c>
      <c r="AV160" s="262">
        <v>1512000.0000000002</v>
      </c>
      <c r="AW160" s="262">
        <f t="shared" si="150"/>
        <v>6749996400.0000019</v>
      </c>
      <c r="AX160" s="262">
        <f t="shared" si="151"/>
        <v>226800.00000000003</v>
      </c>
      <c r="AY160" s="262">
        <f t="shared" si="152"/>
        <v>1012499460.0000002</v>
      </c>
      <c r="AZ160" s="262">
        <f t="shared" si="153"/>
        <v>4104000.0000000005</v>
      </c>
      <c r="BA160" s="262">
        <f t="shared" si="154"/>
        <v>18321418800.000004</v>
      </c>
      <c r="BB160" s="262">
        <f t="shared" si="155"/>
        <v>615600</v>
      </c>
      <c r="BC160" s="262">
        <f t="shared" si="156"/>
        <v>2748212820.0000005</v>
      </c>
      <c r="BD160" s="261">
        <v>1512000.0000000002</v>
      </c>
      <c r="BE160" s="262">
        <f t="shared" si="157"/>
        <v>6749996400.0000019</v>
      </c>
      <c r="BF160" s="262">
        <f t="shared" si="158"/>
        <v>226800.00000000003</v>
      </c>
      <c r="BG160" s="262">
        <f t="shared" si="159"/>
        <v>1012499460.0000002</v>
      </c>
      <c r="BH160" s="262">
        <v>1728000</v>
      </c>
      <c r="BI160" s="262">
        <f t="shared" si="160"/>
        <v>7714281600.000001</v>
      </c>
      <c r="BJ160" s="262">
        <f t="shared" si="161"/>
        <v>259200</v>
      </c>
      <c r="BK160" s="262">
        <f t="shared" si="162"/>
        <v>1157142240</v>
      </c>
      <c r="BL160" s="262">
        <v>1296000</v>
      </c>
      <c r="BM160" s="262">
        <f t="shared" si="163"/>
        <v>5785711200.000001</v>
      </c>
      <c r="BN160" s="262">
        <f t="shared" si="164"/>
        <v>194400</v>
      </c>
      <c r="BO160" s="262">
        <f t="shared" si="165"/>
        <v>867856680.00000012</v>
      </c>
      <c r="BP160" s="262">
        <f t="shared" si="166"/>
        <v>4536000</v>
      </c>
      <c r="BQ160" s="262">
        <f t="shared" si="167"/>
        <v>20249989200.000004</v>
      </c>
      <c r="BR160" s="262">
        <f t="shared" si="168"/>
        <v>680400</v>
      </c>
      <c r="BS160" s="262">
        <f t="shared" si="169"/>
        <v>3037498380</v>
      </c>
      <c r="BT160" s="262">
        <v>2376000</v>
      </c>
      <c r="BU160" s="262">
        <f t="shared" si="170"/>
        <v>10607137200.000002</v>
      </c>
      <c r="BV160" s="262">
        <f t="shared" si="171"/>
        <v>356400</v>
      </c>
      <c r="BW160" s="262">
        <f t="shared" si="172"/>
        <v>1591070580.0000002</v>
      </c>
      <c r="BX160" s="261">
        <v>2376000</v>
      </c>
      <c r="BY160" s="262">
        <f t="shared" si="173"/>
        <v>10607137200.000002</v>
      </c>
      <c r="BZ160" s="262">
        <f t="shared" si="174"/>
        <v>356400</v>
      </c>
      <c r="CA160" s="262">
        <f t="shared" si="175"/>
        <v>1591070580.0000002</v>
      </c>
      <c r="CB160" s="262">
        <v>2160000</v>
      </c>
      <c r="CC160" s="262">
        <f t="shared" si="176"/>
        <v>9642852000</v>
      </c>
      <c r="CD160" s="262">
        <f t="shared" si="177"/>
        <v>324000</v>
      </c>
      <c r="CE160" s="262">
        <f t="shared" si="178"/>
        <v>1446427800.0000002</v>
      </c>
      <c r="CF160" s="262">
        <f t="shared" si="179"/>
        <v>6912000</v>
      </c>
      <c r="CG160" s="262">
        <f t="shared" si="180"/>
        <v>30857126400</v>
      </c>
      <c r="CH160" s="262">
        <f t="shared" si="181"/>
        <v>1591750980.0000002</v>
      </c>
      <c r="CI160" s="262">
        <f t="shared" si="182"/>
        <v>4628568960.000001</v>
      </c>
      <c r="CJ160" s="262">
        <v>2376000</v>
      </c>
      <c r="CK160" s="262">
        <f t="shared" si="183"/>
        <v>10607137200.000002</v>
      </c>
      <c r="CL160" s="262">
        <f t="shared" si="184"/>
        <v>356400</v>
      </c>
      <c r="CM160" s="262">
        <f t="shared" si="185"/>
        <v>1591070580.0000002</v>
      </c>
      <c r="CN160" s="262">
        <v>2160000</v>
      </c>
      <c r="CO160" s="262">
        <f t="shared" si="186"/>
        <v>9642852000</v>
      </c>
      <c r="CP160" s="262">
        <f t="shared" si="187"/>
        <v>324000</v>
      </c>
      <c r="CQ160" s="262">
        <f t="shared" si="188"/>
        <v>1446427800.0000002</v>
      </c>
      <c r="CR160" s="262">
        <v>1512000.0000000002</v>
      </c>
      <c r="CS160" s="262">
        <f t="shared" si="189"/>
        <v>6749996400.0000019</v>
      </c>
      <c r="CT160" s="262">
        <f t="shared" si="190"/>
        <v>226800.00000000003</v>
      </c>
      <c r="CU160" s="262">
        <f t="shared" si="191"/>
        <v>1012499460.0000002</v>
      </c>
      <c r="CV160" s="262">
        <f t="shared" si="192"/>
        <v>6048000</v>
      </c>
      <c r="CW160" s="262">
        <f t="shared" si="193"/>
        <v>26999985600.000004</v>
      </c>
      <c r="CX160" s="271">
        <f t="shared" si="194"/>
        <v>907200</v>
      </c>
      <c r="CY160" s="271">
        <f t="shared" si="195"/>
        <v>4049997840.000001</v>
      </c>
      <c r="CZ160" s="300">
        <f t="shared" si="196"/>
        <v>3240000</v>
      </c>
      <c r="DA160" s="300">
        <f t="shared" si="197"/>
        <v>14464278000.000002</v>
      </c>
      <c r="DB160" s="300">
        <f t="shared" si="198"/>
        <v>0</v>
      </c>
      <c r="DC160" s="300"/>
      <c r="DD160" s="300"/>
      <c r="DE160" s="300"/>
      <c r="DF160" s="300"/>
    </row>
    <row r="161" spans="1:110" x14ac:dyDescent="0.35">
      <c r="A161" s="22" t="s">
        <v>8</v>
      </c>
      <c r="B161" s="22">
        <v>13010253</v>
      </c>
      <c r="C161" s="6" t="s">
        <v>1271</v>
      </c>
      <c r="D161" s="7" t="s">
        <v>36</v>
      </c>
      <c r="E161" s="7">
        <v>12</v>
      </c>
      <c r="F161" s="7">
        <v>30</v>
      </c>
      <c r="G161" s="8">
        <v>531240</v>
      </c>
      <c r="H161" s="9">
        <f t="shared" si="139"/>
        <v>17708</v>
      </c>
      <c r="I161" s="10"/>
      <c r="J161" s="10"/>
      <c r="K161" s="10"/>
      <c r="L161" s="11"/>
      <c r="M161" s="8">
        <v>124904127912</v>
      </c>
      <c r="N161" s="8">
        <v>289514</v>
      </c>
      <c r="O161" s="8" t="s">
        <v>469</v>
      </c>
      <c r="P161" s="11" t="s">
        <v>860</v>
      </c>
      <c r="Q161" s="12">
        <v>78153412693</v>
      </c>
      <c r="R161" s="12">
        <v>172344</v>
      </c>
      <c r="S161" s="12"/>
      <c r="T161" s="12"/>
      <c r="U161" s="11" t="s">
        <v>469</v>
      </c>
      <c r="V161" s="11"/>
      <c r="W161" s="11" t="s">
        <v>860</v>
      </c>
      <c r="X161" s="13">
        <f t="shared" si="203"/>
        <v>28800</v>
      </c>
      <c r="Y161" s="14">
        <f t="shared" si="202"/>
        <v>345600</v>
      </c>
      <c r="Z161" s="15">
        <v>10368000</v>
      </c>
      <c r="AA161" s="15">
        <f t="shared" si="199"/>
        <v>183596544000</v>
      </c>
      <c r="AB161" s="16" t="s">
        <v>564</v>
      </c>
      <c r="AC161" s="16" t="s">
        <v>564</v>
      </c>
      <c r="AD161" s="269">
        <f t="shared" si="200"/>
        <v>35000</v>
      </c>
      <c r="AE161" s="269">
        <f t="shared" si="201"/>
        <v>420000</v>
      </c>
      <c r="AF161" s="283">
        <v>12600000</v>
      </c>
      <c r="AG161" s="18">
        <f t="shared" si="140"/>
        <v>223120800000</v>
      </c>
      <c r="AH161" s="63"/>
      <c r="AI161" s="129">
        <f t="shared" si="208"/>
        <v>1.2152777777777777</v>
      </c>
      <c r="AJ161" s="290">
        <v>0.1</v>
      </c>
      <c r="AK161" s="9">
        <f t="shared" si="142"/>
        <v>1260000</v>
      </c>
      <c r="AL161" s="259">
        <f t="shared" si="143"/>
        <v>13860000</v>
      </c>
      <c r="AM161" s="259">
        <f t="shared" si="138"/>
        <v>245432880000</v>
      </c>
      <c r="AN161" s="262">
        <v>630000</v>
      </c>
      <c r="AO161" s="262">
        <f t="shared" si="144"/>
        <v>11156040000</v>
      </c>
      <c r="AP161" s="262">
        <f t="shared" si="145"/>
        <v>63000</v>
      </c>
      <c r="AQ161" s="262">
        <f t="shared" si="146"/>
        <v>1115604000</v>
      </c>
      <c r="AR161" s="274">
        <v>882000.00000000012</v>
      </c>
      <c r="AS161" s="274">
        <f t="shared" si="147"/>
        <v>15618456000.000002</v>
      </c>
      <c r="AT161" s="274">
        <f t="shared" si="148"/>
        <v>88200.000000000015</v>
      </c>
      <c r="AU161" s="274">
        <f t="shared" si="149"/>
        <v>1561845600.0000002</v>
      </c>
      <c r="AV161" s="262">
        <v>882000.00000000012</v>
      </c>
      <c r="AW161" s="262">
        <f t="shared" si="150"/>
        <v>15618456000.000002</v>
      </c>
      <c r="AX161" s="262">
        <f t="shared" si="151"/>
        <v>88200.000000000015</v>
      </c>
      <c r="AY161" s="262">
        <f t="shared" si="152"/>
        <v>1561845600.0000002</v>
      </c>
      <c r="AZ161" s="262">
        <f t="shared" si="153"/>
        <v>2394000</v>
      </c>
      <c r="BA161" s="262">
        <f t="shared" si="154"/>
        <v>42392952000</v>
      </c>
      <c r="BB161" s="262">
        <f t="shared" si="155"/>
        <v>239400.00000000003</v>
      </c>
      <c r="BC161" s="262">
        <f t="shared" si="156"/>
        <v>4239295200.0000005</v>
      </c>
      <c r="BD161" s="261">
        <v>882000.00000000012</v>
      </c>
      <c r="BE161" s="262">
        <f t="shared" si="157"/>
        <v>15618456000.000002</v>
      </c>
      <c r="BF161" s="262">
        <v>88200.000000000015</v>
      </c>
      <c r="BG161" s="262">
        <f t="shared" si="159"/>
        <v>1561845600.0000002</v>
      </c>
      <c r="BH161" s="262">
        <v>1008000</v>
      </c>
      <c r="BI161" s="262">
        <f t="shared" si="160"/>
        <v>17849664000</v>
      </c>
      <c r="BJ161" s="262">
        <f t="shared" si="161"/>
        <v>100800</v>
      </c>
      <c r="BK161" s="262">
        <f t="shared" si="162"/>
        <v>1784966400</v>
      </c>
      <c r="BL161" s="262">
        <v>756000</v>
      </c>
      <c r="BM161" s="262">
        <f t="shared" si="163"/>
        <v>13387248000</v>
      </c>
      <c r="BN161" s="262">
        <f t="shared" si="164"/>
        <v>75600</v>
      </c>
      <c r="BO161" s="262">
        <f t="shared" si="165"/>
        <v>1338724800</v>
      </c>
      <c r="BP161" s="262">
        <f t="shared" si="166"/>
        <v>2646000</v>
      </c>
      <c r="BQ161" s="262">
        <f t="shared" si="167"/>
        <v>46855368000</v>
      </c>
      <c r="BR161" s="262">
        <f t="shared" si="168"/>
        <v>264600</v>
      </c>
      <c r="BS161" s="262">
        <f t="shared" si="169"/>
        <v>4685536800</v>
      </c>
      <c r="BT161" s="262">
        <v>1386000</v>
      </c>
      <c r="BU161" s="262">
        <f t="shared" si="170"/>
        <v>24543288000</v>
      </c>
      <c r="BV161" s="262">
        <f t="shared" si="171"/>
        <v>138600</v>
      </c>
      <c r="BW161" s="262">
        <f t="shared" si="172"/>
        <v>2454328800</v>
      </c>
      <c r="BX161" s="261">
        <v>1386000</v>
      </c>
      <c r="BY161" s="262">
        <f t="shared" si="173"/>
        <v>24543288000</v>
      </c>
      <c r="BZ161" s="262">
        <f t="shared" si="174"/>
        <v>138600</v>
      </c>
      <c r="CA161" s="262">
        <f t="shared" si="175"/>
        <v>2454328800</v>
      </c>
      <c r="CB161" s="262">
        <v>1260000</v>
      </c>
      <c r="CC161" s="262">
        <f t="shared" si="176"/>
        <v>22312080000</v>
      </c>
      <c r="CD161" s="262">
        <f t="shared" si="177"/>
        <v>126000</v>
      </c>
      <c r="CE161" s="262">
        <f t="shared" si="178"/>
        <v>2231208000</v>
      </c>
      <c r="CF161" s="262">
        <f t="shared" si="179"/>
        <v>4032000</v>
      </c>
      <c r="CG161" s="262">
        <f t="shared" si="180"/>
        <v>71398656000</v>
      </c>
      <c r="CH161" s="262">
        <f t="shared" si="181"/>
        <v>2454593400</v>
      </c>
      <c r="CI161" s="262">
        <f t="shared" si="182"/>
        <v>7139865600</v>
      </c>
      <c r="CJ161" s="262">
        <v>1386000</v>
      </c>
      <c r="CK161" s="262">
        <f t="shared" si="183"/>
        <v>24543288000</v>
      </c>
      <c r="CL161" s="262">
        <f t="shared" si="184"/>
        <v>138600</v>
      </c>
      <c r="CM161" s="262">
        <f t="shared" si="185"/>
        <v>2454328800</v>
      </c>
      <c r="CN161" s="262">
        <v>1260000</v>
      </c>
      <c r="CO161" s="262">
        <f t="shared" si="186"/>
        <v>22312080000</v>
      </c>
      <c r="CP161" s="262">
        <f t="shared" si="187"/>
        <v>126000</v>
      </c>
      <c r="CQ161" s="262">
        <f t="shared" si="188"/>
        <v>2231208000</v>
      </c>
      <c r="CR161" s="262">
        <v>882000.00000000012</v>
      </c>
      <c r="CS161" s="262">
        <f t="shared" si="189"/>
        <v>15618456000.000002</v>
      </c>
      <c r="CT161" s="262">
        <f t="shared" si="190"/>
        <v>88200.000000000015</v>
      </c>
      <c r="CU161" s="262">
        <f t="shared" si="191"/>
        <v>1561845600.0000002</v>
      </c>
      <c r="CV161" s="262">
        <f t="shared" si="192"/>
        <v>3528000</v>
      </c>
      <c r="CW161" s="262">
        <f t="shared" si="193"/>
        <v>62473824000</v>
      </c>
      <c r="CX161" s="271">
        <f t="shared" si="194"/>
        <v>352800</v>
      </c>
      <c r="CY161" s="271">
        <f t="shared" si="195"/>
        <v>6247382400</v>
      </c>
      <c r="CZ161" s="300">
        <f t="shared" si="196"/>
        <v>1260000</v>
      </c>
      <c r="DA161" s="300">
        <f t="shared" si="197"/>
        <v>22312080000</v>
      </c>
      <c r="DB161" s="300">
        <f t="shared" si="198"/>
        <v>0</v>
      </c>
      <c r="DC161" s="300"/>
      <c r="DD161" s="300"/>
      <c r="DE161" s="300"/>
      <c r="DF161" s="300"/>
    </row>
    <row r="162" spans="1:110" x14ac:dyDescent="0.35">
      <c r="A162" s="22" t="s">
        <v>8</v>
      </c>
      <c r="B162" s="22">
        <v>13020313</v>
      </c>
      <c r="C162" s="6" t="s">
        <v>846</v>
      </c>
      <c r="D162" s="7" t="s">
        <v>249</v>
      </c>
      <c r="E162" s="7">
        <v>12</v>
      </c>
      <c r="F162" s="7">
        <v>60</v>
      </c>
      <c r="G162" s="8">
        <v>2053571.4285714286</v>
      </c>
      <c r="H162" s="9">
        <f t="shared" si="139"/>
        <v>34226.190476190481</v>
      </c>
      <c r="I162" s="10"/>
      <c r="J162" s="10"/>
      <c r="K162" s="10"/>
      <c r="L162" s="11"/>
      <c r="M162" s="8">
        <v>6923245094</v>
      </c>
      <c r="N162" s="8">
        <v>9777</v>
      </c>
      <c r="O162" s="8" t="s">
        <v>469</v>
      </c>
      <c r="P162" s="11" t="s">
        <v>860</v>
      </c>
      <c r="Q162" s="12">
        <v>407136044</v>
      </c>
      <c r="R162" s="12">
        <v>581</v>
      </c>
      <c r="S162" s="12"/>
      <c r="T162" s="12"/>
      <c r="U162" s="11" t="s">
        <v>469</v>
      </c>
      <c r="V162" s="11"/>
      <c r="W162" s="11" t="s">
        <v>860</v>
      </c>
      <c r="X162" s="13">
        <f t="shared" si="203"/>
        <v>1440</v>
      </c>
      <c r="Y162" s="14">
        <f t="shared" si="202"/>
        <v>17280</v>
      </c>
      <c r="Z162" s="15">
        <v>1036800</v>
      </c>
      <c r="AA162" s="15">
        <f t="shared" si="199"/>
        <v>35485714285.714287</v>
      </c>
      <c r="AB162" s="16">
        <v>817</v>
      </c>
      <c r="AC162" s="16">
        <v>111</v>
      </c>
      <c r="AD162" s="269">
        <f t="shared" si="200"/>
        <v>1611.1111111111111</v>
      </c>
      <c r="AE162" s="269">
        <f t="shared" si="201"/>
        <v>19333.333333333332</v>
      </c>
      <c r="AF162" s="285">
        <v>1160000</v>
      </c>
      <c r="AG162" s="18">
        <f t="shared" si="140"/>
        <v>39702380952.380959</v>
      </c>
      <c r="AH162" s="63"/>
      <c r="AI162" s="129">
        <f t="shared" si="208"/>
        <v>1.1188271604938271</v>
      </c>
      <c r="AJ162" s="290">
        <v>0.2</v>
      </c>
      <c r="AK162" s="9">
        <f t="shared" si="142"/>
        <v>232000</v>
      </c>
      <c r="AL162" s="259">
        <f t="shared" si="143"/>
        <v>1392000</v>
      </c>
      <c r="AM162" s="259">
        <f t="shared" si="138"/>
        <v>47642857142.857147</v>
      </c>
      <c r="AN162" s="262">
        <v>58000</v>
      </c>
      <c r="AO162" s="262">
        <f t="shared" si="144"/>
        <v>1985119047.6190479</v>
      </c>
      <c r="AP162" s="262">
        <f t="shared" si="145"/>
        <v>11600</v>
      </c>
      <c r="AQ162" s="262">
        <f t="shared" si="146"/>
        <v>397023809.52380955</v>
      </c>
      <c r="AR162" s="274">
        <v>81200.000000000015</v>
      </c>
      <c r="AS162" s="274">
        <f t="shared" si="147"/>
        <v>2779166666.6666675</v>
      </c>
      <c r="AT162" s="274">
        <f t="shared" si="148"/>
        <v>16240.000000000004</v>
      </c>
      <c r="AU162" s="274">
        <f t="shared" si="149"/>
        <v>555833333.33333349</v>
      </c>
      <c r="AV162" s="262">
        <v>81200.000000000015</v>
      </c>
      <c r="AW162" s="262">
        <f t="shared" si="150"/>
        <v>2779166666.6666675</v>
      </c>
      <c r="AX162" s="262">
        <f t="shared" si="151"/>
        <v>16240.000000000004</v>
      </c>
      <c r="AY162" s="262">
        <f t="shared" si="152"/>
        <v>555833333.33333349</v>
      </c>
      <c r="AZ162" s="262">
        <f t="shared" si="153"/>
        <v>220400.00000000003</v>
      </c>
      <c r="BA162" s="262">
        <f t="shared" si="154"/>
        <v>7543452380.952383</v>
      </c>
      <c r="BB162" s="262">
        <f t="shared" si="155"/>
        <v>44080.000000000007</v>
      </c>
      <c r="BC162" s="262">
        <f t="shared" si="156"/>
        <v>1508690476.1904764</v>
      </c>
      <c r="BD162" s="261">
        <v>81200.000000000015</v>
      </c>
      <c r="BE162" s="262">
        <f t="shared" si="157"/>
        <v>2779166666.6666675</v>
      </c>
      <c r="BF162" s="262">
        <f t="shared" si="158"/>
        <v>16240.000000000004</v>
      </c>
      <c r="BG162" s="262">
        <f t="shared" si="159"/>
        <v>555833333.33333349</v>
      </c>
      <c r="BH162" s="262">
        <v>92800</v>
      </c>
      <c r="BI162" s="262">
        <f t="shared" si="160"/>
        <v>3176190476.1904764</v>
      </c>
      <c r="BJ162" s="262">
        <f t="shared" si="161"/>
        <v>18560</v>
      </c>
      <c r="BK162" s="262">
        <f t="shared" si="162"/>
        <v>635238095.23809528</v>
      </c>
      <c r="BL162" s="262">
        <v>69600</v>
      </c>
      <c r="BM162" s="262">
        <f t="shared" si="163"/>
        <v>2382142857.1428576</v>
      </c>
      <c r="BN162" s="262">
        <f t="shared" si="164"/>
        <v>13920</v>
      </c>
      <c r="BO162" s="262">
        <f t="shared" si="165"/>
        <v>476428571.42857146</v>
      </c>
      <c r="BP162" s="262">
        <f t="shared" si="166"/>
        <v>243600</v>
      </c>
      <c r="BQ162" s="262">
        <f t="shared" si="167"/>
        <v>8337500000.0000019</v>
      </c>
      <c r="BR162" s="262">
        <f t="shared" si="168"/>
        <v>48720</v>
      </c>
      <c r="BS162" s="262">
        <f t="shared" si="169"/>
        <v>1667500000.0000002</v>
      </c>
      <c r="BT162" s="262">
        <v>127600</v>
      </c>
      <c r="BU162" s="262">
        <f t="shared" si="170"/>
        <v>4367261904.7619057</v>
      </c>
      <c r="BV162" s="262">
        <f t="shared" si="171"/>
        <v>25520</v>
      </c>
      <c r="BW162" s="262">
        <f t="shared" si="172"/>
        <v>873452380.95238101</v>
      </c>
      <c r="BX162" s="261">
        <v>127600</v>
      </c>
      <c r="BY162" s="262">
        <f t="shared" si="173"/>
        <v>4367261904.7619057</v>
      </c>
      <c r="BZ162" s="262">
        <f t="shared" si="174"/>
        <v>25520</v>
      </c>
      <c r="CA162" s="262">
        <f t="shared" si="175"/>
        <v>873452380.95238101</v>
      </c>
      <c r="CB162" s="262">
        <v>116000</v>
      </c>
      <c r="CC162" s="262">
        <f t="shared" si="176"/>
        <v>3970238095.2380958</v>
      </c>
      <c r="CD162" s="262">
        <f t="shared" si="177"/>
        <v>23200</v>
      </c>
      <c r="CE162" s="262">
        <f t="shared" si="178"/>
        <v>794047619.0476191</v>
      </c>
      <c r="CF162" s="262">
        <f t="shared" si="179"/>
        <v>371200</v>
      </c>
      <c r="CG162" s="262">
        <f t="shared" si="180"/>
        <v>12704761904.761908</v>
      </c>
      <c r="CH162" s="262">
        <f t="shared" si="181"/>
        <v>873501100.95238101</v>
      </c>
      <c r="CI162" s="262">
        <f t="shared" si="182"/>
        <v>2540952380.9523811</v>
      </c>
      <c r="CJ162" s="262">
        <v>127600</v>
      </c>
      <c r="CK162" s="262">
        <f t="shared" si="183"/>
        <v>4367261904.7619057</v>
      </c>
      <c r="CL162" s="262">
        <f t="shared" si="184"/>
        <v>25520</v>
      </c>
      <c r="CM162" s="262">
        <f t="shared" si="185"/>
        <v>873452380.95238101</v>
      </c>
      <c r="CN162" s="262">
        <v>116000</v>
      </c>
      <c r="CO162" s="262">
        <f t="shared" si="186"/>
        <v>3970238095.2380958</v>
      </c>
      <c r="CP162" s="262">
        <f t="shared" si="187"/>
        <v>23200</v>
      </c>
      <c r="CQ162" s="262">
        <f t="shared" si="188"/>
        <v>794047619.0476191</v>
      </c>
      <c r="CR162" s="262">
        <v>81200.000000000015</v>
      </c>
      <c r="CS162" s="262">
        <f t="shared" si="189"/>
        <v>2779166666.6666675</v>
      </c>
      <c r="CT162" s="262">
        <f t="shared" si="190"/>
        <v>16240.000000000004</v>
      </c>
      <c r="CU162" s="262">
        <f t="shared" si="191"/>
        <v>555833333.33333349</v>
      </c>
      <c r="CV162" s="262">
        <f t="shared" si="192"/>
        <v>324800</v>
      </c>
      <c r="CW162" s="262">
        <f t="shared" si="193"/>
        <v>11116666666.666668</v>
      </c>
      <c r="CX162" s="271">
        <f t="shared" si="194"/>
        <v>64960</v>
      </c>
      <c r="CY162" s="271">
        <f t="shared" si="195"/>
        <v>2223333333.3333335</v>
      </c>
      <c r="CZ162" s="300">
        <f t="shared" si="196"/>
        <v>232000</v>
      </c>
      <c r="DA162" s="300">
        <f t="shared" si="197"/>
        <v>7940476190.4761925</v>
      </c>
      <c r="DB162" s="300">
        <f t="shared" si="198"/>
        <v>0</v>
      </c>
      <c r="DC162" s="300"/>
      <c r="DD162" s="300"/>
      <c r="DE162" s="300"/>
      <c r="DF162" s="300"/>
    </row>
    <row r="163" spans="1:110" x14ac:dyDescent="0.35">
      <c r="A163" s="22" t="s">
        <v>8</v>
      </c>
      <c r="B163" s="22">
        <v>13020247</v>
      </c>
      <c r="C163" s="6" t="s">
        <v>250</v>
      </c>
      <c r="D163" s="7" t="s">
        <v>167</v>
      </c>
      <c r="E163" s="7">
        <v>12</v>
      </c>
      <c r="F163" s="7">
        <v>30</v>
      </c>
      <c r="G163" s="8">
        <v>279018</v>
      </c>
      <c r="H163" s="9">
        <f t="shared" si="139"/>
        <v>9300.6</v>
      </c>
      <c r="I163" s="10"/>
      <c r="J163" s="10"/>
      <c r="K163" s="10"/>
      <c r="L163" s="11"/>
      <c r="M163" s="8">
        <v>-47500000</v>
      </c>
      <c r="N163" s="8">
        <v>-152</v>
      </c>
      <c r="O163" s="22" t="s">
        <v>853</v>
      </c>
      <c r="P163" s="11" t="s">
        <v>860</v>
      </c>
      <c r="Q163" s="12">
        <v>1253239574</v>
      </c>
      <c r="R163" s="12">
        <v>3972</v>
      </c>
      <c r="S163" s="12"/>
      <c r="T163" s="12"/>
      <c r="U163" s="12" t="s">
        <v>469</v>
      </c>
      <c r="V163" s="12"/>
      <c r="W163" s="11" t="s">
        <v>860</v>
      </c>
      <c r="X163" s="13">
        <f t="shared" si="203"/>
        <v>5040</v>
      </c>
      <c r="Y163" s="14">
        <f t="shared" si="202"/>
        <v>60480</v>
      </c>
      <c r="Z163" s="15">
        <v>1814400</v>
      </c>
      <c r="AA163" s="15">
        <f t="shared" si="199"/>
        <v>16875008640</v>
      </c>
      <c r="AB163" s="16">
        <v>3766.25</v>
      </c>
      <c r="AC163" s="16">
        <v>5433.666666666667</v>
      </c>
      <c r="AD163" s="269">
        <f t="shared" si="200"/>
        <v>4000</v>
      </c>
      <c r="AE163" s="269">
        <f t="shared" si="201"/>
        <v>48000</v>
      </c>
      <c r="AF163" s="283">
        <v>1440000</v>
      </c>
      <c r="AG163" s="18">
        <f t="shared" si="140"/>
        <v>13392864000</v>
      </c>
      <c r="AH163" s="63" t="s">
        <v>1022</v>
      </c>
      <c r="AI163" s="129">
        <f t="shared" si="208"/>
        <v>0.79365079365079361</v>
      </c>
      <c r="AJ163" s="290">
        <v>0.5</v>
      </c>
      <c r="AK163" s="9">
        <f t="shared" si="142"/>
        <v>720000</v>
      </c>
      <c r="AL163" s="259">
        <f t="shared" si="143"/>
        <v>2160000</v>
      </c>
      <c r="AM163" s="259">
        <f t="shared" si="138"/>
        <v>20089296000</v>
      </c>
      <c r="AN163" s="262">
        <v>72000</v>
      </c>
      <c r="AO163" s="262">
        <f t="shared" si="144"/>
        <v>669643200</v>
      </c>
      <c r="AP163" s="262">
        <f t="shared" si="145"/>
        <v>36000</v>
      </c>
      <c r="AQ163" s="262">
        <f t="shared" si="146"/>
        <v>334821600</v>
      </c>
      <c r="AR163" s="274">
        <v>100800.00000000001</v>
      </c>
      <c r="AS163" s="274">
        <f t="shared" si="147"/>
        <v>937500480.00000012</v>
      </c>
      <c r="AT163" s="274">
        <f t="shared" si="148"/>
        <v>50400.000000000007</v>
      </c>
      <c r="AU163" s="274">
        <f t="shared" si="149"/>
        <v>468750240.00000006</v>
      </c>
      <c r="AV163" s="262">
        <v>100800.00000000001</v>
      </c>
      <c r="AW163" s="262">
        <f t="shared" si="150"/>
        <v>937500480.00000012</v>
      </c>
      <c r="AX163" s="262">
        <f t="shared" si="151"/>
        <v>50400.000000000007</v>
      </c>
      <c r="AY163" s="262">
        <f t="shared" si="152"/>
        <v>468750240.00000006</v>
      </c>
      <c r="AZ163" s="262">
        <f t="shared" si="153"/>
        <v>273600</v>
      </c>
      <c r="BA163" s="262">
        <f t="shared" si="154"/>
        <v>2544644160</v>
      </c>
      <c r="BB163" s="262">
        <f t="shared" si="155"/>
        <v>136800</v>
      </c>
      <c r="BC163" s="262">
        <f t="shared" si="156"/>
        <v>1272322080</v>
      </c>
      <c r="BD163" s="261">
        <v>100800.00000000001</v>
      </c>
      <c r="BE163" s="262">
        <f t="shared" si="157"/>
        <v>937500480.00000012</v>
      </c>
      <c r="BF163" s="262">
        <f t="shared" si="158"/>
        <v>50400.000000000007</v>
      </c>
      <c r="BG163" s="262">
        <f t="shared" si="159"/>
        <v>468750240.00000006</v>
      </c>
      <c r="BH163" s="262">
        <v>115200</v>
      </c>
      <c r="BI163" s="262">
        <f t="shared" si="160"/>
        <v>1071429120</v>
      </c>
      <c r="BJ163" s="262">
        <f t="shared" si="161"/>
        <v>57600</v>
      </c>
      <c r="BK163" s="262">
        <f t="shared" si="162"/>
        <v>535714560</v>
      </c>
      <c r="BL163" s="262">
        <v>86400</v>
      </c>
      <c r="BM163" s="262">
        <f t="shared" si="163"/>
        <v>803571840</v>
      </c>
      <c r="BN163" s="262">
        <f t="shared" si="164"/>
        <v>43200</v>
      </c>
      <c r="BO163" s="262">
        <f t="shared" si="165"/>
        <v>401785920</v>
      </c>
      <c r="BP163" s="262">
        <f t="shared" si="166"/>
        <v>302400</v>
      </c>
      <c r="BQ163" s="262">
        <f t="shared" si="167"/>
        <v>2812501440</v>
      </c>
      <c r="BR163" s="262">
        <f t="shared" si="168"/>
        <v>151200</v>
      </c>
      <c r="BS163" s="262">
        <f t="shared" si="169"/>
        <v>1406250720</v>
      </c>
      <c r="BT163" s="262">
        <v>158400</v>
      </c>
      <c r="BU163" s="262">
        <f t="shared" si="170"/>
        <v>1473215040</v>
      </c>
      <c r="BV163" s="262">
        <f t="shared" si="171"/>
        <v>79200</v>
      </c>
      <c r="BW163" s="262">
        <f t="shared" si="172"/>
        <v>736607520</v>
      </c>
      <c r="BX163" s="261">
        <v>158400</v>
      </c>
      <c r="BY163" s="262">
        <f t="shared" si="173"/>
        <v>1473215040</v>
      </c>
      <c r="BZ163" s="262">
        <f t="shared" si="174"/>
        <v>79200</v>
      </c>
      <c r="CA163" s="262">
        <f t="shared" si="175"/>
        <v>736607520</v>
      </c>
      <c r="CB163" s="262">
        <v>144000</v>
      </c>
      <c r="CC163" s="262">
        <f t="shared" si="176"/>
        <v>1339286400</v>
      </c>
      <c r="CD163" s="262">
        <f t="shared" si="177"/>
        <v>72000</v>
      </c>
      <c r="CE163" s="262">
        <f t="shared" si="178"/>
        <v>669643200</v>
      </c>
      <c r="CF163" s="262">
        <f t="shared" si="179"/>
        <v>460800</v>
      </c>
      <c r="CG163" s="262">
        <f t="shared" si="180"/>
        <v>4285716480</v>
      </c>
      <c r="CH163" s="262">
        <f t="shared" si="181"/>
        <v>736758720</v>
      </c>
      <c r="CI163" s="262">
        <f t="shared" si="182"/>
        <v>2142858240</v>
      </c>
      <c r="CJ163" s="262">
        <v>158400</v>
      </c>
      <c r="CK163" s="262">
        <f t="shared" si="183"/>
        <v>1473215040</v>
      </c>
      <c r="CL163" s="262">
        <f t="shared" si="184"/>
        <v>79200</v>
      </c>
      <c r="CM163" s="262">
        <f t="shared" si="185"/>
        <v>736607520</v>
      </c>
      <c r="CN163" s="262">
        <v>144000</v>
      </c>
      <c r="CO163" s="262">
        <f t="shared" si="186"/>
        <v>1339286400</v>
      </c>
      <c r="CP163" s="262">
        <f t="shared" si="187"/>
        <v>72000</v>
      </c>
      <c r="CQ163" s="262">
        <f t="shared" si="188"/>
        <v>669643200</v>
      </c>
      <c r="CR163" s="262">
        <v>100800.00000000001</v>
      </c>
      <c r="CS163" s="262">
        <f t="shared" si="189"/>
        <v>937500480.00000012</v>
      </c>
      <c r="CT163" s="262">
        <f t="shared" si="190"/>
        <v>50400.000000000007</v>
      </c>
      <c r="CU163" s="262">
        <f t="shared" si="191"/>
        <v>468750240.00000006</v>
      </c>
      <c r="CV163" s="262">
        <f t="shared" si="192"/>
        <v>403200</v>
      </c>
      <c r="CW163" s="262">
        <f t="shared" si="193"/>
        <v>3750001920</v>
      </c>
      <c r="CX163" s="271">
        <f t="shared" si="194"/>
        <v>201600</v>
      </c>
      <c r="CY163" s="271">
        <f t="shared" si="195"/>
        <v>1875000960</v>
      </c>
      <c r="CZ163" s="300">
        <f t="shared" si="196"/>
        <v>720000</v>
      </c>
      <c r="DA163" s="300">
        <f t="shared" si="197"/>
        <v>6696432000</v>
      </c>
      <c r="DB163" s="300">
        <f t="shared" si="198"/>
        <v>0</v>
      </c>
      <c r="DC163" s="300"/>
      <c r="DD163" s="300"/>
      <c r="DE163" s="300"/>
      <c r="DF163" s="300"/>
    </row>
    <row r="164" spans="1:110" x14ac:dyDescent="0.35">
      <c r="A164" s="22" t="s">
        <v>8</v>
      </c>
      <c r="B164" s="22">
        <v>13020278</v>
      </c>
      <c r="C164" s="6" t="s">
        <v>255</v>
      </c>
      <c r="D164" s="7" t="s">
        <v>58</v>
      </c>
      <c r="E164" s="7">
        <v>12</v>
      </c>
      <c r="F164" s="7">
        <v>30</v>
      </c>
      <c r="G164" s="8">
        <v>1004464</v>
      </c>
      <c r="H164" s="9">
        <f t="shared" si="139"/>
        <v>33482.133333333331</v>
      </c>
      <c r="I164" s="10"/>
      <c r="J164" s="10"/>
      <c r="K164" s="10"/>
      <c r="L164" s="11"/>
      <c r="M164" s="8">
        <v>544500000</v>
      </c>
      <c r="N164" s="8">
        <v>484</v>
      </c>
      <c r="O164" s="8" t="s">
        <v>469</v>
      </c>
      <c r="P164" s="11" t="s">
        <v>860</v>
      </c>
      <c r="Q164" s="12">
        <v>1453500357</v>
      </c>
      <c r="R164" s="12">
        <v>1654</v>
      </c>
      <c r="S164" s="12"/>
      <c r="T164" s="12"/>
      <c r="U164" s="11" t="s">
        <v>469</v>
      </c>
      <c r="V164" s="11"/>
      <c r="W164" s="11" t="s">
        <v>860</v>
      </c>
      <c r="X164" s="13">
        <f t="shared" si="203"/>
        <v>3600</v>
      </c>
      <c r="Y164" s="14">
        <f t="shared" si="202"/>
        <v>43200</v>
      </c>
      <c r="Z164" s="15">
        <v>1296000</v>
      </c>
      <c r="AA164" s="15">
        <f t="shared" si="199"/>
        <v>43392844800</v>
      </c>
      <c r="AB164" s="16">
        <v>40.333333333333336</v>
      </c>
      <c r="AC164" s="16">
        <v>316.83333333333331</v>
      </c>
      <c r="AD164" s="269">
        <f t="shared" si="200"/>
        <v>1000</v>
      </c>
      <c r="AE164" s="269">
        <f t="shared" si="201"/>
        <v>12000</v>
      </c>
      <c r="AF164" s="283">
        <v>360000</v>
      </c>
      <c r="AG164" s="18">
        <f t="shared" si="140"/>
        <v>12053568000</v>
      </c>
      <c r="AH164" s="63"/>
      <c r="AI164" s="129">
        <f t="shared" si="208"/>
        <v>0.27777777777777779</v>
      </c>
      <c r="AJ164" s="290">
        <v>0.33</v>
      </c>
      <c r="AK164" s="9">
        <f t="shared" si="142"/>
        <v>118800</v>
      </c>
      <c r="AL164" s="259">
        <f t="shared" si="143"/>
        <v>478800</v>
      </c>
      <c r="AM164" s="259">
        <f t="shared" si="138"/>
        <v>16031245440</v>
      </c>
      <c r="AN164" s="262">
        <v>18000</v>
      </c>
      <c r="AO164" s="262">
        <f t="shared" si="144"/>
        <v>602678400</v>
      </c>
      <c r="AP164" s="262">
        <f t="shared" si="145"/>
        <v>5940</v>
      </c>
      <c r="AQ164" s="262">
        <f t="shared" si="146"/>
        <v>198883872</v>
      </c>
      <c r="AR164" s="274">
        <v>25200.000000000004</v>
      </c>
      <c r="AS164" s="274">
        <f t="shared" si="147"/>
        <v>843749760.00000012</v>
      </c>
      <c r="AT164" s="274">
        <f t="shared" si="148"/>
        <v>8316.0000000000018</v>
      </c>
      <c r="AU164" s="274">
        <f t="shared" si="149"/>
        <v>278437420.80000007</v>
      </c>
      <c r="AV164" s="262">
        <v>25200.000000000004</v>
      </c>
      <c r="AW164" s="262">
        <f t="shared" si="150"/>
        <v>843749760.00000012</v>
      </c>
      <c r="AX164" s="262">
        <f t="shared" si="151"/>
        <v>8316.0000000000018</v>
      </c>
      <c r="AY164" s="262">
        <f t="shared" si="152"/>
        <v>278437420.80000007</v>
      </c>
      <c r="AZ164" s="262">
        <f t="shared" si="153"/>
        <v>68400</v>
      </c>
      <c r="BA164" s="262">
        <f t="shared" si="154"/>
        <v>2290177920</v>
      </c>
      <c r="BB164" s="262">
        <f t="shared" si="155"/>
        <v>22572.000000000004</v>
      </c>
      <c r="BC164" s="262">
        <f t="shared" si="156"/>
        <v>755758713.60000014</v>
      </c>
      <c r="BD164" s="261">
        <v>25200.000000000004</v>
      </c>
      <c r="BE164" s="262">
        <f t="shared" si="157"/>
        <v>843749760.00000012</v>
      </c>
      <c r="BF164" s="262">
        <f t="shared" si="158"/>
        <v>8316.0000000000018</v>
      </c>
      <c r="BG164" s="262">
        <f t="shared" si="159"/>
        <v>278437420.80000007</v>
      </c>
      <c r="BH164" s="262">
        <v>28800</v>
      </c>
      <c r="BI164" s="262">
        <f t="shared" si="160"/>
        <v>964285440</v>
      </c>
      <c r="BJ164" s="262">
        <f t="shared" si="161"/>
        <v>9504</v>
      </c>
      <c r="BK164" s="262">
        <f t="shared" si="162"/>
        <v>318214195.19999999</v>
      </c>
      <c r="BL164" s="262">
        <v>21600</v>
      </c>
      <c r="BM164" s="262">
        <f t="shared" si="163"/>
        <v>723214080</v>
      </c>
      <c r="BN164" s="262">
        <f t="shared" si="164"/>
        <v>7128</v>
      </c>
      <c r="BO164" s="262">
        <f t="shared" si="165"/>
        <v>238660646.39999998</v>
      </c>
      <c r="BP164" s="262">
        <f t="shared" si="166"/>
        <v>75600</v>
      </c>
      <c r="BQ164" s="262">
        <f t="shared" si="167"/>
        <v>2531249280</v>
      </c>
      <c r="BR164" s="262">
        <f t="shared" si="168"/>
        <v>24948</v>
      </c>
      <c r="BS164" s="262">
        <f t="shared" si="169"/>
        <v>835312262.39999998</v>
      </c>
      <c r="BT164" s="262">
        <v>39600</v>
      </c>
      <c r="BU164" s="262">
        <f t="shared" si="170"/>
        <v>1325892480</v>
      </c>
      <c r="BV164" s="262">
        <f t="shared" si="171"/>
        <v>13068</v>
      </c>
      <c r="BW164" s="262">
        <f t="shared" si="172"/>
        <v>437544518.39999998</v>
      </c>
      <c r="BX164" s="261">
        <v>39600</v>
      </c>
      <c r="BY164" s="262">
        <f t="shared" si="173"/>
        <v>1325892480</v>
      </c>
      <c r="BZ164" s="262">
        <f t="shared" si="174"/>
        <v>13068</v>
      </c>
      <c r="CA164" s="262">
        <f t="shared" si="175"/>
        <v>437544518.39999998</v>
      </c>
      <c r="CB164" s="262">
        <v>36000</v>
      </c>
      <c r="CC164" s="262">
        <f t="shared" si="176"/>
        <v>1205356800</v>
      </c>
      <c r="CD164" s="262">
        <f t="shared" si="177"/>
        <v>11880</v>
      </c>
      <c r="CE164" s="262">
        <f t="shared" si="178"/>
        <v>397767744</v>
      </c>
      <c r="CF164" s="262">
        <f t="shared" si="179"/>
        <v>115200</v>
      </c>
      <c r="CG164" s="262">
        <f t="shared" si="180"/>
        <v>3857141760</v>
      </c>
      <c r="CH164" s="262">
        <f t="shared" si="181"/>
        <v>437569466.39999998</v>
      </c>
      <c r="CI164" s="262">
        <f t="shared" si="182"/>
        <v>1272856780.8</v>
      </c>
      <c r="CJ164" s="262">
        <v>39600</v>
      </c>
      <c r="CK164" s="262">
        <f t="shared" si="183"/>
        <v>1325892480</v>
      </c>
      <c r="CL164" s="262">
        <f t="shared" si="184"/>
        <v>13068</v>
      </c>
      <c r="CM164" s="262">
        <f t="shared" si="185"/>
        <v>437544518.39999998</v>
      </c>
      <c r="CN164" s="262">
        <v>36000</v>
      </c>
      <c r="CO164" s="262">
        <f t="shared" si="186"/>
        <v>1205356800</v>
      </c>
      <c r="CP164" s="262">
        <f t="shared" si="187"/>
        <v>11880</v>
      </c>
      <c r="CQ164" s="262">
        <f t="shared" si="188"/>
        <v>397767744</v>
      </c>
      <c r="CR164" s="262">
        <v>25200.000000000004</v>
      </c>
      <c r="CS164" s="262">
        <f t="shared" si="189"/>
        <v>843749760.00000012</v>
      </c>
      <c r="CT164" s="262">
        <f t="shared" si="190"/>
        <v>8316.0000000000018</v>
      </c>
      <c r="CU164" s="262">
        <f t="shared" si="191"/>
        <v>278437420.80000007</v>
      </c>
      <c r="CV164" s="262">
        <f t="shared" si="192"/>
        <v>100800</v>
      </c>
      <c r="CW164" s="262">
        <f t="shared" si="193"/>
        <v>3374999040</v>
      </c>
      <c r="CX164" s="271">
        <f t="shared" si="194"/>
        <v>33264</v>
      </c>
      <c r="CY164" s="271">
        <f t="shared" si="195"/>
        <v>1113749683.2</v>
      </c>
      <c r="CZ164" s="300">
        <f t="shared" si="196"/>
        <v>118800</v>
      </c>
      <c r="DA164" s="300">
        <f t="shared" si="197"/>
        <v>3977677440.0000005</v>
      </c>
      <c r="DB164" s="300">
        <f t="shared" si="198"/>
        <v>0</v>
      </c>
      <c r="DC164" s="300"/>
      <c r="DD164" s="300"/>
      <c r="DE164" s="300"/>
      <c r="DF164" s="300"/>
    </row>
    <row r="165" spans="1:110" x14ac:dyDescent="0.35">
      <c r="A165" s="22" t="s">
        <v>8</v>
      </c>
      <c r="B165" s="22">
        <v>13020273</v>
      </c>
      <c r="C165" s="6" t="s">
        <v>251</v>
      </c>
      <c r="D165" s="7" t="s">
        <v>429</v>
      </c>
      <c r="E165" s="7">
        <v>12</v>
      </c>
      <c r="F165" s="7">
        <v>20</v>
      </c>
      <c r="G165" s="8">
        <v>342262</v>
      </c>
      <c r="H165" s="9">
        <f t="shared" si="139"/>
        <v>17113.099999999999</v>
      </c>
      <c r="I165" s="10"/>
      <c r="J165" s="10"/>
      <c r="K165" s="10"/>
      <c r="L165" s="11"/>
      <c r="M165" s="8">
        <v>181699842</v>
      </c>
      <c r="N165" s="8">
        <v>489</v>
      </c>
      <c r="O165" s="8" t="s">
        <v>469</v>
      </c>
      <c r="P165" s="11" t="s">
        <v>860</v>
      </c>
      <c r="Q165" s="12">
        <v>4475030355</v>
      </c>
      <c r="R165" s="12">
        <v>14416</v>
      </c>
      <c r="S165" s="12"/>
      <c r="T165" s="12"/>
      <c r="U165" s="11" t="s">
        <v>469</v>
      </c>
      <c r="V165" s="11"/>
      <c r="W165" s="11" t="s">
        <v>860</v>
      </c>
      <c r="X165" s="13">
        <f t="shared" si="203"/>
        <v>7200</v>
      </c>
      <c r="Y165" s="14">
        <f t="shared" si="202"/>
        <v>86400</v>
      </c>
      <c r="Z165" s="15">
        <v>1728000</v>
      </c>
      <c r="AA165" s="15">
        <f t="shared" si="199"/>
        <v>29571436799.999996</v>
      </c>
      <c r="AB165" s="16">
        <v>3111.0833333333335</v>
      </c>
      <c r="AC165" s="16">
        <v>2613.6666666666665</v>
      </c>
      <c r="AD165" s="269">
        <f t="shared" si="200"/>
        <v>0</v>
      </c>
      <c r="AE165" s="269">
        <f t="shared" si="201"/>
        <v>0</v>
      </c>
      <c r="AF165" s="286">
        <v>0</v>
      </c>
      <c r="AG165" s="18">
        <f t="shared" si="140"/>
        <v>0</v>
      </c>
      <c r="AH165" s="63" t="s">
        <v>869</v>
      </c>
      <c r="AI165" s="129">
        <f t="shared" si="208"/>
        <v>0</v>
      </c>
      <c r="AJ165" s="290">
        <v>0.1</v>
      </c>
      <c r="AK165" s="9">
        <f t="shared" si="142"/>
        <v>0</v>
      </c>
      <c r="AL165" s="259">
        <f t="shared" si="143"/>
        <v>0</v>
      </c>
      <c r="AM165" s="259">
        <f t="shared" si="138"/>
        <v>0</v>
      </c>
      <c r="AN165" s="262">
        <v>0</v>
      </c>
      <c r="AO165" s="262">
        <f t="shared" si="144"/>
        <v>0</v>
      </c>
      <c r="AP165" s="262">
        <f t="shared" si="145"/>
        <v>0</v>
      </c>
      <c r="AQ165" s="262">
        <f t="shared" si="146"/>
        <v>0</v>
      </c>
      <c r="AR165" s="274">
        <v>0</v>
      </c>
      <c r="AS165" s="274">
        <f t="shared" si="147"/>
        <v>0</v>
      </c>
      <c r="AT165" s="274">
        <f t="shared" si="148"/>
        <v>0</v>
      </c>
      <c r="AU165" s="274">
        <f t="shared" si="149"/>
        <v>0</v>
      </c>
      <c r="AV165" s="262">
        <v>0</v>
      </c>
      <c r="AW165" s="262">
        <f t="shared" si="150"/>
        <v>0</v>
      </c>
      <c r="AX165" s="262">
        <f t="shared" si="151"/>
        <v>0</v>
      </c>
      <c r="AY165" s="262">
        <f t="shared" si="152"/>
        <v>0</v>
      </c>
      <c r="AZ165" s="262">
        <f t="shared" si="153"/>
        <v>0</v>
      </c>
      <c r="BA165" s="262">
        <f t="shared" si="154"/>
        <v>0</v>
      </c>
      <c r="BB165" s="262">
        <f t="shared" si="155"/>
        <v>0</v>
      </c>
      <c r="BC165" s="262">
        <f t="shared" si="156"/>
        <v>0</v>
      </c>
      <c r="BD165" s="261">
        <v>0</v>
      </c>
      <c r="BE165" s="262">
        <f t="shared" si="157"/>
        <v>0</v>
      </c>
      <c r="BF165" s="262">
        <f t="shared" si="158"/>
        <v>0</v>
      </c>
      <c r="BG165" s="262">
        <f t="shared" si="159"/>
        <v>0</v>
      </c>
      <c r="BH165" s="262">
        <v>0</v>
      </c>
      <c r="BI165" s="262">
        <f t="shared" si="160"/>
        <v>0</v>
      </c>
      <c r="BJ165" s="262">
        <f t="shared" si="161"/>
        <v>0</v>
      </c>
      <c r="BK165" s="262">
        <f t="shared" si="162"/>
        <v>0</v>
      </c>
      <c r="BL165" s="262">
        <v>0</v>
      </c>
      <c r="BM165" s="262">
        <f t="shared" si="163"/>
        <v>0</v>
      </c>
      <c r="BN165" s="262">
        <f t="shared" si="164"/>
        <v>0</v>
      </c>
      <c r="BO165" s="262">
        <f t="shared" si="165"/>
        <v>0</v>
      </c>
      <c r="BP165" s="262">
        <f t="shared" si="166"/>
        <v>0</v>
      </c>
      <c r="BQ165" s="262">
        <f t="shared" si="167"/>
        <v>0</v>
      </c>
      <c r="BR165" s="262">
        <f t="shared" si="168"/>
        <v>0</v>
      </c>
      <c r="BS165" s="262">
        <f t="shared" si="169"/>
        <v>0</v>
      </c>
      <c r="BT165" s="262">
        <v>0</v>
      </c>
      <c r="BU165" s="262">
        <f t="shared" si="170"/>
        <v>0</v>
      </c>
      <c r="BV165" s="262">
        <f t="shared" si="171"/>
        <v>0</v>
      </c>
      <c r="BW165" s="262">
        <f t="shared" si="172"/>
        <v>0</v>
      </c>
      <c r="BX165" s="261">
        <v>0</v>
      </c>
      <c r="BY165" s="262">
        <f t="shared" si="173"/>
        <v>0</v>
      </c>
      <c r="BZ165" s="262">
        <f t="shared" si="174"/>
        <v>0</v>
      </c>
      <c r="CA165" s="262">
        <f t="shared" si="175"/>
        <v>0</v>
      </c>
      <c r="CB165" s="262">
        <v>0</v>
      </c>
      <c r="CC165" s="262">
        <f t="shared" si="176"/>
        <v>0</v>
      </c>
      <c r="CD165" s="262">
        <f t="shared" si="177"/>
        <v>0</v>
      </c>
      <c r="CE165" s="262">
        <f t="shared" si="178"/>
        <v>0</v>
      </c>
      <c r="CF165" s="262">
        <f t="shared" si="179"/>
        <v>0</v>
      </c>
      <c r="CG165" s="262">
        <f t="shared" si="180"/>
        <v>0</v>
      </c>
      <c r="CH165" s="262">
        <f t="shared" si="181"/>
        <v>0</v>
      </c>
      <c r="CI165" s="262">
        <f t="shared" si="182"/>
        <v>0</v>
      </c>
      <c r="CJ165" s="262">
        <v>0</v>
      </c>
      <c r="CK165" s="262">
        <f t="shared" si="183"/>
        <v>0</v>
      </c>
      <c r="CL165" s="262">
        <f t="shared" si="184"/>
        <v>0</v>
      </c>
      <c r="CM165" s="262">
        <f t="shared" si="185"/>
        <v>0</v>
      </c>
      <c r="CN165" s="262">
        <v>0</v>
      </c>
      <c r="CO165" s="262">
        <f t="shared" si="186"/>
        <v>0</v>
      </c>
      <c r="CP165" s="262">
        <f t="shared" si="187"/>
        <v>0</v>
      </c>
      <c r="CQ165" s="262">
        <f t="shared" si="188"/>
        <v>0</v>
      </c>
      <c r="CR165" s="262">
        <v>0</v>
      </c>
      <c r="CS165" s="262">
        <f t="shared" si="189"/>
        <v>0</v>
      </c>
      <c r="CT165" s="262">
        <f t="shared" si="190"/>
        <v>0</v>
      </c>
      <c r="CU165" s="262">
        <f t="shared" si="191"/>
        <v>0</v>
      </c>
      <c r="CV165" s="262">
        <f t="shared" si="192"/>
        <v>0</v>
      </c>
      <c r="CW165" s="262">
        <f t="shared" si="193"/>
        <v>0</v>
      </c>
      <c r="CX165" s="271">
        <f t="shared" si="194"/>
        <v>0</v>
      </c>
      <c r="CY165" s="271">
        <f t="shared" si="195"/>
        <v>0</v>
      </c>
      <c r="CZ165" s="300">
        <f t="shared" si="196"/>
        <v>0</v>
      </c>
      <c r="DA165" s="300">
        <f t="shared" si="197"/>
        <v>0</v>
      </c>
      <c r="DB165" s="300">
        <f t="shared" si="198"/>
        <v>0</v>
      </c>
      <c r="DC165" s="300"/>
      <c r="DD165" s="300"/>
      <c r="DE165" s="300"/>
      <c r="DF165" s="300"/>
    </row>
    <row r="166" spans="1:110" x14ac:dyDescent="0.35">
      <c r="A166" s="22" t="s">
        <v>8</v>
      </c>
      <c r="B166" s="22">
        <v>13020276</v>
      </c>
      <c r="C166" s="6" t="s">
        <v>252</v>
      </c>
      <c r="D166" s="7" t="s">
        <v>429</v>
      </c>
      <c r="E166" s="7">
        <v>12</v>
      </c>
      <c r="F166" s="7">
        <v>20</v>
      </c>
      <c r="G166" s="8">
        <v>282738</v>
      </c>
      <c r="H166" s="9">
        <f t="shared" si="139"/>
        <v>14136.9</v>
      </c>
      <c r="I166" s="10"/>
      <c r="J166" s="10"/>
      <c r="K166" s="10"/>
      <c r="L166" s="11"/>
      <c r="M166" s="8">
        <v>69666520</v>
      </c>
      <c r="N166" s="8">
        <v>220</v>
      </c>
      <c r="O166" s="8" t="s">
        <v>469</v>
      </c>
      <c r="P166" s="11" t="s">
        <v>860</v>
      </c>
      <c r="Q166" s="12">
        <v>1103669031</v>
      </c>
      <c r="R166" s="12">
        <v>3831</v>
      </c>
      <c r="S166" s="12"/>
      <c r="T166" s="12"/>
      <c r="U166" s="11" t="s">
        <v>469</v>
      </c>
      <c r="V166" s="11"/>
      <c r="W166" s="11" t="s">
        <v>860</v>
      </c>
      <c r="X166" s="13">
        <f t="shared" si="203"/>
        <v>1440</v>
      </c>
      <c r="Y166" s="14">
        <f t="shared" si="202"/>
        <v>17280</v>
      </c>
      <c r="Z166" s="15">
        <v>345600</v>
      </c>
      <c r="AA166" s="15">
        <f t="shared" si="199"/>
        <v>4885712640</v>
      </c>
      <c r="AB166" s="16">
        <v>451.33333333333331</v>
      </c>
      <c r="AC166" s="16">
        <v>654.33333333333337</v>
      </c>
      <c r="AD166" s="269">
        <f t="shared" si="200"/>
        <v>0</v>
      </c>
      <c r="AE166" s="269">
        <f t="shared" si="201"/>
        <v>0</v>
      </c>
      <c r="AF166" s="286">
        <v>0</v>
      </c>
      <c r="AG166" s="18">
        <f t="shared" si="140"/>
        <v>0</v>
      </c>
      <c r="AH166" s="63"/>
      <c r="AI166" s="129">
        <f t="shared" si="208"/>
        <v>0</v>
      </c>
      <c r="AJ166" s="290">
        <v>0.1</v>
      </c>
      <c r="AK166" s="9">
        <f t="shared" si="142"/>
        <v>0</v>
      </c>
      <c r="AL166" s="259">
        <f t="shared" si="143"/>
        <v>0</v>
      </c>
      <c r="AM166" s="259">
        <f t="shared" si="138"/>
        <v>0</v>
      </c>
      <c r="AN166" s="262">
        <v>0</v>
      </c>
      <c r="AO166" s="262">
        <f t="shared" si="144"/>
        <v>0</v>
      </c>
      <c r="AP166" s="262">
        <f t="shared" si="145"/>
        <v>0</v>
      </c>
      <c r="AQ166" s="262">
        <f t="shared" si="146"/>
        <v>0</v>
      </c>
      <c r="AR166" s="274">
        <v>0</v>
      </c>
      <c r="AS166" s="274">
        <f t="shared" si="147"/>
        <v>0</v>
      </c>
      <c r="AT166" s="274">
        <f t="shared" si="148"/>
        <v>0</v>
      </c>
      <c r="AU166" s="274">
        <f t="shared" si="149"/>
        <v>0</v>
      </c>
      <c r="AV166" s="262">
        <v>0</v>
      </c>
      <c r="AW166" s="262">
        <f t="shared" si="150"/>
        <v>0</v>
      </c>
      <c r="AX166" s="262">
        <f t="shared" si="151"/>
        <v>0</v>
      </c>
      <c r="AY166" s="262">
        <f t="shared" si="152"/>
        <v>0</v>
      </c>
      <c r="AZ166" s="262">
        <f t="shared" si="153"/>
        <v>0</v>
      </c>
      <c r="BA166" s="262">
        <f t="shared" si="154"/>
        <v>0</v>
      </c>
      <c r="BB166" s="262">
        <f t="shared" si="155"/>
        <v>0</v>
      </c>
      <c r="BC166" s="262">
        <f t="shared" si="156"/>
        <v>0</v>
      </c>
      <c r="BD166" s="261">
        <v>0</v>
      </c>
      <c r="BE166" s="262">
        <f t="shared" si="157"/>
        <v>0</v>
      </c>
      <c r="BF166" s="262">
        <f t="shared" si="158"/>
        <v>0</v>
      </c>
      <c r="BG166" s="262">
        <f t="shared" si="159"/>
        <v>0</v>
      </c>
      <c r="BH166" s="262">
        <v>0</v>
      </c>
      <c r="BI166" s="262">
        <f t="shared" si="160"/>
        <v>0</v>
      </c>
      <c r="BJ166" s="262">
        <f t="shared" si="161"/>
        <v>0</v>
      </c>
      <c r="BK166" s="262">
        <f t="shared" si="162"/>
        <v>0</v>
      </c>
      <c r="BL166" s="262">
        <v>0</v>
      </c>
      <c r="BM166" s="262">
        <f t="shared" si="163"/>
        <v>0</v>
      </c>
      <c r="BN166" s="262">
        <f t="shared" si="164"/>
        <v>0</v>
      </c>
      <c r="BO166" s="262">
        <f t="shared" si="165"/>
        <v>0</v>
      </c>
      <c r="BP166" s="262">
        <f t="shared" si="166"/>
        <v>0</v>
      </c>
      <c r="BQ166" s="262">
        <f t="shared" si="167"/>
        <v>0</v>
      </c>
      <c r="BR166" s="262">
        <f t="shared" si="168"/>
        <v>0</v>
      </c>
      <c r="BS166" s="262">
        <f t="shared" si="169"/>
        <v>0</v>
      </c>
      <c r="BT166" s="262">
        <v>0</v>
      </c>
      <c r="BU166" s="262">
        <f t="shared" si="170"/>
        <v>0</v>
      </c>
      <c r="BV166" s="262">
        <f t="shared" si="171"/>
        <v>0</v>
      </c>
      <c r="BW166" s="262">
        <f t="shared" si="172"/>
        <v>0</v>
      </c>
      <c r="BX166" s="261">
        <v>0</v>
      </c>
      <c r="BY166" s="262">
        <f t="shared" si="173"/>
        <v>0</v>
      </c>
      <c r="BZ166" s="262">
        <f t="shared" si="174"/>
        <v>0</v>
      </c>
      <c r="CA166" s="262">
        <f t="shared" si="175"/>
        <v>0</v>
      </c>
      <c r="CB166" s="262">
        <v>0</v>
      </c>
      <c r="CC166" s="262">
        <f t="shared" si="176"/>
        <v>0</v>
      </c>
      <c r="CD166" s="262">
        <f t="shared" si="177"/>
        <v>0</v>
      </c>
      <c r="CE166" s="262">
        <f t="shared" si="178"/>
        <v>0</v>
      </c>
      <c r="CF166" s="262">
        <f t="shared" si="179"/>
        <v>0</v>
      </c>
      <c r="CG166" s="262">
        <f t="shared" si="180"/>
        <v>0</v>
      </c>
      <c r="CH166" s="262">
        <f t="shared" si="181"/>
        <v>0</v>
      </c>
      <c r="CI166" s="262">
        <f t="shared" si="182"/>
        <v>0</v>
      </c>
      <c r="CJ166" s="262">
        <v>0</v>
      </c>
      <c r="CK166" s="262">
        <f t="shared" si="183"/>
        <v>0</v>
      </c>
      <c r="CL166" s="262">
        <f t="shared" si="184"/>
        <v>0</v>
      </c>
      <c r="CM166" s="262">
        <f t="shared" si="185"/>
        <v>0</v>
      </c>
      <c r="CN166" s="262">
        <v>0</v>
      </c>
      <c r="CO166" s="262">
        <f t="shared" si="186"/>
        <v>0</v>
      </c>
      <c r="CP166" s="262">
        <f t="shared" si="187"/>
        <v>0</v>
      </c>
      <c r="CQ166" s="262">
        <f t="shared" si="188"/>
        <v>0</v>
      </c>
      <c r="CR166" s="262">
        <v>0</v>
      </c>
      <c r="CS166" s="262">
        <f t="shared" si="189"/>
        <v>0</v>
      </c>
      <c r="CT166" s="262">
        <f t="shared" si="190"/>
        <v>0</v>
      </c>
      <c r="CU166" s="262">
        <f t="shared" si="191"/>
        <v>0</v>
      </c>
      <c r="CV166" s="262">
        <f t="shared" si="192"/>
        <v>0</v>
      </c>
      <c r="CW166" s="262">
        <f t="shared" si="193"/>
        <v>0</v>
      </c>
      <c r="CX166" s="271">
        <f t="shared" si="194"/>
        <v>0</v>
      </c>
      <c r="CY166" s="271">
        <f t="shared" si="195"/>
        <v>0</v>
      </c>
      <c r="CZ166" s="300">
        <f t="shared" si="196"/>
        <v>0</v>
      </c>
      <c r="DA166" s="300">
        <f t="shared" si="197"/>
        <v>0</v>
      </c>
      <c r="DB166" s="300">
        <f t="shared" si="198"/>
        <v>0</v>
      </c>
      <c r="DC166" s="300"/>
      <c r="DD166" s="300"/>
      <c r="DE166" s="300"/>
      <c r="DF166" s="300"/>
    </row>
    <row r="167" spans="1:110" x14ac:dyDescent="0.35">
      <c r="A167" s="22" t="s">
        <v>8</v>
      </c>
      <c r="B167" s="22">
        <v>13020277</v>
      </c>
      <c r="C167" s="6" t="s">
        <v>253</v>
      </c>
      <c r="D167" s="7" t="s">
        <v>429</v>
      </c>
      <c r="E167" s="7">
        <v>12</v>
      </c>
      <c r="F167" s="7">
        <v>20</v>
      </c>
      <c r="G167" s="8">
        <v>282738</v>
      </c>
      <c r="H167" s="9">
        <f t="shared" si="139"/>
        <v>14136.9</v>
      </c>
      <c r="I167" s="10"/>
      <c r="J167" s="10"/>
      <c r="K167" s="10"/>
      <c r="L167" s="11"/>
      <c r="M167" s="8">
        <v>145841288</v>
      </c>
      <c r="N167" s="8">
        <v>660</v>
      </c>
      <c r="O167" s="8" t="s">
        <v>469</v>
      </c>
      <c r="P167" s="11" t="s">
        <v>860</v>
      </c>
      <c r="Q167" s="12">
        <v>1648871531</v>
      </c>
      <c r="R167" s="12">
        <v>7405</v>
      </c>
      <c r="S167" s="12"/>
      <c r="T167" s="12"/>
      <c r="U167" s="11" t="s">
        <v>469</v>
      </c>
      <c r="V167" s="11"/>
      <c r="W167" s="11" t="s">
        <v>860</v>
      </c>
      <c r="X167" s="13">
        <f t="shared" si="203"/>
        <v>5760</v>
      </c>
      <c r="Y167" s="14">
        <f t="shared" si="202"/>
        <v>69120</v>
      </c>
      <c r="Z167" s="15">
        <v>1382400</v>
      </c>
      <c r="AA167" s="15">
        <f t="shared" si="199"/>
        <v>19542850560</v>
      </c>
      <c r="AB167" s="16">
        <v>1844.75</v>
      </c>
      <c r="AC167" s="16">
        <v>1524.5</v>
      </c>
      <c r="AD167" s="269">
        <f t="shared" si="200"/>
        <v>0</v>
      </c>
      <c r="AE167" s="269">
        <f t="shared" si="201"/>
        <v>0</v>
      </c>
      <c r="AF167" s="286">
        <v>0</v>
      </c>
      <c r="AG167" s="18">
        <f t="shared" si="140"/>
        <v>0</v>
      </c>
      <c r="AH167" s="63"/>
      <c r="AI167" s="129">
        <f t="shared" si="208"/>
        <v>0</v>
      </c>
      <c r="AJ167" s="290">
        <v>0.1</v>
      </c>
      <c r="AK167" s="9">
        <f t="shared" si="142"/>
        <v>0</v>
      </c>
      <c r="AL167" s="259">
        <f t="shared" si="143"/>
        <v>0</v>
      </c>
      <c r="AM167" s="259">
        <f t="shared" si="138"/>
        <v>0</v>
      </c>
      <c r="AN167" s="262">
        <v>0</v>
      </c>
      <c r="AO167" s="262">
        <f t="shared" si="144"/>
        <v>0</v>
      </c>
      <c r="AP167" s="262">
        <f t="shared" si="145"/>
        <v>0</v>
      </c>
      <c r="AQ167" s="262">
        <f t="shared" si="146"/>
        <v>0</v>
      </c>
      <c r="AR167" s="274">
        <v>0</v>
      </c>
      <c r="AS167" s="274">
        <f t="shared" si="147"/>
        <v>0</v>
      </c>
      <c r="AT167" s="274">
        <f t="shared" si="148"/>
        <v>0</v>
      </c>
      <c r="AU167" s="274">
        <f t="shared" si="149"/>
        <v>0</v>
      </c>
      <c r="AV167" s="262">
        <v>0</v>
      </c>
      <c r="AW167" s="262">
        <f t="shared" si="150"/>
        <v>0</v>
      </c>
      <c r="AX167" s="262">
        <f t="shared" si="151"/>
        <v>0</v>
      </c>
      <c r="AY167" s="262">
        <f t="shared" si="152"/>
        <v>0</v>
      </c>
      <c r="AZ167" s="262">
        <f t="shared" si="153"/>
        <v>0</v>
      </c>
      <c r="BA167" s="262">
        <f t="shared" si="154"/>
        <v>0</v>
      </c>
      <c r="BB167" s="262">
        <f t="shared" si="155"/>
        <v>0</v>
      </c>
      <c r="BC167" s="262">
        <f t="shared" si="156"/>
        <v>0</v>
      </c>
      <c r="BD167" s="261">
        <v>0</v>
      </c>
      <c r="BE167" s="262">
        <f t="shared" si="157"/>
        <v>0</v>
      </c>
      <c r="BF167" s="262">
        <f t="shared" si="158"/>
        <v>0</v>
      </c>
      <c r="BG167" s="262">
        <f t="shared" si="159"/>
        <v>0</v>
      </c>
      <c r="BH167" s="262">
        <v>0</v>
      </c>
      <c r="BI167" s="262">
        <f t="shared" si="160"/>
        <v>0</v>
      </c>
      <c r="BJ167" s="262">
        <f t="shared" si="161"/>
        <v>0</v>
      </c>
      <c r="BK167" s="262">
        <f t="shared" si="162"/>
        <v>0</v>
      </c>
      <c r="BL167" s="262">
        <v>0</v>
      </c>
      <c r="BM167" s="262">
        <f t="shared" si="163"/>
        <v>0</v>
      </c>
      <c r="BN167" s="262">
        <f t="shared" si="164"/>
        <v>0</v>
      </c>
      <c r="BO167" s="262">
        <f t="shared" si="165"/>
        <v>0</v>
      </c>
      <c r="BP167" s="262">
        <f t="shared" si="166"/>
        <v>0</v>
      </c>
      <c r="BQ167" s="262">
        <f t="shared" si="167"/>
        <v>0</v>
      </c>
      <c r="BR167" s="262">
        <f t="shared" si="168"/>
        <v>0</v>
      </c>
      <c r="BS167" s="262">
        <f t="shared" si="169"/>
        <v>0</v>
      </c>
      <c r="BT167" s="262">
        <v>0</v>
      </c>
      <c r="BU167" s="262">
        <f t="shared" si="170"/>
        <v>0</v>
      </c>
      <c r="BV167" s="262">
        <f t="shared" si="171"/>
        <v>0</v>
      </c>
      <c r="BW167" s="262">
        <f t="shared" si="172"/>
        <v>0</v>
      </c>
      <c r="BX167" s="261">
        <v>0</v>
      </c>
      <c r="BY167" s="262">
        <f t="shared" si="173"/>
        <v>0</v>
      </c>
      <c r="BZ167" s="262">
        <f t="shared" si="174"/>
        <v>0</v>
      </c>
      <c r="CA167" s="262">
        <f t="shared" si="175"/>
        <v>0</v>
      </c>
      <c r="CB167" s="262">
        <v>0</v>
      </c>
      <c r="CC167" s="262">
        <f t="shared" si="176"/>
        <v>0</v>
      </c>
      <c r="CD167" s="262">
        <f t="shared" si="177"/>
        <v>0</v>
      </c>
      <c r="CE167" s="262">
        <f t="shared" si="178"/>
        <v>0</v>
      </c>
      <c r="CF167" s="262">
        <f t="shared" si="179"/>
        <v>0</v>
      </c>
      <c r="CG167" s="262">
        <f t="shared" si="180"/>
        <v>0</v>
      </c>
      <c r="CH167" s="262">
        <f t="shared" si="181"/>
        <v>0</v>
      </c>
      <c r="CI167" s="262">
        <f t="shared" si="182"/>
        <v>0</v>
      </c>
      <c r="CJ167" s="262">
        <v>0</v>
      </c>
      <c r="CK167" s="262">
        <f t="shared" si="183"/>
        <v>0</v>
      </c>
      <c r="CL167" s="262">
        <f t="shared" si="184"/>
        <v>0</v>
      </c>
      <c r="CM167" s="262">
        <f t="shared" si="185"/>
        <v>0</v>
      </c>
      <c r="CN167" s="262">
        <v>0</v>
      </c>
      <c r="CO167" s="262">
        <f t="shared" si="186"/>
        <v>0</v>
      </c>
      <c r="CP167" s="262">
        <f t="shared" si="187"/>
        <v>0</v>
      </c>
      <c r="CQ167" s="262">
        <f t="shared" si="188"/>
        <v>0</v>
      </c>
      <c r="CR167" s="262">
        <v>0</v>
      </c>
      <c r="CS167" s="262">
        <f t="shared" si="189"/>
        <v>0</v>
      </c>
      <c r="CT167" s="262">
        <f t="shared" si="190"/>
        <v>0</v>
      </c>
      <c r="CU167" s="262">
        <f t="shared" si="191"/>
        <v>0</v>
      </c>
      <c r="CV167" s="262">
        <f t="shared" si="192"/>
        <v>0</v>
      </c>
      <c r="CW167" s="262">
        <f t="shared" si="193"/>
        <v>0</v>
      </c>
      <c r="CX167" s="271">
        <f t="shared" si="194"/>
        <v>0</v>
      </c>
      <c r="CY167" s="271">
        <f t="shared" si="195"/>
        <v>0</v>
      </c>
      <c r="CZ167" s="300">
        <f t="shared" si="196"/>
        <v>0</v>
      </c>
      <c r="DA167" s="300">
        <f t="shared" si="197"/>
        <v>0</v>
      </c>
      <c r="DB167" s="300">
        <f t="shared" si="198"/>
        <v>0</v>
      </c>
      <c r="DC167" s="300"/>
      <c r="DD167" s="300"/>
      <c r="DE167" s="300"/>
      <c r="DF167" s="300"/>
    </row>
    <row r="168" spans="1:110" x14ac:dyDescent="0.35">
      <c r="A168" s="22" t="s">
        <v>8</v>
      </c>
      <c r="B168" s="22" t="s">
        <v>785</v>
      </c>
      <c r="C168" s="6" t="s">
        <v>254</v>
      </c>
      <c r="D168" s="7" t="s">
        <v>85</v>
      </c>
      <c r="E168" s="7">
        <v>12</v>
      </c>
      <c r="F168" s="7">
        <v>30</v>
      </c>
      <c r="G168" s="8">
        <v>881696.42857142852</v>
      </c>
      <c r="H168" s="9">
        <f t="shared" si="139"/>
        <v>29389.88095238095</v>
      </c>
      <c r="I168" s="10"/>
      <c r="J168" s="10"/>
      <c r="K168" s="10"/>
      <c r="L168" s="11"/>
      <c r="M168" s="8">
        <v>2231874510</v>
      </c>
      <c r="N168" s="8">
        <v>3799</v>
      </c>
      <c r="O168" s="8" t="s">
        <v>469</v>
      </c>
      <c r="P168" s="11" t="s">
        <v>860</v>
      </c>
      <c r="Q168" s="12">
        <v>7351858058</v>
      </c>
      <c r="R168" s="12">
        <v>20712</v>
      </c>
      <c r="S168" s="12"/>
      <c r="T168" s="12"/>
      <c r="U168" s="11" t="s">
        <v>469</v>
      </c>
      <c r="V168" s="11"/>
      <c r="W168" s="11" t="s">
        <v>860</v>
      </c>
      <c r="X168" s="13">
        <f t="shared" si="203"/>
        <v>5040</v>
      </c>
      <c r="Y168" s="14">
        <f t="shared" si="202"/>
        <v>60480</v>
      </c>
      <c r="Z168" s="15">
        <v>1814400</v>
      </c>
      <c r="AA168" s="15">
        <f t="shared" si="199"/>
        <v>53325000000</v>
      </c>
      <c r="AB168" s="16">
        <v>2326.0833333333335</v>
      </c>
      <c r="AC168" s="16">
        <v>4070.6666666666665</v>
      </c>
      <c r="AD168" s="269">
        <f t="shared" si="200"/>
        <v>7000</v>
      </c>
      <c r="AE168" s="269">
        <f t="shared" si="201"/>
        <v>84000</v>
      </c>
      <c r="AF168" s="283">
        <v>2520000</v>
      </c>
      <c r="AG168" s="18">
        <f t="shared" si="140"/>
        <v>74062500000</v>
      </c>
      <c r="AH168" s="63"/>
      <c r="AI168" s="129">
        <f t="shared" si="208"/>
        <v>1.3888888888888888</v>
      </c>
      <c r="AJ168" s="290">
        <v>0.3</v>
      </c>
      <c r="AK168" s="9">
        <f t="shared" si="142"/>
        <v>756000</v>
      </c>
      <c r="AL168" s="259">
        <f t="shared" si="143"/>
        <v>3276000</v>
      </c>
      <c r="AM168" s="259">
        <f t="shared" si="138"/>
        <v>96281250000</v>
      </c>
      <c r="AN168" s="262">
        <v>126000</v>
      </c>
      <c r="AO168" s="262">
        <f t="shared" si="144"/>
        <v>3703124999.9999995</v>
      </c>
      <c r="AP168" s="262">
        <f t="shared" si="145"/>
        <v>37800</v>
      </c>
      <c r="AQ168" s="262">
        <f t="shared" si="146"/>
        <v>1110937500</v>
      </c>
      <c r="AR168" s="274">
        <v>176400.00000000003</v>
      </c>
      <c r="AS168" s="274">
        <f t="shared" si="147"/>
        <v>5184375000.000001</v>
      </c>
      <c r="AT168" s="274">
        <f t="shared" si="148"/>
        <v>52920.000000000007</v>
      </c>
      <c r="AU168" s="274">
        <f t="shared" si="149"/>
        <v>1555312500</v>
      </c>
      <c r="AV168" s="262">
        <v>176400.00000000003</v>
      </c>
      <c r="AW168" s="262">
        <f t="shared" si="150"/>
        <v>5184375000.000001</v>
      </c>
      <c r="AX168" s="262">
        <f t="shared" si="151"/>
        <v>52920.000000000007</v>
      </c>
      <c r="AY168" s="262">
        <f t="shared" si="152"/>
        <v>1555312500</v>
      </c>
      <c r="AZ168" s="262">
        <f t="shared" si="153"/>
        <v>478800.00000000006</v>
      </c>
      <c r="BA168" s="262">
        <f t="shared" si="154"/>
        <v>14071875000.000002</v>
      </c>
      <c r="BB168" s="262">
        <f t="shared" si="155"/>
        <v>143640</v>
      </c>
      <c r="BC168" s="262">
        <f t="shared" si="156"/>
        <v>4221562500</v>
      </c>
      <c r="BD168" s="261">
        <v>176400.00000000003</v>
      </c>
      <c r="BE168" s="262">
        <f t="shared" si="157"/>
        <v>5184375000.000001</v>
      </c>
      <c r="BF168" s="262">
        <f t="shared" si="158"/>
        <v>52920.000000000007</v>
      </c>
      <c r="BG168" s="262">
        <f t="shared" si="159"/>
        <v>1555312500</v>
      </c>
      <c r="BH168" s="262">
        <v>201600</v>
      </c>
      <c r="BI168" s="262">
        <f t="shared" si="160"/>
        <v>5925000000</v>
      </c>
      <c r="BJ168" s="262">
        <f t="shared" si="161"/>
        <v>60480</v>
      </c>
      <c r="BK168" s="262">
        <f t="shared" si="162"/>
        <v>1777500000</v>
      </c>
      <c r="BL168" s="262">
        <v>151200</v>
      </c>
      <c r="BM168" s="262">
        <f t="shared" si="163"/>
        <v>4443750000</v>
      </c>
      <c r="BN168" s="262">
        <f t="shared" si="164"/>
        <v>45360</v>
      </c>
      <c r="BO168" s="262">
        <f t="shared" si="165"/>
        <v>1333125000</v>
      </c>
      <c r="BP168" s="262">
        <f t="shared" si="166"/>
        <v>529200</v>
      </c>
      <c r="BQ168" s="262">
        <f t="shared" si="167"/>
        <v>15553125000</v>
      </c>
      <c r="BR168" s="262">
        <f t="shared" si="168"/>
        <v>158760</v>
      </c>
      <c r="BS168" s="262">
        <f t="shared" si="169"/>
        <v>4665937500</v>
      </c>
      <c r="BT168" s="262">
        <v>277200</v>
      </c>
      <c r="BU168" s="262">
        <f t="shared" si="170"/>
        <v>8146874999.999999</v>
      </c>
      <c r="BV168" s="262">
        <f t="shared" si="171"/>
        <v>83160</v>
      </c>
      <c r="BW168" s="262">
        <f t="shared" si="172"/>
        <v>2444062500</v>
      </c>
      <c r="BX168" s="261">
        <v>277200</v>
      </c>
      <c r="BY168" s="262">
        <f t="shared" si="173"/>
        <v>8146874999.999999</v>
      </c>
      <c r="BZ168" s="262">
        <f t="shared" si="174"/>
        <v>83160</v>
      </c>
      <c r="CA168" s="262">
        <f t="shared" si="175"/>
        <v>2444062500</v>
      </c>
      <c r="CB168" s="262">
        <v>252000</v>
      </c>
      <c r="CC168" s="262">
        <f t="shared" si="176"/>
        <v>7406249999.999999</v>
      </c>
      <c r="CD168" s="262">
        <f t="shared" si="177"/>
        <v>75600</v>
      </c>
      <c r="CE168" s="262">
        <f t="shared" si="178"/>
        <v>2221875000</v>
      </c>
      <c r="CF168" s="262">
        <f t="shared" si="179"/>
        <v>806400</v>
      </c>
      <c r="CG168" s="262">
        <f t="shared" si="180"/>
        <v>23699999999.999996</v>
      </c>
      <c r="CH168" s="262">
        <f t="shared" si="181"/>
        <v>2444221260</v>
      </c>
      <c r="CI168" s="262">
        <f t="shared" si="182"/>
        <v>7110000000</v>
      </c>
      <c r="CJ168" s="262">
        <v>277200</v>
      </c>
      <c r="CK168" s="262">
        <f t="shared" si="183"/>
        <v>8146874999.999999</v>
      </c>
      <c r="CL168" s="262">
        <f t="shared" si="184"/>
        <v>83160</v>
      </c>
      <c r="CM168" s="262">
        <f t="shared" si="185"/>
        <v>2444062500</v>
      </c>
      <c r="CN168" s="262">
        <v>252000</v>
      </c>
      <c r="CO168" s="262">
        <f t="shared" si="186"/>
        <v>7406249999.999999</v>
      </c>
      <c r="CP168" s="262">
        <f t="shared" si="187"/>
        <v>75600</v>
      </c>
      <c r="CQ168" s="262">
        <f t="shared" si="188"/>
        <v>2221875000</v>
      </c>
      <c r="CR168" s="262">
        <v>176400.00000000003</v>
      </c>
      <c r="CS168" s="262">
        <f t="shared" si="189"/>
        <v>5184375000.000001</v>
      </c>
      <c r="CT168" s="262">
        <f t="shared" si="190"/>
        <v>52920.000000000007</v>
      </c>
      <c r="CU168" s="262">
        <f t="shared" si="191"/>
        <v>1555312500</v>
      </c>
      <c r="CV168" s="262">
        <f t="shared" si="192"/>
        <v>705600</v>
      </c>
      <c r="CW168" s="262">
        <f t="shared" si="193"/>
        <v>20737500000</v>
      </c>
      <c r="CX168" s="271">
        <f t="shared" si="194"/>
        <v>211680</v>
      </c>
      <c r="CY168" s="271">
        <f t="shared" si="195"/>
        <v>6221250000</v>
      </c>
      <c r="CZ168" s="300">
        <f t="shared" si="196"/>
        <v>756000</v>
      </c>
      <c r="DA168" s="300">
        <f t="shared" si="197"/>
        <v>22218750000</v>
      </c>
      <c r="DB168" s="300">
        <f t="shared" si="198"/>
        <v>0</v>
      </c>
      <c r="DC168" s="300"/>
      <c r="DD168" s="300"/>
      <c r="DE168" s="300"/>
      <c r="DF168" s="300"/>
    </row>
    <row r="169" spans="1:110" x14ac:dyDescent="0.35">
      <c r="A169" s="22" t="s">
        <v>8</v>
      </c>
      <c r="B169" s="22">
        <v>13010257</v>
      </c>
      <c r="C169" s="6" t="s">
        <v>256</v>
      </c>
      <c r="D169" s="7"/>
      <c r="E169" s="7">
        <v>12</v>
      </c>
      <c r="F169" s="7">
        <v>50</v>
      </c>
      <c r="G169" s="8">
        <v>632440.47619047633</v>
      </c>
      <c r="H169" s="9">
        <f t="shared" si="139"/>
        <v>12648.809523809527</v>
      </c>
      <c r="I169" s="10"/>
      <c r="J169" s="10"/>
      <c r="K169" s="10"/>
      <c r="L169" s="11"/>
      <c r="M169" s="8">
        <v>179208249</v>
      </c>
      <c r="N169" s="8">
        <v>253</v>
      </c>
      <c r="O169" s="8" t="s">
        <v>469</v>
      </c>
      <c r="P169" s="11" t="s">
        <v>860</v>
      </c>
      <c r="Q169" s="12">
        <v>3135791479</v>
      </c>
      <c r="R169" s="12">
        <v>5715</v>
      </c>
      <c r="S169" s="12"/>
      <c r="T169" s="12"/>
      <c r="U169" s="11" t="s">
        <v>469</v>
      </c>
      <c r="V169" s="11"/>
      <c r="W169" s="11" t="s">
        <v>860</v>
      </c>
      <c r="X169" s="13">
        <f t="shared" si="203"/>
        <v>2520</v>
      </c>
      <c r="Y169" s="14">
        <f t="shared" si="202"/>
        <v>30240</v>
      </c>
      <c r="Z169" s="15">
        <v>1512000</v>
      </c>
      <c r="AA169" s="15">
        <f t="shared" si="199"/>
        <v>19125000000.000004</v>
      </c>
      <c r="AB169" s="16">
        <v>462.83333333333331</v>
      </c>
      <c r="AC169" s="16">
        <v>1124.5</v>
      </c>
      <c r="AD169" s="269">
        <f t="shared" si="200"/>
        <v>1500</v>
      </c>
      <c r="AE169" s="269">
        <f t="shared" si="201"/>
        <v>18000</v>
      </c>
      <c r="AF169" s="283">
        <v>900000</v>
      </c>
      <c r="AG169" s="18">
        <f t="shared" si="140"/>
        <v>11383928571.428574</v>
      </c>
      <c r="AH169" s="63"/>
      <c r="AI169" s="129">
        <f t="shared" si="208"/>
        <v>0.59523809523809523</v>
      </c>
      <c r="AJ169" s="290">
        <v>0.4</v>
      </c>
      <c r="AK169" s="9">
        <f t="shared" si="142"/>
        <v>360000</v>
      </c>
      <c r="AL169" s="259">
        <f t="shared" si="143"/>
        <v>1260000</v>
      </c>
      <c r="AM169" s="259">
        <f t="shared" si="138"/>
        <v>15937500000.000004</v>
      </c>
      <c r="AN169" s="262">
        <v>45000</v>
      </c>
      <c r="AO169" s="262">
        <f t="shared" si="144"/>
        <v>569196428.57142866</v>
      </c>
      <c r="AP169" s="262">
        <f t="shared" si="145"/>
        <v>18000</v>
      </c>
      <c r="AQ169" s="262">
        <f t="shared" si="146"/>
        <v>227678571.42857149</v>
      </c>
      <c r="AR169" s="274">
        <v>63000.000000000007</v>
      </c>
      <c r="AS169" s="274">
        <f t="shared" si="147"/>
        <v>796875000.00000024</v>
      </c>
      <c r="AT169" s="274">
        <f t="shared" si="148"/>
        <v>25200.000000000004</v>
      </c>
      <c r="AU169" s="274">
        <f t="shared" si="149"/>
        <v>318750000.00000012</v>
      </c>
      <c r="AV169" s="262">
        <v>63000.000000000007</v>
      </c>
      <c r="AW169" s="262">
        <f t="shared" si="150"/>
        <v>796875000.00000024</v>
      </c>
      <c r="AX169" s="262">
        <f t="shared" si="151"/>
        <v>25200.000000000004</v>
      </c>
      <c r="AY169" s="262">
        <f t="shared" si="152"/>
        <v>318750000.00000012</v>
      </c>
      <c r="AZ169" s="262">
        <f t="shared" si="153"/>
        <v>171000</v>
      </c>
      <c r="BA169" s="262">
        <f t="shared" si="154"/>
        <v>2162946428.5714293</v>
      </c>
      <c r="BB169" s="262">
        <f t="shared" si="155"/>
        <v>68400</v>
      </c>
      <c r="BC169" s="262">
        <f t="shared" si="156"/>
        <v>865178571.4285717</v>
      </c>
      <c r="BD169" s="261">
        <v>63000.000000000007</v>
      </c>
      <c r="BE169" s="262">
        <f t="shared" si="157"/>
        <v>796875000.00000024</v>
      </c>
      <c r="BF169" s="262">
        <f t="shared" si="158"/>
        <v>25200.000000000004</v>
      </c>
      <c r="BG169" s="262">
        <f t="shared" si="159"/>
        <v>318750000.00000012</v>
      </c>
      <c r="BH169" s="262">
        <v>72000</v>
      </c>
      <c r="BI169" s="262">
        <f t="shared" si="160"/>
        <v>910714285.71428597</v>
      </c>
      <c r="BJ169" s="262">
        <f t="shared" si="161"/>
        <v>28800</v>
      </c>
      <c r="BK169" s="262">
        <f t="shared" si="162"/>
        <v>364285714.28571439</v>
      </c>
      <c r="BL169" s="262">
        <v>54000</v>
      </c>
      <c r="BM169" s="262">
        <f t="shared" si="163"/>
        <v>683035714.28571439</v>
      </c>
      <c r="BN169" s="262">
        <f t="shared" si="164"/>
        <v>21600</v>
      </c>
      <c r="BO169" s="262">
        <f t="shared" si="165"/>
        <v>273214285.71428579</v>
      </c>
      <c r="BP169" s="262">
        <f t="shared" si="166"/>
        <v>189000</v>
      </c>
      <c r="BQ169" s="262">
        <f t="shared" si="167"/>
        <v>2390625000.000001</v>
      </c>
      <c r="BR169" s="262">
        <f t="shared" si="168"/>
        <v>75600</v>
      </c>
      <c r="BS169" s="262">
        <f t="shared" si="169"/>
        <v>956250000.00000036</v>
      </c>
      <c r="BT169" s="262">
        <v>99000</v>
      </c>
      <c r="BU169" s="262">
        <f t="shared" si="170"/>
        <v>1252232142.8571432</v>
      </c>
      <c r="BV169" s="262">
        <f t="shared" si="171"/>
        <v>39600</v>
      </c>
      <c r="BW169" s="262">
        <f t="shared" si="172"/>
        <v>500892857.14285725</v>
      </c>
      <c r="BX169" s="261">
        <v>99000</v>
      </c>
      <c r="BY169" s="262">
        <f t="shared" si="173"/>
        <v>1252232142.8571432</v>
      </c>
      <c r="BZ169" s="262">
        <f t="shared" si="174"/>
        <v>39600</v>
      </c>
      <c r="CA169" s="262">
        <f t="shared" si="175"/>
        <v>500892857.14285725</v>
      </c>
      <c r="CB169" s="262">
        <v>90000</v>
      </c>
      <c r="CC169" s="262">
        <f t="shared" si="176"/>
        <v>1138392857.1428573</v>
      </c>
      <c r="CD169" s="262">
        <f t="shared" si="177"/>
        <v>36000</v>
      </c>
      <c r="CE169" s="262">
        <f t="shared" si="178"/>
        <v>455357142.85714298</v>
      </c>
      <c r="CF169" s="262">
        <f t="shared" si="179"/>
        <v>288000</v>
      </c>
      <c r="CG169" s="262">
        <f t="shared" si="180"/>
        <v>3642857142.8571434</v>
      </c>
      <c r="CH169" s="262">
        <f t="shared" si="181"/>
        <v>500968457.14285725</v>
      </c>
      <c r="CI169" s="262">
        <f t="shared" si="182"/>
        <v>1457142857.1428576</v>
      </c>
      <c r="CJ169" s="262">
        <v>99000</v>
      </c>
      <c r="CK169" s="262">
        <f t="shared" si="183"/>
        <v>1252232142.8571432</v>
      </c>
      <c r="CL169" s="262">
        <f t="shared" si="184"/>
        <v>39600</v>
      </c>
      <c r="CM169" s="262">
        <f t="shared" si="185"/>
        <v>500892857.14285725</v>
      </c>
      <c r="CN169" s="262">
        <v>90000</v>
      </c>
      <c r="CO169" s="262">
        <f t="shared" si="186"/>
        <v>1138392857.1428573</v>
      </c>
      <c r="CP169" s="262">
        <f t="shared" si="187"/>
        <v>36000</v>
      </c>
      <c r="CQ169" s="262">
        <f t="shared" si="188"/>
        <v>455357142.85714298</v>
      </c>
      <c r="CR169" s="262">
        <v>63000.000000000007</v>
      </c>
      <c r="CS169" s="262">
        <f t="shared" si="189"/>
        <v>796875000.00000024</v>
      </c>
      <c r="CT169" s="262">
        <f t="shared" si="190"/>
        <v>25200.000000000004</v>
      </c>
      <c r="CU169" s="262">
        <f t="shared" si="191"/>
        <v>318750000.00000012</v>
      </c>
      <c r="CV169" s="262">
        <f t="shared" si="192"/>
        <v>252000</v>
      </c>
      <c r="CW169" s="262">
        <f t="shared" si="193"/>
        <v>3187500000.000001</v>
      </c>
      <c r="CX169" s="271">
        <f t="shared" si="194"/>
        <v>100800</v>
      </c>
      <c r="CY169" s="271">
        <f t="shared" si="195"/>
        <v>1275000000.0000005</v>
      </c>
      <c r="CZ169" s="300">
        <f t="shared" si="196"/>
        <v>360000</v>
      </c>
      <c r="DA169" s="300">
        <f t="shared" si="197"/>
        <v>4553571428.5714293</v>
      </c>
      <c r="DB169" s="300">
        <f t="shared" si="198"/>
        <v>0</v>
      </c>
      <c r="DC169" s="300"/>
      <c r="DD169" s="300"/>
      <c r="DE169" s="300"/>
      <c r="DF169" s="300"/>
    </row>
    <row r="170" spans="1:110" x14ac:dyDescent="0.35">
      <c r="A170" s="22" t="s">
        <v>8</v>
      </c>
      <c r="B170" s="22">
        <v>13010258</v>
      </c>
      <c r="C170" s="6" t="s">
        <v>165</v>
      </c>
      <c r="D170" s="7"/>
      <c r="E170" s="7">
        <v>12</v>
      </c>
      <c r="F170" s="7">
        <v>30</v>
      </c>
      <c r="G170" s="8">
        <v>524550</v>
      </c>
      <c r="H170" s="9">
        <f t="shared" si="139"/>
        <v>17485</v>
      </c>
      <c r="I170" s="10"/>
      <c r="J170" s="10"/>
      <c r="K170" s="10"/>
      <c r="L170" s="11"/>
      <c r="M170" s="8">
        <v>6769586160</v>
      </c>
      <c r="N170" s="8">
        <v>19608</v>
      </c>
      <c r="O170" s="8" t="s">
        <v>469</v>
      </c>
      <c r="P170" s="11" t="s">
        <v>860</v>
      </c>
      <c r="Q170" s="12">
        <v>4031979650</v>
      </c>
      <c r="R170" s="12">
        <v>6853</v>
      </c>
      <c r="S170" s="12"/>
      <c r="T170" s="12"/>
      <c r="U170" s="11" t="s">
        <v>469</v>
      </c>
      <c r="V170" s="11"/>
      <c r="W170" s="11" t="s">
        <v>860</v>
      </c>
      <c r="X170" s="13">
        <f t="shared" si="203"/>
        <v>2520</v>
      </c>
      <c r="Y170" s="14">
        <f t="shared" si="202"/>
        <v>30240</v>
      </c>
      <c r="Z170" s="15">
        <v>907200</v>
      </c>
      <c r="AA170" s="15">
        <f t="shared" si="199"/>
        <v>15862392000</v>
      </c>
      <c r="AB170" s="16">
        <v>1634</v>
      </c>
      <c r="AC170" s="16">
        <v>1233.8333333333333</v>
      </c>
      <c r="AD170" s="269">
        <f t="shared" si="200"/>
        <v>1500</v>
      </c>
      <c r="AE170" s="269">
        <f t="shared" si="201"/>
        <v>18000</v>
      </c>
      <c r="AF170" s="283">
        <v>540000</v>
      </c>
      <c r="AG170" s="18">
        <f t="shared" si="140"/>
        <v>9441900000</v>
      </c>
      <c r="AH170" s="63" t="s">
        <v>1025</v>
      </c>
      <c r="AI170" s="129">
        <f t="shared" si="208"/>
        <v>0.59523809523809523</v>
      </c>
      <c r="AJ170" s="290">
        <v>0.4</v>
      </c>
      <c r="AK170" s="9">
        <f t="shared" si="142"/>
        <v>216000</v>
      </c>
      <c r="AL170" s="259">
        <f t="shared" si="143"/>
        <v>756000</v>
      </c>
      <c r="AM170" s="259">
        <f t="shared" si="138"/>
        <v>13218660000</v>
      </c>
      <c r="AN170" s="262">
        <v>27000</v>
      </c>
      <c r="AO170" s="262">
        <f t="shared" si="144"/>
        <v>472095000</v>
      </c>
      <c r="AP170" s="262">
        <f t="shared" si="145"/>
        <v>10800</v>
      </c>
      <c r="AQ170" s="262">
        <f t="shared" si="146"/>
        <v>188838000</v>
      </c>
      <c r="AR170" s="274">
        <v>37800</v>
      </c>
      <c r="AS170" s="274">
        <f t="shared" si="147"/>
        <v>660933000</v>
      </c>
      <c r="AT170" s="274">
        <f t="shared" si="148"/>
        <v>15120</v>
      </c>
      <c r="AU170" s="274">
        <f t="shared" si="149"/>
        <v>264373200</v>
      </c>
      <c r="AV170" s="262">
        <v>37800</v>
      </c>
      <c r="AW170" s="262">
        <f t="shared" si="150"/>
        <v>660933000</v>
      </c>
      <c r="AX170" s="262">
        <f t="shared" si="151"/>
        <v>15120</v>
      </c>
      <c r="AY170" s="262">
        <f t="shared" si="152"/>
        <v>264373200</v>
      </c>
      <c r="AZ170" s="262">
        <f t="shared" si="153"/>
        <v>102600</v>
      </c>
      <c r="BA170" s="262">
        <f t="shared" si="154"/>
        <v>1793961000</v>
      </c>
      <c r="BB170" s="262">
        <f t="shared" si="155"/>
        <v>41040</v>
      </c>
      <c r="BC170" s="262">
        <f t="shared" si="156"/>
        <v>717584400</v>
      </c>
      <c r="BD170" s="261">
        <v>37800</v>
      </c>
      <c r="BE170" s="262">
        <f t="shared" si="157"/>
        <v>660933000</v>
      </c>
      <c r="BF170" s="262">
        <f t="shared" si="158"/>
        <v>15120</v>
      </c>
      <c r="BG170" s="262">
        <f t="shared" si="159"/>
        <v>264373200</v>
      </c>
      <c r="BH170" s="262">
        <v>43200</v>
      </c>
      <c r="BI170" s="262">
        <f t="shared" si="160"/>
        <v>755352000</v>
      </c>
      <c r="BJ170" s="262">
        <f t="shared" si="161"/>
        <v>17280</v>
      </c>
      <c r="BK170" s="262">
        <f t="shared" si="162"/>
        <v>302140800</v>
      </c>
      <c r="BL170" s="262">
        <v>32400</v>
      </c>
      <c r="BM170" s="262">
        <f t="shared" si="163"/>
        <v>566514000</v>
      </c>
      <c r="BN170" s="262">
        <f t="shared" si="164"/>
        <v>12960</v>
      </c>
      <c r="BO170" s="262">
        <f t="shared" si="165"/>
        <v>226605600</v>
      </c>
      <c r="BP170" s="262">
        <f t="shared" si="166"/>
        <v>113400</v>
      </c>
      <c r="BQ170" s="262">
        <f t="shared" si="167"/>
        <v>1982799000</v>
      </c>
      <c r="BR170" s="262">
        <f t="shared" si="168"/>
        <v>45360</v>
      </c>
      <c r="BS170" s="262">
        <f t="shared" si="169"/>
        <v>793119600</v>
      </c>
      <c r="BT170" s="262">
        <v>59400</v>
      </c>
      <c r="BU170" s="262">
        <f t="shared" si="170"/>
        <v>1038609000</v>
      </c>
      <c r="BV170" s="262">
        <f t="shared" si="171"/>
        <v>23760</v>
      </c>
      <c r="BW170" s="262">
        <f t="shared" si="172"/>
        <v>415443600</v>
      </c>
      <c r="BX170" s="261">
        <v>59400</v>
      </c>
      <c r="BY170" s="262">
        <f t="shared" si="173"/>
        <v>1038609000</v>
      </c>
      <c r="BZ170" s="262">
        <f t="shared" si="174"/>
        <v>23760</v>
      </c>
      <c r="CA170" s="262">
        <f t="shared" si="175"/>
        <v>415443600</v>
      </c>
      <c r="CB170" s="262">
        <v>54000</v>
      </c>
      <c r="CC170" s="262">
        <f t="shared" si="176"/>
        <v>944190000</v>
      </c>
      <c r="CD170" s="262">
        <f t="shared" si="177"/>
        <v>21600</v>
      </c>
      <c r="CE170" s="262">
        <f t="shared" si="178"/>
        <v>377676000</v>
      </c>
      <c r="CF170" s="262">
        <f t="shared" si="179"/>
        <v>172800</v>
      </c>
      <c r="CG170" s="262">
        <f t="shared" si="180"/>
        <v>3021408000</v>
      </c>
      <c r="CH170" s="262">
        <f t="shared" si="181"/>
        <v>415488960</v>
      </c>
      <c r="CI170" s="262">
        <f t="shared" si="182"/>
        <v>1208563200</v>
      </c>
      <c r="CJ170" s="262">
        <v>59400</v>
      </c>
      <c r="CK170" s="262">
        <f t="shared" si="183"/>
        <v>1038609000</v>
      </c>
      <c r="CL170" s="262">
        <f t="shared" si="184"/>
        <v>23760</v>
      </c>
      <c r="CM170" s="262">
        <f t="shared" si="185"/>
        <v>415443600</v>
      </c>
      <c r="CN170" s="262">
        <v>54000</v>
      </c>
      <c r="CO170" s="262">
        <f t="shared" si="186"/>
        <v>944190000</v>
      </c>
      <c r="CP170" s="262">
        <f t="shared" si="187"/>
        <v>21600</v>
      </c>
      <c r="CQ170" s="262">
        <f t="shared" si="188"/>
        <v>377676000</v>
      </c>
      <c r="CR170" s="262">
        <v>37800</v>
      </c>
      <c r="CS170" s="262">
        <f t="shared" si="189"/>
        <v>660933000</v>
      </c>
      <c r="CT170" s="262">
        <f t="shared" si="190"/>
        <v>15120</v>
      </c>
      <c r="CU170" s="262">
        <f t="shared" si="191"/>
        <v>264373200</v>
      </c>
      <c r="CV170" s="262">
        <f t="shared" si="192"/>
        <v>151200</v>
      </c>
      <c r="CW170" s="262">
        <f t="shared" si="193"/>
        <v>2643732000</v>
      </c>
      <c r="CX170" s="271">
        <f t="shared" si="194"/>
        <v>60480</v>
      </c>
      <c r="CY170" s="271">
        <f t="shared" si="195"/>
        <v>1057492800</v>
      </c>
      <c r="CZ170" s="300">
        <f t="shared" si="196"/>
        <v>216000</v>
      </c>
      <c r="DA170" s="300">
        <f t="shared" si="197"/>
        <v>3776760000</v>
      </c>
      <c r="DB170" s="300">
        <f t="shared" si="198"/>
        <v>0</v>
      </c>
      <c r="DC170" s="300"/>
      <c r="DD170" s="300"/>
      <c r="DE170" s="300"/>
      <c r="DF170" s="300"/>
    </row>
    <row r="171" spans="1:110" x14ac:dyDescent="0.35">
      <c r="A171" s="22" t="s">
        <v>8</v>
      </c>
      <c r="B171" s="22">
        <v>13020279</v>
      </c>
      <c r="C171" s="6" t="s">
        <v>1240</v>
      </c>
      <c r="D171" s="7"/>
      <c r="E171" s="7">
        <v>12</v>
      </c>
      <c r="F171" s="7">
        <v>30</v>
      </c>
      <c r="G171" s="8">
        <v>334821</v>
      </c>
      <c r="H171" s="9">
        <f t="shared" si="139"/>
        <v>11160.7</v>
      </c>
      <c r="I171" s="10"/>
      <c r="J171" s="10"/>
      <c r="K171" s="10"/>
      <c r="L171" s="11"/>
      <c r="M171" s="8">
        <v>15375000</v>
      </c>
      <c r="N171" s="8">
        <v>41</v>
      </c>
      <c r="O171" s="8" t="s">
        <v>469</v>
      </c>
      <c r="P171" s="11" t="s">
        <v>860</v>
      </c>
      <c r="Q171" s="12">
        <v>474937605</v>
      </c>
      <c r="R171" s="12">
        <v>1118</v>
      </c>
      <c r="S171" s="12"/>
      <c r="T171" s="12"/>
      <c r="U171" s="11" t="s">
        <v>469</v>
      </c>
      <c r="V171" s="11"/>
      <c r="W171" s="11" t="s">
        <v>860</v>
      </c>
      <c r="X171" s="13">
        <f t="shared" si="203"/>
        <v>2520</v>
      </c>
      <c r="Y171" s="14">
        <f t="shared" si="202"/>
        <v>30240</v>
      </c>
      <c r="Z171" s="15">
        <v>907200</v>
      </c>
      <c r="AA171" s="15">
        <f t="shared" si="199"/>
        <v>10124987040</v>
      </c>
      <c r="AB171" s="16">
        <v>111</v>
      </c>
      <c r="AC171" s="16">
        <v>232.5</v>
      </c>
      <c r="AD171" s="269">
        <f t="shared" si="200"/>
        <v>1000</v>
      </c>
      <c r="AE171" s="269">
        <f t="shared" si="201"/>
        <v>12000</v>
      </c>
      <c r="AF171" s="283">
        <v>360000</v>
      </c>
      <c r="AG171" s="18">
        <f t="shared" si="140"/>
        <v>4017852000.0000005</v>
      </c>
      <c r="AH171" s="63"/>
      <c r="AI171" s="129">
        <f t="shared" si="208"/>
        <v>0.3968253968253968</v>
      </c>
      <c r="AJ171" s="290">
        <v>1</v>
      </c>
      <c r="AK171" s="9">
        <f t="shared" si="142"/>
        <v>360000</v>
      </c>
      <c r="AL171" s="259">
        <f t="shared" si="143"/>
        <v>720000</v>
      </c>
      <c r="AM171" s="259">
        <f t="shared" si="138"/>
        <v>8035704000.000001</v>
      </c>
      <c r="AN171" s="262">
        <v>18000</v>
      </c>
      <c r="AO171" s="262">
        <f t="shared" si="144"/>
        <v>200892600</v>
      </c>
      <c r="AP171" s="262">
        <f t="shared" si="145"/>
        <v>18000</v>
      </c>
      <c r="AQ171" s="262">
        <f t="shared" si="146"/>
        <v>200892600</v>
      </c>
      <c r="AR171" s="274">
        <v>25200.000000000004</v>
      </c>
      <c r="AS171" s="274">
        <f t="shared" si="147"/>
        <v>281249640.00000006</v>
      </c>
      <c r="AT171" s="274">
        <f t="shared" si="148"/>
        <v>25200.000000000004</v>
      </c>
      <c r="AU171" s="274">
        <f t="shared" si="149"/>
        <v>281249640.00000006</v>
      </c>
      <c r="AV171" s="262">
        <v>25200.000000000004</v>
      </c>
      <c r="AW171" s="262">
        <f t="shared" si="150"/>
        <v>281249640.00000006</v>
      </c>
      <c r="AX171" s="262">
        <f t="shared" si="151"/>
        <v>25200.000000000004</v>
      </c>
      <c r="AY171" s="262">
        <f t="shared" si="152"/>
        <v>281249640.00000006</v>
      </c>
      <c r="AZ171" s="262">
        <f t="shared" si="153"/>
        <v>68400</v>
      </c>
      <c r="BA171" s="262">
        <f t="shared" si="154"/>
        <v>763391880.00000012</v>
      </c>
      <c r="BB171" s="262">
        <f t="shared" si="155"/>
        <v>68400</v>
      </c>
      <c r="BC171" s="262">
        <f t="shared" si="156"/>
        <v>763391880.00000012</v>
      </c>
      <c r="BD171" s="261">
        <v>25200.000000000004</v>
      </c>
      <c r="BE171" s="262">
        <f t="shared" si="157"/>
        <v>281249640.00000006</v>
      </c>
      <c r="BF171" s="262">
        <f t="shared" si="158"/>
        <v>25200.000000000004</v>
      </c>
      <c r="BG171" s="262">
        <f t="shared" si="159"/>
        <v>281249640.00000006</v>
      </c>
      <c r="BH171" s="262">
        <v>28800</v>
      </c>
      <c r="BI171" s="262">
        <f t="shared" si="160"/>
        <v>321428160</v>
      </c>
      <c r="BJ171" s="262">
        <f t="shared" si="161"/>
        <v>28800</v>
      </c>
      <c r="BK171" s="262">
        <f t="shared" si="162"/>
        <v>321428160</v>
      </c>
      <c r="BL171" s="262">
        <v>21600</v>
      </c>
      <c r="BM171" s="262">
        <f t="shared" si="163"/>
        <v>241071120.00000003</v>
      </c>
      <c r="BN171" s="262">
        <f t="shared" si="164"/>
        <v>21600</v>
      </c>
      <c r="BO171" s="262">
        <f t="shared" si="165"/>
        <v>241071120.00000003</v>
      </c>
      <c r="BP171" s="262">
        <f t="shared" si="166"/>
        <v>75600</v>
      </c>
      <c r="BQ171" s="262">
        <f t="shared" si="167"/>
        <v>843748920</v>
      </c>
      <c r="BR171" s="262">
        <f t="shared" si="168"/>
        <v>75600</v>
      </c>
      <c r="BS171" s="262">
        <f t="shared" si="169"/>
        <v>843748920</v>
      </c>
      <c r="BT171" s="262">
        <v>39600</v>
      </c>
      <c r="BU171" s="262">
        <f t="shared" si="170"/>
        <v>441963720</v>
      </c>
      <c r="BV171" s="262">
        <f t="shared" si="171"/>
        <v>39600</v>
      </c>
      <c r="BW171" s="262">
        <f t="shared" si="172"/>
        <v>441963720</v>
      </c>
      <c r="BX171" s="261">
        <v>39600</v>
      </c>
      <c r="BY171" s="262">
        <f t="shared" si="173"/>
        <v>441963720</v>
      </c>
      <c r="BZ171" s="262">
        <f t="shared" si="174"/>
        <v>39600</v>
      </c>
      <c r="CA171" s="262">
        <f t="shared" si="175"/>
        <v>441963720</v>
      </c>
      <c r="CB171" s="262">
        <v>36000</v>
      </c>
      <c r="CC171" s="262">
        <f t="shared" si="176"/>
        <v>401785200</v>
      </c>
      <c r="CD171" s="262">
        <f t="shared" si="177"/>
        <v>36000</v>
      </c>
      <c r="CE171" s="262">
        <f t="shared" si="178"/>
        <v>401785200</v>
      </c>
      <c r="CF171" s="262">
        <f t="shared" si="179"/>
        <v>115200</v>
      </c>
      <c r="CG171" s="262">
        <f t="shared" si="180"/>
        <v>1285712640</v>
      </c>
      <c r="CH171" s="262">
        <f t="shared" si="181"/>
        <v>442039320</v>
      </c>
      <c r="CI171" s="262">
        <f t="shared" si="182"/>
        <v>1285712640</v>
      </c>
      <c r="CJ171" s="262">
        <v>39600</v>
      </c>
      <c r="CK171" s="262">
        <f t="shared" si="183"/>
        <v>441963720</v>
      </c>
      <c r="CL171" s="262">
        <f t="shared" si="184"/>
        <v>39600</v>
      </c>
      <c r="CM171" s="262">
        <f t="shared" si="185"/>
        <v>441963720</v>
      </c>
      <c r="CN171" s="262">
        <v>36000</v>
      </c>
      <c r="CO171" s="262">
        <f t="shared" si="186"/>
        <v>401785200</v>
      </c>
      <c r="CP171" s="262">
        <f t="shared" si="187"/>
        <v>36000</v>
      </c>
      <c r="CQ171" s="262">
        <f t="shared" si="188"/>
        <v>401785200</v>
      </c>
      <c r="CR171" s="262">
        <v>25200.000000000004</v>
      </c>
      <c r="CS171" s="262">
        <f t="shared" si="189"/>
        <v>281249640.00000006</v>
      </c>
      <c r="CT171" s="262">
        <f t="shared" si="190"/>
        <v>25200.000000000004</v>
      </c>
      <c r="CU171" s="262">
        <f t="shared" si="191"/>
        <v>281249640.00000006</v>
      </c>
      <c r="CV171" s="262">
        <f t="shared" si="192"/>
        <v>100800</v>
      </c>
      <c r="CW171" s="262">
        <f t="shared" si="193"/>
        <v>1124998560</v>
      </c>
      <c r="CX171" s="271">
        <f t="shared" si="194"/>
        <v>100800</v>
      </c>
      <c r="CY171" s="271">
        <f t="shared" si="195"/>
        <v>1124998560</v>
      </c>
      <c r="CZ171" s="300">
        <f t="shared" si="196"/>
        <v>360000</v>
      </c>
      <c r="DA171" s="300">
        <f t="shared" si="197"/>
        <v>4017852000</v>
      </c>
      <c r="DB171" s="300">
        <f t="shared" si="198"/>
        <v>0</v>
      </c>
      <c r="DC171" s="300"/>
      <c r="DD171" s="300"/>
      <c r="DE171" s="300"/>
      <c r="DF171" s="300"/>
    </row>
    <row r="172" spans="1:110" x14ac:dyDescent="0.35">
      <c r="A172" s="22" t="s">
        <v>8</v>
      </c>
      <c r="B172" s="22" t="s">
        <v>832</v>
      </c>
      <c r="C172" s="6" t="s">
        <v>463</v>
      </c>
      <c r="D172" s="7" t="s">
        <v>129</v>
      </c>
      <c r="E172" s="177">
        <v>9</v>
      </c>
      <c r="F172" s="7">
        <v>60</v>
      </c>
      <c r="G172" s="8">
        <v>1151040</v>
      </c>
      <c r="H172" s="9">
        <f t="shared" si="139"/>
        <v>19184</v>
      </c>
      <c r="I172" s="10"/>
      <c r="J172" s="10"/>
      <c r="K172" s="10"/>
      <c r="L172" s="11"/>
      <c r="M172" s="8"/>
      <c r="N172" s="8">
        <v>0</v>
      </c>
      <c r="O172" s="8">
        <v>0</v>
      </c>
      <c r="P172" s="11" t="s">
        <v>860</v>
      </c>
      <c r="Q172" s="12">
        <v>0</v>
      </c>
      <c r="R172" s="12">
        <v>0</v>
      </c>
      <c r="S172" s="12">
        <v>0</v>
      </c>
      <c r="T172" s="12">
        <v>0</v>
      </c>
      <c r="U172" s="11" t="s">
        <v>469</v>
      </c>
      <c r="V172" s="11"/>
      <c r="W172" s="11" t="s">
        <v>860</v>
      </c>
      <c r="X172" s="13">
        <f>(Z172/F172)/E172</f>
        <v>6222.2222222222226</v>
      </c>
      <c r="Y172" s="14">
        <f t="shared" si="202"/>
        <v>56000</v>
      </c>
      <c r="Z172" s="15">
        <v>3360000</v>
      </c>
      <c r="AA172" s="15">
        <f t="shared" si="199"/>
        <v>64458240000</v>
      </c>
      <c r="AB172" s="16">
        <v>0</v>
      </c>
      <c r="AC172" s="16"/>
      <c r="AD172" s="269">
        <f t="shared" si="200"/>
        <v>3333.3333333333335</v>
      </c>
      <c r="AE172" s="269">
        <f t="shared" si="201"/>
        <v>30000</v>
      </c>
      <c r="AF172" s="283">
        <v>1800000</v>
      </c>
      <c r="AG172" s="18">
        <f t="shared" si="140"/>
        <v>34531200000</v>
      </c>
      <c r="AH172" s="63"/>
      <c r="AI172" s="129">
        <f t="shared" si="208"/>
        <v>0.5357142857142857</v>
      </c>
      <c r="AJ172" s="290">
        <v>0.3</v>
      </c>
      <c r="AK172" s="9">
        <f t="shared" si="142"/>
        <v>540000</v>
      </c>
      <c r="AL172" s="259">
        <f t="shared" si="143"/>
        <v>2340000</v>
      </c>
      <c r="AM172" s="259">
        <f t="shared" si="138"/>
        <v>44890560000</v>
      </c>
      <c r="AN172" s="262"/>
      <c r="AO172" s="262">
        <f t="shared" si="144"/>
        <v>0</v>
      </c>
      <c r="AP172" s="262">
        <f t="shared" si="145"/>
        <v>0</v>
      </c>
      <c r="AQ172" s="262">
        <f t="shared" si="146"/>
        <v>0</v>
      </c>
      <c r="AR172" s="274"/>
      <c r="AS172" s="274">
        <f t="shared" si="147"/>
        <v>0</v>
      </c>
      <c r="AT172" s="274">
        <f t="shared" si="148"/>
        <v>0</v>
      </c>
      <c r="AU172" s="274">
        <f t="shared" si="149"/>
        <v>0</v>
      </c>
      <c r="AV172" s="262">
        <v>144000</v>
      </c>
      <c r="AW172" s="262">
        <f t="shared" si="150"/>
        <v>2762496000</v>
      </c>
      <c r="AX172" s="262">
        <f t="shared" si="151"/>
        <v>43200</v>
      </c>
      <c r="AY172" s="262">
        <f t="shared" si="152"/>
        <v>828748800</v>
      </c>
      <c r="AZ172" s="262">
        <f t="shared" si="153"/>
        <v>144000</v>
      </c>
      <c r="BA172" s="262">
        <f t="shared" si="154"/>
        <v>2762496000</v>
      </c>
      <c r="BB172" s="262">
        <f t="shared" si="155"/>
        <v>43200</v>
      </c>
      <c r="BC172" s="262">
        <f t="shared" si="156"/>
        <v>828748800</v>
      </c>
      <c r="BD172" s="261">
        <v>180000</v>
      </c>
      <c r="BE172" s="262">
        <f t="shared" si="157"/>
        <v>3453120000</v>
      </c>
      <c r="BF172" s="262">
        <f t="shared" si="158"/>
        <v>54000</v>
      </c>
      <c r="BG172" s="262">
        <f t="shared" si="159"/>
        <v>1035936000</v>
      </c>
      <c r="BH172" s="262">
        <v>198000</v>
      </c>
      <c r="BI172" s="262">
        <f t="shared" si="160"/>
        <v>3798432000</v>
      </c>
      <c r="BJ172" s="262">
        <f t="shared" si="161"/>
        <v>59400</v>
      </c>
      <c r="BK172" s="262">
        <f t="shared" si="162"/>
        <v>1139529600</v>
      </c>
      <c r="BL172" s="262">
        <v>180000</v>
      </c>
      <c r="BM172" s="262">
        <f t="shared" si="163"/>
        <v>3453120000</v>
      </c>
      <c r="BN172" s="262">
        <f t="shared" si="164"/>
        <v>54000</v>
      </c>
      <c r="BO172" s="262">
        <f t="shared" si="165"/>
        <v>1035936000</v>
      </c>
      <c r="BP172" s="262">
        <f t="shared" si="166"/>
        <v>558000</v>
      </c>
      <c r="BQ172" s="262">
        <f t="shared" si="167"/>
        <v>10704672000</v>
      </c>
      <c r="BR172" s="262">
        <f t="shared" si="168"/>
        <v>167400</v>
      </c>
      <c r="BS172" s="262">
        <f t="shared" si="169"/>
        <v>3211401600</v>
      </c>
      <c r="BT172" s="262">
        <v>198000</v>
      </c>
      <c r="BU172" s="262">
        <f t="shared" si="170"/>
        <v>3798432000</v>
      </c>
      <c r="BV172" s="262">
        <f t="shared" si="171"/>
        <v>59400</v>
      </c>
      <c r="BW172" s="262">
        <f t="shared" si="172"/>
        <v>1139529600</v>
      </c>
      <c r="BX172" s="261">
        <v>198000</v>
      </c>
      <c r="BY172" s="262">
        <f t="shared" si="173"/>
        <v>3798432000</v>
      </c>
      <c r="BZ172" s="262">
        <f t="shared" si="174"/>
        <v>59400</v>
      </c>
      <c r="CA172" s="262">
        <f t="shared" si="175"/>
        <v>1139529600</v>
      </c>
      <c r="CB172" s="262">
        <v>198000</v>
      </c>
      <c r="CC172" s="262">
        <f t="shared" si="176"/>
        <v>3798432000</v>
      </c>
      <c r="CD172" s="262">
        <f t="shared" si="177"/>
        <v>59400</v>
      </c>
      <c r="CE172" s="262">
        <f t="shared" si="178"/>
        <v>1139529600</v>
      </c>
      <c r="CF172" s="262">
        <f t="shared" si="179"/>
        <v>594000</v>
      </c>
      <c r="CG172" s="262">
        <f t="shared" si="180"/>
        <v>11395296000</v>
      </c>
      <c r="CH172" s="262">
        <f t="shared" si="181"/>
        <v>1139648400</v>
      </c>
      <c r="CI172" s="262">
        <f t="shared" si="182"/>
        <v>3418588800</v>
      </c>
      <c r="CJ172" s="262">
        <v>198000</v>
      </c>
      <c r="CK172" s="262">
        <f t="shared" si="183"/>
        <v>3798432000</v>
      </c>
      <c r="CL172" s="262">
        <f t="shared" si="184"/>
        <v>59400</v>
      </c>
      <c r="CM172" s="262">
        <f t="shared" si="185"/>
        <v>1139529600</v>
      </c>
      <c r="CN172" s="262">
        <v>180000</v>
      </c>
      <c r="CO172" s="262">
        <f t="shared" si="186"/>
        <v>3453120000</v>
      </c>
      <c r="CP172" s="262">
        <f t="shared" si="187"/>
        <v>54000</v>
      </c>
      <c r="CQ172" s="262">
        <f t="shared" si="188"/>
        <v>1035936000</v>
      </c>
      <c r="CR172" s="262">
        <v>126000.00000000001</v>
      </c>
      <c r="CS172" s="262">
        <f t="shared" si="189"/>
        <v>2417184000.0000005</v>
      </c>
      <c r="CT172" s="262">
        <f t="shared" si="190"/>
        <v>37800</v>
      </c>
      <c r="CU172" s="262">
        <f t="shared" si="191"/>
        <v>725155200</v>
      </c>
      <c r="CV172" s="262">
        <f t="shared" si="192"/>
        <v>504000</v>
      </c>
      <c r="CW172" s="262">
        <f t="shared" si="193"/>
        <v>9668736000</v>
      </c>
      <c r="CX172" s="271">
        <f t="shared" si="194"/>
        <v>151200</v>
      </c>
      <c r="CY172" s="271">
        <f t="shared" si="195"/>
        <v>2900620800</v>
      </c>
      <c r="CZ172" s="300">
        <f t="shared" si="196"/>
        <v>540000</v>
      </c>
      <c r="DA172" s="300">
        <f t="shared" si="197"/>
        <v>10359360000</v>
      </c>
      <c r="DB172" s="300">
        <f t="shared" si="198"/>
        <v>0</v>
      </c>
      <c r="DC172" s="300"/>
      <c r="DD172" s="300"/>
      <c r="DE172" s="300"/>
      <c r="DF172" s="300"/>
    </row>
    <row r="173" spans="1:110" x14ac:dyDescent="0.35">
      <c r="A173" s="22" t="s">
        <v>8</v>
      </c>
      <c r="B173" s="22" t="s">
        <v>808</v>
      </c>
      <c r="C173" s="6" t="s">
        <v>431</v>
      </c>
      <c r="D173" s="7"/>
      <c r="E173" s="7">
        <v>12</v>
      </c>
      <c r="F173" s="7">
        <v>60</v>
      </c>
      <c r="G173" s="8">
        <v>1339285.7142857143</v>
      </c>
      <c r="H173" s="9">
        <f t="shared" si="139"/>
        <v>22321.428571428572</v>
      </c>
      <c r="I173" s="10"/>
      <c r="J173" s="10"/>
      <c r="K173" s="10"/>
      <c r="L173" s="11"/>
      <c r="M173" s="8">
        <v>0</v>
      </c>
      <c r="N173" s="8">
        <v>0</v>
      </c>
      <c r="O173" s="8">
        <v>0</v>
      </c>
      <c r="P173" s="11" t="s">
        <v>860</v>
      </c>
      <c r="Q173" s="12">
        <v>161</v>
      </c>
      <c r="R173" s="12">
        <v>161</v>
      </c>
      <c r="S173" s="12"/>
      <c r="T173" s="12"/>
      <c r="U173" s="11" t="s">
        <v>469</v>
      </c>
      <c r="V173" s="11"/>
      <c r="W173" s="11" t="s">
        <v>860</v>
      </c>
      <c r="X173" s="13">
        <f>(Z173/F173)/E173</f>
        <v>2666.6666666666665</v>
      </c>
      <c r="Y173" s="14">
        <f t="shared" si="202"/>
        <v>32000</v>
      </c>
      <c r="Z173" s="15">
        <v>1920000</v>
      </c>
      <c r="AA173" s="15">
        <f t="shared" si="199"/>
        <v>42857142857.14286</v>
      </c>
      <c r="AB173" s="16" t="s">
        <v>564</v>
      </c>
      <c r="AC173" s="16">
        <v>27</v>
      </c>
      <c r="AD173" s="269">
        <f t="shared" si="200"/>
        <v>5000</v>
      </c>
      <c r="AE173" s="269">
        <f t="shared" si="201"/>
        <v>60000</v>
      </c>
      <c r="AF173" s="283">
        <v>3600000</v>
      </c>
      <c r="AG173" s="18">
        <f t="shared" si="140"/>
        <v>80357142857.142868</v>
      </c>
      <c r="AH173" s="59"/>
      <c r="AI173" s="129">
        <f t="shared" si="208"/>
        <v>1.875</v>
      </c>
      <c r="AJ173" s="290">
        <v>0.2</v>
      </c>
      <c r="AK173" s="9">
        <f t="shared" si="142"/>
        <v>720000</v>
      </c>
      <c r="AL173" s="259">
        <f t="shared" si="143"/>
        <v>4320000</v>
      </c>
      <c r="AM173" s="259">
        <f t="shared" si="138"/>
        <v>96428571428.571426</v>
      </c>
      <c r="AN173" s="262">
        <v>180000</v>
      </c>
      <c r="AO173" s="262">
        <f t="shared" si="144"/>
        <v>4017857142.8571429</v>
      </c>
      <c r="AP173" s="262">
        <f t="shared" si="145"/>
        <v>36000</v>
      </c>
      <c r="AQ173" s="262">
        <f t="shared" si="146"/>
        <v>803571428.57142866</v>
      </c>
      <c r="AR173" s="274">
        <v>252000.00000000003</v>
      </c>
      <c r="AS173" s="274">
        <f t="shared" si="147"/>
        <v>5625000000.000001</v>
      </c>
      <c r="AT173" s="274">
        <f t="shared" si="148"/>
        <v>50400.000000000007</v>
      </c>
      <c r="AU173" s="274">
        <f t="shared" si="149"/>
        <v>1125000000.0000002</v>
      </c>
      <c r="AV173" s="262">
        <v>252000.00000000003</v>
      </c>
      <c r="AW173" s="262">
        <f t="shared" si="150"/>
        <v>5625000000.000001</v>
      </c>
      <c r="AX173" s="262">
        <f t="shared" si="151"/>
        <v>50400.000000000007</v>
      </c>
      <c r="AY173" s="262">
        <f t="shared" si="152"/>
        <v>1125000000.0000002</v>
      </c>
      <c r="AZ173" s="262">
        <f t="shared" si="153"/>
        <v>684000</v>
      </c>
      <c r="BA173" s="262">
        <f t="shared" si="154"/>
        <v>15267857142.857145</v>
      </c>
      <c r="BB173" s="262">
        <f t="shared" si="155"/>
        <v>136800</v>
      </c>
      <c r="BC173" s="262">
        <f t="shared" si="156"/>
        <v>3053571428.5714293</v>
      </c>
      <c r="BD173" s="261">
        <v>252000.00000000003</v>
      </c>
      <c r="BE173" s="262">
        <f t="shared" si="157"/>
        <v>5625000000.000001</v>
      </c>
      <c r="BF173" s="262">
        <f t="shared" si="158"/>
        <v>50400.000000000007</v>
      </c>
      <c r="BG173" s="262">
        <f t="shared" si="159"/>
        <v>1125000000.0000002</v>
      </c>
      <c r="BH173" s="262">
        <v>288000</v>
      </c>
      <c r="BI173" s="262">
        <f t="shared" si="160"/>
        <v>6428571428.5714293</v>
      </c>
      <c r="BJ173" s="262">
        <f t="shared" si="161"/>
        <v>57600</v>
      </c>
      <c r="BK173" s="262">
        <f t="shared" si="162"/>
        <v>1285714285.7142859</v>
      </c>
      <c r="BL173" s="262">
        <v>216000</v>
      </c>
      <c r="BM173" s="262">
        <f t="shared" si="163"/>
        <v>4821428571.4285717</v>
      </c>
      <c r="BN173" s="262">
        <f t="shared" si="164"/>
        <v>43200</v>
      </c>
      <c r="BO173" s="262">
        <f t="shared" si="165"/>
        <v>964285714.28571439</v>
      </c>
      <c r="BP173" s="262">
        <f t="shared" si="166"/>
        <v>756000</v>
      </c>
      <c r="BQ173" s="262">
        <f t="shared" si="167"/>
        <v>16875000000</v>
      </c>
      <c r="BR173" s="262">
        <f t="shared" si="168"/>
        <v>151200</v>
      </c>
      <c r="BS173" s="262">
        <f t="shared" si="169"/>
        <v>3375000000</v>
      </c>
      <c r="BT173" s="262">
        <v>396000</v>
      </c>
      <c r="BU173" s="262">
        <f t="shared" si="170"/>
        <v>8839285714.2857151</v>
      </c>
      <c r="BV173" s="262">
        <f t="shared" si="171"/>
        <v>79200</v>
      </c>
      <c r="BW173" s="262">
        <f t="shared" si="172"/>
        <v>1767857142.8571429</v>
      </c>
      <c r="BX173" s="261">
        <v>396000</v>
      </c>
      <c r="BY173" s="262">
        <f t="shared" si="173"/>
        <v>8839285714.2857151</v>
      </c>
      <c r="BZ173" s="262">
        <f t="shared" si="174"/>
        <v>79200</v>
      </c>
      <c r="CA173" s="262">
        <f t="shared" si="175"/>
        <v>1767857142.8571429</v>
      </c>
      <c r="CB173" s="262">
        <v>360000</v>
      </c>
      <c r="CC173" s="262">
        <f t="shared" si="176"/>
        <v>8035714285.7142859</v>
      </c>
      <c r="CD173" s="262">
        <f t="shared" si="177"/>
        <v>72000</v>
      </c>
      <c r="CE173" s="262">
        <f t="shared" si="178"/>
        <v>1607142857.1428573</v>
      </c>
      <c r="CF173" s="262">
        <f t="shared" si="179"/>
        <v>1152000</v>
      </c>
      <c r="CG173" s="262">
        <f t="shared" si="180"/>
        <v>25714285714.285713</v>
      </c>
      <c r="CH173" s="262">
        <f t="shared" si="181"/>
        <v>1768008342.8571429</v>
      </c>
      <c r="CI173" s="262">
        <f t="shared" si="182"/>
        <v>5142857142.8571434</v>
      </c>
      <c r="CJ173" s="262">
        <v>396000</v>
      </c>
      <c r="CK173" s="262">
        <f t="shared" si="183"/>
        <v>8839285714.2857151</v>
      </c>
      <c r="CL173" s="262">
        <f t="shared" si="184"/>
        <v>79200</v>
      </c>
      <c r="CM173" s="262">
        <f t="shared" si="185"/>
        <v>1767857142.8571429</v>
      </c>
      <c r="CN173" s="262">
        <v>360000</v>
      </c>
      <c r="CO173" s="262">
        <f t="shared" si="186"/>
        <v>8035714285.7142859</v>
      </c>
      <c r="CP173" s="262">
        <f t="shared" si="187"/>
        <v>72000</v>
      </c>
      <c r="CQ173" s="262">
        <f t="shared" si="188"/>
        <v>1607142857.1428573</v>
      </c>
      <c r="CR173" s="262">
        <v>252000.00000000003</v>
      </c>
      <c r="CS173" s="262">
        <f t="shared" si="189"/>
        <v>5625000000.000001</v>
      </c>
      <c r="CT173" s="262">
        <f t="shared" si="190"/>
        <v>50400.000000000007</v>
      </c>
      <c r="CU173" s="262">
        <f t="shared" si="191"/>
        <v>1125000000.0000002</v>
      </c>
      <c r="CV173" s="262">
        <f t="shared" si="192"/>
        <v>1008000</v>
      </c>
      <c r="CW173" s="262">
        <f t="shared" si="193"/>
        <v>22500000000</v>
      </c>
      <c r="CX173" s="271">
        <f t="shared" si="194"/>
        <v>201600</v>
      </c>
      <c r="CY173" s="271">
        <f t="shared" si="195"/>
        <v>4500000000</v>
      </c>
      <c r="CZ173" s="300">
        <f t="shared" si="196"/>
        <v>720000</v>
      </c>
      <c r="DA173" s="300">
        <f t="shared" si="197"/>
        <v>16071428571.428572</v>
      </c>
      <c r="DB173" s="300">
        <f t="shared" si="198"/>
        <v>0</v>
      </c>
      <c r="DC173" s="300"/>
      <c r="DD173" s="300"/>
      <c r="DE173" s="300"/>
      <c r="DF173" s="300"/>
    </row>
    <row r="174" spans="1:110" x14ac:dyDescent="0.35">
      <c r="A174" s="22" t="s">
        <v>8</v>
      </c>
      <c r="B174" s="22" t="s">
        <v>809</v>
      </c>
      <c r="C174" s="6" t="s">
        <v>365</v>
      </c>
      <c r="D174" s="7" t="s">
        <v>810</v>
      </c>
      <c r="E174" s="7">
        <v>12</v>
      </c>
      <c r="F174" s="7">
        <v>20</v>
      </c>
      <c r="G174" s="8">
        <v>491110</v>
      </c>
      <c r="H174" s="9">
        <f t="shared" si="139"/>
        <v>24555.5</v>
      </c>
      <c r="I174" s="10"/>
      <c r="J174" s="10"/>
      <c r="K174" s="10"/>
      <c r="L174" s="11"/>
      <c r="M174" s="8">
        <v>0</v>
      </c>
      <c r="N174" s="8">
        <v>0</v>
      </c>
      <c r="O174" s="8">
        <v>0</v>
      </c>
      <c r="P174" s="11" t="s">
        <v>860</v>
      </c>
      <c r="Q174" s="12">
        <v>0</v>
      </c>
      <c r="R174" s="12">
        <v>0</v>
      </c>
      <c r="S174" s="12"/>
      <c r="T174" s="12"/>
      <c r="U174" s="12">
        <v>0</v>
      </c>
      <c r="V174" s="12"/>
      <c r="W174" s="11" t="s">
        <v>860</v>
      </c>
      <c r="X174" s="13">
        <f>(Z174/F174)/E174</f>
        <v>2000</v>
      </c>
      <c r="Y174" s="14">
        <f t="shared" si="202"/>
        <v>24000</v>
      </c>
      <c r="Z174" s="15">
        <v>480000</v>
      </c>
      <c r="AA174" s="15">
        <f t="shared" si="199"/>
        <v>11786640000</v>
      </c>
      <c r="AB174" s="16" t="s">
        <v>564</v>
      </c>
      <c r="AC174" s="16" t="s">
        <v>564</v>
      </c>
      <c r="AD174" s="269">
        <f t="shared" si="200"/>
        <v>2000</v>
      </c>
      <c r="AE174" s="269">
        <f t="shared" si="201"/>
        <v>24000</v>
      </c>
      <c r="AF174" s="288">
        <v>480000</v>
      </c>
      <c r="AG174" s="18">
        <f t="shared" si="140"/>
        <v>11786640000</v>
      </c>
      <c r="AH174" s="59"/>
      <c r="AI174" s="129">
        <f t="shared" si="208"/>
        <v>1</v>
      </c>
      <c r="AJ174" s="290">
        <v>0.3</v>
      </c>
      <c r="AK174" s="9">
        <f t="shared" si="142"/>
        <v>144000</v>
      </c>
      <c r="AL174" s="259">
        <f t="shared" si="143"/>
        <v>624000</v>
      </c>
      <c r="AM174" s="259">
        <f t="shared" si="138"/>
        <v>15322632000</v>
      </c>
      <c r="AN174" s="262">
        <v>24000</v>
      </c>
      <c r="AO174" s="262">
        <f t="shared" si="144"/>
        <v>589332000</v>
      </c>
      <c r="AP174" s="262">
        <f t="shared" si="145"/>
        <v>7200</v>
      </c>
      <c r="AQ174" s="262">
        <f t="shared" si="146"/>
        <v>176799600</v>
      </c>
      <c r="AR174" s="274">
        <v>33600</v>
      </c>
      <c r="AS174" s="274">
        <f t="shared" si="147"/>
        <v>825064800</v>
      </c>
      <c r="AT174" s="274">
        <f t="shared" si="148"/>
        <v>10080</v>
      </c>
      <c r="AU174" s="274">
        <f t="shared" si="149"/>
        <v>247519440</v>
      </c>
      <c r="AV174" s="262">
        <v>33600</v>
      </c>
      <c r="AW174" s="262">
        <f t="shared" si="150"/>
        <v>825064800</v>
      </c>
      <c r="AX174" s="262">
        <f t="shared" si="151"/>
        <v>10080</v>
      </c>
      <c r="AY174" s="262">
        <f t="shared" si="152"/>
        <v>247519440</v>
      </c>
      <c r="AZ174" s="262">
        <f t="shared" si="153"/>
        <v>91200</v>
      </c>
      <c r="BA174" s="262">
        <f t="shared" si="154"/>
        <v>2239461600</v>
      </c>
      <c r="BB174" s="262">
        <f t="shared" si="155"/>
        <v>27360</v>
      </c>
      <c r="BC174" s="262">
        <f t="shared" si="156"/>
        <v>671838480</v>
      </c>
      <c r="BD174" s="261">
        <v>33600</v>
      </c>
      <c r="BE174" s="262">
        <f t="shared" si="157"/>
        <v>825064800</v>
      </c>
      <c r="BF174" s="262">
        <f t="shared" si="158"/>
        <v>10080</v>
      </c>
      <c r="BG174" s="262">
        <f t="shared" si="159"/>
        <v>247519440</v>
      </c>
      <c r="BH174" s="262">
        <v>38400</v>
      </c>
      <c r="BI174" s="262">
        <f t="shared" si="160"/>
        <v>942931200</v>
      </c>
      <c r="BJ174" s="262">
        <f t="shared" si="161"/>
        <v>11520</v>
      </c>
      <c r="BK174" s="262">
        <f t="shared" si="162"/>
        <v>282879360</v>
      </c>
      <c r="BL174" s="262">
        <v>28800</v>
      </c>
      <c r="BM174" s="262">
        <f t="shared" si="163"/>
        <v>707198400</v>
      </c>
      <c r="BN174" s="262">
        <f t="shared" si="164"/>
        <v>8640</v>
      </c>
      <c r="BO174" s="262">
        <f t="shared" si="165"/>
        <v>212159520</v>
      </c>
      <c r="BP174" s="262">
        <f t="shared" si="166"/>
        <v>100800</v>
      </c>
      <c r="BQ174" s="262">
        <f t="shared" si="167"/>
        <v>2475194400</v>
      </c>
      <c r="BR174" s="262">
        <f t="shared" si="168"/>
        <v>30240</v>
      </c>
      <c r="BS174" s="262">
        <f t="shared" si="169"/>
        <v>742558320</v>
      </c>
      <c r="BT174" s="262">
        <v>52800</v>
      </c>
      <c r="BU174" s="262">
        <f t="shared" si="170"/>
        <v>1296530400</v>
      </c>
      <c r="BV174" s="262">
        <f t="shared" si="171"/>
        <v>15840</v>
      </c>
      <c r="BW174" s="262">
        <f t="shared" si="172"/>
        <v>388959120</v>
      </c>
      <c r="BX174" s="261">
        <v>52800</v>
      </c>
      <c r="BY174" s="262">
        <f t="shared" si="173"/>
        <v>1296530400</v>
      </c>
      <c r="BZ174" s="262">
        <f t="shared" si="174"/>
        <v>15840</v>
      </c>
      <c r="CA174" s="262">
        <f t="shared" si="175"/>
        <v>388959120</v>
      </c>
      <c r="CB174" s="262">
        <v>48000</v>
      </c>
      <c r="CC174" s="262">
        <f t="shared" si="176"/>
        <v>1178664000</v>
      </c>
      <c r="CD174" s="262">
        <f t="shared" si="177"/>
        <v>14400</v>
      </c>
      <c r="CE174" s="262">
        <f t="shared" si="178"/>
        <v>353599200</v>
      </c>
      <c r="CF174" s="262">
        <f t="shared" si="179"/>
        <v>153600</v>
      </c>
      <c r="CG174" s="262">
        <f t="shared" si="180"/>
        <v>3771724800</v>
      </c>
      <c r="CH174" s="262">
        <f t="shared" si="181"/>
        <v>388989360</v>
      </c>
      <c r="CI174" s="262">
        <f t="shared" si="182"/>
        <v>1131517440</v>
      </c>
      <c r="CJ174" s="262">
        <v>52800</v>
      </c>
      <c r="CK174" s="262">
        <f t="shared" si="183"/>
        <v>1296530400</v>
      </c>
      <c r="CL174" s="262">
        <f t="shared" si="184"/>
        <v>15840</v>
      </c>
      <c r="CM174" s="262">
        <f t="shared" si="185"/>
        <v>388959120</v>
      </c>
      <c r="CN174" s="262">
        <v>48000</v>
      </c>
      <c r="CO174" s="262">
        <f t="shared" si="186"/>
        <v>1178664000</v>
      </c>
      <c r="CP174" s="262">
        <f t="shared" si="187"/>
        <v>14400</v>
      </c>
      <c r="CQ174" s="262">
        <f t="shared" si="188"/>
        <v>353599200</v>
      </c>
      <c r="CR174" s="262">
        <v>33600</v>
      </c>
      <c r="CS174" s="262">
        <f t="shared" si="189"/>
        <v>825064800</v>
      </c>
      <c r="CT174" s="262">
        <f t="shared" si="190"/>
        <v>10080</v>
      </c>
      <c r="CU174" s="262">
        <f t="shared" si="191"/>
        <v>247519440</v>
      </c>
      <c r="CV174" s="262">
        <f t="shared" si="192"/>
        <v>134400</v>
      </c>
      <c r="CW174" s="262">
        <f t="shared" si="193"/>
        <v>3300259200</v>
      </c>
      <c r="CX174" s="271">
        <f t="shared" si="194"/>
        <v>40320</v>
      </c>
      <c r="CY174" s="271">
        <f t="shared" si="195"/>
        <v>990077760</v>
      </c>
      <c r="CZ174" s="300">
        <f t="shared" si="196"/>
        <v>144000</v>
      </c>
      <c r="DA174" s="300">
        <f t="shared" si="197"/>
        <v>3535992000</v>
      </c>
      <c r="DB174" s="300">
        <f t="shared" si="198"/>
        <v>0</v>
      </c>
      <c r="DC174" s="300"/>
      <c r="DD174" s="300"/>
      <c r="DE174" s="300"/>
      <c r="DF174" s="300"/>
    </row>
    <row r="175" spans="1:110" x14ac:dyDescent="0.35">
      <c r="A175" s="22" t="s">
        <v>8</v>
      </c>
      <c r="B175" s="22" t="s">
        <v>820</v>
      </c>
      <c r="C175" s="6" t="s">
        <v>368</v>
      </c>
      <c r="D175" s="7" t="s">
        <v>451</v>
      </c>
      <c r="E175" s="177">
        <v>9</v>
      </c>
      <c r="F175" s="7">
        <v>20</v>
      </c>
      <c r="G175" s="8">
        <v>798054</v>
      </c>
      <c r="H175" s="9">
        <f t="shared" si="139"/>
        <v>39902.699999999997</v>
      </c>
      <c r="I175" s="10"/>
      <c r="J175" s="10"/>
      <c r="K175" s="10"/>
      <c r="L175" s="11"/>
      <c r="M175" s="8">
        <v>0</v>
      </c>
      <c r="N175" s="8">
        <v>0</v>
      </c>
      <c r="O175" s="8">
        <v>0</v>
      </c>
      <c r="P175" s="11" t="s">
        <v>860</v>
      </c>
      <c r="Q175" s="12">
        <v>0</v>
      </c>
      <c r="R175" s="12">
        <v>0</v>
      </c>
      <c r="S175" s="12"/>
      <c r="T175" s="12"/>
      <c r="U175" s="11">
        <v>0</v>
      </c>
      <c r="V175" s="11"/>
      <c r="W175" s="11" t="s">
        <v>860</v>
      </c>
      <c r="X175" s="13">
        <f>(Z175/F175)/E175</f>
        <v>266.66666666666669</v>
      </c>
      <c r="Y175" s="14">
        <f>Z175/F175</f>
        <v>2400</v>
      </c>
      <c r="Z175" s="15">
        <v>48000</v>
      </c>
      <c r="AA175" s="15">
        <f>Z175*H175</f>
        <v>1915329599.9999998</v>
      </c>
      <c r="AB175" s="16" t="s">
        <v>564</v>
      </c>
      <c r="AC175" s="16" t="s">
        <v>564</v>
      </c>
      <c r="AD175" s="269">
        <f t="shared" si="200"/>
        <v>2666.6666666666665</v>
      </c>
      <c r="AE175" s="269">
        <f t="shared" si="201"/>
        <v>24000</v>
      </c>
      <c r="AF175" s="283">
        <v>480000</v>
      </c>
      <c r="AG175" s="18">
        <f t="shared" si="140"/>
        <v>19153296000</v>
      </c>
      <c r="AH175" s="59"/>
      <c r="AI175" s="129">
        <f t="shared" si="208"/>
        <v>10</v>
      </c>
      <c r="AJ175" s="290">
        <v>0.3</v>
      </c>
      <c r="AK175" s="9">
        <f t="shared" si="142"/>
        <v>144000</v>
      </c>
      <c r="AL175" s="259">
        <f t="shared" si="143"/>
        <v>624000</v>
      </c>
      <c r="AM175" s="259">
        <f t="shared" si="138"/>
        <v>24899284800</v>
      </c>
      <c r="AN175" s="262"/>
      <c r="AO175" s="262">
        <f t="shared" si="144"/>
        <v>0</v>
      </c>
      <c r="AP175" s="262">
        <f t="shared" si="145"/>
        <v>0</v>
      </c>
      <c r="AQ175" s="262">
        <f t="shared" si="146"/>
        <v>0</v>
      </c>
      <c r="AR175" s="274"/>
      <c r="AS175" s="274">
        <f t="shared" si="147"/>
        <v>0</v>
      </c>
      <c r="AT175" s="274">
        <f t="shared" si="148"/>
        <v>0</v>
      </c>
      <c r="AU175" s="274">
        <f t="shared" si="149"/>
        <v>0</v>
      </c>
      <c r="AV175" s="262">
        <v>38400</v>
      </c>
      <c r="AW175" s="262">
        <f t="shared" si="150"/>
        <v>1532263680</v>
      </c>
      <c r="AX175" s="262">
        <f t="shared" si="151"/>
        <v>11520</v>
      </c>
      <c r="AY175" s="262">
        <f t="shared" si="152"/>
        <v>459679103.99999994</v>
      </c>
      <c r="AZ175" s="262">
        <f t="shared" si="153"/>
        <v>38400</v>
      </c>
      <c r="BA175" s="262">
        <f t="shared" si="154"/>
        <v>1532263680</v>
      </c>
      <c r="BB175" s="262">
        <f t="shared" si="155"/>
        <v>11520</v>
      </c>
      <c r="BC175" s="262">
        <f t="shared" si="156"/>
        <v>459679103.99999994</v>
      </c>
      <c r="BD175" s="261">
        <v>48000</v>
      </c>
      <c r="BE175" s="262">
        <f t="shared" si="157"/>
        <v>1915329599.9999998</v>
      </c>
      <c r="BF175" s="262">
        <f t="shared" si="158"/>
        <v>14400</v>
      </c>
      <c r="BG175" s="262">
        <f t="shared" si="159"/>
        <v>574598880</v>
      </c>
      <c r="BH175" s="262">
        <v>52800</v>
      </c>
      <c r="BI175" s="262">
        <f t="shared" si="160"/>
        <v>2106862559.9999998</v>
      </c>
      <c r="BJ175" s="262">
        <f t="shared" si="161"/>
        <v>15840</v>
      </c>
      <c r="BK175" s="262">
        <f t="shared" si="162"/>
        <v>632058768</v>
      </c>
      <c r="BL175" s="262">
        <v>48000</v>
      </c>
      <c r="BM175" s="262">
        <f t="shared" si="163"/>
        <v>1915329599.9999998</v>
      </c>
      <c r="BN175" s="262">
        <f t="shared" si="164"/>
        <v>14400</v>
      </c>
      <c r="BO175" s="262">
        <f t="shared" si="165"/>
        <v>574598880</v>
      </c>
      <c r="BP175" s="262">
        <f t="shared" si="166"/>
        <v>148800</v>
      </c>
      <c r="BQ175" s="262">
        <f t="shared" si="167"/>
        <v>5937521759.999999</v>
      </c>
      <c r="BR175" s="262">
        <f t="shared" si="168"/>
        <v>44640</v>
      </c>
      <c r="BS175" s="262">
        <f t="shared" si="169"/>
        <v>1781256528</v>
      </c>
      <c r="BT175" s="262">
        <v>52800</v>
      </c>
      <c r="BU175" s="262">
        <f t="shared" si="170"/>
        <v>2106862559.9999998</v>
      </c>
      <c r="BV175" s="262">
        <f t="shared" si="171"/>
        <v>15840</v>
      </c>
      <c r="BW175" s="262">
        <f t="shared" si="172"/>
        <v>632058768</v>
      </c>
      <c r="BX175" s="261">
        <v>52800</v>
      </c>
      <c r="BY175" s="262">
        <f t="shared" si="173"/>
        <v>2106862559.9999998</v>
      </c>
      <c r="BZ175" s="262">
        <f t="shared" si="174"/>
        <v>15840</v>
      </c>
      <c r="CA175" s="262">
        <f t="shared" si="175"/>
        <v>632058768</v>
      </c>
      <c r="CB175" s="262">
        <v>52800</v>
      </c>
      <c r="CC175" s="262">
        <f t="shared" si="176"/>
        <v>2106862559.9999998</v>
      </c>
      <c r="CD175" s="262">
        <f t="shared" si="177"/>
        <v>15840</v>
      </c>
      <c r="CE175" s="262">
        <f t="shared" si="178"/>
        <v>632058768</v>
      </c>
      <c r="CF175" s="262">
        <f t="shared" si="179"/>
        <v>158400</v>
      </c>
      <c r="CG175" s="262">
        <f t="shared" si="180"/>
        <v>6320587679.999999</v>
      </c>
      <c r="CH175" s="262">
        <f t="shared" si="181"/>
        <v>632090448</v>
      </c>
      <c r="CI175" s="262">
        <f t="shared" si="182"/>
        <v>1896176304</v>
      </c>
      <c r="CJ175" s="262">
        <v>52800</v>
      </c>
      <c r="CK175" s="262">
        <f t="shared" si="183"/>
        <v>2106862559.9999998</v>
      </c>
      <c r="CL175" s="262">
        <f t="shared" si="184"/>
        <v>15840</v>
      </c>
      <c r="CM175" s="262">
        <f t="shared" si="185"/>
        <v>632058768</v>
      </c>
      <c r="CN175" s="262">
        <v>48000</v>
      </c>
      <c r="CO175" s="262">
        <f t="shared" si="186"/>
        <v>1915329599.9999998</v>
      </c>
      <c r="CP175" s="262">
        <f t="shared" si="187"/>
        <v>14400</v>
      </c>
      <c r="CQ175" s="262">
        <f t="shared" si="188"/>
        <v>574598880</v>
      </c>
      <c r="CR175" s="262">
        <v>33600</v>
      </c>
      <c r="CS175" s="262">
        <f t="shared" si="189"/>
        <v>1340730720</v>
      </c>
      <c r="CT175" s="262">
        <f t="shared" si="190"/>
        <v>10080</v>
      </c>
      <c r="CU175" s="262">
        <f t="shared" si="191"/>
        <v>402219216</v>
      </c>
      <c r="CV175" s="262">
        <f t="shared" si="192"/>
        <v>134400</v>
      </c>
      <c r="CW175" s="262">
        <f t="shared" si="193"/>
        <v>5362922880</v>
      </c>
      <c r="CX175" s="271">
        <f t="shared" si="194"/>
        <v>40320</v>
      </c>
      <c r="CY175" s="271">
        <f t="shared" si="195"/>
        <v>1608876864</v>
      </c>
      <c r="CZ175" s="300">
        <f t="shared" si="196"/>
        <v>144000</v>
      </c>
      <c r="DA175" s="300">
        <f t="shared" si="197"/>
        <v>5745988800</v>
      </c>
      <c r="DB175" s="300">
        <f t="shared" si="198"/>
        <v>0</v>
      </c>
      <c r="DC175" s="300"/>
      <c r="DD175" s="300"/>
      <c r="DE175" s="300"/>
      <c r="DF175" s="300"/>
    </row>
    <row r="176" spans="1:110" x14ac:dyDescent="0.35">
      <c r="A176" s="68" t="s">
        <v>459</v>
      </c>
      <c r="B176" s="22"/>
      <c r="C176" s="6" t="s">
        <v>948</v>
      </c>
      <c r="D176" s="7"/>
      <c r="E176" s="177">
        <v>9</v>
      </c>
      <c r="F176" s="7">
        <v>20</v>
      </c>
      <c r="G176" s="8"/>
      <c r="H176" s="9">
        <f t="shared" si="139"/>
        <v>0</v>
      </c>
      <c r="I176" s="10"/>
      <c r="J176" s="10"/>
      <c r="K176" s="10"/>
      <c r="L176" s="11"/>
      <c r="M176" s="8"/>
      <c r="N176" s="8"/>
      <c r="O176" s="8"/>
      <c r="P176" s="11"/>
      <c r="Q176" s="12"/>
      <c r="R176" s="12"/>
      <c r="S176" s="12"/>
      <c r="T176" s="12"/>
      <c r="U176" s="11"/>
      <c r="V176" s="11"/>
      <c r="W176" s="11"/>
      <c r="X176" s="13"/>
      <c r="Y176" s="14"/>
      <c r="Z176" s="15"/>
      <c r="AA176" s="15"/>
      <c r="AB176" s="16" t="s">
        <v>564</v>
      </c>
      <c r="AC176" s="16" t="s">
        <v>564</v>
      </c>
      <c r="AD176" s="269">
        <f t="shared" si="200"/>
        <v>2000</v>
      </c>
      <c r="AE176" s="269">
        <f t="shared" si="201"/>
        <v>18000</v>
      </c>
      <c r="AF176" s="283">
        <v>360000</v>
      </c>
      <c r="AG176" s="18">
        <f t="shared" si="140"/>
        <v>0</v>
      </c>
      <c r="AH176" s="59"/>
      <c r="AI176" s="129" t="e">
        <f>AF176/Z176</f>
        <v>#DIV/0!</v>
      </c>
      <c r="AJ176" s="290">
        <v>0.3</v>
      </c>
      <c r="AK176" s="9">
        <f t="shared" si="142"/>
        <v>108000</v>
      </c>
      <c r="AL176" s="259">
        <f t="shared" si="143"/>
        <v>468000</v>
      </c>
      <c r="AM176" s="259">
        <f t="shared" si="138"/>
        <v>0</v>
      </c>
      <c r="AN176" s="262"/>
      <c r="AO176" s="262">
        <f t="shared" si="144"/>
        <v>0</v>
      </c>
      <c r="AP176" s="262">
        <f t="shared" si="145"/>
        <v>0</v>
      </c>
      <c r="AQ176" s="262">
        <f t="shared" si="146"/>
        <v>0</v>
      </c>
      <c r="AR176" s="274"/>
      <c r="AS176" s="274">
        <f t="shared" si="147"/>
        <v>0</v>
      </c>
      <c r="AT176" s="274">
        <f t="shared" si="148"/>
        <v>0</v>
      </c>
      <c r="AU176" s="274">
        <f t="shared" si="149"/>
        <v>0</v>
      </c>
      <c r="AV176" s="262">
        <v>28800</v>
      </c>
      <c r="AW176" s="262">
        <f t="shared" si="150"/>
        <v>0</v>
      </c>
      <c r="AX176" s="262">
        <f t="shared" si="151"/>
        <v>8640</v>
      </c>
      <c r="AY176" s="262">
        <f t="shared" si="152"/>
        <v>0</v>
      </c>
      <c r="AZ176" s="262">
        <f t="shared" si="153"/>
        <v>28800</v>
      </c>
      <c r="BA176" s="262">
        <f t="shared" si="154"/>
        <v>0</v>
      </c>
      <c r="BB176" s="262">
        <f t="shared" si="155"/>
        <v>8640</v>
      </c>
      <c r="BC176" s="262">
        <f t="shared" si="156"/>
        <v>0</v>
      </c>
      <c r="BD176" s="261">
        <v>36000</v>
      </c>
      <c r="BE176" s="262">
        <f t="shared" si="157"/>
        <v>0</v>
      </c>
      <c r="BF176" s="262">
        <f t="shared" si="158"/>
        <v>10800</v>
      </c>
      <c r="BG176" s="262">
        <f t="shared" si="159"/>
        <v>0</v>
      </c>
      <c r="BH176" s="262">
        <v>39600</v>
      </c>
      <c r="BI176" s="262">
        <f t="shared" si="160"/>
        <v>0</v>
      </c>
      <c r="BJ176" s="262">
        <f t="shared" si="161"/>
        <v>11880</v>
      </c>
      <c r="BK176" s="262">
        <f t="shared" si="162"/>
        <v>0</v>
      </c>
      <c r="BL176" s="262">
        <v>36000</v>
      </c>
      <c r="BM176" s="262">
        <f t="shared" si="163"/>
        <v>0</v>
      </c>
      <c r="BN176" s="262">
        <f t="shared" si="164"/>
        <v>10800</v>
      </c>
      <c r="BO176" s="262">
        <f t="shared" si="165"/>
        <v>0</v>
      </c>
      <c r="BP176" s="262">
        <f t="shared" si="166"/>
        <v>111600</v>
      </c>
      <c r="BQ176" s="262">
        <f t="shared" si="167"/>
        <v>0</v>
      </c>
      <c r="BR176" s="262">
        <f t="shared" si="168"/>
        <v>33480</v>
      </c>
      <c r="BS176" s="262">
        <f t="shared" si="169"/>
        <v>0</v>
      </c>
      <c r="BT176" s="262">
        <v>39600</v>
      </c>
      <c r="BU176" s="262">
        <f t="shared" si="170"/>
        <v>0</v>
      </c>
      <c r="BV176" s="262">
        <f t="shared" si="171"/>
        <v>11880</v>
      </c>
      <c r="BW176" s="262">
        <f t="shared" si="172"/>
        <v>0</v>
      </c>
      <c r="BX176" s="261">
        <v>39600</v>
      </c>
      <c r="BY176" s="262">
        <f t="shared" si="173"/>
        <v>0</v>
      </c>
      <c r="BZ176" s="262">
        <f t="shared" si="174"/>
        <v>11880</v>
      </c>
      <c r="CA176" s="262">
        <f t="shared" si="175"/>
        <v>0</v>
      </c>
      <c r="CB176" s="262">
        <v>39600</v>
      </c>
      <c r="CC176" s="262">
        <f t="shared" si="176"/>
        <v>0</v>
      </c>
      <c r="CD176" s="262">
        <f t="shared" si="177"/>
        <v>11880</v>
      </c>
      <c r="CE176" s="262">
        <f t="shared" si="178"/>
        <v>0</v>
      </c>
      <c r="CF176" s="262">
        <f t="shared" si="179"/>
        <v>118800</v>
      </c>
      <c r="CG176" s="262">
        <f t="shared" si="180"/>
        <v>0</v>
      </c>
      <c r="CH176" s="262">
        <f t="shared" si="181"/>
        <v>23760</v>
      </c>
      <c r="CI176" s="262">
        <f t="shared" si="182"/>
        <v>0</v>
      </c>
      <c r="CJ176" s="262">
        <v>39600</v>
      </c>
      <c r="CK176" s="262">
        <f t="shared" si="183"/>
        <v>0</v>
      </c>
      <c r="CL176" s="262">
        <f t="shared" si="184"/>
        <v>11880</v>
      </c>
      <c r="CM176" s="262">
        <f t="shared" si="185"/>
        <v>0</v>
      </c>
      <c r="CN176" s="262">
        <v>36000</v>
      </c>
      <c r="CO176" s="262">
        <f t="shared" si="186"/>
        <v>0</v>
      </c>
      <c r="CP176" s="262">
        <f t="shared" si="187"/>
        <v>10800</v>
      </c>
      <c r="CQ176" s="262">
        <f t="shared" si="188"/>
        <v>0</v>
      </c>
      <c r="CR176" s="262">
        <v>25200.000000000004</v>
      </c>
      <c r="CS176" s="262">
        <f t="shared" si="189"/>
        <v>0</v>
      </c>
      <c r="CT176" s="262">
        <f t="shared" si="190"/>
        <v>7560.0000000000009</v>
      </c>
      <c r="CU176" s="262">
        <f t="shared" si="191"/>
        <v>0</v>
      </c>
      <c r="CV176" s="262">
        <f t="shared" si="192"/>
        <v>100800</v>
      </c>
      <c r="CW176" s="262">
        <f t="shared" si="193"/>
        <v>0</v>
      </c>
      <c r="CX176" s="271">
        <f t="shared" si="194"/>
        <v>30240</v>
      </c>
      <c r="CY176" s="271">
        <f t="shared" si="195"/>
        <v>0</v>
      </c>
      <c r="CZ176" s="300">
        <f t="shared" si="196"/>
        <v>108000</v>
      </c>
      <c r="DA176" s="300">
        <f t="shared" si="197"/>
        <v>0</v>
      </c>
      <c r="DB176" s="300">
        <f t="shared" si="198"/>
        <v>0</v>
      </c>
      <c r="DC176" s="300"/>
      <c r="DD176" s="300"/>
      <c r="DE176" s="300"/>
      <c r="DF176" s="300"/>
    </row>
    <row r="177" spans="1:110" x14ac:dyDescent="0.35">
      <c r="A177" s="22" t="s">
        <v>8</v>
      </c>
      <c r="B177" s="22"/>
      <c r="C177" s="6" t="s">
        <v>1039</v>
      </c>
      <c r="D177" s="7" t="s">
        <v>1149</v>
      </c>
      <c r="E177" s="177">
        <v>9</v>
      </c>
      <c r="F177" s="7">
        <v>30</v>
      </c>
      <c r="G177" s="8"/>
      <c r="H177" s="9">
        <f t="shared" si="139"/>
        <v>0</v>
      </c>
      <c r="I177" s="10"/>
      <c r="J177" s="10"/>
      <c r="K177" s="10"/>
      <c r="L177" s="11"/>
      <c r="M177" s="8"/>
      <c r="N177" s="8"/>
      <c r="O177" s="8"/>
      <c r="P177" s="11"/>
      <c r="Q177" s="11"/>
      <c r="R177" s="11"/>
      <c r="S177" s="11"/>
      <c r="T177" s="12"/>
      <c r="U177" s="12"/>
      <c r="V177" s="11"/>
      <c r="W177" s="11"/>
      <c r="X177" s="13"/>
      <c r="Y177" s="14"/>
      <c r="Z177" s="15"/>
      <c r="AA177" s="15"/>
      <c r="AB177" s="16"/>
      <c r="AC177" s="16"/>
      <c r="AD177" s="269">
        <f t="shared" si="200"/>
        <v>5000</v>
      </c>
      <c r="AE177" s="269">
        <f t="shared" si="201"/>
        <v>45000</v>
      </c>
      <c r="AF177" s="283">
        <v>1350000</v>
      </c>
      <c r="AG177" s="18">
        <f>AF177*H177</f>
        <v>0</v>
      </c>
      <c r="AH177" s="59"/>
      <c r="AI177" s="129"/>
      <c r="AJ177" s="290">
        <v>0.5</v>
      </c>
      <c r="AK177" s="9">
        <f t="shared" si="142"/>
        <v>675000</v>
      </c>
      <c r="AL177" s="259">
        <f t="shared" si="143"/>
        <v>2025000</v>
      </c>
      <c r="AM177" s="259">
        <f t="shared" si="138"/>
        <v>0</v>
      </c>
      <c r="AN177" s="262"/>
      <c r="AO177" s="262">
        <f t="shared" si="144"/>
        <v>0</v>
      </c>
      <c r="AP177" s="262">
        <f t="shared" si="145"/>
        <v>0</v>
      </c>
      <c r="AQ177" s="262">
        <f t="shared" si="146"/>
        <v>0</v>
      </c>
      <c r="AR177" s="274"/>
      <c r="AS177" s="274">
        <f t="shared" si="147"/>
        <v>0</v>
      </c>
      <c r="AT177" s="274">
        <f t="shared" si="148"/>
        <v>0</v>
      </c>
      <c r="AU177" s="274">
        <f t="shared" si="149"/>
        <v>0</v>
      </c>
      <c r="AV177" s="262">
        <v>108000</v>
      </c>
      <c r="AW177" s="262">
        <f t="shared" si="150"/>
        <v>0</v>
      </c>
      <c r="AX177" s="262">
        <f t="shared" si="151"/>
        <v>54000</v>
      </c>
      <c r="AY177" s="262">
        <f t="shared" si="152"/>
        <v>0</v>
      </c>
      <c r="AZ177" s="262">
        <f t="shared" si="153"/>
        <v>108000</v>
      </c>
      <c r="BA177" s="262">
        <f t="shared" si="154"/>
        <v>0</v>
      </c>
      <c r="BB177" s="262">
        <f t="shared" si="155"/>
        <v>54000</v>
      </c>
      <c r="BC177" s="262">
        <f t="shared" si="156"/>
        <v>0</v>
      </c>
      <c r="BD177" s="261">
        <v>135000</v>
      </c>
      <c r="BE177" s="262">
        <f t="shared" si="157"/>
        <v>0</v>
      </c>
      <c r="BF177" s="262">
        <f t="shared" si="158"/>
        <v>67500</v>
      </c>
      <c r="BG177" s="262">
        <f t="shared" si="159"/>
        <v>0</v>
      </c>
      <c r="BH177" s="262">
        <v>148500</v>
      </c>
      <c r="BI177" s="262">
        <f t="shared" si="160"/>
        <v>0</v>
      </c>
      <c r="BJ177" s="262">
        <f t="shared" si="161"/>
        <v>74250</v>
      </c>
      <c r="BK177" s="262">
        <f t="shared" si="162"/>
        <v>0</v>
      </c>
      <c r="BL177" s="262">
        <v>135000</v>
      </c>
      <c r="BM177" s="262">
        <f t="shared" si="163"/>
        <v>0</v>
      </c>
      <c r="BN177" s="262">
        <f t="shared" si="164"/>
        <v>67500</v>
      </c>
      <c r="BO177" s="262">
        <f t="shared" si="165"/>
        <v>0</v>
      </c>
      <c r="BP177" s="262">
        <f t="shared" si="166"/>
        <v>418500</v>
      </c>
      <c r="BQ177" s="262">
        <f t="shared" si="167"/>
        <v>0</v>
      </c>
      <c r="BR177" s="262">
        <f t="shared" si="168"/>
        <v>209250</v>
      </c>
      <c r="BS177" s="262">
        <f t="shared" si="169"/>
        <v>0</v>
      </c>
      <c r="BT177" s="262">
        <v>148500</v>
      </c>
      <c r="BU177" s="262">
        <f t="shared" si="170"/>
        <v>0</v>
      </c>
      <c r="BV177" s="262">
        <f t="shared" si="171"/>
        <v>74250</v>
      </c>
      <c r="BW177" s="262">
        <f t="shared" si="172"/>
        <v>0</v>
      </c>
      <c r="BX177" s="261">
        <v>148500</v>
      </c>
      <c r="BY177" s="262">
        <f t="shared" si="173"/>
        <v>0</v>
      </c>
      <c r="BZ177" s="262">
        <f t="shared" si="174"/>
        <v>74250</v>
      </c>
      <c r="CA177" s="262">
        <f t="shared" si="175"/>
        <v>0</v>
      </c>
      <c r="CB177" s="262">
        <v>148500</v>
      </c>
      <c r="CC177" s="262">
        <f t="shared" si="176"/>
        <v>0</v>
      </c>
      <c r="CD177" s="262">
        <f t="shared" si="177"/>
        <v>74250</v>
      </c>
      <c r="CE177" s="262">
        <f t="shared" si="178"/>
        <v>0</v>
      </c>
      <c r="CF177" s="262">
        <f t="shared" si="179"/>
        <v>445500</v>
      </c>
      <c r="CG177" s="262">
        <f t="shared" si="180"/>
        <v>0</v>
      </c>
      <c r="CH177" s="262">
        <f t="shared" si="181"/>
        <v>148500</v>
      </c>
      <c r="CI177" s="262">
        <f t="shared" si="182"/>
        <v>0</v>
      </c>
      <c r="CJ177" s="262">
        <v>148500</v>
      </c>
      <c r="CK177" s="262">
        <f t="shared" si="183"/>
        <v>0</v>
      </c>
      <c r="CL177" s="262">
        <f t="shared" si="184"/>
        <v>74250</v>
      </c>
      <c r="CM177" s="262">
        <f t="shared" si="185"/>
        <v>0</v>
      </c>
      <c r="CN177" s="262">
        <v>135000</v>
      </c>
      <c r="CO177" s="262">
        <f t="shared" si="186"/>
        <v>0</v>
      </c>
      <c r="CP177" s="262">
        <f t="shared" si="187"/>
        <v>67500</v>
      </c>
      <c r="CQ177" s="262">
        <f t="shared" si="188"/>
        <v>0</v>
      </c>
      <c r="CR177" s="262">
        <v>94500.000000000015</v>
      </c>
      <c r="CS177" s="262">
        <f t="shared" si="189"/>
        <v>0</v>
      </c>
      <c r="CT177" s="262">
        <f t="shared" si="190"/>
        <v>47250.000000000007</v>
      </c>
      <c r="CU177" s="262">
        <f t="shared" si="191"/>
        <v>0</v>
      </c>
      <c r="CV177" s="262">
        <f t="shared" si="192"/>
        <v>378000</v>
      </c>
      <c r="CW177" s="262">
        <f t="shared" si="193"/>
        <v>0</v>
      </c>
      <c r="CX177" s="271">
        <f t="shared" si="194"/>
        <v>189000</v>
      </c>
      <c r="CY177" s="271">
        <f t="shared" si="195"/>
        <v>0</v>
      </c>
      <c r="CZ177" s="300">
        <f t="shared" si="196"/>
        <v>675000</v>
      </c>
      <c r="DA177" s="300">
        <f t="shared" si="197"/>
        <v>0</v>
      </c>
      <c r="DB177" s="300">
        <f t="shared" si="198"/>
        <v>0</v>
      </c>
      <c r="DC177" s="300"/>
      <c r="DD177" s="300"/>
      <c r="DE177" s="300"/>
      <c r="DF177" s="300"/>
    </row>
    <row r="178" spans="1:110" x14ac:dyDescent="0.35">
      <c r="A178" s="22" t="s">
        <v>11</v>
      </c>
      <c r="B178" s="22">
        <v>13070209</v>
      </c>
      <c r="C178" s="6" t="s">
        <v>281</v>
      </c>
      <c r="D178" s="7" t="s">
        <v>1037</v>
      </c>
      <c r="E178" s="7">
        <v>12</v>
      </c>
      <c r="F178" s="7">
        <v>1</v>
      </c>
      <c r="G178" s="8">
        <v>144000</v>
      </c>
      <c r="H178" s="9">
        <f t="shared" si="139"/>
        <v>144000</v>
      </c>
      <c r="I178" s="10">
        <v>150196376515</v>
      </c>
      <c r="J178" s="10">
        <v>1483318</v>
      </c>
      <c r="K178" s="10" t="s">
        <v>469</v>
      </c>
      <c r="L178" s="11">
        <v>0.4</v>
      </c>
      <c r="M178" s="8">
        <v>102191278757</v>
      </c>
      <c r="N178" s="8">
        <v>861227</v>
      </c>
      <c r="O178" s="8" t="s">
        <v>683</v>
      </c>
      <c r="P178" s="11">
        <v>0.23</v>
      </c>
      <c r="Q178" s="12">
        <v>142141071100</v>
      </c>
      <c r="R178" s="12">
        <v>765585</v>
      </c>
      <c r="S178" s="12">
        <v>2</v>
      </c>
      <c r="T178" s="12"/>
      <c r="U178" s="11" t="s">
        <v>469</v>
      </c>
      <c r="V178" s="12">
        <v>364813</v>
      </c>
      <c r="W178" s="11">
        <v>0.49</v>
      </c>
      <c r="X178" s="13">
        <f t="shared" si="203"/>
        <v>54000</v>
      </c>
      <c r="Y178" s="14">
        <f t="shared" si="202"/>
        <v>648000</v>
      </c>
      <c r="Z178" s="15">
        <v>648000</v>
      </c>
      <c r="AA178" s="15">
        <f t="shared" si="199"/>
        <v>93312000000</v>
      </c>
      <c r="AB178" s="16">
        <v>17212.666666666668</v>
      </c>
      <c r="AC178" s="16">
        <v>19496.833333333332</v>
      </c>
      <c r="AD178" s="269">
        <f t="shared" si="200"/>
        <v>20000</v>
      </c>
      <c r="AE178" s="269">
        <f t="shared" si="201"/>
        <v>240000</v>
      </c>
      <c r="AF178" s="283">
        <v>240000</v>
      </c>
      <c r="AG178" s="18">
        <f t="shared" si="140"/>
        <v>34560000000</v>
      </c>
      <c r="AH178" s="59"/>
      <c r="AI178" s="129">
        <f t="shared" ref="AI178:AI209" si="209">AF178/Z178</f>
        <v>0.37037037037037035</v>
      </c>
      <c r="AJ178" s="290">
        <v>0.3</v>
      </c>
      <c r="AK178" s="9">
        <f t="shared" si="142"/>
        <v>72000</v>
      </c>
      <c r="AL178" s="259">
        <f t="shared" si="143"/>
        <v>312000</v>
      </c>
      <c r="AM178" s="259">
        <f t="shared" si="138"/>
        <v>44928000000</v>
      </c>
      <c r="AN178" s="262">
        <v>12000</v>
      </c>
      <c r="AO178" s="262">
        <f t="shared" si="144"/>
        <v>1728000000</v>
      </c>
      <c r="AP178" s="262">
        <f t="shared" si="145"/>
        <v>3600</v>
      </c>
      <c r="AQ178" s="262">
        <f t="shared" si="146"/>
        <v>518400000</v>
      </c>
      <c r="AR178" s="274">
        <v>16800</v>
      </c>
      <c r="AS178" s="274">
        <f t="shared" si="147"/>
        <v>2419200000</v>
      </c>
      <c r="AT178" s="274">
        <f t="shared" si="148"/>
        <v>5040</v>
      </c>
      <c r="AU178" s="274">
        <f t="shared" si="149"/>
        <v>725760000</v>
      </c>
      <c r="AV178" s="262">
        <v>16800</v>
      </c>
      <c r="AW178" s="262">
        <f t="shared" si="150"/>
        <v>2419200000</v>
      </c>
      <c r="AX178" s="262">
        <f t="shared" si="151"/>
        <v>5040</v>
      </c>
      <c r="AY178" s="262">
        <f t="shared" si="152"/>
        <v>725760000</v>
      </c>
      <c r="AZ178" s="262">
        <f t="shared" si="153"/>
        <v>45600</v>
      </c>
      <c r="BA178" s="262">
        <f t="shared" si="154"/>
        <v>6566400000</v>
      </c>
      <c r="BB178" s="262">
        <f t="shared" si="155"/>
        <v>13680</v>
      </c>
      <c r="BC178" s="262">
        <f t="shared" si="156"/>
        <v>1969920000</v>
      </c>
      <c r="BD178" s="261">
        <v>16800</v>
      </c>
      <c r="BE178" s="262">
        <f t="shared" si="157"/>
        <v>2419200000</v>
      </c>
      <c r="BF178" s="262">
        <f t="shared" si="158"/>
        <v>5040</v>
      </c>
      <c r="BG178" s="262">
        <f t="shared" si="159"/>
        <v>725760000</v>
      </c>
      <c r="BH178" s="262">
        <v>19200</v>
      </c>
      <c r="BI178" s="262">
        <f t="shared" si="160"/>
        <v>2764800000</v>
      </c>
      <c r="BJ178" s="262">
        <f t="shared" si="161"/>
        <v>5760</v>
      </c>
      <c r="BK178" s="262">
        <f t="shared" si="162"/>
        <v>829440000</v>
      </c>
      <c r="BL178" s="262">
        <v>14400</v>
      </c>
      <c r="BM178" s="262">
        <f t="shared" si="163"/>
        <v>2073600000</v>
      </c>
      <c r="BN178" s="262">
        <f t="shared" si="164"/>
        <v>4320</v>
      </c>
      <c r="BO178" s="262">
        <f t="shared" si="165"/>
        <v>622080000</v>
      </c>
      <c r="BP178" s="262">
        <f t="shared" si="166"/>
        <v>50400</v>
      </c>
      <c r="BQ178" s="262">
        <f t="shared" si="167"/>
        <v>7257600000</v>
      </c>
      <c r="BR178" s="262">
        <f t="shared" si="168"/>
        <v>15120</v>
      </c>
      <c r="BS178" s="262">
        <f t="shared" si="169"/>
        <v>2177280000</v>
      </c>
      <c r="BT178" s="262">
        <v>26400</v>
      </c>
      <c r="BU178" s="262">
        <f t="shared" si="170"/>
        <v>3801600000</v>
      </c>
      <c r="BV178" s="262">
        <f t="shared" si="171"/>
        <v>7920</v>
      </c>
      <c r="BW178" s="262">
        <f t="shared" si="172"/>
        <v>1140480000</v>
      </c>
      <c r="BX178" s="261">
        <v>26400</v>
      </c>
      <c r="BY178" s="262">
        <f t="shared" si="173"/>
        <v>3801600000</v>
      </c>
      <c r="BZ178" s="262">
        <f t="shared" si="174"/>
        <v>7920</v>
      </c>
      <c r="CA178" s="262">
        <f t="shared" si="175"/>
        <v>1140480000</v>
      </c>
      <c r="CB178" s="262">
        <v>24000</v>
      </c>
      <c r="CC178" s="262">
        <f t="shared" si="176"/>
        <v>3456000000</v>
      </c>
      <c r="CD178" s="262">
        <f t="shared" si="177"/>
        <v>7200</v>
      </c>
      <c r="CE178" s="262">
        <f t="shared" si="178"/>
        <v>1036800000</v>
      </c>
      <c r="CF178" s="262">
        <f t="shared" si="179"/>
        <v>76800</v>
      </c>
      <c r="CG178" s="262">
        <f t="shared" si="180"/>
        <v>11059200000</v>
      </c>
      <c r="CH178" s="262">
        <f t="shared" si="181"/>
        <v>1140495120</v>
      </c>
      <c r="CI178" s="262">
        <f t="shared" si="182"/>
        <v>3317760000</v>
      </c>
      <c r="CJ178" s="262">
        <v>26400</v>
      </c>
      <c r="CK178" s="262">
        <f t="shared" si="183"/>
        <v>3801600000</v>
      </c>
      <c r="CL178" s="262">
        <f t="shared" si="184"/>
        <v>7920</v>
      </c>
      <c r="CM178" s="262">
        <f t="shared" si="185"/>
        <v>1140480000</v>
      </c>
      <c r="CN178" s="262">
        <v>24000</v>
      </c>
      <c r="CO178" s="262">
        <f t="shared" si="186"/>
        <v>3456000000</v>
      </c>
      <c r="CP178" s="262">
        <f t="shared" si="187"/>
        <v>7200</v>
      </c>
      <c r="CQ178" s="262">
        <f t="shared" si="188"/>
        <v>1036800000</v>
      </c>
      <c r="CR178" s="262">
        <v>16800</v>
      </c>
      <c r="CS178" s="262">
        <f t="shared" si="189"/>
        <v>2419200000</v>
      </c>
      <c r="CT178" s="262">
        <f t="shared" si="190"/>
        <v>5040</v>
      </c>
      <c r="CU178" s="262">
        <f t="shared" si="191"/>
        <v>725760000</v>
      </c>
      <c r="CV178" s="262">
        <f t="shared" si="192"/>
        <v>67200</v>
      </c>
      <c r="CW178" s="262">
        <f t="shared" si="193"/>
        <v>9676800000</v>
      </c>
      <c r="CX178" s="271">
        <f t="shared" si="194"/>
        <v>20160</v>
      </c>
      <c r="CY178" s="271">
        <f t="shared" si="195"/>
        <v>2903040000</v>
      </c>
      <c r="CZ178" s="300">
        <f t="shared" si="196"/>
        <v>72000</v>
      </c>
      <c r="DA178" s="300">
        <f t="shared" si="197"/>
        <v>10368000000</v>
      </c>
      <c r="DB178" s="300">
        <f t="shared" si="198"/>
        <v>0</v>
      </c>
      <c r="DC178" s="300"/>
      <c r="DD178" s="300"/>
      <c r="DE178" s="300"/>
      <c r="DF178" s="300"/>
    </row>
    <row r="179" spans="1:110" x14ac:dyDescent="0.35">
      <c r="A179" s="22" t="s">
        <v>11</v>
      </c>
      <c r="B179" s="22">
        <v>13070202</v>
      </c>
      <c r="C179" s="6" t="s">
        <v>283</v>
      </c>
      <c r="D179" s="7" t="s">
        <v>282</v>
      </c>
      <c r="E179" s="7">
        <v>12</v>
      </c>
      <c r="F179" s="7">
        <v>1</v>
      </c>
      <c r="G179" s="8">
        <v>140000</v>
      </c>
      <c r="H179" s="9">
        <f t="shared" si="139"/>
        <v>140000</v>
      </c>
      <c r="I179" s="10"/>
      <c r="J179" s="10"/>
      <c r="K179" s="10"/>
      <c r="L179" s="11"/>
      <c r="M179" s="8">
        <v>232265053305</v>
      </c>
      <c r="N179" s="8">
        <v>2145250</v>
      </c>
      <c r="O179" s="8" t="s">
        <v>684</v>
      </c>
      <c r="P179" s="11">
        <v>0</v>
      </c>
      <c r="Q179" s="12">
        <v>171336181600</v>
      </c>
      <c r="R179" s="12">
        <v>1172436</v>
      </c>
      <c r="S179" s="12">
        <v>2</v>
      </c>
      <c r="T179" s="12">
        <v>781557</v>
      </c>
      <c r="U179" s="11" t="s">
        <v>949</v>
      </c>
      <c r="V179" s="11"/>
      <c r="W179" s="11">
        <v>0</v>
      </c>
      <c r="X179" s="13">
        <f t="shared" si="203"/>
        <v>25200</v>
      </c>
      <c r="Y179" s="14">
        <f t="shared" si="202"/>
        <v>302400</v>
      </c>
      <c r="Z179" s="15">
        <v>302400</v>
      </c>
      <c r="AA179" s="15">
        <f t="shared" si="199"/>
        <v>42336000000</v>
      </c>
      <c r="AB179" s="16">
        <v>1</v>
      </c>
      <c r="AC179" s="16">
        <v>0</v>
      </c>
      <c r="AD179" s="269">
        <f t="shared" si="200"/>
        <v>25200</v>
      </c>
      <c r="AE179" s="269">
        <f t="shared" si="201"/>
        <v>302400</v>
      </c>
      <c r="AF179" s="283">
        <v>302400</v>
      </c>
      <c r="AG179" s="18">
        <f t="shared" si="140"/>
        <v>42336000000</v>
      </c>
      <c r="AH179" s="59"/>
      <c r="AI179" s="129">
        <f t="shared" si="209"/>
        <v>1</v>
      </c>
      <c r="AJ179" s="290">
        <v>0</v>
      </c>
      <c r="AK179" s="9">
        <f t="shared" si="142"/>
        <v>0</v>
      </c>
      <c r="AL179" s="259">
        <f t="shared" si="143"/>
        <v>302400</v>
      </c>
      <c r="AM179" s="259">
        <f t="shared" si="138"/>
        <v>42336000000</v>
      </c>
      <c r="AN179" s="262">
        <v>15120</v>
      </c>
      <c r="AO179" s="262">
        <f t="shared" si="144"/>
        <v>2116800000</v>
      </c>
      <c r="AP179" s="262">
        <f t="shared" si="145"/>
        <v>0</v>
      </c>
      <c r="AQ179" s="262">
        <f t="shared" si="146"/>
        <v>0</v>
      </c>
      <c r="AR179" s="274">
        <v>21168.000000000004</v>
      </c>
      <c r="AS179" s="274">
        <f t="shared" si="147"/>
        <v>2963520000.0000005</v>
      </c>
      <c r="AT179" s="274">
        <f t="shared" si="148"/>
        <v>0</v>
      </c>
      <c r="AU179" s="274">
        <f t="shared" si="149"/>
        <v>0</v>
      </c>
      <c r="AV179" s="262">
        <v>21168.000000000004</v>
      </c>
      <c r="AW179" s="262">
        <f t="shared" si="150"/>
        <v>2963520000.0000005</v>
      </c>
      <c r="AX179" s="262">
        <f t="shared" si="151"/>
        <v>0</v>
      </c>
      <c r="AY179" s="262">
        <f t="shared" si="152"/>
        <v>0</v>
      </c>
      <c r="AZ179" s="262">
        <f t="shared" si="153"/>
        <v>57456.000000000007</v>
      </c>
      <c r="BA179" s="262">
        <f t="shared" si="154"/>
        <v>8043840000.000001</v>
      </c>
      <c r="BB179" s="262">
        <f t="shared" si="155"/>
        <v>0</v>
      </c>
      <c r="BC179" s="262">
        <f t="shared" si="156"/>
        <v>0</v>
      </c>
      <c r="BD179" s="261">
        <v>21168.000000000004</v>
      </c>
      <c r="BE179" s="262">
        <f t="shared" si="157"/>
        <v>2963520000.0000005</v>
      </c>
      <c r="BF179" s="262">
        <f t="shared" si="158"/>
        <v>0</v>
      </c>
      <c r="BG179" s="262">
        <f t="shared" si="159"/>
        <v>0</v>
      </c>
      <c r="BH179" s="262">
        <v>24192</v>
      </c>
      <c r="BI179" s="262">
        <f t="shared" si="160"/>
        <v>3386880000</v>
      </c>
      <c r="BJ179" s="262">
        <f t="shared" si="161"/>
        <v>0</v>
      </c>
      <c r="BK179" s="262">
        <f t="shared" si="162"/>
        <v>0</v>
      </c>
      <c r="BL179" s="262">
        <v>18144</v>
      </c>
      <c r="BM179" s="262">
        <f t="shared" si="163"/>
        <v>2540160000</v>
      </c>
      <c r="BN179" s="262">
        <f t="shared" si="164"/>
        <v>0</v>
      </c>
      <c r="BO179" s="262">
        <f t="shared" si="165"/>
        <v>0</v>
      </c>
      <c r="BP179" s="262">
        <f t="shared" si="166"/>
        <v>63504</v>
      </c>
      <c r="BQ179" s="262">
        <f t="shared" si="167"/>
        <v>8890560000</v>
      </c>
      <c r="BR179" s="262">
        <f t="shared" si="168"/>
        <v>0</v>
      </c>
      <c r="BS179" s="262">
        <f t="shared" si="169"/>
        <v>0</v>
      </c>
      <c r="BT179" s="262">
        <v>33264</v>
      </c>
      <c r="BU179" s="262">
        <f t="shared" si="170"/>
        <v>4656960000</v>
      </c>
      <c r="BV179" s="262">
        <f t="shared" si="171"/>
        <v>0</v>
      </c>
      <c r="BW179" s="262">
        <f t="shared" si="172"/>
        <v>0</v>
      </c>
      <c r="BX179" s="261">
        <v>33264</v>
      </c>
      <c r="BY179" s="262">
        <f t="shared" si="173"/>
        <v>4656960000</v>
      </c>
      <c r="BZ179" s="262">
        <f t="shared" si="174"/>
        <v>0</v>
      </c>
      <c r="CA179" s="262">
        <f t="shared" si="175"/>
        <v>0</v>
      </c>
      <c r="CB179" s="262">
        <v>30240</v>
      </c>
      <c r="CC179" s="262">
        <f t="shared" si="176"/>
        <v>4233600000</v>
      </c>
      <c r="CD179" s="262">
        <f t="shared" si="177"/>
        <v>0</v>
      </c>
      <c r="CE179" s="262">
        <f t="shared" si="178"/>
        <v>0</v>
      </c>
      <c r="CF179" s="262">
        <f t="shared" si="179"/>
        <v>96768</v>
      </c>
      <c r="CG179" s="262">
        <f t="shared" si="180"/>
        <v>13547520000</v>
      </c>
      <c r="CH179" s="262">
        <f t="shared" si="181"/>
        <v>0</v>
      </c>
      <c r="CI179" s="262">
        <f t="shared" si="182"/>
        <v>0</v>
      </c>
      <c r="CJ179" s="262">
        <v>33264</v>
      </c>
      <c r="CK179" s="262">
        <f t="shared" si="183"/>
        <v>4656960000</v>
      </c>
      <c r="CL179" s="262">
        <f t="shared" si="184"/>
        <v>0</v>
      </c>
      <c r="CM179" s="262">
        <f t="shared" si="185"/>
        <v>0</v>
      </c>
      <c r="CN179" s="262">
        <v>30240</v>
      </c>
      <c r="CO179" s="262">
        <f t="shared" si="186"/>
        <v>4233600000</v>
      </c>
      <c r="CP179" s="262">
        <f t="shared" si="187"/>
        <v>0</v>
      </c>
      <c r="CQ179" s="262">
        <f t="shared" si="188"/>
        <v>0</v>
      </c>
      <c r="CR179" s="262">
        <v>21168.000000000004</v>
      </c>
      <c r="CS179" s="262">
        <f t="shared" si="189"/>
        <v>2963520000.0000005</v>
      </c>
      <c r="CT179" s="262">
        <f t="shared" si="190"/>
        <v>0</v>
      </c>
      <c r="CU179" s="262">
        <f t="shared" si="191"/>
        <v>0</v>
      </c>
      <c r="CV179" s="262">
        <f t="shared" si="192"/>
        <v>84672</v>
      </c>
      <c r="CW179" s="262">
        <f t="shared" si="193"/>
        <v>11854080000</v>
      </c>
      <c r="CX179" s="271">
        <f t="shared" si="194"/>
        <v>0</v>
      </c>
      <c r="CY179" s="271">
        <f t="shared" si="195"/>
        <v>0</v>
      </c>
      <c r="CZ179" s="300">
        <f t="shared" si="196"/>
        <v>0</v>
      </c>
      <c r="DA179" s="300">
        <f t="shared" si="197"/>
        <v>0</v>
      </c>
      <c r="DB179" s="300">
        <f t="shared" si="198"/>
        <v>0</v>
      </c>
      <c r="DC179" s="300"/>
      <c r="DD179" s="300"/>
      <c r="DE179" s="300"/>
      <c r="DF179" s="300"/>
    </row>
    <row r="180" spans="1:110" x14ac:dyDescent="0.35">
      <c r="A180" s="22" t="s">
        <v>11</v>
      </c>
      <c r="B180" s="22">
        <v>13670201</v>
      </c>
      <c r="C180" s="6" t="s">
        <v>285</v>
      </c>
      <c r="D180" s="7" t="s">
        <v>284</v>
      </c>
      <c r="E180" s="7">
        <v>12</v>
      </c>
      <c r="F180" s="7">
        <v>1</v>
      </c>
      <c r="G180" s="8">
        <v>160000</v>
      </c>
      <c r="H180" s="9">
        <f t="shared" si="139"/>
        <v>160000</v>
      </c>
      <c r="I180" s="10"/>
      <c r="J180" s="10"/>
      <c r="K180" s="10"/>
      <c r="L180" s="10"/>
      <c r="M180" s="8">
        <v>690443302213</v>
      </c>
      <c r="N180" s="8">
        <v>5849043</v>
      </c>
      <c r="O180" s="8" t="s">
        <v>685</v>
      </c>
      <c r="P180" s="11">
        <v>7.0000000000000007E-2</v>
      </c>
      <c r="Q180" s="12">
        <v>412347323300</v>
      </c>
      <c r="R180" s="12">
        <v>2515847</v>
      </c>
      <c r="S180" s="12">
        <v>6</v>
      </c>
      <c r="T180" s="12">
        <v>1956935</v>
      </c>
      <c r="U180" s="11" t="s">
        <v>950</v>
      </c>
      <c r="V180" s="12">
        <v>120850</v>
      </c>
      <c r="W180" s="11">
        <v>0.05</v>
      </c>
      <c r="X180" s="13">
        <f t="shared" si="203"/>
        <v>48000</v>
      </c>
      <c r="Y180" s="14">
        <f t="shared" si="202"/>
        <v>576000</v>
      </c>
      <c r="Z180" s="15">
        <v>576000</v>
      </c>
      <c r="AA180" s="15">
        <f t="shared" si="199"/>
        <v>92160000000</v>
      </c>
      <c r="AB180" s="16">
        <v>47647.833333333336</v>
      </c>
      <c r="AC180" s="16">
        <v>16913.5</v>
      </c>
      <c r="AD180" s="269">
        <f t="shared" si="200"/>
        <v>30000</v>
      </c>
      <c r="AE180" s="269">
        <f t="shared" si="201"/>
        <v>360000</v>
      </c>
      <c r="AF180" s="283">
        <v>360000</v>
      </c>
      <c r="AG180" s="18">
        <f t="shared" si="140"/>
        <v>57600000000</v>
      </c>
      <c r="AH180" s="59"/>
      <c r="AI180" s="129">
        <f t="shared" si="209"/>
        <v>0.625</v>
      </c>
      <c r="AJ180" s="290">
        <v>0.5</v>
      </c>
      <c r="AK180" s="9">
        <f t="shared" si="142"/>
        <v>180000</v>
      </c>
      <c r="AL180" s="259">
        <f t="shared" si="143"/>
        <v>540000</v>
      </c>
      <c r="AM180" s="259">
        <f t="shared" si="138"/>
        <v>86400000000</v>
      </c>
      <c r="AN180" s="262">
        <v>18000</v>
      </c>
      <c r="AO180" s="262">
        <f t="shared" si="144"/>
        <v>2880000000</v>
      </c>
      <c r="AP180" s="262">
        <f t="shared" si="145"/>
        <v>9000</v>
      </c>
      <c r="AQ180" s="262">
        <f t="shared" si="146"/>
        <v>1440000000</v>
      </c>
      <c r="AR180" s="274">
        <v>25200.000000000004</v>
      </c>
      <c r="AS180" s="274">
        <f t="shared" si="147"/>
        <v>4032000000.0000005</v>
      </c>
      <c r="AT180" s="274">
        <f t="shared" si="148"/>
        <v>12600.000000000002</v>
      </c>
      <c r="AU180" s="274">
        <f t="shared" si="149"/>
        <v>2016000000.0000002</v>
      </c>
      <c r="AV180" s="262">
        <v>25200.000000000004</v>
      </c>
      <c r="AW180" s="262">
        <f t="shared" si="150"/>
        <v>4032000000.0000005</v>
      </c>
      <c r="AX180" s="262">
        <f t="shared" si="151"/>
        <v>12600.000000000002</v>
      </c>
      <c r="AY180" s="262">
        <f t="shared" si="152"/>
        <v>2016000000.0000002</v>
      </c>
      <c r="AZ180" s="262">
        <f t="shared" si="153"/>
        <v>68400</v>
      </c>
      <c r="BA180" s="262">
        <f t="shared" si="154"/>
        <v>10944000000</v>
      </c>
      <c r="BB180" s="262">
        <f t="shared" si="155"/>
        <v>34200</v>
      </c>
      <c r="BC180" s="262">
        <f t="shared" si="156"/>
        <v>5472000000</v>
      </c>
      <c r="BD180" s="261">
        <v>25200.000000000004</v>
      </c>
      <c r="BE180" s="262">
        <f t="shared" si="157"/>
        <v>4032000000.0000005</v>
      </c>
      <c r="BF180" s="262">
        <f t="shared" si="158"/>
        <v>12600.000000000002</v>
      </c>
      <c r="BG180" s="262">
        <f t="shared" si="159"/>
        <v>2016000000.0000002</v>
      </c>
      <c r="BH180" s="262">
        <v>28800</v>
      </c>
      <c r="BI180" s="262">
        <f t="shared" si="160"/>
        <v>4608000000</v>
      </c>
      <c r="BJ180" s="262">
        <f t="shared" si="161"/>
        <v>14400</v>
      </c>
      <c r="BK180" s="262">
        <f t="shared" si="162"/>
        <v>2304000000</v>
      </c>
      <c r="BL180" s="262">
        <v>21600</v>
      </c>
      <c r="BM180" s="262">
        <f t="shared" si="163"/>
        <v>3456000000</v>
      </c>
      <c r="BN180" s="262">
        <f t="shared" si="164"/>
        <v>10800</v>
      </c>
      <c r="BO180" s="262">
        <f t="shared" si="165"/>
        <v>1728000000</v>
      </c>
      <c r="BP180" s="262">
        <f t="shared" si="166"/>
        <v>75600</v>
      </c>
      <c r="BQ180" s="262">
        <f t="shared" si="167"/>
        <v>12096000000</v>
      </c>
      <c r="BR180" s="262">
        <f t="shared" si="168"/>
        <v>37800</v>
      </c>
      <c r="BS180" s="262">
        <f t="shared" si="169"/>
        <v>6048000000</v>
      </c>
      <c r="BT180" s="262">
        <v>39600</v>
      </c>
      <c r="BU180" s="262">
        <f t="shared" si="170"/>
        <v>6336000000</v>
      </c>
      <c r="BV180" s="262">
        <f t="shared" si="171"/>
        <v>19800</v>
      </c>
      <c r="BW180" s="262">
        <f t="shared" si="172"/>
        <v>3168000000</v>
      </c>
      <c r="BX180" s="261">
        <v>39600</v>
      </c>
      <c r="BY180" s="262">
        <f t="shared" si="173"/>
        <v>6336000000</v>
      </c>
      <c r="BZ180" s="262">
        <f t="shared" si="174"/>
        <v>19800</v>
      </c>
      <c r="CA180" s="262">
        <f t="shared" si="175"/>
        <v>3168000000</v>
      </c>
      <c r="CB180" s="262">
        <v>36000</v>
      </c>
      <c r="CC180" s="262">
        <f t="shared" si="176"/>
        <v>5760000000</v>
      </c>
      <c r="CD180" s="262">
        <f t="shared" si="177"/>
        <v>18000</v>
      </c>
      <c r="CE180" s="262">
        <f t="shared" si="178"/>
        <v>2880000000</v>
      </c>
      <c r="CF180" s="262">
        <f t="shared" si="179"/>
        <v>115200</v>
      </c>
      <c r="CG180" s="262">
        <f t="shared" si="180"/>
        <v>18432000000</v>
      </c>
      <c r="CH180" s="262">
        <f t="shared" si="181"/>
        <v>3168037800</v>
      </c>
      <c r="CI180" s="262">
        <f t="shared" si="182"/>
        <v>9216000000</v>
      </c>
      <c r="CJ180" s="262">
        <v>39600</v>
      </c>
      <c r="CK180" s="262">
        <f t="shared" si="183"/>
        <v>6336000000</v>
      </c>
      <c r="CL180" s="262">
        <f t="shared" si="184"/>
        <v>19800</v>
      </c>
      <c r="CM180" s="262">
        <f t="shared" si="185"/>
        <v>3168000000</v>
      </c>
      <c r="CN180" s="262">
        <v>36000</v>
      </c>
      <c r="CO180" s="262">
        <f t="shared" si="186"/>
        <v>5760000000</v>
      </c>
      <c r="CP180" s="262">
        <f t="shared" si="187"/>
        <v>18000</v>
      </c>
      <c r="CQ180" s="262">
        <f t="shared" si="188"/>
        <v>2880000000</v>
      </c>
      <c r="CR180" s="262">
        <v>25200.000000000004</v>
      </c>
      <c r="CS180" s="262">
        <f t="shared" si="189"/>
        <v>4032000000.0000005</v>
      </c>
      <c r="CT180" s="262">
        <f t="shared" si="190"/>
        <v>12600.000000000002</v>
      </c>
      <c r="CU180" s="262">
        <f t="shared" si="191"/>
        <v>2016000000.0000002</v>
      </c>
      <c r="CV180" s="262">
        <f t="shared" si="192"/>
        <v>100800</v>
      </c>
      <c r="CW180" s="262">
        <f t="shared" si="193"/>
        <v>16128000000</v>
      </c>
      <c r="CX180" s="271">
        <f t="shared" si="194"/>
        <v>50400</v>
      </c>
      <c r="CY180" s="271">
        <f t="shared" si="195"/>
        <v>8064000000</v>
      </c>
      <c r="CZ180" s="300">
        <f t="shared" si="196"/>
        <v>180000</v>
      </c>
      <c r="DA180" s="300">
        <f t="shared" si="197"/>
        <v>28800000000</v>
      </c>
      <c r="DB180" s="300">
        <f t="shared" si="198"/>
        <v>0</v>
      </c>
      <c r="DC180" s="300"/>
      <c r="DD180" s="300"/>
      <c r="DE180" s="300"/>
      <c r="DF180" s="300"/>
    </row>
    <row r="181" spans="1:110" x14ac:dyDescent="0.35">
      <c r="A181" s="22" t="s">
        <v>11</v>
      </c>
      <c r="B181" s="22" t="s">
        <v>777</v>
      </c>
      <c r="C181" s="6" t="s">
        <v>88</v>
      </c>
      <c r="D181" s="7" t="s">
        <v>284</v>
      </c>
      <c r="E181" s="7">
        <v>12</v>
      </c>
      <c r="F181" s="7">
        <v>1</v>
      </c>
      <c r="G181" s="8">
        <v>200000</v>
      </c>
      <c r="H181" s="9">
        <f t="shared" si="139"/>
        <v>200000</v>
      </c>
      <c r="I181" s="10"/>
      <c r="J181" s="10"/>
      <c r="K181" s="10"/>
      <c r="L181" s="11"/>
      <c r="M181" s="8">
        <v>2002091972414</v>
      </c>
      <c r="N181" s="8">
        <v>7199183</v>
      </c>
      <c r="O181" s="8" t="s">
        <v>686</v>
      </c>
      <c r="P181" s="11">
        <v>0.01</v>
      </c>
      <c r="Q181" s="12">
        <v>991853257400</v>
      </c>
      <c r="R181" s="12">
        <v>3804097</v>
      </c>
      <c r="S181" s="12">
        <v>2</v>
      </c>
      <c r="T181" s="12">
        <v>3744390</v>
      </c>
      <c r="U181" s="12" t="s">
        <v>861</v>
      </c>
      <c r="V181" s="12">
        <v>59707</v>
      </c>
      <c r="W181" s="11">
        <v>0.02</v>
      </c>
      <c r="X181" s="13">
        <f t="shared" si="203"/>
        <v>30000</v>
      </c>
      <c r="Y181" s="14">
        <f t="shared" si="202"/>
        <v>360000</v>
      </c>
      <c r="Z181" s="15">
        <v>360000</v>
      </c>
      <c r="AA181" s="15">
        <f t="shared" si="199"/>
        <v>72000000000</v>
      </c>
      <c r="AB181" s="16">
        <v>1341.0833333333333</v>
      </c>
      <c r="AC181" s="16">
        <v>5147.5</v>
      </c>
      <c r="AD181" s="269">
        <f t="shared" si="200"/>
        <v>30000</v>
      </c>
      <c r="AE181" s="269">
        <f t="shared" si="201"/>
        <v>360000</v>
      </c>
      <c r="AF181" s="288">
        <v>360000</v>
      </c>
      <c r="AG181" s="18">
        <f t="shared" si="140"/>
        <v>72000000000</v>
      </c>
      <c r="AH181" s="59"/>
      <c r="AI181" s="129">
        <f t="shared" si="209"/>
        <v>1</v>
      </c>
      <c r="AJ181" s="290">
        <v>1</v>
      </c>
      <c r="AK181" s="9">
        <f t="shared" si="142"/>
        <v>360000</v>
      </c>
      <c r="AL181" s="259">
        <f t="shared" si="143"/>
        <v>720000</v>
      </c>
      <c r="AM181" s="259">
        <f t="shared" si="138"/>
        <v>144000000000</v>
      </c>
      <c r="AN181" s="262">
        <v>18000</v>
      </c>
      <c r="AO181" s="262">
        <f t="shared" si="144"/>
        <v>3600000000</v>
      </c>
      <c r="AP181" s="262">
        <f t="shared" si="145"/>
        <v>18000</v>
      </c>
      <c r="AQ181" s="262">
        <f t="shared" si="146"/>
        <v>3600000000</v>
      </c>
      <c r="AR181" s="274">
        <v>25200.000000000004</v>
      </c>
      <c r="AS181" s="274">
        <f t="shared" si="147"/>
        <v>5040000000.000001</v>
      </c>
      <c r="AT181" s="274">
        <f t="shared" si="148"/>
        <v>25200.000000000004</v>
      </c>
      <c r="AU181" s="274">
        <f t="shared" si="149"/>
        <v>5040000000.000001</v>
      </c>
      <c r="AV181" s="262">
        <v>25200.000000000004</v>
      </c>
      <c r="AW181" s="262">
        <f t="shared" si="150"/>
        <v>5040000000.000001</v>
      </c>
      <c r="AX181" s="262">
        <f t="shared" si="151"/>
        <v>25200.000000000004</v>
      </c>
      <c r="AY181" s="262">
        <f t="shared" si="152"/>
        <v>5040000000.000001</v>
      </c>
      <c r="AZ181" s="262">
        <f t="shared" si="153"/>
        <v>68400</v>
      </c>
      <c r="BA181" s="262">
        <f t="shared" si="154"/>
        <v>13680000000.000002</v>
      </c>
      <c r="BB181" s="262">
        <f t="shared" si="155"/>
        <v>68400</v>
      </c>
      <c r="BC181" s="262">
        <f t="shared" si="156"/>
        <v>13680000000.000002</v>
      </c>
      <c r="BD181" s="261">
        <v>25200.000000000004</v>
      </c>
      <c r="BE181" s="262">
        <f t="shared" si="157"/>
        <v>5040000000.000001</v>
      </c>
      <c r="BF181" s="262">
        <f t="shared" si="158"/>
        <v>25200.000000000004</v>
      </c>
      <c r="BG181" s="262">
        <f t="shared" si="159"/>
        <v>5040000000.000001</v>
      </c>
      <c r="BH181" s="262">
        <v>28800</v>
      </c>
      <c r="BI181" s="262">
        <f t="shared" si="160"/>
        <v>5760000000</v>
      </c>
      <c r="BJ181" s="262">
        <f t="shared" si="161"/>
        <v>28800</v>
      </c>
      <c r="BK181" s="262">
        <f t="shared" si="162"/>
        <v>5760000000</v>
      </c>
      <c r="BL181" s="262">
        <v>21600</v>
      </c>
      <c r="BM181" s="262">
        <f t="shared" si="163"/>
        <v>4320000000</v>
      </c>
      <c r="BN181" s="262">
        <f t="shared" si="164"/>
        <v>21600</v>
      </c>
      <c r="BO181" s="262">
        <f t="shared" si="165"/>
        <v>4320000000</v>
      </c>
      <c r="BP181" s="262">
        <f t="shared" si="166"/>
        <v>75600</v>
      </c>
      <c r="BQ181" s="262">
        <f t="shared" si="167"/>
        <v>15120000000</v>
      </c>
      <c r="BR181" s="262">
        <f t="shared" si="168"/>
        <v>75600</v>
      </c>
      <c r="BS181" s="262">
        <f t="shared" si="169"/>
        <v>15120000000</v>
      </c>
      <c r="BT181" s="262">
        <v>39600</v>
      </c>
      <c r="BU181" s="262">
        <f t="shared" si="170"/>
        <v>7920000000</v>
      </c>
      <c r="BV181" s="262">
        <f t="shared" si="171"/>
        <v>39600</v>
      </c>
      <c r="BW181" s="262">
        <f t="shared" si="172"/>
        <v>7920000000</v>
      </c>
      <c r="BX181" s="261">
        <v>39600</v>
      </c>
      <c r="BY181" s="262">
        <f t="shared" si="173"/>
        <v>7920000000</v>
      </c>
      <c r="BZ181" s="262">
        <f t="shared" si="174"/>
        <v>39600</v>
      </c>
      <c r="CA181" s="262">
        <f t="shared" si="175"/>
        <v>7920000000</v>
      </c>
      <c r="CB181" s="262">
        <v>36000</v>
      </c>
      <c r="CC181" s="262">
        <f t="shared" si="176"/>
        <v>7200000000</v>
      </c>
      <c r="CD181" s="262">
        <f t="shared" si="177"/>
        <v>36000</v>
      </c>
      <c r="CE181" s="262">
        <f t="shared" si="178"/>
        <v>7200000000</v>
      </c>
      <c r="CF181" s="262">
        <f t="shared" si="179"/>
        <v>115200</v>
      </c>
      <c r="CG181" s="262">
        <f t="shared" si="180"/>
        <v>23040000000</v>
      </c>
      <c r="CH181" s="262">
        <f t="shared" si="181"/>
        <v>7920075600</v>
      </c>
      <c r="CI181" s="262">
        <f t="shared" si="182"/>
        <v>23040000000</v>
      </c>
      <c r="CJ181" s="262">
        <v>39600</v>
      </c>
      <c r="CK181" s="262">
        <f t="shared" si="183"/>
        <v>7920000000</v>
      </c>
      <c r="CL181" s="262">
        <f t="shared" si="184"/>
        <v>39600</v>
      </c>
      <c r="CM181" s="262">
        <f t="shared" si="185"/>
        <v>7920000000</v>
      </c>
      <c r="CN181" s="262">
        <v>36000</v>
      </c>
      <c r="CO181" s="262">
        <f t="shared" si="186"/>
        <v>7200000000</v>
      </c>
      <c r="CP181" s="262">
        <f t="shared" si="187"/>
        <v>36000</v>
      </c>
      <c r="CQ181" s="262">
        <f t="shared" si="188"/>
        <v>7200000000</v>
      </c>
      <c r="CR181" s="262">
        <v>25200.000000000004</v>
      </c>
      <c r="CS181" s="262">
        <f t="shared" si="189"/>
        <v>5040000000.000001</v>
      </c>
      <c r="CT181" s="262">
        <f t="shared" si="190"/>
        <v>25200.000000000004</v>
      </c>
      <c r="CU181" s="262">
        <f t="shared" si="191"/>
        <v>5040000000.000001</v>
      </c>
      <c r="CV181" s="262">
        <f t="shared" si="192"/>
        <v>100800</v>
      </c>
      <c r="CW181" s="262">
        <f t="shared" si="193"/>
        <v>20160000000</v>
      </c>
      <c r="CX181" s="271">
        <f t="shared" si="194"/>
        <v>100800</v>
      </c>
      <c r="CY181" s="271">
        <f t="shared" si="195"/>
        <v>20160000000</v>
      </c>
      <c r="CZ181" s="300">
        <f t="shared" si="196"/>
        <v>360000</v>
      </c>
      <c r="DA181" s="300">
        <f t="shared" si="197"/>
        <v>72000000000</v>
      </c>
      <c r="DB181" s="300">
        <f t="shared" si="198"/>
        <v>0</v>
      </c>
      <c r="DC181" s="300"/>
      <c r="DD181" s="300"/>
      <c r="DE181" s="300"/>
      <c r="DF181" s="300"/>
    </row>
    <row r="182" spans="1:110" x14ac:dyDescent="0.35">
      <c r="A182" s="22" t="s">
        <v>11</v>
      </c>
      <c r="B182" s="22">
        <v>13070217</v>
      </c>
      <c r="C182" s="6" t="s">
        <v>140</v>
      </c>
      <c r="D182" s="7"/>
      <c r="E182" s="7">
        <v>12</v>
      </c>
      <c r="F182" s="7">
        <v>1</v>
      </c>
      <c r="G182" s="8">
        <v>220000</v>
      </c>
      <c r="H182" s="9">
        <f t="shared" si="139"/>
        <v>220000</v>
      </c>
      <c r="I182" s="10">
        <v>866004800</v>
      </c>
      <c r="J182" s="10">
        <v>7472</v>
      </c>
      <c r="K182" s="10" t="s">
        <v>519</v>
      </c>
      <c r="L182" s="11">
        <v>0</v>
      </c>
      <c r="M182" s="8">
        <v>1706308500</v>
      </c>
      <c r="N182" s="8">
        <v>8533</v>
      </c>
      <c r="O182" s="8" t="s">
        <v>705</v>
      </c>
      <c r="P182" s="11">
        <v>0.09</v>
      </c>
      <c r="Q182" s="12">
        <v>7673902200</v>
      </c>
      <c r="R182" s="12">
        <v>26631</v>
      </c>
      <c r="S182" s="12">
        <v>2</v>
      </c>
      <c r="T182" s="12">
        <v>26487</v>
      </c>
      <c r="U182" s="11" t="s">
        <v>590</v>
      </c>
      <c r="V182" s="11"/>
      <c r="W182" s="11">
        <v>0</v>
      </c>
      <c r="X182" s="13">
        <f>(Z182/F182)/E182</f>
        <v>6666.666666666667</v>
      </c>
      <c r="Y182" s="14">
        <f t="shared" si="202"/>
        <v>80000</v>
      </c>
      <c r="Z182" s="15">
        <v>80000</v>
      </c>
      <c r="AA182" s="15">
        <f t="shared" si="199"/>
        <v>17600000000</v>
      </c>
      <c r="AB182" s="16">
        <v>37.5</v>
      </c>
      <c r="AC182" s="16">
        <v>447.33333333333331</v>
      </c>
      <c r="AD182" s="269">
        <f t="shared" si="200"/>
        <v>4000</v>
      </c>
      <c r="AE182" s="269">
        <f t="shared" si="201"/>
        <v>48000</v>
      </c>
      <c r="AF182" s="286">
        <v>48000</v>
      </c>
      <c r="AG182" s="18">
        <f t="shared" si="140"/>
        <v>10560000000</v>
      </c>
      <c r="AH182" s="59"/>
      <c r="AI182" s="129">
        <f t="shared" si="209"/>
        <v>0.6</v>
      </c>
      <c r="AJ182" s="290">
        <v>0.2</v>
      </c>
      <c r="AK182" s="9">
        <f t="shared" si="142"/>
        <v>9600</v>
      </c>
      <c r="AL182" s="259">
        <f t="shared" si="143"/>
        <v>57600</v>
      </c>
      <c r="AM182" s="259">
        <f t="shared" si="138"/>
        <v>12672000000</v>
      </c>
      <c r="AN182" s="262">
        <v>2400</v>
      </c>
      <c r="AO182" s="262">
        <f t="shared" si="144"/>
        <v>528000000</v>
      </c>
      <c r="AP182" s="262">
        <f t="shared" si="145"/>
        <v>480</v>
      </c>
      <c r="AQ182" s="262">
        <f t="shared" si="146"/>
        <v>105600000</v>
      </c>
      <c r="AR182" s="274">
        <v>3360.0000000000005</v>
      </c>
      <c r="AS182" s="274">
        <f t="shared" si="147"/>
        <v>739200000.00000012</v>
      </c>
      <c r="AT182" s="274">
        <f t="shared" si="148"/>
        <v>672.00000000000011</v>
      </c>
      <c r="AU182" s="274">
        <f t="shared" si="149"/>
        <v>147840000.00000003</v>
      </c>
      <c r="AV182" s="262">
        <v>3360.0000000000005</v>
      </c>
      <c r="AW182" s="262">
        <f t="shared" si="150"/>
        <v>739200000.00000012</v>
      </c>
      <c r="AX182" s="262">
        <f t="shared" si="151"/>
        <v>672.00000000000011</v>
      </c>
      <c r="AY182" s="262">
        <f t="shared" si="152"/>
        <v>147840000.00000003</v>
      </c>
      <c r="AZ182" s="262">
        <f t="shared" si="153"/>
        <v>9120</v>
      </c>
      <c r="BA182" s="262">
        <f t="shared" si="154"/>
        <v>2006400000.0000002</v>
      </c>
      <c r="BB182" s="262">
        <f t="shared" si="155"/>
        <v>1824.0000000000002</v>
      </c>
      <c r="BC182" s="262">
        <f t="shared" si="156"/>
        <v>401280000.00000006</v>
      </c>
      <c r="BD182" s="261">
        <v>3360.0000000000005</v>
      </c>
      <c r="BE182" s="262">
        <f t="shared" si="157"/>
        <v>739200000.00000012</v>
      </c>
      <c r="BF182" s="262">
        <f t="shared" si="158"/>
        <v>672.00000000000011</v>
      </c>
      <c r="BG182" s="262">
        <f t="shared" si="159"/>
        <v>147840000.00000003</v>
      </c>
      <c r="BH182" s="262">
        <v>3840</v>
      </c>
      <c r="BI182" s="262">
        <f t="shared" si="160"/>
        <v>844800000</v>
      </c>
      <c r="BJ182" s="262">
        <f t="shared" si="161"/>
        <v>768</v>
      </c>
      <c r="BK182" s="262">
        <f t="shared" si="162"/>
        <v>168960000</v>
      </c>
      <c r="BL182" s="262">
        <v>2880</v>
      </c>
      <c r="BM182" s="262">
        <f t="shared" si="163"/>
        <v>633600000</v>
      </c>
      <c r="BN182" s="262">
        <f t="shared" si="164"/>
        <v>576</v>
      </c>
      <c r="BO182" s="262">
        <f t="shared" si="165"/>
        <v>126720000</v>
      </c>
      <c r="BP182" s="262">
        <f t="shared" si="166"/>
        <v>10080</v>
      </c>
      <c r="BQ182" s="262">
        <f t="shared" si="167"/>
        <v>2217600000</v>
      </c>
      <c r="BR182" s="262">
        <f t="shared" si="168"/>
        <v>2016</v>
      </c>
      <c r="BS182" s="262">
        <f t="shared" si="169"/>
        <v>443520000</v>
      </c>
      <c r="BT182" s="262">
        <v>5280</v>
      </c>
      <c r="BU182" s="262">
        <f t="shared" si="170"/>
        <v>1161600000</v>
      </c>
      <c r="BV182" s="262">
        <f t="shared" si="171"/>
        <v>1056</v>
      </c>
      <c r="BW182" s="262">
        <f t="shared" si="172"/>
        <v>232320000</v>
      </c>
      <c r="BX182" s="261">
        <v>5280</v>
      </c>
      <c r="BY182" s="262">
        <f t="shared" si="173"/>
        <v>1161600000</v>
      </c>
      <c r="BZ182" s="262">
        <f t="shared" si="174"/>
        <v>1056</v>
      </c>
      <c r="CA182" s="262">
        <f t="shared" si="175"/>
        <v>232320000</v>
      </c>
      <c r="CB182" s="262">
        <v>4800</v>
      </c>
      <c r="CC182" s="262">
        <f t="shared" si="176"/>
        <v>1056000000</v>
      </c>
      <c r="CD182" s="262">
        <f t="shared" si="177"/>
        <v>960</v>
      </c>
      <c r="CE182" s="262">
        <f t="shared" si="178"/>
        <v>211200000</v>
      </c>
      <c r="CF182" s="262">
        <f t="shared" si="179"/>
        <v>15360</v>
      </c>
      <c r="CG182" s="262">
        <f t="shared" si="180"/>
        <v>3379200000</v>
      </c>
      <c r="CH182" s="262">
        <f t="shared" si="181"/>
        <v>232322016</v>
      </c>
      <c r="CI182" s="262">
        <f t="shared" si="182"/>
        <v>675840000</v>
      </c>
      <c r="CJ182" s="262">
        <v>5280</v>
      </c>
      <c r="CK182" s="262">
        <f t="shared" si="183"/>
        <v>1161600000</v>
      </c>
      <c r="CL182" s="262">
        <f t="shared" si="184"/>
        <v>1056</v>
      </c>
      <c r="CM182" s="262">
        <f t="shared" si="185"/>
        <v>232320000</v>
      </c>
      <c r="CN182" s="262">
        <v>4800</v>
      </c>
      <c r="CO182" s="262">
        <f t="shared" si="186"/>
        <v>1056000000</v>
      </c>
      <c r="CP182" s="262">
        <f t="shared" si="187"/>
        <v>960</v>
      </c>
      <c r="CQ182" s="262">
        <f t="shared" si="188"/>
        <v>211200000</v>
      </c>
      <c r="CR182" s="262">
        <v>3360.0000000000005</v>
      </c>
      <c r="CS182" s="262">
        <f t="shared" si="189"/>
        <v>739200000.00000012</v>
      </c>
      <c r="CT182" s="262">
        <f t="shared" si="190"/>
        <v>672.00000000000011</v>
      </c>
      <c r="CU182" s="262">
        <f t="shared" si="191"/>
        <v>147840000.00000003</v>
      </c>
      <c r="CV182" s="262">
        <f t="shared" si="192"/>
        <v>13440</v>
      </c>
      <c r="CW182" s="262">
        <f t="shared" si="193"/>
        <v>2956800000</v>
      </c>
      <c r="CX182" s="271">
        <f t="shared" si="194"/>
        <v>2688</v>
      </c>
      <c r="CY182" s="271">
        <f t="shared" si="195"/>
        <v>591360000</v>
      </c>
      <c r="CZ182" s="300">
        <f t="shared" si="196"/>
        <v>9600</v>
      </c>
      <c r="DA182" s="300">
        <f t="shared" si="197"/>
        <v>2112000000</v>
      </c>
      <c r="DB182" s="300">
        <f t="shared" si="198"/>
        <v>0</v>
      </c>
      <c r="DC182" s="300"/>
      <c r="DD182" s="300"/>
      <c r="DE182" s="300"/>
      <c r="DF182" s="300"/>
    </row>
    <row r="183" spans="1:110" x14ac:dyDescent="0.35">
      <c r="A183" s="22" t="s">
        <v>8</v>
      </c>
      <c r="B183" s="22">
        <v>13070200</v>
      </c>
      <c r="C183" s="6" t="s">
        <v>123</v>
      </c>
      <c r="D183" s="7" t="s">
        <v>72</v>
      </c>
      <c r="E183" s="7">
        <v>12</v>
      </c>
      <c r="F183" s="7">
        <v>1</v>
      </c>
      <c r="G183" s="8">
        <v>156250</v>
      </c>
      <c r="H183" s="9">
        <f t="shared" si="139"/>
        <v>156250</v>
      </c>
      <c r="I183" s="10"/>
      <c r="J183" s="10"/>
      <c r="K183" s="10"/>
      <c r="L183" s="11"/>
      <c r="M183" s="8">
        <v>198449281568</v>
      </c>
      <c r="N183" s="8">
        <v>1915697</v>
      </c>
      <c r="O183" s="8" t="s">
        <v>469</v>
      </c>
      <c r="P183" s="11" t="s">
        <v>860</v>
      </c>
      <c r="Q183" s="12">
        <v>77445293952</v>
      </c>
      <c r="R183" s="12">
        <v>861563</v>
      </c>
      <c r="S183" s="12"/>
      <c r="T183" s="12"/>
      <c r="U183" s="11" t="s">
        <v>469</v>
      </c>
      <c r="V183" s="11"/>
      <c r="W183" s="11" t="s">
        <v>860</v>
      </c>
      <c r="X183" s="13">
        <f t="shared" si="203"/>
        <v>180000</v>
      </c>
      <c r="Y183" s="14">
        <f t="shared" si="202"/>
        <v>2160000</v>
      </c>
      <c r="Z183" s="15">
        <v>2160000</v>
      </c>
      <c r="AA183" s="15">
        <f t="shared" si="199"/>
        <v>337500000000</v>
      </c>
      <c r="AB183" s="16">
        <v>160277.91666666666</v>
      </c>
      <c r="AC183" s="16">
        <v>161901</v>
      </c>
      <c r="AD183" s="269">
        <f t="shared" si="200"/>
        <v>120000</v>
      </c>
      <c r="AE183" s="269">
        <f t="shared" si="201"/>
        <v>1440000</v>
      </c>
      <c r="AF183" s="283">
        <v>1440000</v>
      </c>
      <c r="AG183" s="18">
        <f t="shared" si="140"/>
        <v>225000000000</v>
      </c>
      <c r="AH183" s="59"/>
      <c r="AI183" s="129">
        <f t="shared" si="209"/>
        <v>0.66666666666666663</v>
      </c>
      <c r="AJ183" s="290">
        <v>0.15</v>
      </c>
      <c r="AK183" s="9">
        <f t="shared" si="142"/>
        <v>216000</v>
      </c>
      <c r="AL183" s="259">
        <f t="shared" si="143"/>
        <v>1656000</v>
      </c>
      <c r="AM183" s="259">
        <f t="shared" si="138"/>
        <v>258750000000</v>
      </c>
      <c r="AN183" s="262">
        <v>72000</v>
      </c>
      <c r="AO183" s="262">
        <f t="shared" si="144"/>
        <v>11250000000</v>
      </c>
      <c r="AP183" s="262">
        <f t="shared" si="145"/>
        <v>10800</v>
      </c>
      <c r="AQ183" s="262">
        <f t="shared" si="146"/>
        <v>1687500000</v>
      </c>
      <c r="AR183" s="274">
        <v>100800.00000000001</v>
      </c>
      <c r="AS183" s="274">
        <f t="shared" si="147"/>
        <v>15750000000.000002</v>
      </c>
      <c r="AT183" s="274">
        <f t="shared" si="148"/>
        <v>15120.000000000002</v>
      </c>
      <c r="AU183" s="274">
        <f t="shared" si="149"/>
        <v>2362500000.0000005</v>
      </c>
      <c r="AV183" s="262">
        <v>100800.00000000001</v>
      </c>
      <c r="AW183" s="262">
        <f t="shared" si="150"/>
        <v>15750000000.000002</v>
      </c>
      <c r="AX183" s="262">
        <f t="shared" si="151"/>
        <v>15120.000000000002</v>
      </c>
      <c r="AY183" s="262">
        <f t="shared" si="152"/>
        <v>2362500000.0000005</v>
      </c>
      <c r="AZ183" s="262">
        <f t="shared" si="153"/>
        <v>273600</v>
      </c>
      <c r="BA183" s="262">
        <f t="shared" si="154"/>
        <v>42750000000</v>
      </c>
      <c r="BB183" s="262">
        <f t="shared" si="155"/>
        <v>41040</v>
      </c>
      <c r="BC183" s="262">
        <f t="shared" si="156"/>
        <v>6412500000.000001</v>
      </c>
      <c r="BD183" s="261">
        <v>100800.00000000001</v>
      </c>
      <c r="BE183" s="262">
        <f t="shared" si="157"/>
        <v>15750000000.000002</v>
      </c>
      <c r="BF183" s="262">
        <f t="shared" si="158"/>
        <v>15120.000000000002</v>
      </c>
      <c r="BG183" s="262">
        <f t="shared" si="159"/>
        <v>2362500000.0000005</v>
      </c>
      <c r="BH183" s="262">
        <v>115200</v>
      </c>
      <c r="BI183" s="262">
        <f t="shared" si="160"/>
        <v>18000000000</v>
      </c>
      <c r="BJ183" s="262">
        <f t="shared" si="161"/>
        <v>17280</v>
      </c>
      <c r="BK183" s="262">
        <f t="shared" si="162"/>
        <v>2700000000</v>
      </c>
      <c r="BL183" s="262">
        <v>86400</v>
      </c>
      <c r="BM183" s="262">
        <f t="shared" si="163"/>
        <v>13500000000</v>
      </c>
      <c r="BN183" s="262">
        <f t="shared" si="164"/>
        <v>12960</v>
      </c>
      <c r="BO183" s="262">
        <f t="shared" si="165"/>
        <v>2025000000</v>
      </c>
      <c r="BP183" s="262">
        <f t="shared" si="166"/>
        <v>302400</v>
      </c>
      <c r="BQ183" s="262">
        <f t="shared" si="167"/>
        <v>47250000000</v>
      </c>
      <c r="BR183" s="262">
        <f t="shared" si="168"/>
        <v>45360</v>
      </c>
      <c r="BS183" s="262">
        <f t="shared" si="169"/>
        <v>7087500000</v>
      </c>
      <c r="BT183" s="262">
        <v>158400</v>
      </c>
      <c r="BU183" s="262">
        <f t="shared" si="170"/>
        <v>24750000000</v>
      </c>
      <c r="BV183" s="262">
        <f t="shared" si="171"/>
        <v>23760</v>
      </c>
      <c r="BW183" s="262">
        <f t="shared" si="172"/>
        <v>3712500000</v>
      </c>
      <c r="BX183" s="261">
        <v>158400</v>
      </c>
      <c r="BY183" s="262">
        <f t="shared" si="173"/>
        <v>24750000000</v>
      </c>
      <c r="BZ183" s="262">
        <f t="shared" si="174"/>
        <v>23760</v>
      </c>
      <c r="CA183" s="262">
        <f t="shared" si="175"/>
        <v>3712500000</v>
      </c>
      <c r="CB183" s="262">
        <v>144000</v>
      </c>
      <c r="CC183" s="262">
        <f t="shared" si="176"/>
        <v>22500000000</v>
      </c>
      <c r="CD183" s="262">
        <f t="shared" si="177"/>
        <v>21600</v>
      </c>
      <c r="CE183" s="262">
        <f t="shared" si="178"/>
        <v>3375000000</v>
      </c>
      <c r="CF183" s="262">
        <f t="shared" si="179"/>
        <v>460800</v>
      </c>
      <c r="CG183" s="262">
        <f t="shared" si="180"/>
        <v>72000000000</v>
      </c>
      <c r="CH183" s="262">
        <f t="shared" si="181"/>
        <v>3712545360</v>
      </c>
      <c r="CI183" s="262">
        <f t="shared" si="182"/>
        <v>10800000000</v>
      </c>
      <c r="CJ183" s="262">
        <v>158400</v>
      </c>
      <c r="CK183" s="262">
        <f t="shared" si="183"/>
        <v>24750000000</v>
      </c>
      <c r="CL183" s="262">
        <f t="shared" si="184"/>
        <v>23760</v>
      </c>
      <c r="CM183" s="262">
        <f t="shared" si="185"/>
        <v>3712500000</v>
      </c>
      <c r="CN183" s="262">
        <v>144000</v>
      </c>
      <c r="CO183" s="262">
        <f t="shared" si="186"/>
        <v>22500000000</v>
      </c>
      <c r="CP183" s="262">
        <f t="shared" si="187"/>
        <v>21600</v>
      </c>
      <c r="CQ183" s="262">
        <f t="shared" si="188"/>
        <v>3375000000</v>
      </c>
      <c r="CR183" s="262">
        <v>100800.00000000001</v>
      </c>
      <c r="CS183" s="262">
        <f t="shared" si="189"/>
        <v>15750000000.000002</v>
      </c>
      <c r="CT183" s="262">
        <f t="shared" si="190"/>
        <v>15120.000000000002</v>
      </c>
      <c r="CU183" s="262">
        <f t="shared" si="191"/>
        <v>2362500000.0000005</v>
      </c>
      <c r="CV183" s="262">
        <f t="shared" si="192"/>
        <v>403200</v>
      </c>
      <c r="CW183" s="262">
        <f t="shared" si="193"/>
        <v>63000000000</v>
      </c>
      <c r="CX183" s="271">
        <f t="shared" si="194"/>
        <v>60480</v>
      </c>
      <c r="CY183" s="271">
        <f t="shared" si="195"/>
        <v>9450000000</v>
      </c>
      <c r="CZ183" s="300">
        <f t="shared" si="196"/>
        <v>216000</v>
      </c>
      <c r="DA183" s="300">
        <f t="shared" si="197"/>
        <v>33750000000</v>
      </c>
      <c r="DB183" s="300">
        <f t="shared" si="198"/>
        <v>0</v>
      </c>
      <c r="DC183" s="300"/>
      <c r="DD183" s="300"/>
      <c r="DE183" s="300"/>
      <c r="DF183" s="300"/>
    </row>
    <row r="184" spans="1:110" x14ac:dyDescent="0.35">
      <c r="A184" s="22" t="s">
        <v>8</v>
      </c>
      <c r="B184" s="22">
        <v>13070213</v>
      </c>
      <c r="C184" s="6" t="s">
        <v>286</v>
      </c>
      <c r="D184" s="7" t="s">
        <v>72</v>
      </c>
      <c r="E184" s="7">
        <v>12</v>
      </c>
      <c r="F184" s="7">
        <v>1</v>
      </c>
      <c r="G184" s="8">
        <v>257440.47619047618</v>
      </c>
      <c r="H184" s="9">
        <f t="shared" si="139"/>
        <v>257440.47619047618</v>
      </c>
      <c r="I184" s="10"/>
      <c r="J184" s="10"/>
      <c r="K184" s="10"/>
      <c r="L184" s="11"/>
      <c r="M184" s="8">
        <v>139777371750</v>
      </c>
      <c r="N184" s="8">
        <v>985903</v>
      </c>
      <c r="O184" s="8" t="s">
        <v>469</v>
      </c>
      <c r="P184" s="11" t="s">
        <v>860</v>
      </c>
      <c r="Q184" s="12">
        <v>71459563663</v>
      </c>
      <c r="R184" s="12">
        <v>490744</v>
      </c>
      <c r="S184" s="12"/>
      <c r="T184" s="12"/>
      <c r="U184" s="11" t="s">
        <v>469</v>
      </c>
      <c r="V184" s="11"/>
      <c r="W184" s="11" t="s">
        <v>860</v>
      </c>
      <c r="X184" s="13">
        <f t="shared" si="203"/>
        <v>120000</v>
      </c>
      <c r="Y184" s="14">
        <f t="shared" si="202"/>
        <v>1440000</v>
      </c>
      <c r="Z184" s="15">
        <v>1440000</v>
      </c>
      <c r="AA184" s="15">
        <f t="shared" si="199"/>
        <v>370714285714.28571</v>
      </c>
      <c r="AB184" s="16">
        <v>82235.333333333328</v>
      </c>
      <c r="AC184" s="16">
        <v>102151.33333333333</v>
      </c>
      <c r="AD184" s="269">
        <f t="shared" si="200"/>
        <v>100000</v>
      </c>
      <c r="AE184" s="269">
        <f t="shared" si="201"/>
        <v>1200000</v>
      </c>
      <c r="AF184" s="291">
        <v>1200000</v>
      </c>
      <c r="AG184" s="18">
        <f t="shared" si="140"/>
        <v>308928571428.57141</v>
      </c>
      <c r="AH184" s="59"/>
      <c r="AI184" s="129">
        <f t="shared" si="209"/>
        <v>0.83333333333333337</v>
      </c>
      <c r="AJ184" s="290">
        <v>0.15</v>
      </c>
      <c r="AK184" s="9">
        <f t="shared" si="142"/>
        <v>180000</v>
      </c>
      <c r="AL184" s="259">
        <f t="shared" si="143"/>
        <v>1380000</v>
      </c>
      <c r="AM184" s="259">
        <f t="shared" si="138"/>
        <v>355267857142.85712</v>
      </c>
      <c r="AN184" s="262">
        <v>60000</v>
      </c>
      <c r="AO184" s="262">
        <f t="shared" si="144"/>
        <v>15446428571.428572</v>
      </c>
      <c r="AP184" s="262">
        <f t="shared" si="145"/>
        <v>9000</v>
      </c>
      <c r="AQ184" s="262">
        <f t="shared" si="146"/>
        <v>2316964285.7142859</v>
      </c>
      <c r="AR184" s="274">
        <v>84000.000000000015</v>
      </c>
      <c r="AS184" s="274">
        <f t="shared" si="147"/>
        <v>21625000000.000004</v>
      </c>
      <c r="AT184" s="274">
        <f t="shared" si="148"/>
        <v>12600.000000000002</v>
      </c>
      <c r="AU184" s="274">
        <f t="shared" si="149"/>
        <v>3243750000.0000005</v>
      </c>
      <c r="AV184" s="262">
        <v>84000.000000000015</v>
      </c>
      <c r="AW184" s="262">
        <f t="shared" si="150"/>
        <v>21625000000.000004</v>
      </c>
      <c r="AX184" s="262">
        <f t="shared" si="151"/>
        <v>12600.000000000002</v>
      </c>
      <c r="AY184" s="262">
        <f t="shared" si="152"/>
        <v>3243750000.0000005</v>
      </c>
      <c r="AZ184" s="262">
        <f t="shared" si="153"/>
        <v>228000.00000000003</v>
      </c>
      <c r="BA184" s="262">
        <f t="shared" si="154"/>
        <v>58696428571.428581</v>
      </c>
      <c r="BB184" s="262">
        <f t="shared" si="155"/>
        <v>34200</v>
      </c>
      <c r="BC184" s="262">
        <f t="shared" si="156"/>
        <v>8804464285.7142868</v>
      </c>
      <c r="BD184" s="261">
        <v>84000.000000000015</v>
      </c>
      <c r="BE184" s="262">
        <f t="shared" si="157"/>
        <v>21625000000.000004</v>
      </c>
      <c r="BF184" s="262">
        <f t="shared" si="158"/>
        <v>12600.000000000002</v>
      </c>
      <c r="BG184" s="262">
        <f t="shared" si="159"/>
        <v>3243750000.0000005</v>
      </c>
      <c r="BH184" s="262">
        <v>96000</v>
      </c>
      <c r="BI184" s="262">
        <f t="shared" si="160"/>
        <v>24714285714.285713</v>
      </c>
      <c r="BJ184" s="262">
        <f t="shared" si="161"/>
        <v>14400</v>
      </c>
      <c r="BK184" s="262">
        <f t="shared" si="162"/>
        <v>3707142857.1428571</v>
      </c>
      <c r="BL184" s="262">
        <v>72000</v>
      </c>
      <c r="BM184" s="262">
        <f t="shared" si="163"/>
        <v>18535714285.714287</v>
      </c>
      <c r="BN184" s="262">
        <f t="shared" si="164"/>
        <v>10800</v>
      </c>
      <c r="BO184" s="262">
        <f t="shared" si="165"/>
        <v>2780357142.8571429</v>
      </c>
      <c r="BP184" s="262">
        <f t="shared" si="166"/>
        <v>252000</v>
      </c>
      <c r="BQ184" s="262">
        <f t="shared" si="167"/>
        <v>64875000000</v>
      </c>
      <c r="BR184" s="262">
        <f t="shared" si="168"/>
        <v>37800</v>
      </c>
      <c r="BS184" s="262">
        <f t="shared" si="169"/>
        <v>9731250000</v>
      </c>
      <c r="BT184" s="262">
        <v>132000</v>
      </c>
      <c r="BU184" s="262">
        <f t="shared" si="170"/>
        <v>33982142857.142857</v>
      </c>
      <c r="BV184" s="262">
        <f t="shared" si="171"/>
        <v>19800</v>
      </c>
      <c r="BW184" s="262">
        <f t="shared" si="172"/>
        <v>5097321428.5714283</v>
      </c>
      <c r="BX184" s="261">
        <v>132000</v>
      </c>
      <c r="BY184" s="262">
        <f t="shared" si="173"/>
        <v>33982142857.142857</v>
      </c>
      <c r="BZ184" s="262">
        <f t="shared" si="174"/>
        <v>19800</v>
      </c>
      <c r="CA184" s="262">
        <f t="shared" si="175"/>
        <v>5097321428.5714283</v>
      </c>
      <c r="CB184" s="262">
        <v>120000</v>
      </c>
      <c r="CC184" s="262">
        <f t="shared" si="176"/>
        <v>30892857142.857143</v>
      </c>
      <c r="CD184" s="262">
        <f t="shared" si="177"/>
        <v>18000</v>
      </c>
      <c r="CE184" s="262">
        <f t="shared" si="178"/>
        <v>4633928571.4285717</v>
      </c>
      <c r="CF184" s="262">
        <f t="shared" si="179"/>
        <v>384000</v>
      </c>
      <c r="CG184" s="262">
        <f t="shared" si="180"/>
        <v>98857142857.142853</v>
      </c>
      <c r="CH184" s="262">
        <f t="shared" si="181"/>
        <v>5097359228.5714283</v>
      </c>
      <c r="CI184" s="262">
        <f t="shared" si="182"/>
        <v>14828571428.571428</v>
      </c>
      <c r="CJ184" s="262">
        <v>132000</v>
      </c>
      <c r="CK184" s="262">
        <f t="shared" si="183"/>
        <v>33982142857.142857</v>
      </c>
      <c r="CL184" s="262">
        <f t="shared" si="184"/>
        <v>19800</v>
      </c>
      <c r="CM184" s="262">
        <f t="shared" si="185"/>
        <v>5097321428.5714283</v>
      </c>
      <c r="CN184" s="262">
        <v>120000</v>
      </c>
      <c r="CO184" s="262">
        <f t="shared" si="186"/>
        <v>30892857142.857143</v>
      </c>
      <c r="CP184" s="262">
        <f t="shared" si="187"/>
        <v>18000</v>
      </c>
      <c r="CQ184" s="262">
        <f t="shared" si="188"/>
        <v>4633928571.4285717</v>
      </c>
      <c r="CR184" s="262">
        <v>84000.000000000015</v>
      </c>
      <c r="CS184" s="262">
        <f t="shared" si="189"/>
        <v>21625000000.000004</v>
      </c>
      <c r="CT184" s="262">
        <f t="shared" si="190"/>
        <v>12600.000000000002</v>
      </c>
      <c r="CU184" s="262">
        <f t="shared" si="191"/>
        <v>3243750000.0000005</v>
      </c>
      <c r="CV184" s="262">
        <f t="shared" si="192"/>
        <v>336000</v>
      </c>
      <c r="CW184" s="262">
        <f t="shared" si="193"/>
        <v>86500000000</v>
      </c>
      <c r="CX184" s="271">
        <f t="shared" si="194"/>
        <v>50400</v>
      </c>
      <c r="CY184" s="271">
        <f t="shared" si="195"/>
        <v>12975000000</v>
      </c>
      <c r="CZ184" s="300">
        <f t="shared" si="196"/>
        <v>180000</v>
      </c>
      <c r="DA184" s="300">
        <f t="shared" si="197"/>
        <v>46339285714.285713</v>
      </c>
      <c r="DB184" s="300">
        <f t="shared" si="198"/>
        <v>0</v>
      </c>
      <c r="DC184" s="300"/>
      <c r="DD184" s="300"/>
      <c r="DE184" s="300"/>
      <c r="DF184" s="300"/>
    </row>
    <row r="185" spans="1:110" x14ac:dyDescent="0.35">
      <c r="A185" s="22" t="s">
        <v>8</v>
      </c>
      <c r="B185" s="22">
        <v>13070210</v>
      </c>
      <c r="C185" s="6" t="s">
        <v>287</v>
      </c>
      <c r="D185" s="7" t="s">
        <v>73</v>
      </c>
      <c r="E185" s="7">
        <v>12</v>
      </c>
      <c r="F185" s="7">
        <v>1</v>
      </c>
      <c r="G185" s="8">
        <v>89500</v>
      </c>
      <c r="H185" s="9">
        <f t="shared" si="139"/>
        <v>89500</v>
      </c>
      <c r="I185" s="10"/>
      <c r="J185" s="10"/>
      <c r="K185" s="10"/>
      <c r="L185" s="11"/>
      <c r="M185" s="8">
        <v>4009600</v>
      </c>
      <c r="N185" s="8">
        <v>40</v>
      </c>
      <c r="O185" s="8" t="s">
        <v>469</v>
      </c>
      <c r="P185" s="11" t="s">
        <v>860</v>
      </c>
      <c r="Q185" s="12">
        <v>0</v>
      </c>
      <c r="R185" s="12">
        <v>0</v>
      </c>
      <c r="S185" s="12"/>
      <c r="T185" s="12"/>
      <c r="U185" s="12">
        <v>0</v>
      </c>
      <c r="V185" s="12"/>
      <c r="W185" s="11" t="s">
        <v>860</v>
      </c>
      <c r="X185" s="13">
        <f t="shared" si="203"/>
        <v>0</v>
      </c>
      <c r="Y185" s="14">
        <f t="shared" si="202"/>
        <v>0</v>
      </c>
      <c r="Z185" s="15">
        <v>0</v>
      </c>
      <c r="AA185" s="15">
        <f t="shared" si="199"/>
        <v>0</v>
      </c>
      <c r="AB185" s="16">
        <v>3</v>
      </c>
      <c r="AC185" s="16">
        <v>0</v>
      </c>
      <c r="AD185" s="269">
        <f t="shared" si="200"/>
        <v>0</v>
      </c>
      <c r="AE185" s="269">
        <f t="shared" si="201"/>
        <v>0</v>
      </c>
      <c r="AF185" s="283"/>
      <c r="AG185" s="18">
        <f t="shared" si="140"/>
        <v>0</v>
      </c>
      <c r="AH185" s="59"/>
      <c r="AI185" s="129" t="e">
        <f t="shared" si="209"/>
        <v>#DIV/0!</v>
      </c>
      <c r="AJ185" s="290">
        <v>0</v>
      </c>
      <c r="AK185" s="9">
        <f t="shared" si="142"/>
        <v>0</v>
      </c>
      <c r="AL185" s="259">
        <f t="shared" si="143"/>
        <v>0</v>
      </c>
      <c r="AM185" s="259">
        <f t="shared" si="138"/>
        <v>0</v>
      </c>
      <c r="AN185" s="262">
        <v>0</v>
      </c>
      <c r="AO185" s="262">
        <f t="shared" si="144"/>
        <v>0</v>
      </c>
      <c r="AP185" s="262">
        <f t="shared" si="145"/>
        <v>0</v>
      </c>
      <c r="AQ185" s="262">
        <f t="shared" si="146"/>
        <v>0</v>
      </c>
      <c r="AR185" s="274">
        <v>0</v>
      </c>
      <c r="AS185" s="274">
        <f t="shared" si="147"/>
        <v>0</v>
      </c>
      <c r="AT185" s="274">
        <f t="shared" si="148"/>
        <v>0</v>
      </c>
      <c r="AU185" s="274">
        <f t="shared" si="149"/>
        <v>0</v>
      </c>
      <c r="AV185" s="262">
        <v>0</v>
      </c>
      <c r="AW185" s="262">
        <f t="shared" si="150"/>
        <v>0</v>
      </c>
      <c r="AX185" s="262">
        <f t="shared" si="151"/>
        <v>0</v>
      </c>
      <c r="AY185" s="262">
        <f t="shared" si="152"/>
        <v>0</v>
      </c>
      <c r="AZ185" s="262">
        <f t="shared" si="153"/>
        <v>0</v>
      </c>
      <c r="BA185" s="262">
        <f t="shared" si="154"/>
        <v>0</v>
      </c>
      <c r="BB185" s="262">
        <f t="shared" si="155"/>
        <v>0</v>
      </c>
      <c r="BC185" s="262">
        <f t="shared" si="156"/>
        <v>0</v>
      </c>
      <c r="BD185" s="261">
        <v>0</v>
      </c>
      <c r="BE185" s="262">
        <f t="shared" si="157"/>
        <v>0</v>
      </c>
      <c r="BF185" s="262">
        <f t="shared" si="158"/>
        <v>0</v>
      </c>
      <c r="BG185" s="262">
        <f t="shared" si="159"/>
        <v>0</v>
      </c>
      <c r="BH185" s="262">
        <v>0</v>
      </c>
      <c r="BI185" s="262">
        <f t="shared" si="160"/>
        <v>0</v>
      </c>
      <c r="BJ185" s="262">
        <f t="shared" si="161"/>
        <v>0</v>
      </c>
      <c r="BK185" s="262">
        <f t="shared" si="162"/>
        <v>0</v>
      </c>
      <c r="BL185" s="262">
        <v>0</v>
      </c>
      <c r="BM185" s="262">
        <f t="shared" si="163"/>
        <v>0</v>
      </c>
      <c r="BN185" s="262">
        <f t="shared" si="164"/>
        <v>0</v>
      </c>
      <c r="BO185" s="262">
        <f t="shared" si="165"/>
        <v>0</v>
      </c>
      <c r="BP185" s="262">
        <f t="shared" si="166"/>
        <v>0</v>
      </c>
      <c r="BQ185" s="262">
        <f t="shared" si="167"/>
        <v>0</v>
      </c>
      <c r="BR185" s="262">
        <f t="shared" si="168"/>
        <v>0</v>
      </c>
      <c r="BS185" s="262">
        <f t="shared" si="169"/>
        <v>0</v>
      </c>
      <c r="BT185" s="262">
        <v>0</v>
      </c>
      <c r="BU185" s="262">
        <f t="shared" si="170"/>
        <v>0</v>
      </c>
      <c r="BV185" s="262">
        <f t="shared" si="171"/>
        <v>0</v>
      </c>
      <c r="BW185" s="262">
        <f t="shared" si="172"/>
        <v>0</v>
      </c>
      <c r="BX185" s="261">
        <v>0</v>
      </c>
      <c r="BY185" s="262">
        <f t="shared" si="173"/>
        <v>0</v>
      </c>
      <c r="BZ185" s="262">
        <f t="shared" si="174"/>
        <v>0</v>
      </c>
      <c r="CA185" s="262">
        <f t="shared" si="175"/>
        <v>0</v>
      </c>
      <c r="CB185" s="262">
        <v>0</v>
      </c>
      <c r="CC185" s="262">
        <f t="shared" si="176"/>
        <v>0</v>
      </c>
      <c r="CD185" s="262">
        <f t="shared" si="177"/>
        <v>0</v>
      </c>
      <c r="CE185" s="262">
        <f t="shared" si="178"/>
        <v>0</v>
      </c>
      <c r="CF185" s="262">
        <f t="shared" si="179"/>
        <v>0</v>
      </c>
      <c r="CG185" s="262">
        <f t="shared" si="180"/>
        <v>0</v>
      </c>
      <c r="CH185" s="262">
        <f t="shared" si="181"/>
        <v>0</v>
      </c>
      <c r="CI185" s="262">
        <f t="shared" si="182"/>
        <v>0</v>
      </c>
      <c r="CJ185" s="262">
        <v>0</v>
      </c>
      <c r="CK185" s="262">
        <f t="shared" si="183"/>
        <v>0</v>
      </c>
      <c r="CL185" s="262">
        <f t="shared" si="184"/>
        <v>0</v>
      </c>
      <c r="CM185" s="262">
        <f t="shared" si="185"/>
        <v>0</v>
      </c>
      <c r="CN185" s="262">
        <v>0</v>
      </c>
      <c r="CO185" s="262">
        <f t="shared" si="186"/>
        <v>0</v>
      </c>
      <c r="CP185" s="262">
        <f t="shared" si="187"/>
        <v>0</v>
      </c>
      <c r="CQ185" s="262">
        <f t="shared" si="188"/>
        <v>0</v>
      </c>
      <c r="CR185" s="262">
        <v>0</v>
      </c>
      <c r="CS185" s="262">
        <f t="shared" si="189"/>
        <v>0</v>
      </c>
      <c r="CT185" s="262">
        <f t="shared" si="190"/>
        <v>0</v>
      </c>
      <c r="CU185" s="262">
        <f t="shared" si="191"/>
        <v>0</v>
      </c>
      <c r="CV185" s="262">
        <f t="shared" si="192"/>
        <v>0</v>
      </c>
      <c r="CW185" s="262">
        <f t="shared" si="193"/>
        <v>0</v>
      </c>
      <c r="CX185" s="271">
        <f t="shared" si="194"/>
        <v>0</v>
      </c>
      <c r="CY185" s="271">
        <f t="shared" si="195"/>
        <v>0</v>
      </c>
      <c r="CZ185" s="300">
        <f t="shared" si="196"/>
        <v>0</v>
      </c>
      <c r="DA185" s="300">
        <f t="shared" si="197"/>
        <v>0</v>
      </c>
      <c r="DB185" s="300">
        <f t="shared" si="198"/>
        <v>0</v>
      </c>
      <c r="DC185" s="300"/>
      <c r="DD185" s="300"/>
      <c r="DE185" s="300"/>
      <c r="DF185" s="300"/>
    </row>
    <row r="186" spans="1:110" x14ac:dyDescent="0.35">
      <c r="A186" s="22" t="s">
        <v>8</v>
      </c>
      <c r="B186" s="22">
        <v>13070211</v>
      </c>
      <c r="C186" s="6" t="s">
        <v>288</v>
      </c>
      <c r="D186" s="7" t="s">
        <v>74</v>
      </c>
      <c r="E186" s="7">
        <v>12</v>
      </c>
      <c r="F186" s="7">
        <v>1</v>
      </c>
      <c r="G186" s="8">
        <v>282738</v>
      </c>
      <c r="H186" s="9">
        <f t="shared" si="139"/>
        <v>282738</v>
      </c>
      <c r="I186" s="10"/>
      <c r="J186" s="10"/>
      <c r="K186" s="10"/>
      <c r="L186" s="10"/>
      <c r="M186" s="8">
        <v>1047751200</v>
      </c>
      <c r="N186" s="8">
        <v>2736</v>
      </c>
      <c r="O186" s="8" t="s">
        <v>469</v>
      </c>
      <c r="P186" s="11" t="s">
        <v>860</v>
      </c>
      <c r="Q186" s="12">
        <v>9289119600</v>
      </c>
      <c r="R186" s="12">
        <v>5756</v>
      </c>
      <c r="S186" s="12"/>
      <c r="T186" s="12"/>
      <c r="U186" s="11" t="s">
        <v>469</v>
      </c>
      <c r="V186" s="11"/>
      <c r="W186" s="11" t="s">
        <v>860</v>
      </c>
      <c r="X186" s="13">
        <f t="shared" si="203"/>
        <v>5760</v>
      </c>
      <c r="Y186" s="14">
        <f t="shared" si="202"/>
        <v>69120</v>
      </c>
      <c r="Z186" s="15">
        <v>69120</v>
      </c>
      <c r="AA186" s="15">
        <f t="shared" si="199"/>
        <v>19542850560</v>
      </c>
      <c r="AB186" s="16">
        <v>228</v>
      </c>
      <c r="AC186" s="16">
        <v>1324.6666666666667</v>
      </c>
      <c r="AD186" s="269">
        <f t="shared" si="200"/>
        <v>0</v>
      </c>
      <c r="AE186" s="269">
        <f t="shared" si="201"/>
        <v>0</v>
      </c>
      <c r="AF186" s="283"/>
      <c r="AG186" s="18">
        <f t="shared" si="140"/>
        <v>0</v>
      </c>
      <c r="AH186" s="59"/>
      <c r="AI186" s="129">
        <f t="shared" si="209"/>
        <v>0</v>
      </c>
      <c r="AJ186" s="290">
        <v>0</v>
      </c>
      <c r="AK186" s="9">
        <f t="shared" si="142"/>
        <v>0</v>
      </c>
      <c r="AL186" s="259">
        <f t="shared" si="143"/>
        <v>0</v>
      </c>
      <c r="AM186" s="259">
        <f t="shared" si="138"/>
        <v>0</v>
      </c>
      <c r="AN186" s="262">
        <v>0</v>
      </c>
      <c r="AO186" s="262">
        <f t="shared" si="144"/>
        <v>0</v>
      </c>
      <c r="AP186" s="262">
        <f t="shared" si="145"/>
        <v>0</v>
      </c>
      <c r="AQ186" s="262">
        <f t="shared" si="146"/>
        <v>0</v>
      </c>
      <c r="AR186" s="274">
        <v>0</v>
      </c>
      <c r="AS186" s="274">
        <f t="shared" si="147"/>
        <v>0</v>
      </c>
      <c r="AT186" s="274">
        <f t="shared" si="148"/>
        <v>0</v>
      </c>
      <c r="AU186" s="274">
        <f t="shared" si="149"/>
        <v>0</v>
      </c>
      <c r="AV186" s="262">
        <v>0</v>
      </c>
      <c r="AW186" s="262">
        <f t="shared" si="150"/>
        <v>0</v>
      </c>
      <c r="AX186" s="262">
        <f t="shared" si="151"/>
        <v>0</v>
      </c>
      <c r="AY186" s="262">
        <f t="shared" si="152"/>
        <v>0</v>
      </c>
      <c r="AZ186" s="262">
        <f t="shared" si="153"/>
        <v>0</v>
      </c>
      <c r="BA186" s="262">
        <f t="shared" si="154"/>
        <v>0</v>
      </c>
      <c r="BB186" s="262">
        <f t="shared" si="155"/>
        <v>0</v>
      </c>
      <c r="BC186" s="262">
        <f t="shared" si="156"/>
        <v>0</v>
      </c>
      <c r="BD186" s="261">
        <v>0</v>
      </c>
      <c r="BE186" s="262">
        <f t="shared" si="157"/>
        <v>0</v>
      </c>
      <c r="BF186" s="262">
        <f t="shared" si="158"/>
        <v>0</v>
      </c>
      <c r="BG186" s="262">
        <f t="shared" si="159"/>
        <v>0</v>
      </c>
      <c r="BH186" s="262">
        <v>0</v>
      </c>
      <c r="BI186" s="262">
        <f t="shared" si="160"/>
        <v>0</v>
      </c>
      <c r="BJ186" s="262">
        <f t="shared" si="161"/>
        <v>0</v>
      </c>
      <c r="BK186" s="262">
        <f t="shared" si="162"/>
        <v>0</v>
      </c>
      <c r="BL186" s="262">
        <v>0</v>
      </c>
      <c r="BM186" s="262">
        <f t="shared" si="163"/>
        <v>0</v>
      </c>
      <c r="BN186" s="262">
        <f t="shared" si="164"/>
        <v>0</v>
      </c>
      <c r="BO186" s="262">
        <f t="shared" si="165"/>
        <v>0</v>
      </c>
      <c r="BP186" s="262">
        <f t="shared" si="166"/>
        <v>0</v>
      </c>
      <c r="BQ186" s="262">
        <f t="shared" si="167"/>
        <v>0</v>
      </c>
      <c r="BR186" s="262">
        <f t="shared" si="168"/>
        <v>0</v>
      </c>
      <c r="BS186" s="262">
        <f t="shared" si="169"/>
        <v>0</v>
      </c>
      <c r="BT186" s="262">
        <v>0</v>
      </c>
      <c r="BU186" s="262">
        <f t="shared" si="170"/>
        <v>0</v>
      </c>
      <c r="BV186" s="262">
        <f t="shared" si="171"/>
        <v>0</v>
      </c>
      <c r="BW186" s="262">
        <f t="shared" si="172"/>
        <v>0</v>
      </c>
      <c r="BX186" s="261">
        <v>0</v>
      </c>
      <c r="BY186" s="262">
        <f t="shared" si="173"/>
        <v>0</v>
      </c>
      <c r="BZ186" s="262">
        <f t="shared" si="174"/>
        <v>0</v>
      </c>
      <c r="CA186" s="262">
        <f t="shared" si="175"/>
        <v>0</v>
      </c>
      <c r="CB186" s="262">
        <v>0</v>
      </c>
      <c r="CC186" s="262">
        <f t="shared" si="176"/>
        <v>0</v>
      </c>
      <c r="CD186" s="262">
        <f t="shared" si="177"/>
        <v>0</v>
      </c>
      <c r="CE186" s="262">
        <f t="shared" si="178"/>
        <v>0</v>
      </c>
      <c r="CF186" s="262">
        <f t="shared" si="179"/>
        <v>0</v>
      </c>
      <c r="CG186" s="262">
        <f t="shared" si="180"/>
        <v>0</v>
      </c>
      <c r="CH186" s="262">
        <f t="shared" si="181"/>
        <v>0</v>
      </c>
      <c r="CI186" s="262">
        <f t="shared" si="182"/>
        <v>0</v>
      </c>
      <c r="CJ186" s="262">
        <v>0</v>
      </c>
      <c r="CK186" s="262">
        <f t="shared" si="183"/>
        <v>0</v>
      </c>
      <c r="CL186" s="262">
        <f t="shared" si="184"/>
        <v>0</v>
      </c>
      <c r="CM186" s="262">
        <f t="shared" si="185"/>
        <v>0</v>
      </c>
      <c r="CN186" s="262">
        <v>0</v>
      </c>
      <c r="CO186" s="262">
        <f t="shared" si="186"/>
        <v>0</v>
      </c>
      <c r="CP186" s="262">
        <f t="shared" si="187"/>
        <v>0</v>
      </c>
      <c r="CQ186" s="262">
        <f t="shared" si="188"/>
        <v>0</v>
      </c>
      <c r="CR186" s="262">
        <v>0</v>
      </c>
      <c r="CS186" s="262">
        <f t="shared" si="189"/>
        <v>0</v>
      </c>
      <c r="CT186" s="262">
        <f t="shared" si="190"/>
        <v>0</v>
      </c>
      <c r="CU186" s="262">
        <f t="shared" si="191"/>
        <v>0</v>
      </c>
      <c r="CV186" s="262">
        <f t="shared" si="192"/>
        <v>0</v>
      </c>
      <c r="CW186" s="262">
        <f t="shared" si="193"/>
        <v>0</v>
      </c>
      <c r="CX186" s="271">
        <f t="shared" si="194"/>
        <v>0</v>
      </c>
      <c r="CY186" s="271">
        <f t="shared" si="195"/>
        <v>0</v>
      </c>
      <c r="CZ186" s="300">
        <f t="shared" si="196"/>
        <v>0</v>
      </c>
      <c r="DA186" s="300">
        <f t="shared" si="197"/>
        <v>0</v>
      </c>
      <c r="DB186" s="300">
        <f t="shared" si="198"/>
        <v>0</v>
      </c>
      <c r="DC186" s="300"/>
      <c r="DD186" s="300"/>
      <c r="DE186" s="300"/>
      <c r="DF186" s="300"/>
    </row>
    <row r="187" spans="1:110" x14ac:dyDescent="0.35">
      <c r="A187" s="22" t="s">
        <v>8</v>
      </c>
      <c r="B187" s="22" t="s">
        <v>819</v>
      </c>
      <c r="C187" s="6" t="s">
        <v>168</v>
      </c>
      <c r="D187" s="7" t="s">
        <v>169</v>
      </c>
      <c r="E187" s="177">
        <v>9</v>
      </c>
      <c r="F187" s="7">
        <v>1</v>
      </c>
      <c r="G187" s="8">
        <v>1308000</v>
      </c>
      <c r="H187" s="9">
        <f t="shared" si="139"/>
        <v>1308000</v>
      </c>
      <c r="I187" s="10"/>
      <c r="J187" s="10"/>
      <c r="K187" s="10"/>
      <c r="L187" s="10"/>
      <c r="M187" s="8">
        <v>400565700</v>
      </c>
      <c r="N187" s="8">
        <v>1046</v>
      </c>
      <c r="O187" s="8" t="s">
        <v>469</v>
      </c>
      <c r="P187" s="11" t="s">
        <v>860</v>
      </c>
      <c r="Q187" s="12">
        <v>9289119600</v>
      </c>
      <c r="R187" s="12">
        <v>5756</v>
      </c>
      <c r="S187" s="12"/>
      <c r="T187" s="12"/>
      <c r="U187" s="11" t="s">
        <v>469</v>
      </c>
      <c r="V187" s="11"/>
      <c r="W187" s="11">
        <v>1</v>
      </c>
      <c r="X187" s="13">
        <f t="shared" si="203"/>
        <v>622.22222222222217</v>
      </c>
      <c r="Y187" s="14">
        <f t="shared" si="202"/>
        <v>5600</v>
      </c>
      <c r="Z187" s="15">
        <v>5600</v>
      </c>
      <c r="AA187" s="15">
        <f t="shared" si="199"/>
        <v>7324800000</v>
      </c>
      <c r="AB187" s="16">
        <v>0</v>
      </c>
      <c r="AC187" s="16"/>
      <c r="AD187" s="269">
        <f t="shared" si="200"/>
        <v>1333.3333333333333</v>
      </c>
      <c r="AE187" s="269">
        <f t="shared" si="201"/>
        <v>12000</v>
      </c>
      <c r="AF187" s="283">
        <v>12000</v>
      </c>
      <c r="AG187" s="18">
        <f t="shared" si="140"/>
        <v>15696000000</v>
      </c>
      <c r="AH187" s="59"/>
      <c r="AI187" s="129">
        <f t="shared" si="209"/>
        <v>2.1428571428571428</v>
      </c>
      <c r="AJ187" s="290">
        <v>0</v>
      </c>
      <c r="AK187" s="9">
        <f t="shared" si="142"/>
        <v>0</v>
      </c>
      <c r="AL187" s="259">
        <f t="shared" si="143"/>
        <v>12000</v>
      </c>
      <c r="AM187" s="259">
        <f t="shared" si="138"/>
        <v>15696000000</v>
      </c>
      <c r="AN187" s="262"/>
      <c r="AO187" s="262">
        <f t="shared" si="144"/>
        <v>0</v>
      </c>
      <c r="AP187" s="262">
        <f t="shared" si="145"/>
        <v>0</v>
      </c>
      <c r="AQ187" s="262">
        <f t="shared" si="146"/>
        <v>0</v>
      </c>
      <c r="AR187" s="274"/>
      <c r="AS187" s="274">
        <f t="shared" si="147"/>
        <v>0</v>
      </c>
      <c r="AT187" s="274">
        <f t="shared" si="148"/>
        <v>0</v>
      </c>
      <c r="AU187" s="274">
        <f t="shared" si="149"/>
        <v>0</v>
      </c>
      <c r="AV187" s="262">
        <v>960</v>
      </c>
      <c r="AW187" s="262">
        <f t="shared" si="150"/>
        <v>1255680000</v>
      </c>
      <c r="AX187" s="262">
        <f t="shared" si="151"/>
        <v>0</v>
      </c>
      <c r="AY187" s="262">
        <f t="shared" si="152"/>
        <v>0</v>
      </c>
      <c r="AZ187" s="262">
        <f t="shared" si="153"/>
        <v>960</v>
      </c>
      <c r="BA187" s="262">
        <f t="shared" si="154"/>
        <v>1255680000</v>
      </c>
      <c r="BB187" s="262">
        <f t="shared" si="155"/>
        <v>0</v>
      </c>
      <c r="BC187" s="262">
        <f t="shared" si="156"/>
        <v>0</v>
      </c>
      <c r="BD187" s="261">
        <v>1200</v>
      </c>
      <c r="BE187" s="262">
        <f t="shared" si="157"/>
        <v>1569600000</v>
      </c>
      <c r="BF187" s="262">
        <f t="shared" si="158"/>
        <v>0</v>
      </c>
      <c r="BG187" s="262">
        <f t="shared" si="159"/>
        <v>0</v>
      </c>
      <c r="BH187" s="262">
        <v>1320</v>
      </c>
      <c r="BI187" s="262">
        <f t="shared" si="160"/>
        <v>1726560000</v>
      </c>
      <c r="BJ187" s="262">
        <f t="shared" si="161"/>
        <v>0</v>
      </c>
      <c r="BK187" s="262">
        <f t="shared" si="162"/>
        <v>0</v>
      </c>
      <c r="BL187" s="262">
        <v>1200</v>
      </c>
      <c r="BM187" s="262">
        <f t="shared" si="163"/>
        <v>1569600000</v>
      </c>
      <c r="BN187" s="262">
        <f t="shared" si="164"/>
        <v>0</v>
      </c>
      <c r="BO187" s="262">
        <f t="shared" si="165"/>
        <v>0</v>
      </c>
      <c r="BP187" s="262">
        <f t="shared" si="166"/>
        <v>3720</v>
      </c>
      <c r="BQ187" s="262">
        <f t="shared" si="167"/>
        <v>4865760000</v>
      </c>
      <c r="BR187" s="262">
        <f t="shared" si="168"/>
        <v>0</v>
      </c>
      <c r="BS187" s="262">
        <f t="shared" si="169"/>
        <v>0</v>
      </c>
      <c r="BT187" s="262">
        <v>1320</v>
      </c>
      <c r="BU187" s="262">
        <f t="shared" si="170"/>
        <v>1726560000</v>
      </c>
      <c r="BV187" s="262">
        <f t="shared" si="171"/>
        <v>0</v>
      </c>
      <c r="BW187" s="262">
        <f t="shared" si="172"/>
        <v>0</v>
      </c>
      <c r="BX187" s="261">
        <v>1320</v>
      </c>
      <c r="BY187" s="262">
        <f t="shared" si="173"/>
        <v>1726560000</v>
      </c>
      <c r="BZ187" s="262">
        <f t="shared" si="174"/>
        <v>0</v>
      </c>
      <c r="CA187" s="262">
        <f t="shared" si="175"/>
        <v>0</v>
      </c>
      <c r="CB187" s="262">
        <v>1320</v>
      </c>
      <c r="CC187" s="262">
        <f t="shared" si="176"/>
        <v>1726560000</v>
      </c>
      <c r="CD187" s="262">
        <f t="shared" si="177"/>
        <v>0</v>
      </c>
      <c r="CE187" s="262">
        <f t="shared" si="178"/>
        <v>0</v>
      </c>
      <c r="CF187" s="262">
        <f t="shared" si="179"/>
        <v>3960</v>
      </c>
      <c r="CG187" s="262">
        <f t="shared" si="180"/>
        <v>5179680000</v>
      </c>
      <c r="CH187" s="262">
        <f t="shared" si="181"/>
        <v>0</v>
      </c>
      <c r="CI187" s="262">
        <f t="shared" si="182"/>
        <v>0</v>
      </c>
      <c r="CJ187" s="262">
        <v>1320</v>
      </c>
      <c r="CK187" s="262">
        <f t="shared" si="183"/>
        <v>1726560000</v>
      </c>
      <c r="CL187" s="262">
        <f t="shared" si="184"/>
        <v>0</v>
      </c>
      <c r="CM187" s="262">
        <f t="shared" si="185"/>
        <v>0</v>
      </c>
      <c r="CN187" s="262">
        <v>1200</v>
      </c>
      <c r="CO187" s="262">
        <f t="shared" si="186"/>
        <v>1569600000</v>
      </c>
      <c r="CP187" s="262">
        <f t="shared" si="187"/>
        <v>0</v>
      </c>
      <c r="CQ187" s="262">
        <f t="shared" si="188"/>
        <v>0</v>
      </c>
      <c r="CR187" s="262">
        <v>840.00000000000011</v>
      </c>
      <c r="CS187" s="262">
        <f t="shared" si="189"/>
        <v>1098720000.0000002</v>
      </c>
      <c r="CT187" s="262">
        <f t="shared" si="190"/>
        <v>0</v>
      </c>
      <c r="CU187" s="262">
        <f t="shared" si="191"/>
        <v>0</v>
      </c>
      <c r="CV187" s="262">
        <f t="shared" si="192"/>
        <v>3360</v>
      </c>
      <c r="CW187" s="262">
        <f t="shared" si="193"/>
        <v>4394880000</v>
      </c>
      <c r="CX187" s="271">
        <f t="shared" si="194"/>
        <v>0</v>
      </c>
      <c r="CY187" s="271">
        <f t="shared" si="195"/>
        <v>0</v>
      </c>
      <c r="CZ187" s="300">
        <f t="shared" si="196"/>
        <v>0</v>
      </c>
      <c r="DA187" s="300">
        <f t="shared" si="197"/>
        <v>0</v>
      </c>
      <c r="DB187" s="300">
        <f t="shared" si="198"/>
        <v>0</v>
      </c>
      <c r="DC187" s="300"/>
      <c r="DD187" s="300"/>
      <c r="DE187" s="300"/>
      <c r="DF187" s="300"/>
    </row>
    <row r="188" spans="1:110" x14ac:dyDescent="0.35">
      <c r="A188" s="22" t="s">
        <v>8</v>
      </c>
      <c r="B188" s="22">
        <v>13070203</v>
      </c>
      <c r="C188" s="6" t="s">
        <v>124</v>
      </c>
      <c r="D188" s="7" t="s">
        <v>75</v>
      </c>
      <c r="E188" s="7">
        <v>12</v>
      </c>
      <c r="F188" s="7">
        <v>1</v>
      </c>
      <c r="G188" s="8">
        <v>208333.33333333334</v>
      </c>
      <c r="H188" s="9">
        <f t="shared" si="139"/>
        <v>208333.33333333334</v>
      </c>
      <c r="I188" s="10"/>
      <c r="J188" s="10"/>
      <c r="K188" s="10"/>
      <c r="L188" s="11"/>
      <c r="M188" s="8">
        <v>121091661068</v>
      </c>
      <c r="N188" s="8">
        <v>1025156</v>
      </c>
      <c r="O188" s="8" t="s">
        <v>469</v>
      </c>
      <c r="P188" s="11" t="s">
        <v>860</v>
      </c>
      <c r="Q188" s="12">
        <v>59998418100</v>
      </c>
      <c r="R188" s="12">
        <v>615179</v>
      </c>
      <c r="S188" s="12"/>
      <c r="T188" s="12"/>
      <c r="U188" s="11" t="s">
        <v>469</v>
      </c>
      <c r="V188" s="11"/>
      <c r="W188" s="11" t="s">
        <v>860</v>
      </c>
      <c r="X188" s="13">
        <f t="shared" si="203"/>
        <v>120000</v>
      </c>
      <c r="Y188" s="14">
        <f t="shared" si="202"/>
        <v>1440000</v>
      </c>
      <c r="Z188" s="15">
        <v>1440000</v>
      </c>
      <c r="AA188" s="15">
        <f t="shared" si="199"/>
        <v>300000000000</v>
      </c>
      <c r="AB188" s="16">
        <v>85477.666666666672</v>
      </c>
      <c r="AC188" s="16">
        <v>113233.16666666667</v>
      </c>
      <c r="AD188" s="269">
        <f t="shared" si="200"/>
        <v>120000</v>
      </c>
      <c r="AE188" s="269">
        <f t="shared" si="201"/>
        <v>1440000</v>
      </c>
      <c r="AF188" s="283">
        <v>1440000</v>
      </c>
      <c r="AG188" s="18">
        <f t="shared" si="140"/>
        <v>300000000000</v>
      </c>
      <c r="AH188" s="59"/>
      <c r="AI188" s="129">
        <f t="shared" si="209"/>
        <v>1</v>
      </c>
      <c r="AJ188" s="290">
        <v>0.15</v>
      </c>
      <c r="AK188" s="9">
        <f t="shared" si="142"/>
        <v>216000</v>
      </c>
      <c r="AL188" s="259">
        <f t="shared" si="143"/>
        <v>1656000</v>
      </c>
      <c r="AM188" s="259">
        <f t="shared" si="138"/>
        <v>345000000000</v>
      </c>
      <c r="AN188" s="262">
        <v>72000</v>
      </c>
      <c r="AO188" s="262">
        <f t="shared" si="144"/>
        <v>15000000000</v>
      </c>
      <c r="AP188" s="262">
        <f t="shared" si="145"/>
        <v>10800</v>
      </c>
      <c r="AQ188" s="262">
        <f t="shared" si="146"/>
        <v>2250000000</v>
      </c>
      <c r="AR188" s="274">
        <v>100800.00000000001</v>
      </c>
      <c r="AS188" s="274">
        <f t="shared" si="147"/>
        <v>21000000000.000004</v>
      </c>
      <c r="AT188" s="274">
        <f t="shared" si="148"/>
        <v>15120.000000000002</v>
      </c>
      <c r="AU188" s="274">
        <f t="shared" si="149"/>
        <v>3150000000.0000005</v>
      </c>
      <c r="AV188" s="262">
        <v>100800.00000000001</v>
      </c>
      <c r="AW188" s="262">
        <f t="shared" si="150"/>
        <v>21000000000.000004</v>
      </c>
      <c r="AX188" s="262">
        <f t="shared" si="151"/>
        <v>15120.000000000002</v>
      </c>
      <c r="AY188" s="262">
        <f t="shared" si="152"/>
        <v>3150000000.0000005</v>
      </c>
      <c r="AZ188" s="262">
        <f t="shared" si="153"/>
        <v>273600</v>
      </c>
      <c r="BA188" s="262">
        <f t="shared" si="154"/>
        <v>57000000000.000008</v>
      </c>
      <c r="BB188" s="262">
        <f t="shared" si="155"/>
        <v>41040</v>
      </c>
      <c r="BC188" s="262">
        <f t="shared" si="156"/>
        <v>8550000000.000001</v>
      </c>
      <c r="BD188" s="261">
        <v>100800.00000000001</v>
      </c>
      <c r="BE188" s="262">
        <f t="shared" si="157"/>
        <v>21000000000.000004</v>
      </c>
      <c r="BF188" s="262">
        <f t="shared" si="158"/>
        <v>15120.000000000002</v>
      </c>
      <c r="BG188" s="262">
        <f t="shared" si="159"/>
        <v>3150000000.0000005</v>
      </c>
      <c r="BH188" s="262">
        <v>115200</v>
      </c>
      <c r="BI188" s="262">
        <f t="shared" si="160"/>
        <v>24000000000</v>
      </c>
      <c r="BJ188" s="262">
        <f t="shared" si="161"/>
        <v>17280</v>
      </c>
      <c r="BK188" s="262">
        <f t="shared" si="162"/>
        <v>3600000000</v>
      </c>
      <c r="BL188" s="262">
        <v>86400</v>
      </c>
      <c r="BM188" s="262">
        <f t="shared" si="163"/>
        <v>18000000000</v>
      </c>
      <c r="BN188" s="262">
        <f t="shared" si="164"/>
        <v>12960</v>
      </c>
      <c r="BO188" s="262">
        <f t="shared" si="165"/>
        <v>2700000000</v>
      </c>
      <c r="BP188" s="262">
        <f t="shared" si="166"/>
        <v>302400</v>
      </c>
      <c r="BQ188" s="262">
        <f t="shared" si="167"/>
        <v>63000000000</v>
      </c>
      <c r="BR188" s="262">
        <f t="shared" si="168"/>
        <v>45360</v>
      </c>
      <c r="BS188" s="262">
        <f t="shared" si="169"/>
        <v>9450000000</v>
      </c>
      <c r="BT188" s="262">
        <v>158400</v>
      </c>
      <c r="BU188" s="262">
        <f t="shared" si="170"/>
        <v>33000000000</v>
      </c>
      <c r="BV188" s="262">
        <f t="shared" si="171"/>
        <v>23760</v>
      </c>
      <c r="BW188" s="262">
        <f t="shared" si="172"/>
        <v>4950000000</v>
      </c>
      <c r="BX188" s="261">
        <v>158400</v>
      </c>
      <c r="BY188" s="262">
        <f t="shared" si="173"/>
        <v>33000000000</v>
      </c>
      <c r="BZ188" s="262">
        <f t="shared" si="174"/>
        <v>23760</v>
      </c>
      <c r="CA188" s="262">
        <f t="shared" si="175"/>
        <v>4950000000</v>
      </c>
      <c r="CB188" s="262">
        <v>144000</v>
      </c>
      <c r="CC188" s="262">
        <f t="shared" si="176"/>
        <v>30000000000</v>
      </c>
      <c r="CD188" s="262">
        <f t="shared" si="177"/>
        <v>21600</v>
      </c>
      <c r="CE188" s="262">
        <f t="shared" si="178"/>
        <v>4500000000</v>
      </c>
      <c r="CF188" s="262">
        <f t="shared" si="179"/>
        <v>460800</v>
      </c>
      <c r="CG188" s="262">
        <f t="shared" si="180"/>
        <v>96000000000</v>
      </c>
      <c r="CH188" s="262">
        <f t="shared" si="181"/>
        <v>4950045360</v>
      </c>
      <c r="CI188" s="262">
        <f t="shared" si="182"/>
        <v>14400000000</v>
      </c>
      <c r="CJ188" s="262">
        <v>158400</v>
      </c>
      <c r="CK188" s="262">
        <f t="shared" si="183"/>
        <v>33000000000</v>
      </c>
      <c r="CL188" s="262">
        <f t="shared" si="184"/>
        <v>23760</v>
      </c>
      <c r="CM188" s="262">
        <f t="shared" si="185"/>
        <v>4950000000</v>
      </c>
      <c r="CN188" s="262">
        <v>144000</v>
      </c>
      <c r="CO188" s="262">
        <f t="shared" si="186"/>
        <v>30000000000</v>
      </c>
      <c r="CP188" s="262">
        <f t="shared" si="187"/>
        <v>21600</v>
      </c>
      <c r="CQ188" s="262">
        <f t="shared" si="188"/>
        <v>4500000000</v>
      </c>
      <c r="CR188" s="262">
        <v>100800.00000000001</v>
      </c>
      <c r="CS188" s="262">
        <f t="shared" si="189"/>
        <v>21000000000.000004</v>
      </c>
      <c r="CT188" s="262">
        <f t="shared" si="190"/>
        <v>15120.000000000002</v>
      </c>
      <c r="CU188" s="262">
        <f t="shared" si="191"/>
        <v>3150000000.0000005</v>
      </c>
      <c r="CV188" s="262">
        <f t="shared" si="192"/>
        <v>403200</v>
      </c>
      <c r="CW188" s="262">
        <f t="shared" si="193"/>
        <v>84000000000</v>
      </c>
      <c r="CX188" s="271">
        <f t="shared" si="194"/>
        <v>60480</v>
      </c>
      <c r="CY188" s="271">
        <f t="shared" si="195"/>
        <v>12600000000</v>
      </c>
      <c r="CZ188" s="300">
        <f t="shared" si="196"/>
        <v>216000</v>
      </c>
      <c r="DA188" s="300">
        <f t="shared" si="197"/>
        <v>45000000000</v>
      </c>
      <c r="DB188" s="300">
        <f t="shared" si="198"/>
        <v>0</v>
      </c>
      <c r="DC188" s="300"/>
      <c r="DD188" s="300"/>
      <c r="DE188" s="300"/>
      <c r="DF188" s="300"/>
    </row>
    <row r="189" spans="1:110" x14ac:dyDescent="0.35">
      <c r="A189" s="22" t="s">
        <v>8</v>
      </c>
      <c r="B189" s="22">
        <v>13070214</v>
      </c>
      <c r="C189" s="6" t="s">
        <v>289</v>
      </c>
      <c r="D189" s="7" t="s">
        <v>75</v>
      </c>
      <c r="E189" s="7">
        <v>12</v>
      </c>
      <c r="F189" s="7">
        <v>1</v>
      </c>
      <c r="G189" s="8">
        <v>279017.85714285716</v>
      </c>
      <c r="H189" s="9">
        <f t="shared" si="139"/>
        <v>279017.85714285716</v>
      </c>
      <c r="I189" s="10"/>
      <c r="J189" s="10"/>
      <c r="K189" s="10"/>
      <c r="L189" s="11"/>
      <c r="M189" s="8">
        <v>52752004331</v>
      </c>
      <c r="N189" s="8">
        <v>386902</v>
      </c>
      <c r="O189" s="8" t="s">
        <v>469</v>
      </c>
      <c r="P189" s="11" t="s">
        <v>860</v>
      </c>
      <c r="Q189" s="12">
        <v>49675190622</v>
      </c>
      <c r="R189" s="12">
        <v>397492</v>
      </c>
      <c r="S189" s="12"/>
      <c r="T189" s="12"/>
      <c r="U189" s="11" t="s">
        <v>469</v>
      </c>
      <c r="V189" s="11"/>
      <c r="W189" s="11" t="s">
        <v>860</v>
      </c>
      <c r="X189" s="13">
        <f t="shared" si="203"/>
        <v>108000</v>
      </c>
      <c r="Y189" s="14">
        <f t="shared" ref="Y189:Y225" si="210">Z189/F189</f>
        <v>1296000</v>
      </c>
      <c r="Z189" s="15">
        <v>1296000</v>
      </c>
      <c r="AA189" s="15">
        <f t="shared" si="199"/>
        <v>361607142857.14288</v>
      </c>
      <c r="AB189" s="16">
        <v>32241.833333333332</v>
      </c>
      <c r="AC189" s="16">
        <v>91314.5</v>
      </c>
      <c r="AD189" s="269">
        <f t="shared" si="200"/>
        <v>100000</v>
      </c>
      <c r="AE189" s="269">
        <f t="shared" si="201"/>
        <v>1200000</v>
      </c>
      <c r="AF189" s="291">
        <v>1200000</v>
      </c>
      <c r="AG189" s="18">
        <f t="shared" si="140"/>
        <v>334821428571.42859</v>
      </c>
      <c r="AH189" s="59"/>
      <c r="AI189" s="129">
        <f t="shared" si="209"/>
        <v>0.92592592592592593</v>
      </c>
      <c r="AJ189" s="290">
        <v>0.15</v>
      </c>
      <c r="AK189" s="9">
        <f t="shared" si="142"/>
        <v>180000</v>
      </c>
      <c r="AL189" s="259">
        <f t="shared" si="143"/>
        <v>1380000</v>
      </c>
      <c r="AM189" s="259">
        <f t="shared" si="138"/>
        <v>385044642857.14288</v>
      </c>
      <c r="AN189" s="262">
        <v>60000</v>
      </c>
      <c r="AO189" s="262">
        <f t="shared" si="144"/>
        <v>16741071428.57143</v>
      </c>
      <c r="AP189" s="262">
        <f t="shared" si="145"/>
        <v>9000</v>
      </c>
      <c r="AQ189" s="262">
        <f t="shared" si="146"/>
        <v>2511160714.2857146</v>
      </c>
      <c r="AR189" s="274">
        <v>84000.000000000015</v>
      </c>
      <c r="AS189" s="274">
        <f t="shared" si="147"/>
        <v>23437500000.000004</v>
      </c>
      <c r="AT189" s="274">
        <f t="shared" si="148"/>
        <v>12600.000000000002</v>
      </c>
      <c r="AU189" s="274">
        <f t="shared" si="149"/>
        <v>3515625000.000001</v>
      </c>
      <c r="AV189" s="262">
        <v>84000.000000000015</v>
      </c>
      <c r="AW189" s="262">
        <f t="shared" si="150"/>
        <v>23437500000.000004</v>
      </c>
      <c r="AX189" s="262">
        <f t="shared" si="151"/>
        <v>12600.000000000002</v>
      </c>
      <c r="AY189" s="262">
        <f t="shared" si="152"/>
        <v>3515625000.000001</v>
      </c>
      <c r="AZ189" s="262">
        <f t="shared" si="153"/>
        <v>228000.00000000003</v>
      </c>
      <c r="BA189" s="262">
        <f t="shared" si="154"/>
        <v>63616071428.571442</v>
      </c>
      <c r="BB189" s="262">
        <f t="shared" si="155"/>
        <v>34200</v>
      </c>
      <c r="BC189" s="262">
        <f t="shared" si="156"/>
        <v>9542410714.285717</v>
      </c>
      <c r="BD189" s="261">
        <v>84000.000000000015</v>
      </c>
      <c r="BE189" s="262">
        <f t="shared" si="157"/>
        <v>23437500000.000004</v>
      </c>
      <c r="BF189" s="262">
        <f t="shared" si="158"/>
        <v>12600.000000000002</v>
      </c>
      <c r="BG189" s="262">
        <f t="shared" si="159"/>
        <v>3515625000.000001</v>
      </c>
      <c r="BH189" s="262">
        <v>96000</v>
      </c>
      <c r="BI189" s="262">
        <f t="shared" si="160"/>
        <v>26785714285.714287</v>
      </c>
      <c r="BJ189" s="262">
        <f t="shared" si="161"/>
        <v>14400</v>
      </c>
      <c r="BK189" s="262">
        <f t="shared" si="162"/>
        <v>4017857142.8571429</v>
      </c>
      <c r="BL189" s="262">
        <v>72000</v>
      </c>
      <c r="BM189" s="262">
        <f t="shared" si="163"/>
        <v>20089285714.285717</v>
      </c>
      <c r="BN189" s="262">
        <f t="shared" si="164"/>
        <v>10800</v>
      </c>
      <c r="BO189" s="262">
        <f t="shared" si="165"/>
        <v>3013392857.1428576</v>
      </c>
      <c r="BP189" s="262">
        <f t="shared" si="166"/>
        <v>252000</v>
      </c>
      <c r="BQ189" s="262">
        <f t="shared" si="167"/>
        <v>70312500000</v>
      </c>
      <c r="BR189" s="262">
        <f t="shared" si="168"/>
        <v>37800</v>
      </c>
      <c r="BS189" s="262">
        <f t="shared" si="169"/>
        <v>10546875000</v>
      </c>
      <c r="BT189" s="262">
        <v>132000</v>
      </c>
      <c r="BU189" s="262">
        <f t="shared" si="170"/>
        <v>36830357142.857147</v>
      </c>
      <c r="BV189" s="262">
        <f t="shared" si="171"/>
        <v>19800</v>
      </c>
      <c r="BW189" s="262">
        <f t="shared" si="172"/>
        <v>5524553571.4285717</v>
      </c>
      <c r="BX189" s="261">
        <v>132000</v>
      </c>
      <c r="BY189" s="262">
        <f t="shared" si="173"/>
        <v>36830357142.857147</v>
      </c>
      <c r="BZ189" s="262">
        <f t="shared" si="174"/>
        <v>19800</v>
      </c>
      <c r="CA189" s="262">
        <f t="shared" si="175"/>
        <v>5524553571.4285717</v>
      </c>
      <c r="CB189" s="262">
        <v>120000</v>
      </c>
      <c r="CC189" s="262">
        <f t="shared" si="176"/>
        <v>33482142857.14286</v>
      </c>
      <c r="CD189" s="262">
        <f t="shared" si="177"/>
        <v>18000</v>
      </c>
      <c r="CE189" s="262">
        <f t="shared" si="178"/>
        <v>5022321428.5714293</v>
      </c>
      <c r="CF189" s="262">
        <f t="shared" si="179"/>
        <v>384000</v>
      </c>
      <c r="CG189" s="262">
        <f t="shared" si="180"/>
        <v>107142857142.85715</v>
      </c>
      <c r="CH189" s="262">
        <f t="shared" si="181"/>
        <v>5524591371.4285717</v>
      </c>
      <c r="CI189" s="262">
        <f t="shared" si="182"/>
        <v>16071428571.428572</v>
      </c>
      <c r="CJ189" s="262">
        <v>132000</v>
      </c>
      <c r="CK189" s="262">
        <f t="shared" si="183"/>
        <v>36830357142.857147</v>
      </c>
      <c r="CL189" s="262">
        <f t="shared" si="184"/>
        <v>19800</v>
      </c>
      <c r="CM189" s="262">
        <f t="shared" si="185"/>
        <v>5524553571.4285717</v>
      </c>
      <c r="CN189" s="262">
        <v>120000</v>
      </c>
      <c r="CO189" s="262">
        <f t="shared" si="186"/>
        <v>33482142857.14286</v>
      </c>
      <c r="CP189" s="262">
        <f t="shared" si="187"/>
        <v>18000</v>
      </c>
      <c r="CQ189" s="262">
        <f t="shared" si="188"/>
        <v>5022321428.5714293</v>
      </c>
      <c r="CR189" s="262">
        <v>84000.000000000015</v>
      </c>
      <c r="CS189" s="262">
        <f t="shared" si="189"/>
        <v>23437500000.000004</v>
      </c>
      <c r="CT189" s="262">
        <f t="shared" si="190"/>
        <v>12600.000000000002</v>
      </c>
      <c r="CU189" s="262">
        <f t="shared" si="191"/>
        <v>3515625000.000001</v>
      </c>
      <c r="CV189" s="262">
        <f t="shared" si="192"/>
        <v>336000</v>
      </c>
      <c r="CW189" s="262">
        <f t="shared" si="193"/>
        <v>93750000000.000015</v>
      </c>
      <c r="CX189" s="271">
        <f t="shared" si="194"/>
        <v>50400</v>
      </c>
      <c r="CY189" s="271">
        <f t="shared" si="195"/>
        <v>14062500000.000002</v>
      </c>
      <c r="CZ189" s="300">
        <f t="shared" si="196"/>
        <v>180000</v>
      </c>
      <c r="DA189" s="300">
        <f t="shared" si="197"/>
        <v>50223214285.714287</v>
      </c>
      <c r="DB189" s="300">
        <f t="shared" si="198"/>
        <v>0</v>
      </c>
      <c r="DC189" s="300"/>
      <c r="DD189" s="300"/>
      <c r="DE189" s="300"/>
      <c r="DF189" s="300"/>
    </row>
    <row r="190" spans="1:110" x14ac:dyDescent="0.35">
      <c r="A190" s="22" t="s">
        <v>8</v>
      </c>
      <c r="B190" s="22">
        <v>13070206</v>
      </c>
      <c r="C190" s="6" t="s">
        <v>290</v>
      </c>
      <c r="D190" s="7" t="s">
        <v>77</v>
      </c>
      <c r="E190" s="7">
        <v>12</v>
      </c>
      <c r="F190" s="7">
        <v>1</v>
      </c>
      <c r="G190" s="8">
        <v>193452</v>
      </c>
      <c r="H190" s="9">
        <f t="shared" si="139"/>
        <v>193452</v>
      </c>
      <c r="I190" s="10"/>
      <c r="J190" s="10"/>
      <c r="K190" s="10"/>
      <c r="L190" s="11"/>
      <c r="M190" s="8">
        <v>196164111969</v>
      </c>
      <c r="N190" s="8">
        <v>1560464</v>
      </c>
      <c r="O190" s="8" t="s">
        <v>469</v>
      </c>
      <c r="P190" s="11" t="s">
        <v>860</v>
      </c>
      <c r="Q190" s="12">
        <v>104602478660</v>
      </c>
      <c r="R190" s="12">
        <v>972343</v>
      </c>
      <c r="S190" s="12"/>
      <c r="T190" s="12"/>
      <c r="U190" s="11" t="s">
        <v>469</v>
      </c>
      <c r="V190" s="11"/>
      <c r="W190" s="11" t="s">
        <v>860</v>
      </c>
      <c r="X190" s="13">
        <f t="shared" si="203"/>
        <v>180000</v>
      </c>
      <c r="Y190" s="14">
        <f t="shared" si="210"/>
        <v>2160000</v>
      </c>
      <c r="Z190" s="15">
        <v>2160000</v>
      </c>
      <c r="AA190" s="15">
        <f t="shared" si="199"/>
        <v>417856320000</v>
      </c>
      <c r="AB190" s="16">
        <v>130219.58333333333</v>
      </c>
      <c r="AC190" s="16">
        <v>194920.16666666666</v>
      </c>
      <c r="AD190" s="269">
        <f t="shared" si="200"/>
        <v>120000</v>
      </c>
      <c r="AE190" s="269">
        <f t="shared" si="201"/>
        <v>1440000</v>
      </c>
      <c r="AF190" s="283">
        <v>1440000</v>
      </c>
      <c r="AG190" s="18">
        <f t="shared" si="140"/>
        <v>278570880000</v>
      </c>
      <c r="AH190" s="59"/>
      <c r="AI190" s="129">
        <f t="shared" si="209"/>
        <v>0.66666666666666663</v>
      </c>
      <c r="AJ190" s="290">
        <v>0.15</v>
      </c>
      <c r="AK190" s="9">
        <f t="shared" si="142"/>
        <v>216000</v>
      </c>
      <c r="AL190" s="259">
        <f t="shared" si="143"/>
        <v>1656000</v>
      </c>
      <c r="AM190" s="259">
        <f t="shared" si="138"/>
        <v>320356512000</v>
      </c>
      <c r="AN190" s="262">
        <v>72000</v>
      </c>
      <c r="AO190" s="262">
        <f t="shared" si="144"/>
        <v>13928544000</v>
      </c>
      <c r="AP190" s="262">
        <f t="shared" si="145"/>
        <v>10800</v>
      </c>
      <c r="AQ190" s="262">
        <f t="shared" si="146"/>
        <v>2089281600</v>
      </c>
      <c r="AR190" s="274">
        <v>100800.00000000001</v>
      </c>
      <c r="AS190" s="274">
        <f t="shared" si="147"/>
        <v>19499961600.000004</v>
      </c>
      <c r="AT190" s="274">
        <f t="shared" si="148"/>
        <v>15120.000000000002</v>
      </c>
      <c r="AU190" s="274">
        <f t="shared" si="149"/>
        <v>2924994240.0000005</v>
      </c>
      <c r="AV190" s="262">
        <v>100800.00000000001</v>
      </c>
      <c r="AW190" s="262">
        <f t="shared" si="150"/>
        <v>19499961600.000004</v>
      </c>
      <c r="AX190" s="262">
        <f t="shared" si="151"/>
        <v>15120.000000000002</v>
      </c>
      <c r="AY190" s="262">
        <f t="shared" si="152"/>
        <v>2924994240.0000005</v>
      </c>
      <c r="AZ190" s="262">
        <f t="shared" si="153"/>
        <v>273600</v>
      </c>
      <c r="BA190" s="262">
        <f t="shared" si="154"/>
        <v>52928467200.000008</v>
      </c>
      <c r="BB190" s="262">
        <f t="shared" si="155"/>
        <v>41040</v>
      </c>
      <c r="BC190" s="262">
        <f t="shared" si="156"/>
        <v>7939270080.000001</v>
      </c>
      <c r="BD190" s="261">
        <v>100800.00000000001</v>
      </c>
      <c r="BE190" s="262">
        <f t="shared" si="157"/>
        <v>19499961600.000004</v>
      </c>
      <c r="BF190" s="262">
        <f t="shared" si="158"/>
        <v>15120.000000000002</v>
      </c>
      <c r="BG190" s="262">
        <f t="shared" si="159"/>
        <v>2924994240.0000005</v>
      </c>
      <c r="BH190" s="262">
        <v>115200</v>
      </c>
      <c r="BI190" s="262">
        <f t="shared" si="160"/>
        <v>22285670400</v>
      </c>
      <c r="BJ190" s="262">
        <f t="shared" si="161"/>
        <v>17280</v>
      </c>
      <c r="BK190" s="262">
        <f t="shared" si="162"/>
        <v>3342850560</v>
      </c>
      <c r="BL190" s="262">
        <v>86400</v>
      </c>
      <c r="BM190" s="262">
        <f t="shared" si="163"/>
        <v>16714252800</v>
      </c>
      <c r="BN190" s="262">
        <f t="shared" si="164"/>
        <v>12960</v>
      </c>
      <c r="BO190" s="262">
        <f t="shared" si="165"/>
        <v>2507137920</v>
      </c>
      <c r="BP190" s="262">
        <f t="shared" si="166"/>
        <v>302400</v>
      </c>
      <c r="BQ190" s="262">
        <f t="shared" si="167"/>
        <v>58499884800</v>
      </c>
      <c r="BR190" s="262">
        <f t="shared" si="168"/>
        <v>45360</v>
      </c>
      <c r="BS190" s="262">
        <f t="shared" si="169"/>
        <v>8774982720</v>
      </c>
      <c r="BT190" s="262">
        <v>158400</v>
      </c>
      <c r="BU190" s="262">
        <f t="shared" si="170"/>
        <v>30642796800</v>
      </c>
      <c r="BV190" s="262">
        <f t="shared" si="171"/>
        <v>23760</v>
      </c>
      <c r="BW190" s="262">
        <f t="shared" si="172"/>
        <v>4596419520</v>
      </c>
      <c r="BX190" s="261">
        <v>158400</v>
      </c>
      <c r="BY190" s="262">
        <f t="shared" si="173"/>
        <v>30642796800</v>
      </c>
      <c r="BZ190" s="262">
        <f t="shared" si="174"/>
        <v>23760</v>
      </c>
      <c r="CA190" s="262">
        <f t="shared" si="175"/>
        <v>4596419520</v>
      </c>
      <c r="CB190" s="262">
        <v>144000</v>
      </c>
      <c r="CC190" s="262">
        <f t="shared" si="176"/>
        <v>27857088000</v>
      </c>
      <c r="CD190" s="262">
        <f t="shared" si="177"/>
        <v>21600</v>
      </c>
      <c r="CE190" s="262">
        <f t="shared" si="178"/>
        <v>4178563200</v>
      </c>
      <c r="CF190" s="262">
        <f t="shared" si="179"/>
        <v>460800</v>
      </c>
      <c r="CG190" s="262">
        <f t="shared" si="180"/>
        <v>89142681600</v>
      </c>
      <c r="CH190" s="262">
        <f t="shared" si="181"/>
        <v>4596464880</v>
      </c>
      <c r="CI190" s="262">
        <f t="shared" si="182"/>
        <v>13371402240</v>
      </c>
      <c r="CJ190" s="262">
        <v>158400</v>
      </c>
      <c r="CK190" s="262">
        <f t="shared" si="183"/>
        <v>30642796800</v>
      </c>
      <c r="CL190" s="262">
        <f t="shared" si="184"/>
        <v>23760</v>
      </c>
      <c r="CM190" s="262">
        <f t="shared" si="185"/>
        <v>4596419520</v>
      </c>
      <c r="CN190" s="262">
        <v>144000</v>
      </c>
      <c r="CO190" s="262">
        <f t="shared" si="186"/>
        <v>27857088000</v>
      </c>
      <c r="CP190" s="262">
        <f t="shared" si="187"/>
        <v>21600</v>
      </c>
      <c r="CQ190" s="262">
        <f t="shared" si="188"/>
        <v>4178563200</v>
      </c>
      <c r="CR190" s="262">
        <v>100800.00000000001</v>
      </c>
      <c r="CS190" s="262">
        <f t="shared" si="189"/>
        <v>19499961600.000004</v>
      </c>
      <c r="CT190" s="262">
        <f t="shared" si="190"/>
        <v>15120.000000000002</v>
      </c>
      <c r="CU190" s="262">
        <f t="shared" si="191"/>
        <v>2924994240.0000005</v>
      </c>
      <c r="CV190" s="262">
        <f t="shared" si="192"/>
        <v>403200</v>
      </c>
      <c r="CW190" s="262">
        <f t="shared" si="193"/>
        <v>77999846400</v>
      </c>
      <c r="CX190" s="271">
        <f t="shared" si="194"/>
        <v>60480</v>
      </c>
      <c r="CY190" s="271">
        <f t="shared" si="195"/>
        <v>11699976960</v>
      </c>
      <c r="CZ190" s="300">
        <f t="shared" si="196"/>
        <v>216000</v>
      </c>
      <c r="DA190" s="300">
        <f t="shared" si="197"/>
        <v>41785632000</v>
      </c>
      <c r="DB190" s="300">
        <f t="shared" si="198"/>
        <v>0</v>
      </c>
      <c r="DC190" s="300"/>
      <c r="DD190" s="300"/>
      <c r="DE190" s="300"/>
      <c r="DF190" s="300"/>
    </row>
    <row r="191" spans="1:110" x14ac:dyDescent="0.35">
      <c r="A191" s="22" t="s">
        <v>8</v>
      </c>
      <c r="B191" s="22">
        <v>13070215</v>
      </c>
      <c r="C191" s="6" t="s">
        <v>291</v>
      </c>
      <c r="D191" s="7" t="s">
        <v>76</v>
      </c>
      <c r="E191" s="7">
        <v>12</v>
      </c>
      <c r="F191" s="7">
        <v>1</v>
      </c>
      <c r="G191" s="8">
        <v>319940</v>
      </c>
      <c r="H191" s="9">
        <f t="shared" si="139"/>
        <v>319940</v>
      </c>
      <c r="I191" s="10"/>
      <c r="J191" s="10"/>
      <c r="K191" s="10"/>
      <c r="L191" s="11"/>
      <c r="M191" s="8">
        <v>148246582610</v>
      </c>
      <c r="N191" s="8">
        <v>927534</v>
      </c>
      <c r="O191" s="8" t="s">
        <v>469</v>
      </c>
      <c r="P191" s="11" t="s">
        <v>860</v>
      </c>
      <c r="Q191" s="12">
        <v>149220258512</v>
      </c>
      <c r="R191" s="12">
        <v>818606</v>
      </c>
      <c r="S191" s="12"/>
      <c r="T191" s="12"/>
      <c r="U191" s="11" t="s">
        <v>469</v>
      </c>
      <c r="V191" s="11"/>
      <c r="W191" s="11" t="s">
        <v>860</v>
      </c>
      <c r="X191" s="13">
        <f t="shared" si="203"/>
        <v>120000</v>
      </c>
      <c r="Y191" s="14">
        <f t="shared" si="210"/>
        <v>1440000</v>
      </c>
      <c r="Z191" s="15">
        <v>1440000</v>
      </c>
      <c r="AA191" s="15">
        <f t="shared" si="199"/>
        <v>460713600000</v>
      </c>
      <c r="AB191" s="16">
        <v>77356.5</v>
      </c>
      <c r="AC191" s="16">
        <v>155682</v>
      </c>
      <c r="AD191" s="269">
        <f t="shared" si="200"/>
        <v>100000</v>
      </c>
      <c r="AE191" s="269">
        <f t="shared" si="201"/>
        <v>1200000</v>
      </c>
      <c r="AF191" s="291">
        <v>1200000</v>
      </c>
      <c r="AG191" s="18">
        <f t="shared" si="140"/>
        <v>383928000000</v>
      </c>
      <c r="AH191" s="59"/>
      <c r="AI191" s="129">
        <f t="shared" si="209"/>
        <v>0.83333333333333337</v>
      </c>
      <c r="AJ191" s="290">
        <v>0.15</v>
      </c>
      <c r="AK191" s="9">
        <f t="shared" si="142"/>
        <v>180000</v>
      </c>
      <c r="AL191" s="259">
        <f t="shared" si="143"/>
        <v>1380000</v>
      </c>
      <c r="AM191" s="259">
        <f t="shared" si="138"/>
        <v>441517200000</v>
      </c>
      <c r="AN191" s="262">
        <v>60000</v>
      </c>
      <c r="AO191" s="262">
        <f t="shared" si="144"/>
        <v>19196400000</v>
      </c>
      <c r="AP191" s="262">
        <f t="shared" si="145"/>
        <v>9000</v>
      </c>
      <c r="AQ191" s="262">
        <f t="shared" si="146"/>
        <v>2879460000</v>
      </c>
      <c r="AR191" s="274">
        <v>84000.000000000015</v>
      </c>
      <c r="AS191" s="274">
        <f t="shared" si="147"/>
        <v>26874960000.000004</v>
      </c>
      <c r="AT191" s="274">
        <f t="shared" si="148"/>
        <v>12600.000000000002</v>
      </c>
      <c r="AU191" s="274">
        <f t="shared" si="149"/>
        <v>4031244000.0000005</v>
      </c>
      <c r="AV191" s="262">
        <v>84000.000000000015</v>
      </c>
      <c r="AW191" s="262">
        <f t="shared" si="150"/>
        <v>26874960000.000004</v>
      </c>
      <c r="AX191" s="262">
        <f t="shared" si="151"/>
        <v>12600.000000000002</v>
      </c>
      <c r="AY191" s="262">
        <f t="shared" si="152"/>
        <v>4031244000.0000005</v>
      </c>
      <c r="AZ191" s="262">
        <f t="shared" si="153"/>
        <v>228000.00000000003</v>
      </c>
      <c r="BA191" s="262">
        <f t="shared" si="154"/>
        <v>72946320000</v>
      </c>
      <c r="BB191" s="262">
        <f t="shared" si="155"/>
        <v>34200</v>
      </c>
      <c r="BC191" s="262">
        <f t="shared" si="156"/>
        <v>10941948000</v>
      </c>
      <c r="BD191" s="261">
        <v>84000.000000000015</v>
      </c>
      <c r="BE191" s="262">
        <f t="shared" si="157"/>
        <v>26874960000.000004</v>
      </c>
      <c r="BF191" s="262">
        <f t="shared" si="158"/>
        <v>12600.000000000002</v>
      </c>
      <c r="BG191" s="262">
        <f t="shared" si="159"/>
        <v>4031244000.0000005</v>
      </c>
      <c r="BH191" s="262">
        <v>96000</v>
      </c>
      <c r="BI191" s="262">
        <f t="shared" si="160"/>
        <v>30714240000</v>
      </c>
      <c r="BJ191" s="262">
        <f t="shared" si="161"/>
        <v>14400</v>
      </c>
      <c r="BK191" s="262">
        <f t="shared" si="162"/>
        <v>4607136000</v>
      </c>
      <c r="BL191" s="262">
        <v>72000</v>
      </c>
      <c r="BM191" s="262">
        <f t="shared" si="163"/>
        <v>23035680000</v>
      </c>
      <c r="BN191" s="262">
        <f t="shared" si="164"/>
        <v>10800</v>
      </c>
      <c r="BO191" s="262">
        <f t="shared" si="165"/>
        <v>3455352000</v>
      </c>
      <c r="BP191" s="262">
        <f t="shared" si="166"/>
        <v>252000</v>
      </c>
      <c r="BQ191" s="262">
        <f t="shared" si="167"/>
        <v>80624880000</v>
      </c>
      <c r="BR191" s="262">
        <f t="shared" si="168"/>
        <v>37800</v>
      </c>
      <c r="BS191" s="262">
        <f t="shared" si="169"/>
        <v>12093732000</v>
      </c>
      <c r="BT191" s="262">
        <v>132000</v>
      </c>
      <c r="BU191" s="262">
        <f t="shared" si="170"/>
        <v>42232080000</v>
      </c>
      <c r="BV191" s="262">
        <f t="shared" si="171"/>
        <v>19800</v>
      </c>
      <c r="BW191" s="262">
        <f t="shared" si="172"/>
        <v>6334812000</v>
      </c>
      <c r="BX191" s="261">
        <v>132000</v>
      </c>
      <c r="BY191" s="262">
        <f t="shared" si="173"/>
        <v>42232080000</v>
      </c>
      <c r="BZ191" s="262">
        <f t="shared" si="174"/>
        <v>19800</v>
      </c>
      <c r="CA191" s="262">
        <f t="shared" si="175"/>
        <v>6334812000</v>
      </c>
      <c r="CB191" s="262">
        <v>120000</v>
      </c>
      <c r="CC191" s="262">
        <f t="shared" si="176"/>
        <v>38392800000</v>
      </c>
      <c r="CD191" s="262">
        <f t="shared" si="177"/>
        <v>18000</v>
      </c>
      <c r="CE191" s="262">
        <f t="shared" si="178"/>
        <v>5758920000</v>
      </c>
      <c r="CF191" s="262">
        <f t="shared" si="179"/>
        <v>384000</v>
      </c>
      <c r="CG191" s="262">
        <f t="shared" si="180"/>
        <v>122856960000</v>
      </c>
      <c r="CH191" s="262">
        <f t="shared" si="181"/>
        <v>6334849800</v>
      </c>
      <c r="CI191" s="262">
        <f t="shared" si="182"/>
        <v>18428544000</v>
      </c>
      <c r="CJ191" s="262">
        <v>132000</v>
      </c>
      <c r="CK191" s="262">
        <f t="shared" si="183"/>
        <v>42232080000</v>
      </c>
      <c r="CL191" s="262">
        <f t="shared" si="184"/>
        <v>19800</v>
      </c>
      <c r="CM191" s="262">
        <f t="shared" si="185"/>
        <v>6334812000</v>
      </c>
      <c r="CN191" s="262">
        <v>120000</v>
      </c>
      <c r="CO191" s="262">
        <f t="shared" si="186"/>
        <v>38392800000</v>
      </c>
      <c r="CP191" s="262">
        <f t="shared" si="187"/>
        <v>18000</v>
      </c>
      <c r="CQ191" s="262">
        <f t="shared" si="188"/>
        <v>5758920000</v>
      </c>
      <c r="CR191" s="262">
        <v>84000.000000000015</v>
      </c>
      <c r="CS191" s="262">
        <f t="shared" si="189"/>
        <v>26874960000.000004</v>
      </c>
      <c r="CT191" s="262">
        <f t="shared" si="190"/>
        <v>12600.000000000002</v>
      </c>
      <c r="CU191" s="262">
        <f t="shared" si="191"/>
        <v>4031244000.0000005</v>
      </c>
      <c r="CV191" s="262">
        <f t="shared" si="192"/>
        <v>336000</v>
      </c>
      <c r="CW191" s="262">
        <f t="shared" si="193"/>
        <v>107499840000</v>
      </c>
      <c r="CX191" s="271">
        <f t="shared" si="194"/>
        <v>50400</v>
      </c>
      <c r="CY191" s="271">
        <f t="shared" si="195"/>
        <v>16124976000</v>
      </c>
      <c r="CZ191" s="300">
        <f t="shared" si="196"/>
        <v>180000</v>
      </c>
      <c r="DA191" s="300">
        <f t="shared" si="197"/>
        <v>57589200000</v>
      </c>
      <c r="DB191" s="300">
        <f t="shared" si="198"/>
        <v>0</v>
      </c>
      <c r="DC191" s="300"/>
      <c r="DD191" s="300"/>
      <c r="DE191" s="300"/>
      <c r="DF191" s="300"/>
    </row>
    <row r="192" spans="1:110" x14ac:dyDescent="0.35">
      <c r="A192" s="22" t="s">
        <v>8</v>
      </c>
      <c r="B192" s="22">
        <v>13070216</v>
      </c>
      <c r="C192" s="6" t="s">
        <v>1272</v>
      </c>
      <c r="D192" s="7" t="s">
        <v>78</v>
      </c>
      <c r="E192" s="7">
        <v>12</v>
      </c>
      <c r="F192" s="7">
        <v>1</v>
      </c>
      <c r="G192" s="8">
        <v>215774</v>
      </c>
      <c r="H192" s="9">
        <f t="shared" si="139"/>
        <v>215774</v>
      </c>
      <c r="I192" s="10"/>
      <c r="J192" s="10"/>
      <c r="K192" s="10"/>
      <c r="L192" s="11"/>
      <c r="M192" s="8">
        <v>413763254</v>
      </c>
      <c r="N192" s="8">
        <v>1730</v>
      </c>
      <c r="O192" s="8" t="s">
        <v>469</v>
      </c>
      <c r="P192" s="11" t="s">
        <v>860</v>
      </c>
      <c r="Q192" s="12">
        <v>2476329815</v>
      </c>
      <c r="R192" s="12">
        <v>12553</v>
      </c>
      <c r="S192" s="12"/>
      <c r="T192" s="12"/>
      <c r="U192" s="11" t="s">
        <v>469</v>
      </c>
      <c r="V192" s="11"/>
      <c r="W192" s="11" t="s">
        <v>860</v>
      </c>
      <c r="X192" s="13">
        <f t="shared" si="203"/>
        <v>7200</v>
      </c>
      <c r="Y192" s="14">
        <f t="shared" si="210"/>
        <v>86400</v>
      </c>
      <c r="Z192" s="15">
        <v>86400</v>
      </c>
      <c r="AA192" s="15">
        <f t="shared" si="199"/>
        <v>18642873600</v>
      </c>
      <c r="AB192" s="16">
        <v>4663.75</v>
      </c>
      <c r="AC192" s="16">
        <v>2577.5</v>
      </c>
      <c r="AD192" s="269">
        <f t="shared" si="200"/>
        <v>4000</v>
      </c>
      <c r="AE192" s="269">
        <f t="shared" si="201"/>
        <v>48000</v>
      </c>
      <c r="AF192" s="283">
        <v>48000</v>
      </c>
      <c r="AG192" s="18">
        <f t="shared" si="140"/>
        <v>10357152000</v>
      </c>
      <c r="AH192" s="59"/>
      <c r="AI192" s="129">
        <f t="shared" si="209"/>
        <v>0.55555555555555558</v>
      </c>
      <c r="AJ192" s="290">
        <v>1</v>
      </c>
      <c r="AK192" s="9">
        <f t="shared" si="142"/>
        <v>48000</v>
      </c>
      <c r="AL192" s="259">
        <f t="shared" si="143"/>
        <v>96000</v>
      </c>
      <c r="AM192" s="259">
        <f t="shared" si="138"/>
        <v>20714304000</v>
      </c>
      <c r="AN192" s="262">
        <v>2400</v>
      </c>
      <c r="AO192" s="262">
        <f t="shared" si="144"/>
        <v>517857600</v>
      </c>
      <c r="AP192" s="262">
        <f t="shared" si="145"/>
        <v>2400</v>
      </c>
      <c r="AQ192" s="262">
        <f t="shared" si="146"/>
        <v>517857600</v>
      </c>
      <c r="AR192" s="274">
        <v>3360.0000000000005</v>
      </c>
      <c r="AS192" s="274">
        <f t="shared" si="147"/>
        <v>725000640.00000012</v>
      </c>
      <c r="AT192" s="274">
        <f t="shared" si="148"/>
        <v>3360.0000000000005</v>
      </c>
      <c r="AU192" s="274">
        <f t="shared" si="149"/>
        <v>725000640.00000012</v>
      </c>
      <c r="AV192" s="262">
        <v>3360.0000000000005</v>
      </c>
      <c r="AW192" s="262">
        <f t="shared" si="150"/>
        <v>725000640.00000012</v>
      </c>
      <c r="AX192" s="262">
        <f t="shared" si="151"/>
        <v>3360.0000000000005</v>
      </c>
      <c r="AY192" s="262">
        <f t="shared" si="152"/>
        <v>725000640.00000012</v>
      </c>
      <c r="AZ192" s="262">
        <f t="shared" si="153"/>
        <v>9120</v>
      </c>
      <c r="BA192" s="262">
        <f t="shared" si="154"/>
        <v>1967858880.0000002</v>
      </c>
      <c r="BB192" s="262">
        <f t="shared" si="155"/>
        <v>9120</v>
      </c>
      <c r="BC192" s="262">
        <f t="shared" si="156"/>
        <v>1967858880.0000002</v>
      </c>
      <c r="BD192" s="261">
        <v>3360.0000000000005</v>
      </c>
      <c r="BE192" s="262">
        <f t="shared" si="157"/>
        <v>725000640.00000012</v>
      </c>
      <c r="BF192" s="262">
        <f t="shared" si="158"/>
        <v>3360.0000000000005</v>
      </c>
      <c r="BG192" s="262">
        <f t="shared" si="159"/>
        <v>725000640.00000012</v>
      </c>
      <c r="BH192" s="262">
        <v>3840</v>
      </c>
      <c r="BI192" s="262">
        <f t="shared" si="160"/>
        <v>828572160</v>
      </c>
      <c r="BJ192" s="262">
        <f t="shared" si="161"/>
        <v>3840</v>
      </c>
      <c r="BK192" s="262">
        <f t="shared" si="162"/>
        <v>828572160</v>
      </c>
      <c r="BL192" s="262">
        <v>2880</v>
      </c>
      <c r="BM192" s="262">
        <f t="shared" si="163"/>
        <v>621429120</v>
      </c>
      <c r="BN192" s="262">
        <f t="shared" si="164"/>
        <v>2880</v>
      </c>
      <c r="BO192" s="262">
        <f t="shared" si="165"/>
        <v>621429120</v>
      </c>
      <c r="BP192" s="262">
        <f t="shared" si="166"/>
        <v>10080</v>
      </c>
      <c r="BQ192" s="262">
        <f t="shared" si="167"/>
        <v>2175001920</v>
      </c>
      <c r="BR192" s="262">
        <f t="shared" si="168"/>
        <v>10080</v>
      </c>
      <c r="BS192" s="262">
        <f t="shared" si="169"/>
        <v>2175001920</v>
      </c>
      <c r="BT192" s="262">
        <v>5280</v>
      </c>
      <c r="BU192" s="262">
        <f t="shared" si="170"/>
        <v>1139286720</v>
      </c>
      <c r="BV192" s="262">
        <f t="shared" si="171"/>
        <v>5280</v>
      </c>
      <c r="BW192" s="262">
        <f t="shared" si="172"/>
        <v>1139286720</v>
      </c>
      <c r="BX192" s="261">
        <v>5280</v>
      </c>
      <c r="BY192" s="262">
        <f t="shared" si="173"/>
        <v>1139286720</v>
      </c>
      <c r="BZ192" s="262">
        <f t="shared" si="174"/>
        <v>5280</v>
      </c>
      <c r="CA192" s="262">
        <f t="shared" si="175"/>
        <v>1139286720</v>
      </c>
      <c r="CB192" s="262">
        <v>4800</v>
      </c>
      <c r="CC192" s="262">
        <f t="shared" si="176"/>
        <v>1035715200</v>
      </c>
      <c r="CD192" s="262">
        <f t="shared" si="177"/>
        <v>4800</v>
      </c>
      <c r="CE192" s="262">
        <f t="shared" si="178"/>
        <v>1035715200</v>
      </c>
      <c r="CF192" s="262">
        <f t="shared" si="179"/>
        <v>15360</v>
      </c>
      <c r="CG192" s="262">
        <f t="shared" si="180"/>
        <v>3314288640</v>
      </c>
      <c r="CH192" s="262">
        <f t="shared" si="181"/>
        <v>1139296800</v>
      </c>
      <c r="CI192" s="262">
        <f t="shared" si="182"/>
        <v>3314288640</v>
      </c>
      <c r="CJ192" s="262">
        <v>5280</v>
      </c>
      <c r="CK192" s="262">
        <f t="shared" si="183"/>
        <v>1139286720</v>
      </c>
      <c r="CL192" s="262">
        <f t="shared" si="184"/>
        <v>5280</v>
      </c>
      <c r="CM192" s="262">
        <f t="shared" si="185"/>
        <v>1139286720</v>
      </c>
      <c r="CN192" s="262">
        <v>4800</v>
      </c>
      <c r="CO192" s="262">
        <f t="shared" si="186"/>
        <v>1035715200</v>
      </c>
      <c r="CP192" s="262">
        <f t="shared" si="187"/>
        <v>4800</v>
      </c>
      <c r="CQ192" s="262">
        <f t="shared" si="188"/>
        <v>1035715200</v>
      </c>
      <c r="CR192" s="262">
        <v>3360.0000000000005</v>
      </c>
      <c r="CS192" s="262">
        <f t="shared" si="189"/>
        <v>725000640.00000012</v>
      </c>
      <c r="CT192" s="262">
        <f t="shared" si="190"/>
        <v>3360.0000000000005</v>
      </c>
      <c r="CU192" s="262">
        <f t="shared" si="191"/>
        <v>725000640.00000012</v>
      </c>
      <c r="CV192" s="262">
        <f t="shared" si="192"/>
        <v>13440</v>
      </c>
      <c r="CW192" s="262">
        <f t="shared" si="193"/>
        <v>2900002560</v>
      </c>
      <c r="CX192" s="271">
        <f t="shared" si="194"/>
        <v>13440</v>
      </c>
      <c r="CY192" s="271">
        <f t="shared" si="195"/>
        <v>2900002560</v>
      </c>
      <c r="CZ192" s="300">
        <f t="shared" si="196"/>
        <v>48000</v>
      </c>
      <c r="DA192" s="300">
        <f t="shared" si="197"/>
        <v>10357152000</v>
      </c>
      <c r="DB192" s="300">
        <f t="shared" si="198"/>
        <v>0</v>
      </c>
      <c r="DC192" s="300"/>
      <c r="DD192" s="300"/>
      <c r="DE192" s="300"/>
      <c r="DF192" s="300"/>
    </row>
    <row r="193" spans="1:110" x14ac:dyDescent="0.35">
      <c r="A193" s="22" t="s">
        <v>8</v>
      </c>
      <c r="B193" s="22">
        <v>13070306</v>
      </c>
      <c r="C193" s="6" t="s">
        <v>278</v>
      </c>
      <c r="D193" s="7" t="s">
        <v>460</v>
      </c>
      <c r="E193" s="7">
        <v>12</v>
      </c>
      <c r="F193" s="7">
        <v>1</v>
      </c>
      <c r="G193" s="8">
        <v>409226.19047619042</v>
      </c>
      <c r="H193" s="9">
        <f t="shared" si="139"/>
        <v>409226.19047619042</v>
      </c>
      <c r="I193" s="10"/>
      <c r="J193" s="10"/>
      <c r="K193" s="10"/>
      <c r="L193" s="11"/>
      <c r="M193" s="8">
        <v>32530588082</v>
      </c>
      <c r="N193" s="8">
        <v>111699</v>
      </c>
      <c r="O193" s="8" t="s">
        <v>469</v>
      </c>
      <c r="P193" s="11" t="s">
        <v>860</v>
      </c>
      <c r="Q193" s="12">
        <v>30581406356</v>
      </c>
      <c r="R193" s="12">
        <v>99205</v>
      </c>
      <c r="S193" s="12"/>
      <c r="T193" s="12"/>
      <c r="U193" s="12" t="s">
        <v>469</v>
      </c>
      <c r="V193" s="12"/>
      <c r="W193" s="11" t="s">
        <v>860</v>
      </c>
      <c r="X193" s="13">
        <f t="shared" si="203"/>
        <v>7200</v>
      </c>
      <c r="Y193" s="14">
        <f t="shared" si="210"/>
        <v>86400</v>
      </c>
      <c r="Z193" s="15">
        <v>86400</v>
      </c>
      <c r="AA193" s="15">
        <f t="shared" si="199"/>
        <v>35357142857.142853</v>
      </c>
      <c r="AB193" s="16">
        <v>9480.8333333333339</v>
      </c>
      <c r="AC193" s="16">
        <v>20870.5</v>
      </c>
      <c r="AD193" s="269">
        <f t="shared" si="200"/>
        <v>25000</v>
      </c>
      <c r="AE193" s="269">
        <f t="shared" si="201"/>
        <v>300000</v>
      </c>
      <c r="AF193" s="283">
        <v>300000</v>
      </c>
      <c r="AG193" s="18">
        <f t="shared" si="140"/>
        <v>122767857142.85713</v>
      </c>
      <c r="AH193" s="59"/>
      <c r="AI193" s="129">
        <f t="shared" si="209"/>
        <v>3.4722222222222223</v>
      </c>
      <c r="AJ193" s="290">
        <v>0.1</v>
      </c>
      <c r="AK193" s="9">
        <f t="shared" si="142"/>
        <v>30000</v>
      </c>
      <c r="AL193" s="259">
        <f t="shared" si="143"/>
        <v>330000</v>
      </c>
      <c r="AM193" s="259">
        <f t="shared" si="138"/>
        <v>135044642857.14284</v>
      </c>
      <c r="AN193" s="262">
        <v>15000</v>
      </c>
      <c r="AO193" s="262">
        <f t="shared" si="144"/>
        <v>6138392857.1428566</v>
      </c>
      <c r="AP193" s="262">
        <f t="shared" si="145"/>
        <v>1500</v>
      </c>
      <c r="AQ193" s="262">
        <f t="shared" si="146"/>
        <v>613839285.71428561</v>
      </c>
      <c r="AR193" s="274">
        <v>21000.000000000004</v>
      </c>
      <c r="AS193" s="274">
        <f t="shared" si="147"/>
        <v>8593750000</v>
      </c>
      <c r="AT193" s="274">
        <f t="shared" si="148"/>
        <v>2100.0000000000005</v>
      </c>
      <c r="AU193" s="274">
        <f t="shared" si="149"/>
        <v>859375000</v>
      </c>
      <c r="AV193" s="262">
        <v>21000.000000000004</v>
      </c>
      <c r="AW193" s="262">
        <f t="shared" si="150"/>
        <v>8593750000</v>
      </c>
      <c r="AX193" s="262">
        <f t="shared" si="151"/>
        <v>2100.0000000000005</v>
      </c>
      <c r="AY193" s="262">
        <f t="shared" si="152"/>
        <v>859375000</v>
      </c>
      <c r="AZ193" s="262">
        <f t="shared" si="153"/>
        <v>57000.000000000007</v>
      </c>
      <c r="BA193" s="262">
        <f t="shared" si="154"/>
        <v>23325892857.142857</v>
      </c>
      <c r="BB193" s="262">
        <f t="shared" si="155"/>
        <v>5700.0000000000009</v>
      </c>
      <c r="BC193" s="262">
        <f t="shared" si="156"/>
        <v>2332589285.7142859</v>
      </c>
      <c r="BD193" s="261">
        <v>21000.000000000004</v>
      </c>
      <c r="BE193" s="262">
        <f t="shared" si="157"/>
        <v>8593750000</v>
      </c>
      <c r="BF193" s="262">
        <f t="shared" si="158"/>
        <v>2100.0000000000005</v>
      </c>
      <c r="BG193" s="262">
        <f t="shared" si="159"/>
        <v>859375000</v>
      </c>
      <c r="BH193" s="262">
        <v>24000</v>
      </c>
      <c r="BI193" s="262">
        <f t="shared" si="160"/>
        <v>9821428571.4285698</v>
      </c>
      <c r="BJ193" s="262">
        <f t="shared" si="161"/>
        <v>2400</v>
      </c>
      <c r="BK193" s="262">
        <f t="shared" si="162"/>
        <v>982142857.14285696</v>
      </c>
      <c r="BL193" s="262">
        <v>18000</v>
      </c>
      <c r="BM193" s="262">
        <f t="shared" si="163"/>
        <v>7366071428.5714273</v>
      </c>
      <c r="BN193" s="262">
        <f t="shared" si="164"/>
        <v>1800</v>
      </c>
      <c r="BO193" s="262">
        <f t="shared" si="165"/>
        <v>736607142.85714281</v>
      </c>
      <c r="BP193" s="262">
        <f t="shared" si="166"/>
        <v>63000</v>
      </c>
      <c r="BQ193" s="262">
        <f t="shared" si="167"/>
        <v>25781249999.999996</v>
      </c>
      <c r="BR193" s="262">
        <f t="shared" si="168"/>
        <v>6300</v>
      </c>
      <c r="BS193" s="262">
        <f t="shared" si="169"/>
        <v>2578125000</v>
      </c>
      <c r="BT193" s="262">
        <v>33000</v>
      </c>
      <c r="BU193" s="262">
        <f t="shared" si="170"/>
        <v>13504464285.714283</v>
      </c>
      <c r="BV193" s="262">
        <f t="shared" si="171"/>
        <v>3300</v>
      </c>
      <c r="BW193" s="262">
        <f t="shared" si="172"/>
        <v>1350446428.5714283</v>
      </c>
      <c r="BX193" s="261">
        <v>33000</v>
      </c>
      <c r="BY193" s="262">
        <f t="shared" si="173"/>
        <v>13504464285.714283</v>
      </c>
      <c r="BZ193" s="262">
        <f t="shared" si="174"/>
        <v>3300</v>
      </c>
      <c r="CA193" s="262">
        <f t="shared" si="175"/>
        <v>1350446428.5714283</v>
      </c>
      <c r="CB193" s="262">
        <v>30000</v>
      </c>
      <c r="CC193" s="262">
        <f t="shared" si="176"/>
        <v>12276785714.285713</v>
      </c>
      <c r="CD193" s="262">
        <f t="shared" si="177"/>
        <v>3000</v>
      </c>
      <c r="CE193" s="262">
        <f t="shared" si="178"/>
        <v>1227678571.4285712</v>
      </c>
      <c r="CF193" s="262">
        <f t="shared" si="179"/>
        <v>96000</v>
      </c>
      <c r="CG193" s="262">
        <f t="shared" si="180"/>
        <v>39285714285.714279</v>
      </c>
      <c r="CH193" s="262">
        <f t="shared" si="181"/>
        <v>1350452728.5714283</v>
      </c>
      <c r="CI193" s="262">
        <f t="shared" si="182"/>
        <v>3928571428.5714278</v>
      </c>
      <c r="CJ193" s="262">
        <v>33000</v>
      </c>
      <c r="CK193" s="262">
        <f t="shared" si="183"/>
        <v>13504464285.714283</v>
      </c>
      <c r="CL193" s="262">
        <f t="shared" si="184"/>
        <v>3300</v>
      </c>
      <c r="CM193" s="262">
        <f t="shared" si="185"/>
        <v>1350446428.5714283</v>
      </c>
      <c r="CN193" s="262">
        <v>30000</v>
      </c>
      <c r="CO193" s="262">
        <f t="shared" si="186"/>
        <v>12276785714.285713</v>
      </c>
      <c r="CP193" s="262">
        <f t="shared" si="187"/>
        <v>3000</v>
      </c>
      <c r="CQ193" s="262">
        <f t="shared" si="188"/>
        <v>1227678571.4285712</v>
      </c>
      <c r="CR193" s="262">
        <v>21000.000000000004</v>
      </c>
      <c r="CS193" s="262">
        <f t="shared" si="189"/>
        <v>8593750000</v>
      </c>
      <c r="CT193" s="262">
        <f t="shared" si="190"/>
        <v>2100.0000000000005</v>
      </c>
      <c r="CU193" s="262">
        <f t="shared" si="191"/>
        <v>859375000</v>
      </c>
      <c r="CV193" s="262">
        <f t="shared" si="192"/>
        <v>84000</v>
      </c>
      <c r="CW193" s="262">
        <f t="shared" si="193"/>
        <v>34375000000</v>
      </c>
      <c r="CX193" s="271">
        <f t="shared" si="194"/>
        <v>8400</v>
      </c>
      <c r="CY193" s="271">
        <f t="shared" si="195"/>
        <v>3437499999.9999995</v>
      </c>
      <c r="CZ193" s="300">
        <f t="shared" si="196"/>
        <v>30000</v>
      </c>
      <c r="DA193" s="300">
        <f t="shared" si="197"/>
        <v>12276785714.285711</v>
      </c>
      <c r="DB193" s="300">
        <f t="shared" si="198"/>
        <v>0</v>
      </c>
      <c r="DC193" s="300"/>
      <c r="DD193" s="300"/>
      <c r="DE193" s="300"/>
      <c r="DF193" s="300"/>
    </row>
    <row r="194" spans="1:110" x14ac:dyDescent="0.35">
      <c r="A194" s="22" t="s">
        <v>8</v>
      </c>
      <c r="B194" s="22" t="s">
        <v>787</v>
      </c>
      <c r="C194" s="6" t="s">
        <v>280</v>
      </c>
      <c r="D194" s="7" t="s">
        <v>279</v>
      </c>
      <c r="E194" s="7">
        <v>12</v>
      </c>
      <c r="F194" s="7">
        <v>1</v>
      </c>
      <c r="G194" s="8">
        <v>208400</v>
      </c>
      <c r="H194" s="9">
        <f t="shared" si="139"/>
        <v>208400</v>
      </c>
      <c r="I194" s="10"/>
      <c r="J194" s="10"/>
      <c r="K194" s="10"/>
      <c r="L194" s="11"/>
      <c r="M194" s="8">
        <v>18460500</v>
      </c>
      <c r="N194" s="8">
        <v>109</v>
      </c>
      <c r="O194" s="8" t="s">
        <v>469</v>
      </c>
      <c r="P194" s="11" t="s">
        <v>860</v>
      </c>
      <c r="Q194" s="12">
        <v>211414410</v>
      </c>
      <c r="R194" s="12">
        <v>1337</v>
      </c>
      <c r="S194" s="12"/>
      <c r="T194" s="12"/>
      <c r="U194" s="12" t="s">
        <v>469</v>
      </c>
      <c r="V194" s="12"/>
      <c r="W194" s="11" t="s">
        <v>860</v>
      </c>
      <c r="X194" s="13">
        <f t="shared" si="203"/>
        <v>2160</v>
      </c>
      <c r="Y194" s="14">
        <f t="shared" si="210"/>
        <v>25920</v>
      </c>
      <c r="Z194" s="15">
        <v>25920</v>
      </c>
      <c r="AA194" s="15">
        <f t="shared" si="199"/>
        <v>5401728000</v>
      </c>
      <c r="AB194" s="16">
        <v>297.58333333333331</v>
      </c>
      <c r="AC194" s="16">
        <v>223.16666666666666</v>
      </c>
      <c r="AD194" s="269">
        <f t="shared" si="200"/>
        <v>1500</v>
      </c>
      <c r="AE194" s="269">
        <f t="shared" si="201"/>
        <v>18000</v>
      </c>
      <c r="AF194" s="283">
        <v>18000</v>
      </c>
      <c r="AG194" s="18">
        <f t="shared" si="140"/>
        <v>3751200000</v>
      </c>
      <c r="AH194" s="59"/>
      <c r="AI194" s="129">
        <f t="shared" si="209"/>
        <v>0.69444444444444442</v>
      </c>
      <c r="AJ194" s="290">
        <v>1</v>
      </c>
      <c r="AK194" s="9">
        <f t="shared" si="142"/>
        <v>18000</v>
      </c>
      <c r="AL194" s="259">
        <f t="shared" si="143"/>
        <v>36000</v>
      </c>
      <c r="AM194" s="259">
        <f t="shared" si="138"/>
        <v>7502400000</v>
      </c>
      <c r="AN194" s="262">
        <v>900</v>
      </c>
      <c r="AO194" s="262">
        <f t="shared" si="144"/>
        <v>187560000</v>
      </c>
      <c r="AP194" s="262">
        <f t="shared" si="145"/>
        <v>900</v>
      </c>
      <c r="AQ194" s="262">
        <f t="shared" si="146"/>
        <v>187560000</v>
      </c>
      <c r="AR194" s="274">
        <v>1260.0000000000002</v>
      </c>
      <c r="AS194" s="274">
        <f t="shared" si="147"/>
        <v>262584000.00000006</v>
      </c>
      <c r="AT194" s="274">
        <f t="shared" si="148"/>
        <v>1260.0000000000002</v>
      </c>
      <c r="AU194" s="274">
        <f t="shared" si="149"/>
        <v>262584000.00000006</v>
      </c>
      <c r="AV194" s="262">
        <v>1260.0000000000002</v>
      </c>
      <c r="AW194" s="262">
        <f t="shared" si="150"/>
        <v>262584000.00000006</v>
      </c>
      <c r="AX194" s="262">
        <f t="shared" si="151"/>
        <v>1260.0000000000002</v>
      </c>
      <c r="AY194" s="262">
        <f t="shared" si="152"/>
        <v>262584000.00000006</v>
      </c>
      <c r="AZ194" s="262">
        <f t="shared" si="153"/>
        <v>3420.0000000000005</v>
      </c>
      <c r="BA194" s="262">
        <f t="shared" si="154"/>
        <v>712728000.00000012</v>
      </c>
      <c r="BB194" s="262">
        <f t="shared" si="155"/>
        <v>3420.0000000000005</v>
      </c>
      <c r="BC194" s="262">
        <f t="shared" si="156"/>
        <v>712728000.00000012</v>
      </c>
      <c r="BD194" s="261">
        <v>1260.0000000000002</v>
      </c>
      <c r="BE194" s="262">
        <f t="shared" si="157"/>
        <v>262584000.00000006</v>
      </c>
      <c r="BF194" s="262">
        <f t="shared" si="158"/>
        <v>1260.0000000000002</v>
      </c>
      <c r="BG194" s="262">
        <f t="shared" si="159"/>
        <v>262584000.00000006</v>
      </c>
      <c r="BH194" s="262">
        <v>1440</v>
      </c>
      <c r="BI194" s="262">
        <f t="shared" si="160"/>
        <v>300096000</v>
      </c>
      <c r="BJ194" s="262">
        <f t="shared" si="161"/>
        <v>1440</v>
      </c>
      <c r="BK194" s="262">
        <f t="shared" si="162"/>
        <v>300096000</v>
      </c>
      <c r="BL194" s="262">
        <v>1080</v>
      </c>
      <c r="BM194" s="262">
        <f t="shared" si="163"/>
        <v>225072000</v>
      </c>
      <c r="BN194" s="262">
        <f t="shared" si="164"/>
        <v>1080</v>
      </c>
      <c r="BO194" s="262">
        <f t="shared" si="165"/>
        <v>225072000</v>
      </c>
      <c r="BP194" s="262">
        <f t="shared" si="166"/>
        <v>3780</v>
      </c>
      <c r="BQ194" s="262">
        <f t="shared" si="167"/>
        <v>787752000</v>
      </c>
      <c r="BR194" s="262">
        <f t="shared" si="168"/>
        <v>3780</v>
      </c>
      <c r="BS194" s="262">
        <f t="shared" si="169"/>
        <v>787752000</v>
      </c>
      <c r="BT194" s="262">
        <v>1980</v>
      </c>
      <c r="BU194" s="262">
        <f t="shared" si="170"/>
        <v>412632000</v>
      </c>
      <c r="BV194" s="262">
        <f t="shared" si="171"/>
        <v>1980</v>
      </c>
      <c r="BW194" s="262">
        <f t="shared" si="172"/>
        <v>412632000</v>
      </c>
      <c r="BX194" s="261">
        <v>1980</v>
      </c>
      <c r="BY194" s="262">
        <f t="shared" si="173"/>
        <v>412632000</v>
      </c>
      <c r="BZ194" s="262">
        <f t="shared" si="174"/>
        <v>1980</v>
      </c>
      <c r="CA194" s="262">
        <f t="shared" si="175"/>
        <v>412632000</v>
      </c>
      <c r="CB194" s="262">
        <v>1800</v>
      </c>
      <c r="CC194" s="262">
        <f t="shared" si="176"/>
        <v>375120000</v>
      </c>
      <c r="CD194" s="262">
        <f t="shared" si="177"/>
        <v>1800</v>
      </c>
      <c r="CE194" s="262">
        <f t="shared" si="178"/>
        <v>375120000</v>
      </c>
      <c r="CF194" s="262">
        <f t="shared" si="179"/>
        <v>5760</v>
      </c>
      <c r="CG194" s="262">
        <f t="shared" si="180"/>
        <v>1200384000</v>
      </c>
      <c r="CH194" s="262">
        <f t="shared" si="181"/>
        <v>412635780</v>
      </c>
      <c r="CI194" s="262">
        <f t="shared" si="182"/>
        <v>1200384000</v>
      </c>
      <c r="CJ194" s="262">
        <v>1980</v>
      </c>
      <c r="CK194" s="262">
        <f t="shared" si="183"/>
        <v>412632000</v>
      </c>
      <c r="CL194" s="262">
        <f t="shared" si="184"/>
        <v>1980</v>
      </c>
      <c r="CM194" s="262">
        <f t="shared" si="185"/>
        <v>412632000</v>
      </c>
      <c r="CN194" s="262">
        <v>1800</v>
      </c>
      <c r="CO194" s="262">
        <f t="shared" si="186"/>
        <v>375120000</v>
      </c>
      <c r="CP194" s="262">
        <f t="shared" si="187"/>
        <v>1800</v>
      </c>
      <c r="CQ194" s="262">
        <f t="shared" si="188"/>
        <v>375120000</v>
      </c>
      <c r="CR194" s="262">
        <v>1260.0000000000002</v>
      </c>
      <c r="CS194" s="262">
        <f t="shared" si="189"/>
        <v>262584000.00000006</v>
      </c>
      <c r="CT194" s="262">
        <f t="shared" si="190"/>
        <v>1260.0000000000002</v>
      </c>
      <c r="CU194" s="262">
        <f t="shared" si="191"/>
        <v>262584000.00000006</v>
      </c>
      <c r="CV194" s="262">
        <f t="shared" si="192"/>
        <v>5040</v>
      </c>
      <c r="CW194" s="262">
        <f t="shared" si="193"/>
        <v>1050336000</v>
      </c>
      <c r="CX194" s="271">
        <f t="shared" si="194"/>
        <v>5040</v>
      </c>
      <c r="CY194" s="271">
        <f t="shared" si="195"/>
        <v>1050336000</v>
      </c>
      <c r="CZ194" s="300">
        <f t="shared" si="196"/>
        <v>18000</v>
      </c>
      <c r="DA194" s="300">
        <f t="shared" si="197"/>
        <v>3751200000</v>
      </c>
      <c r="DB194" s="300">
        <f t="shared" si="198"/>
        <v>0</v>
      </c>
      <c r="DC194" s="300"/>
      <c r="DD194" s="300"/>
      <c r="DE194" s="300"/>
      <c r="DF194" s="300"/>
    </row>
    <row r="195" spans="1:110" x14ac:dyDescent="0.35">
      <c r="A195" s="22" t="s">
        <v>8</v>
      </c>
      <c r="B195" s="22">
        <v>13070305</v>
      </c>
      <c r="C195" s="6" t="s">
        <v>162</v>
      </c>
      <c r="D195" s="7" t="s">
        <v>163</v>
      </c>
      <c r="E195" s="7">
        <v>12</v>
      </c>
      <c r="F195" s="7">
        <v>1</v>
      </c>
      <c r="G195" s="8">
        <v>316220</v>
      </c>
      <c r="H195" s="9">
        <f t="shared" si="139"/>
        <v>316220</v>
      </c>
      <c r="I195" s="10"/>
      <c r="J195" s="10"/>
      <c r="K195" s="10"/>
      <c r="L195" s="11"/>
      <c r="M195" s="8">
        <v>0</v>
      </c>
      <c r="N195" s="8">
        <v>0</v>
      </c>
      <c r="O195" s="8" t="s">
        <v>469</v>
      </c>
      <c r="P195" s="11" t="s">
        <v>860</v>
      </c>
      <c r="Q195" s="12">
        <v>1410781045</v>
      </c>
      <c r="R195" s="12">
        <v>4462</v>
      </c>
      <c r="S195" s="12"/>
      <c r="T195" s="12"/>
      <c r="U195" s="11" t="s">
        <v>469</v>
      </c>
      <c r="V195" s="11"/>
      <c r="W195" s="11" t="s">
        <v>860</v>
      </c>
      <c r="X195" s="13">
        <f t="shared" si="203"/>
        <v>7200</v>
      </c>
      <c r="Y195" s="14">
        <f t="shared" si="210"/>
        <v>86400</v>
      </c>
      <c r="Z195" s="15">
        <v>86400</v>
      </c>
      <c r="AA195" s="15">
        <f t="shared" si="199"/>
        <v>27321408000</v>
      </c>
      <c r="AB195" s="16">
        <v>19</v>
      </c>
      <c r="AC195" s="16">
        <v>799</v>
      </c>
      <c r="AD195" s="269">
        <f t="shared" si="200"/>
        <v>4000</v>
      </c>
      <c r="AE195" s="269">
        <f t="shared" si="201"/>
        <v>48000</v>
      </c>
      <c r="AF195" s="283">
        <v>48000</v>
      </c>
      <c r="AG195" s="18">
        <f t="shared" si="140"/>
        <v>15178560000</v>
      </c>
      <c r="AH195" s="59"/>
      <c r="AI195" s="129">
        <f t="shared" si="209"/>
        <v>0.55555555555555558</v>
      </c>
      <c r="AJ195" s="290">
        <v>0.25</v>
      </c>
      <c r="AK195" s="9">
        <f t="shared" si="142"/>
        <v>12000</v>
      </c>
      <c r="AL195" s="259">
        <f t="shared" si="143"/>
        <v>60000</v>
      </c>
      <c r="AM195" s="259">
        <f t="shared" si="138"/>
        <v>18973200000</v>
      </c>
      <c r="AN195" s="262">
        <v>2400</v>
      </c>
      <c r="AO195" s="262">
        <f t="shared" si="144"/>
        <v>758928000</v>
      </c>
      <c r="AP195" s="262">
        <f t="shared" si="145"/>
        <v>600</v>
      </c>
      <c r="AQ195" s="262">
        <f t="shared" si="146"/>
        <v>189732000</v>
      </c>
      <c r="AR195" s="274">
        <v>3360.0000000000005</v>
      </c>
      <c r="AS195" s="274">
        <f t="shared" si="147"/>
        <v>1062499200.0000001</v>
      </c>
      <c r="AT195" s="274">
        <f t="shared" si="148"/>
        <v>840.00000000000011</v>
      </c>
      <c r="AU195" s="274">
        <f t="shared" si="149"/>
        <v>265624800.00000003</v>
      </c>
      <c r="AV195" s="262">
        <v>3360.0000000000005</v>
      </c>
      <c r="AW195" s="262">
        <f t="shared" si="150"/>
        <v>1062499200.0000001</v>
      </c>
      <c r="AX195" s="262">
        <f t="shared" si="151"/>
        <v>840.00000000000011</v>
      </c>
      <c r="AY195" s="262">
        <f t="shared" si="152"/>
        <v>265624800.00000003</v>
      </c>
      <c r="AZ195" s="262">
        <f t="shared" si="153"/>
        <v>9120</v>
      </c>
      <c r="BA195" s="262">
        <f t="shared" si="154"/>
        <v>2883926400</v>
      </c>
      <c r="BB195" s="262">
        <f t="shared" si="155"/>
        <v>2280</v>
      </c>
      <c r="BC195" s="262">
        <f t="shared" si="156"/>
        <v>720981600</v>
      </c>
      <c r="BD195" s="261">
        <v>3360.0000000000005</v>
      </c>
      <c r="BE195" s="262">
        <f t="shared" si="157"/>
        <v>1062499200.0000001</v>
      </c>
      <c r="BF195" s="262">
        <f t="shared" si="158"/>
        <v>840.00000000000011</v>
      </c>
      <c r="BG195" s="262">
        <f t="shared" si="159"/>
        <v>265624800.00000003</v>
      </c>
      <c r="BH195" s="262">
        <v>3840</v>
      </c>
      <c r="BI195" s="262">
        <f t="shared" si="160"/>
        <v>1214284800</v>
      </c>
      <c r="BJ195" s="262">
        <f t="shared" si="161"/>
        <v>960</v>
      </c>
      <c r="BK195" s="262">
        <f t="shared" si="162"/>
        <v>303571200</v>
      </c>
      <c r="BL195" s="262">
        <v>2880</v>
      </c>
      <c r="BM195" s="262">
        <f t="shared" si="163"/>
        <v>910713600</v>
      </c>
      <c r="BN195" s="262">
        <f t="shared" si="164"/>
        <v>720</v>
      </c>
      <c r="BO195" s="262">
        <f t="shared" si="165"/>
        <v>227678400</v>
      </c>
      <c r="BP195" s="262">
        <f t="shared" si="166"/>
        <v>10080</v>
      </c>
      <c r="BQ195" s="262">
        <f t="shared" si="167"/>
        <v>3187497600</v>
      </c>
      <c r="BR195" s="262">
        <f t="shared" si="168"/>
        <v>2520</v>
      </c>
      <c r="BS195" s="262">
        <f t="shared" si="169"/>
        <v>796874400</v>
      </c>
      <c r="BT195" s="262">
        <v>5280</v>
      </c>
      <c r="BU195" s="262">
        <f t="shared" si="170"/>
        <v>1669641600</v>
      </c>
      <c r="BV195" s="262">
        <f t="shared" si="171"/>
        <v>1320</v>
      </c>
      <c r="BW195" s="262">
        <f t="shared" si="172"/>
        <v>417410400</v>
      </c>
      <c r="BX195" s="261">
        <v>5280</v>
      </c>
      <c r="BY195" s="262">
        <f t="shared" si="173"/>
        <v>1669641600</v>
      </c>
      <c r="BZ195" s="262">
        <f t="shared" si="174"/>
        <v>1320</v>
      </c>
      <c r="CA195" s="262">
        <f t="shared" si="175"/>
        <v>417410400</v>
      </c>
      <c r="CB195" s="262">
        <v>4800</v>
      </c>
      <c r="CC195" s="262">
        <f t="shared" si="176"/>
        <v>1517856000</v>
      </c>
      <c r="CD195" s="262">
        <f t="shared" si="177"/>
        <v>1200</v>
      </c>
      <c r="CE195" s="262">
        <f t="shared" si="178"/>
        <v>379464000</v>
      </c>
      <c r="CF195" s="262">
        <f t="shared" si="179"/>
        <v>15360</v>
      </c>
      <c r="CG195" s="262">
        <f t="shared" si="180"/>
        <v>4857139200</v>
      </c>
      <c r="CH195" s="262">
        <f t="shared" si="181"/>
        <v>417412920</v>
      </c>
      <c r="CI195" s="262">
        <f t="shared" si="182"/>
        <v>1214284800</v>
      </c>
      <c r="CJ195" s="262">
        <v>5280</v>
      </c>
      <c r="CK195" s="262">
        <f t="shared" si="183"/>
        <v>1669641600</v>
      </c>
      <c r="CL195" s="262">
        <f t="shared" si="184"/>
        <v>1320</v>
      </c>
      <c r="CM195" s="262">
        <f t="shared" si="185"/>
        <v>417410400</v>
      </c>
      <c r="CN195" s="262">
        <v>4800</v>
      </c>
      <c r="CO195" s="262">
        <f t="shared" si="186"/>
        <v>1517856000</v>
      </c>
      <c r="CP195" s="262">
        <f t="shared" si="187"/>
        <v>1200</v>
      </c>
      <c r="CQ195" s="262">
        <f t="shared" si="188"/>
        <v>379464000</v>
      </c>
      <c r="CR195" s="262">
        <v>3360.0000000000005</v>
      </c>
      <c r="CS195" s="262">
        <f t="shared" si="189"/>
        <v>1062499200.0000001</v>
      </c>
      <c r="CT195" s="262">
        <f t="shared" si="190"/>
        <v>840.00000000000011</v>
      </c>
      <c r="CU195" s="262">
        <f t="shared" si="191"/>
        <v>265624800.00000003</v>
      </c>
      <c r="CV195" s="262">
        <f t="shared" si="192"/>
        <v>13440</v>
      </c>
      <c r="CW195" s="262">
        <f t="shared" si="193"/>
        <v>4249996800</v>
      </c>
      <c r="CX195" s="271">
        <f t="shared" si="194"/>
        <v>3360</v>
      </c>
      <c r="CY195" s="271">
        <f t="shared" si="195"/>
        <v>1062499200</v>
      </c>
      <c r="CZ195" s="300">
        <f t="shared" si="196"/>
        <v>12000</v>
      </c>
      <c r="DA195" s="300">
        <f t="shared" si="197"/>
        <v>3794640000</v>
      </c>
      <c r="DB195" s="300">
        <f t="shared" si="198"/>
        <v>0</v>
      </c>
      <c r="DC195" s="300"/>
      <c r="DD195" s="300"/>
      <c r="DE195" s="300"/>
      <c r="DF195" s="300"/>
    </row>
    <row r="196" spans="1:110" x14ac:dyDescent="0.35">
      <c r="A196" s="22" t="s">
        <v>11</v>
      </c>
      <c r="B196" s="22">
        <v>13040206</v>
      </c>
      <c r="C196" s="6" t="s">
        <v>293</v>
      </c>
      <c r="D196" s="7" t="s">
        <v>292</v>
      </c>
      <c r="E196" s="7">
        <v>12</v>
      </c>
      <c r="F196" s="7">
        <v>30</v>
      </c>
      <c r="G196" s="8">
        <v>475200</v>
      </c>
      <c r="H196" s="9">
        <f t="shared" si="139"/>
        <v>15840</v>
      </c>
      <c r="I196" s="10">
        <v>13977080322684</v>
      </c>
      <c r="J196" s="10">
        <v>997018322</v>
      </c>
      <c r="K196" s="10" t="s">
        <v>471</v>
      </c>
      <c r="L196" s="11">
        <v>0</v>
      </c>
      <c r="M196" s="8">
        <v>14316154237376</v>
      </c>
      <c r="N196" s="8">
        <v>868123674</v>
      </c>
      <c r="O196" s="8" t="s">
        <v>687</v>
      </c>
      <c r="P196" s="11">
        <v>0.02</v>
      </c>
      <c r="Q196" s="12">
        <v>8574465293900</v>
      </c>
      <c r="R196" s="12">
        <v>453640800</v>
      </c>
      <c r="S196" s="12">
        <v>30</v>
      </c>
      <c r="T196" s="12">
        <v>192772800</v>
      </c>
      <c r="U196" s="11" t="s">
        <v>585</v>
      </c>
      <c r="V196" s="12">
        <v>464850</v>
      </c>
      <c r="W196" s="11">
        <v>0</v>
      </c>
      <c r="X196" s="13">
        <f t="shared" si="203"/>
        <v>24000</v>
      </c>
      <c r="Y196" s="14">
        <f t="shared" si="210"/>
        <v>288000</v>
      </c>
      <c r="Z196" s="15">
        <v>8640000</v>
      </c>
      <c r="AA196" s="15">
        <f t="shared" si="199"/>
        <v>136857600000</v>
      </c>
      <c r="AB196" s="16">
        <v>25807.583333333332</v>
      </c>
      <c r="AC196" s="16">
        <v>7521.833333333333</v>
      </c>
      <c r="AD196" s="269">
        <f t="shared" si="200"/>
        <v>15000</v>
      </c>
      <c r="AE196" s="269">
        <f t="shared" si="201"/>
        <v>180000</v>
      </c>
      <c r="AF196" s="283">
        <v>5400000</v>
      </c>
      <c r="AG196" s="18">
        <f t="shared" si="140"/>
        <v>85536000000</v>
      </c>
      <c r="AH196" s="59"/>
      <c r="AI196" s="129">
        <f t="shared" si="209"/>
        <v>0.625</v>
      </c>
      <c r="AJ196" s="290">
        <v>1</v>
      </c>
      <c r="AK196" s="9">
        <f t="shared" si="142"/>
        <v>5400000</v>
      </c>
      <c r="AL196" s="259">
        <f t="shared" si="143"/>
        <v>10800000</v>
      </c>
      <c r="AM196" s="259">
        <f t="shared" ref="AM196:AM273" si="211">AL196*H196</f>
        <v>171072000000</v>
      </c>
      <c r="AN196" s="262">
        <v>270000</v>
      </c>
      <c r="AO196" s="262">
        <f t="shared" si="144"/>
        <v>4276800000</v>
      </c>
      <c r="AP196" s="262">
        <f t="shared" si="145"/>
        <v>270000</v>
      </c>
      <c r="AQ196" s="262">
        <f t="shared" si="146"/>
        <v>4276800000</v>
      </c>
      <c r="AR196" s="274">
        <v>378000.00000000006</v>
      </c>
      <c r="AS196" s="274">
        <f t="shared" si="147"/>
        <v>5987520000.000001</v>
      </c>
      <c r="AT196" s="274">
        <f t="shared" si="148"/>
        <v>378000.00000000006</v>
      </c>
      <c r="AU196" s="274">
        <f t="shared" si="149"/>
        <v>5987520000.000001</v>
      </c>
      <c r="AV196" s="262">
        <v>378000.00000000006</v>
      </c>
      <c r="AW196" s="262">
        <f t="shared" si="150"/>
        <v>5987520000.000001</v>
      </c>
      <c r="AX196" s="262">
        <f t="shared" si="151"/>
        <v>378000.00000000006</v>
      </c>
      <c r="AY196" s="262">
        <f t="shared" si="152"/>
        <v>5987520000.000001</v>
      </c>
      <c r="AZ196" s="262">
        <f t="shared" si="153"/>
        <v>1026000.0000000001</v>
      </c>
      <c r="BA196" s="262">
        <f t="shared" si="154"/>
        <v>16251840000.000002</v>
      </c>
      <c r="BB196" s="262">
        <f t="shared" si="155"/>
        <v>1026000.0000000001</v>
      </c>
      <c r="BC196" s="262">
        <f t="shared" si="156"/>
        <v>16251840000.000002</v>
      </c>
      <c r="BD196" s="261">
        <v>378000.00000000006</v>
      </c>
      <c r="BE196" s="262">
        <f t="shared" si="157"/>
        <v>5987520000.000001</v>
      </c>
      <c r="BF196" s="262">
        <f t="shared" si="158"/>
        <v>378000.00000000006</v>
      </c>
      <c r="BG196" s="262">
        <f t="shared" si="159"/>
        <v>5987520000.000001</v>
      </c>
      <c r="BH196" s="262">
        <v>432000</v>
      </c>
      <c r="BI196" s="262">
        <f t="shared" si="160"/>
        <v>6842880000</v>
      </c>
      <c r="BJ196" s="262">
        <f t="shared" si="161"/>
        <v>432000</v>
      </c>
      <c r="BK196" s="262">
        <f t="shared" si="162"/>
        <v>6842880000</v>
      </c>
      <c r="BL196" s="262">
        <v>324000</v>
      </c>
      <c r="BM196" s="262">
        <f t="shared" si="163"/>
        <v>5132160000</v>
      </c>
      <c r="BN196" s="262">
        <f t="shared" si="164"/>
        <v>324000</v>
      </c>
      <c r="BO196" s="262">
        <f t="shared" si="165"/>
        <v>5132160000</v>
      </c>
      <c r="BP196" s="262">
        <f t="shared" si="166"/>
        <v>1134000</v>
      </c>
      <c r="BQ196" s="262">
        <f t="shared" si="167"/>
        <v>17962560000</v>
      </c>
      <c r="BR196" s="262">
        <f t="shared" si="168"/>
        <v>1134000</v>
      </c>
      <c r="BS196" s="262">
        <f t="shared" si="169"/>
        <v>17962560000</v>
      </c>
      <c r="BT196" s="262">
        <v>594000</v>
      </c>
      <c r="BU196" s="262">
        <f t="shared" si="170"/>
        <v>9408960000</v>
      </c>
      <c r="BV196" s="262">
        <f t="shared" si="171"/>
        <v>594000</v>
      </c>
      <c r="BW196" s="262">
        <f t="shared" si="172"/>
        <v>9408960000</v>
      </c>
      <c r="BX196" s="261">
        <v>594000</v>
      </c>
      <c r="BY196" s="262">
        <f t="shared" si="173"/>
        <v>9408960000</v>
      </c>
      <c r="BZ196" s="262">
        <f t="shared" si="174"/>
        <v>594000</v>
      </c>
      <c r="CA196" s="262">
        <f t="shared" si="175"/>
        <v>9408960000</v>
      </c>
      <c r="CB196" s="262">
        <v>540000</v>
      </c>
      <c r="CC196" s="262">
        <f t="shared" si="176"/>
        <v>8553600000</v>
      </c>
      <c r="CD196" s="262">
        <f t="shared" si="177"/>
        <v>540000</v>
      </c>
      <c r="CE196" s="262">
        <f t="shared" si="178"/>
        <v>8553600000</v>
      </c>
      <c r="CF196" s="262">
        <f t="shared" si="179"/>
        <v>1728000</v>
      </c>
      <c r="CG196" s="262">
        <f t="shared" si="180"/>
        <v>27371520000</v>
      </c>
      <c r="CH196" s="262">
        <f t="shared" si="181"/>
        <v>9410094000</v>
      </c>
      <c r="CI196" s="262">
        <f t="shared" si="182"/>
        <v>27371520000</v>
      </c>
      <c r="CJ196" s="262">
        <v>594000</v>
      </c>
      <c r="CK196" s="262">
        <f t="shared" si="183"/>
        <v>9408960000</v>
      </c>
      <c r="CL196" s="262">
        <f t="shared" si="184"/>
        <v>594000</v>
      </c>
      <c r="CM196" s="262">
        <f t="shared" si="185"/>
        <v>9408960000</v>
      </c>
      <c r="CN196" s="262">
        <v>540000</v>
      </c>
      <c r="CO196" s="262">
        <f t="shared" si="186"/>
        <v>8553600000</v>
      </c>
      <c r="CP196" s="262">
        <f t="shared" si="187"/>
        <v>540000</v>
      </c>
      <c r="CQ196" s="262">
        <f t="shared" si="188"/>
        <v>8553600000</v>
      </c>
      <c r="CR196" s="262">
        <v>378000.00000000006</v>
      </c>
      <c r="CS196" s="262">
        <f t="shared" si="189"/>
        <v>5987520000.000001</v>
      </c>
      <c r="CT196" s="262">
        <f t="shared" si="190"/>
        <v>378000.00000000006</v>
      </c>
      <c r="CU196" s="262">
        <f t="shared" si="191"/>
        <v>5987520000.000001</v>
      </c>
      <c r="CV196" s="262">
        <f t="shared" si="192"/>
        <v>1512000</v>
      </c>
      <c r="CW196" s="262">
        <f t="shared" si="193"/>
        <v>23950080000</v>
      </c>
      <c r="CX196" s="271">
        <f t="shared" si="194"/>
        <v>1512000</v>
      </c>
      <c r="CY196" s="271">
        <f t="shared" si="195"/>
        <v>23950080000</v>
      </c>
      <c r="CZ196" s="300">
        <f t="shared" si="196"/>
        <v>5400000</v>
      </c>
      <c r="DA196" s="300">
        <f t="shared" si="197"/>
        <v>85536000000</v>
      </c>
      <c r="DB196" s="300">
        <f t="shared" si="198"/>
        <v>0</v>
      </c>
      <c r="DC196" s="300"/>
      <c r="DD196" s="300"/>
      <c r="DE196" s="300"/>
      <c r="DF196" s="300"/>
    </row>
    <row r="197" spans="1:110" x14ac:dyDescent="0.35">
      <c r="A197" s="22" t="s">
        <v>11</v>
      </c>
      <c r="B197" s="22">
        <v>13040216</v>
      </c>
      <c r="C197" s="6" t="s">
        <v>454</v>
      </c>
      <c r="D197" s="7" t="s">
        <v>80</v>
      </c>
      <c r="E197" s="7">
        <v>12</v>
      </c>
      <c r="F197" s="7">
        <v>28</v>
      </c>
      <c r="G197" s="8">
        <v>277200</v>
      </c>
      <c r="H197" s="9">
        <f t="shared" ref="H197:H260" si="212">G197/F197</f>
        <v>9900</v>
      </c>
      <c r="I197" s="10">
        <v>4385077574038</v>
      </c>
      <c r="J197" s="10">
        <v>706507396</v>
      </c>
      <c r="K197" s="10" t="s">
        <v>477</v>
      </c>
      <c r="L197" s="11">
        <v>0.01</v>
      </c>
      <c r="M197" s="8">
        <v>5352267758524</v>
      </c>
      <c r="N197" s="8">
        <v>544221104</v>
      </c>
      <c r="O197" s="8" t="s">
        <v>688</v>
      </c>
      <c r="P197" s="11">
        <v>0</v>
      </c>
      <c r="Q197" s="12">
        <v>326007739960</v>
      </c>
      <c r="R197" s="12">
        <v>24654518</v>
      </c>
      <c r="S197" s="12">
        <v>5</v>
      </c>
      <c r="T197" s="12">
        <v>22447656</v>
      </c>
      <c r="U197" s="11" t="s">
        <v>951</v>
      </c>
      <c r="V197" s="12"/>
      <c r="W197" s="11">
        <v>0</v>
      </c>
      <c r="X197" s="13">
        <f t="shared" si="203"/>
        <v>38571.428571428572</v>
      </c>
      <c r="Y197" s="14">
        <f t="shared" si="210"/>
        <v>462857.14285714284</v>
      </c>
      <c r="Z197" s="15">
        <v>12960000</v>
      </c>
      <c r="AA197" s="15">
        <f t="shared" si="199"/>
        <v>128304000000</v>
      </c>
      <c r="AB197" s="16">
        <v>389.58333333333331</v>
      </c>
      <c r="AC197" s="16">
        <v>3201.8333333333335</v>
      </c>
      <c r="AD197" s="269">
        <f t="shared" si="200"/>
        <v>15000</v>
      </c>
      <c r="AE197" s="269">
        <f t="shared" si="201"/>
        <v>180000</v>
      </c>
      <c r="AF197" s="283">
        <v>5040000</v>
      </c>
      <c r="AG197" s="18">
        <f t="shared" ref="AG197:AG274" si="213">AF197*H197</f>
        <v>49896000000</v>
      </c>
      <c r="AH197" s="59" t="s">
        <v>878</v>
      </c>
      <c r="AI197" s="129">
        <f t="shared" si="209"/>
        <v>0.3888888888888889</v>
      </c>
      <c r="AJ197" s="290">
        <v>0.5</v>
      </c>
      <c r="AK197" s="9">
        <f t="shared" ref="AK197:AK274" si="214">AJ197*AF197</f>
        <v>2520000</v>
      </c>
      <c r="AL197" s="259">
        <f t="shared" ref="AL197:AL274" si="215">AK197+AF197</f>
        <v>7560000</v>
      </c>
      <c r="AM197" s="259">
        <f t="shared" si="211"/>
        <v>74844000000</v>
      </c>
      <c r="AN197" s="262">
        <v>252000</v>
      </c>
      <c r="AO197" s="262">
        <f>AN197*H197</f>
        <v>2494800000</v>
      </c>
      <c r="AP197" s="262">
        <f t="shared" si="145"/>
        <v>126000</v>
      </c>
      <c r="AQ197" s="262">
        <f>AP197*H197</f>
        <v>1247400000</v>
      </c>
      <c r="AR197" s="274">
        <v>352800.00000000006</v>
      </c>
      <c r="AS197" s="274">
        <f>AR197*H197</f>
        <v>3492720000.0000005</v>
      </c>
      <c r="AT197" s="274">
        <f t="shared" si="148"/>
        <v>176400.00000000003</v>
      </c>
      <c r="AU197" s="274">
        <f>AT197*H197</f>
        <v>1746360000.0000002</v>
      </c>
      <c r="AV197" s="262">
        <v>352800.00000000006</v>
      </c>
      <c r="AW197" s="262">
        <f>AV197*H197</f>
        <v>3492720000.0000005</v>
      </c>
      <c r="AX197" s="262">
        <f t="shared" si="151"/>
        <v>176400.00000000003</v>
      </c>
      <c r="AY197" s="262">
        <f>AX197*H197</f>
        <v>1746360000.0000002</v>
      </c>
      <c r="AZ197" s="262">
        <f>AV197+AR197+AN197</f>
        <v>957600.00000000012</v>
      </c>
      <c r="BA197" s="262">
        <f t="shared" si="154"/>
        <v>9480240000</v>
      </c>
      <c r="BB197" s="262">
        <f t="shared" si="155"/>
        <v>478800.00000000006</v>
      </c>
      <c r="BC197" s="262">
        <f t="shared" si="155"/>
        <v>4740120000</v>
      </c>
      <c r="BD197" s="261">
        <v>352800.00000000006</v>
      </c>
      <c r="BE197" s="262">
        <f>BD197*H197</f>
        <v>3492720000.0000005</v>
      </c>
      <c r="BF197" s="262">
        <f>BD197*AJ197</f>
        <v>176400.00000000003</v>
      </c>
      <c r="BG197" s="262">
        <f>BF197*H197</f>
        <v>1746360000.0000002</v>
      </c>
      <c r="BH197" s="262">
        <v>403200</v>
      </c>
      <c r="BI197" s="262">
        <f>BH197*H197</f>
        <v>3991680000</v>
      </c>
      <c r="BJ197" s="262">
        <f>BH197*AJ197</f>
        <v>201600</v>
      </c>
      <c r="BK197" s="262">
        <f>BJ197*H197</f>
        <v>1995840000</v>
      </c>
      <c r="BL197" s="262">
        <v>302400</v>
      </c>
      <c r="BM197" s="262">
        <f>BL197*H197</f>
        <v>2993760000</v>
      </c>
      <c r="BN197" s="262">
        <f>BL197*AJ197</f>
        <v>151200</v>
      </c>
      <c r="BO197" s="262">
        <f>BN197*H197</f>
        <v>1496880000</v>
      </c>
      <c r="BP197" s="262">
        <f>BL197+BH197+BD197</f>
        <v>1058400</v>
      </c>
      <c r="BQ197" s="262">
        <f>BM197+BI197+BE197</f>
        <v>10478160000</v>
      </c>
      <c r="BR197" s="262">
        <f>BN197+BJ197+BF197</f>
        <v>529200</v>
      </c>
      <c r="BS197" s="262">
        <f>BO197+BK197+BG197</f>
        <v>5239080000</v>
      </c>
      <c r="BT197" s="262">
        <v>554400</v>
      </c>
      <c r="BU197" s="262">
        <f>BT197*H197</f>
        <v>5488560000</v>
      </c>
      <c r="BV197" s="262">
        <f>BT197*AJ197</f>
        <v>277200</v>
      </c>
      <c r="BW197" s="262">
        <f>BV197*H197</f>
        <v>2744280000</v>
      </c>
      <c r="BX197" s="261">
        <v>554400</v>
      </c>
      <c r="BY197" s="262">
        <f>BX197*H197</f>
        <v>5488560000</v>
      </c>
      <c r="BZ197" s="262">
        <f>BX197*AJ197</f>
        <v>277200</v>
      </c>
      <c r="CA197" s="262">
        <f>BZ197*H197</f>
        <v>2744280000</v>
      </c>
      <c r="CB197" s="262">
        <v>504000</v>
      </c>
      <c r="CC197" s="262">
        <f>CB197*H197</f>
        <v>4989600000</v>
      </c>
      <c r="CD197" s="262">
        <f>CB197*AJ197</f>
        <v>252000</v>
      </c>
      <c r="CE197" s="262">
        <f>CD197*H197</f>
        <v>2494800000</v>
      </c>
      <c r="CF197" s="262">
        <f>CB197+BX197+BT197</f>
        <v>1612800</v>
      </c>
      <c r="CG197" s="262">
        <f>CC197+BY197+BU197</f>
        <v>15966720000</v>
      </c>
      <c r="CH197" s="262">
        <f>CD197+CA197+BV197</f>
        <v>2744809200</v>
      </c>
      <c r="CI197" s="262">
        <f>CE197+CA197+BW197</f>
        <v>7983360000</v>
      </c>
      <c r="CJ197" s="262">
        <v>554400</v>
      </c>
      <c r="CK197" s="262">
        <f>CJ197*H197</f>
        <v>5488560000</v>
      </c>
      <c r="CL197" s="262">
        <f>CJ197*AJ197</f>
        <v>277200</v>
      </c>
      <c r="CM197" s="262">
        <f>CL197*H197</f>
        <v>2744280000</v>
      </c>
      <c r="CN197" s="262">
        <v>504000</v>
      </c>
      <c r="CO197" s="262">
        <f>CN197*H197</f>
        <v>4989600000</v>
      </c>
      <c r="CP197" s="262">
        <f>CN197*AJ197</f>
        <v>252000</v>
      </c>
      <c r="CQ197" s="262">
        <f>CP197*H197</f>
        <v>2494800000</v>
      </c>
      <c r="CR197" s="262">
        <v>352800.00000000006</v>
      </c>
      <c r="CS197" s="262">
        <f t="shared" si="189"/>
        <v>3492720000.0000005</v>
      </c>
      <c r="CT197" s="262">
        <f t="shared" si="190"/>
        <v>176400.00000000003</v>
      </c>
      <c r="CU197" s="262">
        <f t="shared" si="191"/>
        <v>1746360000.0000002</v>
      </c>
      <c r="CV197" s="262">
        <f t="shared" si="192"/>
        <v>1411200</v>
      </c>
      <c r="CW197" s="262">
        <f t="shared" si="193"/>
        <v>13970880000</v>
      </c>
      <c r="CX197" s="271">
        <f t="shared" si="194"/>
        <v>705600</v>
      </c>
      <c r="CY197" s="271">
        <f t="shared" si="195"/>
        <v>6985440000</v>
      </c>
      <c r="CZ197" s="300">
        <f t="shared" ref="CZ197:CZ260" si="216">CT197+CP197+CL197+CD197+BZ197+BV197+BN197+BJ197+BF197+AX197+AT197+AP197</f>
        <v>2520000</v>
      </c>
      <c r="DA197" s="300">
        <f t="shared" ref="DA197:DA260" si="217">CU197+CQ197+CM197+CE197+CA197+BW197+BO197+BK197+BG197+AY197+AU197+AQ197</f>
        <v>24948000000</v>
      </c>
      <c r="DB197" s="300">
        <f t="shared" ref="DB197:DB260" si="218">CZ197-AK197</f>
        <v>0</v>
      </c>
      <c r="DC197" s="300"/>
      <c r="DD197" s="300"/>
      <c r="DE197" s="300"/>
      <c r="DF197" s="300"/>
    </row>
    <row r="198" spans="1:110" ht="30" customHeight="1" x14ac:dyDescent="0.35">
      <c r="A198" s="22" t="s">
        <v>11</v>
      </c>
      <c r="B198" s="22">
        <v>13030202</v>
      </c>
      <c r="C198" s="138" t="s">
        <v>294</v>
      </c>
      <c r="D198" s="7" t="s">
        <v>318</v>
      </c>
      <c r="E198" s="7">
        <v>12</v>
      </c>
      <c r="F198" s="7">
        <v>30</v>
      </c>
      <c r="G198" s="8">
        <v>204540</v>
      </c>
      <c r="H198" s="9">
        <f t="shared" si="212"/>
        <v>6818</v>
      </c>
      <c r="I198" s="10">
        <v>439309834919</v>
      </c>
      <c r="J198" s="10">
        <v>26548050</v>
      </c>
      <c r="K198" s="10" t="s">
        <v>506</v>
      </c>
      <c r="L198" s="11">
        <v>0</v>
      </c>
      <c r="M198" s="8">
        <v>6614914295339</v>
      </c>
      <c r="N198" s="8">
        <v>264436540</v>
      </c>
      <c r="O198" s="8" t="s">
        <v>689</v>
      </c>
      <c r="P198" s="11">
        <v>0</v>
      </c>
      <c r="Q198" s="12">
        <v>4306574992230</v>
      </c>
      <c r="R198" s="12">
        <v>178930770</v>
      </c>
      <c r="S198" s="12">
        <v>12</v>
      </c>
      <c r="T198" s="66" t="s">
        <v>952</v>
      </c>
      <c r="U198" s="67" t="s">
        <v>953</v>
      </c>
      <c r="V198" s="11"/>
      <c r="W198" s="11">
        <v>0</v>
      </c>
      <c r="X198" s="13">
        <f t="shared" si="203"/>
        <v>28800</v>
      </c>
      <c r="Y198" s="14">
        <f t="shared" si="210"/>
        <v>345600</v>
      </c>
      <c r="Z198" s="15">
        <v>10368000</v>
      </c>
      <c r="AA198" s="15">
        <f t="shared" si="199"/>
        <v>70689024000</v>
      </c>
      <c r="AB198" s="16">
        <v>0</v>
      </c>
      <c r="AC198" s="16">
        <v>0</v>
      </c>
      <c r="AD198" s="269">
        <f t="shared" si="200"/>
        <v>10000</v>
      </c>
      <c r="AE198" s="269">
        <f t="shared" si="201"/>
        <v>120000</v>
      </c>
      <c r="AF198" s="283">
        <v>3600000</v>
      </c>
      <c r="AG198" s="18">
        <f t="shared" si="213"/>
        <v>24544800000</v>
      </c>
      <c r="AH198" s="20" t="s">
        <v>1023</v>
      </c>
      <c r="AI198" s="129">
        <f t="shared" si="209"/>
        <v>0.34722222222222221</v>
      </c>
      <c r="AJ198" s="290">
        <v>0.5</v>
      </c>
      <c r="AK198" s="9">
        <f t="shared" si="214"/>
        <v>1800000</v>
      </c>
      <c r="AL198" s="259">
        <f t="shared" si="215"/>
        <v>5400000</v>
      </c>
      <c r="AM198" s="259">
        <f t="shared" si="211"/>
        <v>36817200000</v>
      </c>
      <c r="AN198" s="262">
        <v>180000</v>
      </c>
      <c r="AO198" s="262">
        <f t="shared" ref="AO198:AO260" si="219">AN198*H198</f>
        <v>1227240000</v>
      </c>
      <c r="AP198" s="262">
        <f t="shared" ref="AP198:AP260" si="220">AN198*AJ198</f>
        <v>90000</v>
      </c>
      <c r="AQ198" s="262">
        <f t="shared" ref="AQ198:AQ260" si="221">AP198*H198</f>
        <v>613620000</v>
      </c>
      <c r="AR198" s="274">
        <v>252000.00000000003</v>
      </c>
      <c r="AS198" s="274">
        <f t="shared" ref="AS198:AS260" si="222">AR198*H198</f>
        <v>1718136000.0000002</v>
      </c>
      <c r="AT198" s="274">
        <f t="shared" ref="AT198:AT260" si="223">AR198*AJ198</f>
        <v>126000.00000000001</v>
      </c>
      <c r="AU198" s="274">
        <f t="shared" ref="AU198:AU260" si="224">AT198*H198</f>
        <v>859068000.00000012</v>
      </c>
      <c r="AV198" s="262">
        <v>252000.00000000003</v>
      </c>
      <c r="AW198" s="262">
        <f t="shared" ref="AW198:AW260" si="225">AV198*H198</f>
        <v>1718136000.0000002</v>
      </c>
      <c r="AX198" s="262">
        <f t="shared" ref="AX198:AX260" si="226">AV198*AJ198</f>
        <v>126000.00000000001</v>
      </c>
      <c r="AY198" s="262">
        <f t="shared" ref="AY198:AY260" si="227">AX198*H198</f>
        <v>859068000.00000012</v>
      </c>
      <c r="AZ198" s="262">
        <f t="shared" ref="AZ198:AZ260" si="228">AV198+AR198+AN198</f>
        <v>684000</v>
      </c>
      <c r="BA198" s="262">
        <f t="shared" ref="BA198:BA260" si="229">AW198+AS198+AO198</f>
        <v>4663512000</v>
      </c>
      <c r="BB198" s="262">
        <f t="shared" ref="BB198:BB260" si="230">AX198+AT198+AP198</f>
        <v>342000</v>
      </c>
      <c r="BC198" s="262">
        <f t="shared" ref="BC198:BC260" si="231">AY198+AU198+AQ198</f>
        <v>2331756000</v>
      </c>
      <c r="BD198" s="261">
        <v>252000.00000000003</v>
      </c>
      <c r="BE198" s="262">
        <f t="shared" ref="BE198:BE260" si="232">BD198*H198</f>
        <v>1718136000.0000002</v>
      </c>
      <c r="BF198" s="262">
        <f t="shared" ref="BF198:BF260" si="233">BD198*AJ198</f>
        <v>126000.00000000001</v>
      </c>
      <c r="BG198" s="262">
        <f t="shared" ref="BG198:BG260" si="234">BF198*H198</f>
        <v>859068000.00000012</v>
      </c>
      <c r="BH198" s="262">
        <v>288000</v>
      </c>
      <c r="BI198" s="262">
        <f t="shared" ref="BI198:BI260" si="235">BH198*H198</f>
        <v>1963584000</v>
      </c>
      <c r="BJ198" s="262">
        <f t="shared" ref="BJ198:BJ260" si="236">BH198*AJ198</f>
        <v>144000</v>
      </c>
      <c r="BK198" s="262">
        <f t="shared" ref="BK198:BK260" si="237">BJ198*H198</f>
        <v>981792000</v>
      </c>
      <c r="BL198" s="262">
        <v>216000</v>
      </c>
      <c r="BM198" s="262">
        <f t="shared" ref="BM198:BM260" si="238">BL198*H198</f>
        <v>1472688000</v>
      </c>
      <c r="BN198" s="262">
        <f t="shared" ref="BN198:BN260" si="239">BL198*AJ198</f>
        <v>108000</v>
      </c>
      <c r="BO198" s="262">
        <f t="shared" ref="BO198:BO260" si="240">BN198*H198</f>
        <v>736344000</v>
      </c>
      <c r="BP198" s="262">
        <f t="shared" ref="BP198:BP260" si="241">BL198+BH198+BD198</f>
        <v>756000</v>
      </c>
      <c r="BQ198" s="262">
        <f t="shared" ref="BQ198:BQ260" si="242">BM198+BI198+BE198</f>
        <v>5154408000</v>
      </c>
      <c r="BR198" s="262">
        <f t="shared" ref="BR198:BR260" si="243">BN198+BJ198+BF198</f>
        <v>378000</v>
      </c>
      <c r="BS198" s="262">
        <f t="shared" ref="BS198:BS260" si="244">BO198+BK198+BG198</f>
        <v>2577204000</v>
      </c>
      <c r="BT198" s="262">
        <v>396000</v>
      </c>
      <c r="BU198" s="262">
        <f t="shared" ref="BU198:BU260" si="245">BT198*H198</f>
        <v>2699928000</v>
      </c>
      <c r="BV198" s="262">
        <f t="shared" ref="BV198:BV260" si="246">BT198*AJ198</f>
        <v>198000</v>
      </c>
      <c r="BW198" s="262">
        <f t="shared" ref="BW198:BW260" si="247">BV198*H198</f>
        <v>1349964000</v>
      </c>
      <c r="BX198" s="261">
        <v>396000</v>
      </c>
      <c r="BY198" s="262">
        <f t="shared" ref="BY198:BY260" si="248">BX198*H198</f>
        <v>2699928000</v>
      </c>
      <c r="BZ198" s="262">
        <f t="shared" ref="BZ198:BZ260" si="249">BX198*AJ198</f>
        <v>198000</v>
      </c>
      <c r="CA198" s="262">
        <f t="shared" ref="CA198:CA260" si="250">BZ198*H198</f>
        <v>1349964000</v>
      </c>
      <c r="CB198" s="262">
        <v>360000</v>
      </c>
      <c r="CC198" s="262">
        <f t="shared" ref="CC198:CC260" si="251">CB198*H198</f>
        <v>2454480000</v>
      </c>
      <c r="CD198" s="262">
        <f t="shared" ref="CD198:CD260" si="252">CB198*AJ198</f>
        <v>180000</v>
      </c>
      <c r="CE198" s="262">
        <f t="shared" ref="CE198:CE260" si="253">CD198*H198</f>
        <v>1227240000</v>
      </c>
      <c r="CF198" s="262">
        <f t="shared" ref="CF198:CF260" si="254">CB198+BX198+BT198</f>
        <v>1152000</v>
      </c>
      <c r="CG198" s="262">
        <f t="shared" ref="CG198:CG260" si="255">CC198+BY198+BU198</f>
        <v>7854336000</v>
      </c>
      <c r="CH198" s="262">
        <f t="shared" ref="CH198:CH260" si="256">CD198+CA198+BV198</f>
        <v>1350342000</v>
      </c>
      <c r="CI198" s="262">
        <f t="shared" ref="CI198:CI260" si="257">CE198+CA198+BW198</f>
        <v>3927168000</v>
      </c>
      <c r="CJ198" s="262">
        <v>396000</v>
      </c>
      <c r="CK198" s="262">
        <f t="shared" ref="CK198:CK260" si="258">CJ198*H198</f>
        <v>2699928000</v>
      </c>
      <c r="CL198" s="262">
        <f t="shared" ref="CL198:CL260" si="259">CJ198*AJ198</f>
        <v>198000</v>
      </c>
      <c r="CM198" s="262">
        <f t="shared" ref="CM198:CM260" si="260">CL198*H198</f>
        <v>1349964000</v>
      </c>
      <c r="CN198" s="262">
        <v>360000</v>
      </c>
      <c r="CO198" s="262">
        <f t="shared" ref="CO198:CO260" si="261">CN198*H198</f>
        <v>2454480000</v>
      </c>
      <c r="CP198" s="262">
        <f t="shared" ref="CP198:CP260" si="262">CN198*AJ198</f>
        <v>180000</v>
      </c>
      <c r="CQ198" s="262">
        <f t="shared" ref="CQ198:CQ260" si="263">CP198*H198</f>
        <v>1227240000</v>
      </c>
      <c r="CR198" s="262">
        <v>252000.00000000003</v>
      </c>
      <c r="CS198" s="262">
        <f t="shared" ref="CS198:CS260" si="264">CR198*H198</f>
        <v>1718136000.0000002</v>
      </c>
      <c r="CT198" s="262">
        <f t="shared" ref="CT198:CT260" si="265">CR198*AJ198</f>
        <v>126000.00000000001</v>
      </c>
      <c r="CU198" s="262">
        <f t="shared" ref="CU198:CU260" si="266">CT198*H198</f>
        <v>859068000.00000012</v>
      </c>
      <c r="CV198" s="262">
        <f t="shared" ref="CV198:CV260" si="267">CR198+CN198+CJ198</f>
        <v>1008000</v>
      </c>
      <c r="CW198" s="262">
        <f t="shared" ref="CW198:CW260" si="268">CS198+CO198+CK198</f>
        <v>6872544000</v>
      </c>
      <c r="CX198" s="271">
        <f t="shared" ref="CX198:CX260" si="269">CT198+CP198+CL198</f>
        <v>504000</v>
      </c>
      <c r="CY198" s="271">
        <f t="shared" ref="CY198:CY260" si="270">CU198+CQ198+CM198</f>
        <v>3436272000</v>
      </c>
      <c r="CZ198" s="300">
        <f t="shared" si="216"/>
        <v>1800000</v>
      </c>
      <c r="DA198" s="300">
        <f t="shared" si="217"/>
        <v>12272400000</v>
      </c>
      <c r="DB198" s="300">
        <f t="shared" si="218"/>
        <v>0</v>
      </c>
      <c r="DC198" s="300"/>
      <c r="DD198" s="300"/>
      <c r="DE198" s="300"/>
      <c r="DF198" s="300"/>
    </row>
    <row r="199" spans="1:110" x14ac:dyDescent="0.35">
      <c r="A199" s="22" t="s">
        <v>11</v>
      </c>
      <c r="B199" s="22">
        <v>13030204</v>
      </c>
      <c r="C199" s="6" t="s">
        <v>295</v>
      </c>
      <c r="D199" s="7"/>
      <c r="E199" s="7">
        <v>12</v>
      </c>
      <c r="F199" s="7">
        <v>30</v>
      </c>
      <c r="G199" s="8">
        <v>589110</v>
      </c>
      <c r="H199" s="9">
        <f t="shared" si="212"/>
        <v>19637</v>
      </c>
      <c r="I199" s="10">
        <v>574194174591</v>
      </c>
      <c r="J199" s="10">
        <v>25627298</v>
      </c>
      <c r="K199" s="10" t="s">
        <v>477</v>
      </c>
      <c r="L199" s="11">
        <v>0.01</v>
      </c>
      <c r="M199" s="8">
        <v>688010509190</v>
      </c>
      <c r="N199" s="8">
        <v>27414326</v>
      </c>
      <c r="O199" s="8" t="s">
        <v>691</v>
      </c>
      <c r="P199" s="11">
        <v>0</v>
      </c>
      <c r="Q199" s="12">
        <v>514745990568</v>
      </c>
      <c r="R199" s="12">
        <v>18775864</v>
      </c>
      <c r="S199" s="12">
        <v>6</v>
      </c>
      <c r="T199" s="12">
        <v>9809430</v>
      </c>
      <c r="U199" s="11" t="s">
        <v>692</v>
      </c>
      <c r="V199" s="11"/>
      <c r="W199" s="11">
        <v>0</v>
      </c>
      <c r="X199" s="13">
        <f t="shared" si="203"/>
        <v>4000</v>
      </c>
      <c r="Y199" s="14">
        <f t="shared" si="210"/>
        <v>48000</v>
      </c>
      <c r="Z199" s="15">
        <v>1440000</v>
      </c>
      <c r="AA199" s="15">
        <f t="shared" si="199"/>
        <v>28277280000</v>
      </c>
      <c r="AB199" s="16">
        <v>0</v>
      </c>
      <c r="AC199" s="16">
        <v>0</v>
      </c>
      <c r="AD199" s="269">
        <f t="shared" ref="AD199:AD262" si="271">AE199/E199</f>
        <v>0</v>
      </c>
      <c r="AE199" s="269">
        <f t="shared" ref="AE199:AE276" si="272">AF199/F199</f>
        <v>0</v>
      </c>
      <c r="AF199" s="286">
        <v>0</v>
      </c>
      <c r="AG199" s="18">
        <f t="shared" si="213"/>
        <v>0</v>
      </c>
      <c r="AH199" s="59">
        <v>0.05</v>
      </c>
      <c r="AI199" s="129">
        <f t="shared" si="209"/>
        <v>0</v>
      </c>
      <c r="AJ199" s="290">
        <v>0</v>
      </c>
      <c r="AK199" s="9">
        <f t="shared" si="214"/>
        <v>0</v>
      </c>
      <c r="AL199" s="259">
        <f t="shared" si="215"/>
        <v>0</v>
      </c>
      <c r="AM199" s="259">
        <f t="shared" si="211"/>
        <v>0</v>
      </c>
      <c r="AN199" s="262">
        <v>0</v>
      </c>
      <c r="AO199" s="262">
        <f t="shared" si="219"/>
        <v>0</v>
      </c>
      <c r="AP199" s="262">
        <f t="shared" si="220"/>
        <v>0</v>
      </c>
      <c r="AQ199" s="262">
        <f t="shared" si="221"/>
        <v>0</v>
      </c>
      <c r="AR199" s="274">
        <v>0</v>
      </c>
      <c r="AS199" s="274">
        <f t="shared" si="222"/>
        <v>0</v>
      </c>
      <c r="AT199" s="274">
        <f t="shared" si="223"/>
        <v>0</v>
      </c>
      <c r="AU199" s="274">
        <f t="shared" si="224"/>
        <v>0</v>
      </c>
      <c r="AV199" s="262">
        <v>0</v>
      </c>
      <c r="AW199" s="262">
        <f t="shared" si="225"/>
        <v>0</v>
      </c>
      <c r="AX199" s="262">
        <f t="shared" si="226"/>
        <v>0</v>
      </c>
      <c r="AY199" s="262">
        <f t="shared" si="227"/>
        <v>0</v>
      </c>
      <c r="AZ199" s="262">
        <f t="shared" si="228"/>
        <v>0</v>
      </c>
      <c r="BA199" s="262">
        <f t="shared" si="229"/>
        <v>0</v>
      </c>
      <c r="BB199" s="262">
        <f t="shared" si="230"/>
        <v>0</v>
      </c>
      <c r="BC199" s="262">
        <f t="shared" si="231"/>
        <v>0</v>
      </c>
      <c r="BD199" s="261">
        <v>0</v>
      </c>
      <c r="BE199" s="262">
        <f t="shared" si="232"/>
        <v>0</v>
      </c>
      <c r="BF199" s="262">
        <f t="shared" si="233"/>
        <v>0</v>
      </c>
      <c r="BG199" s="262">
        <f t="shared" si="234"/>
        <v>0</v>
      </c>
      <c r="BH199" s="262">
        <v>0</v>
      </c>
      <c r="BI199" s="262">
        <f t="shared" si="235"/>
        <v>0</v>
      </c>
      <c r="BJ199" s="262">
        <f t="shared" si="236"/>
        <v>0</v>
      </c>
      <c r="BK199" s="262">
        <f t="shared" si="237"/>
        <v>0</v>
      </c>
      <c r="BL199" s="262">
        <v>0</v>
      </c>
      <c r="BM199" s="262">
        <f t="shared" si="238"/>
        <v>0</v>
      </c>
      <c r="BN199" s="262">
        <f t="shared" si="239"/>
        <v>0</v>
      </c>
      <c r="BO199" s="262">
        <f t="shared" si="240"/>
        <v>0</v>
      </c>
      <c r="BP199" s="262">
        <f t="shared" si="241"/>
        <v>0</v>
      </c>
      <c r="BQ199" s="262">
        <f t="shared" si="242"/>
        <v>0</v>
      </c>
      <c r="BR199" s="262">
        <f t="shared" si="243"/>
        <v>0</v>
      </c>
      <c r="BS199" s="262">
        <f t="shared" si="244"/>
        <v>0</v>
      </c>
      <c r="BT199" s="262">
        <v>0</v>
      </c>
      <c r="BU199" s="262">
        <f t="shared" si="245"/>
        <v>0</v>
      </c>
      <c r="BV199" s="262">
        <f t="shared" si="246"/>
        <v>0</v>
      </c>
      <c r="BW199" s="262">
        <f t="shared" si="247"/>
        <v>0</v>
      </c>
      <c r="BX199" s="261">
        <v>0</v>
      </c>
      <c r="BY199" s="262">
        <f t="shared" si="248"/>
        <v>0</v>
      </c>
      <c r="BZ199" s="262">
        <f t="shared" si="249"/>
        <v>0</v>
      </c>
      <c r="CA199" s="262">
        <f t="shared" si="250"/>
        <v>0</v>
      </c>
      <c r="CB199" s="262">
        <v>0</v>
      </c>
      <c r="CC199" s="262">
        <f t="shared" si="251"/>
        <v>0</v>
      </c>
      <c r="CD199" s="262">
        <f t="shared" si="252"/>
        <v>0</v>
      </c>
      <c r="CE199" s="262">
        <f t="shared" si="253"/>
        <v>0</v>
      </c>
      <c r="CF199" s="262">
        <f t="shared" si="254"/>
        <v>0</v>
      </c>
      <c r="CG199" s="262">
        <f t="shared" si="255"/>
        <v>0</v>
      </c>
      <c r="CH199" s="262">
        <f t="shared" si="256"/>
        <v>0</v>
      </c>
      <c r="CI199" s="262">
        <f t="shared" si="257"/>
        <v>0</v>
      </c>
      <c r="CJ199" s="262">
        <v>0</v>
      </c>
      <c r="CK199" s="262">
        <f t="shared" si="258"/>
        <v>0</v>
      </c>
      <c r="CL199" s="262">
        <f t="shared" si="259"/>
        <v>0</v>
      </c>
      <c r="CM199" s="262">
        <f t="shared" si="260"/>
        <v>0</v>
      </c>
      <c r="CN199" s="262">
        <v>0</v>
      </c>
      <c r="CO199" s="262">
        <f t="shared" si="261"/>
        <v>0</v>
      </c>
      <c r="CP199" s="262">
        <f t="shared" si="262"/>
        <v>0</v>
      </c>
      <c r="CQ199" s="262">
        <f t="shared" si="263"/>
        <v>0</v>
      </c>
      <c r="CR199" s="262">
        <v>0</v>
      </c>
      <c r="CS199" s="262">
        <f t="shared" si="264"/>
        <v>0</v>
      </c>
      <c r="CT199" s="262">
        <f t="shared" si="265"/>
        <v>0</v>
      </c>
      <c r="CU199" s="262">
        <f t="shared" si="266"/>
        <v>0</v>
      </c>
      <c r="CV199" s="262">
        <f t="shared" si="267"/>
        <v>0</v>
      </c>
      <c r="CW199" s="262">
        <f t="shared" si="268"/>
        <v>0</v>
      </c>
      <c r="CX199" s="271">
        <f t="shared" si="269"/>
        <v>0</v>
      </c>
      <c r="CY199" s="271">
        <f t="shared" si="270"/>
        <v>0</v>
      </c>
      <c r="CZ199" s="300">
        <f t="shared" si="216"/>
        <v>0</v>
      </c>
      <c r="DA199" s="300">
        <f t="shared" si="217"/>
        <v>0</v>
      </c>
      <c r="DB199" s="300">
        <f t="shared" si="218"/>
        <v>0</v>
      </c>
      <c r="DC199" s="300"/>
      <c r="DD199" s="300"/>
      <c r="DE199" s="300"/>
      <c r="DF199" s="300"/>
    </row>
    <row r="200" spans="1:110" x14ac:dyDescent="0.35">
      <c r="A200" s="22" t="s">
        <v>11</v>
      </c>
      <c r="B200" s="22">
        <v>13030205</v>
      </c>
      <c r="C200" s="6" t="s">
        <v>296</v>
      </c>
      <c r="D200" s="7"/>
      <c r="E200" s="7">
        <v>12</v>
      </c>
      <c r="F200" s="7">
        <v>30</v>
      </c>
      <c r="G200" s="8">
        <v>916380</v>
      </c>
      <c r="H200" s="9">
        <f t="shared" si="212"/>
        <v>30546</v>
      </c>
      <c r="I200" s="10">
        <v>254892372472</v>
      </c>
      <c r="J200" s="10">
        <v>8086140</v>
      </c>
      <c r="K200" s="10" t="s">
        <v>477</v>
      </c>
      <c r="L200" s="11">
        <v>0</v>
      </c>
      <c r="M200" s="8">
        <v>361296203695</v>
      </c>
      <c r="N200" s="8">
        <v>9416576</v>
      </c>
      <c r="O200" s="8" t="s">
        <v>692</v>
      </c>
      <c r="P200" s="11">
        <v>0</v>
      </c>
      <c r="Q200" s="12">
        <v>273880058340</v>
      </c>
      <c r="R200" s="12">
        <v>6545052</v>
      </c>
      <c r="S200" s="12">
        <v>6</v>
      </c>
      <c r="T200" s="12">
        <v>3516810</v>
      </c>
      <c r="U200" s="11" t="s">
        <v>954</v>
      </c>
      <c r="V200" s="11"/>
      <c r="W200" s="11">
        <v>0</v>
      </c>
      <c r="X200" s="13">
        <f t="shared" si="203"/>
        <v>3600</v>
      </c>
      <c r="Y200" s="14">
        <f t="shared" si="210"/>
        <v>43200</v>
      </c>
      <c r="Z200" s="15">
        <v>1296000</v>
      </c>
      <c r="AA200" s="15">
        <f t="shared" si="199"/>
        <v>39587616000</v>
      </c>
      <c r="AB200" s="16">
        <v>0</v>
      </c>
      <c r="AC200" s="16">
        <v>0</v>
      </c>
      <c r="AD200" s="269">
        <f t="shared" si="271"/>
        <v>0</v>
      </c>
      <c r="AE200" s="269">
        <f t="shared" si="272"/>
        <v>0</v>
      </c>
      <c r="AF200" s="286">
        <v>0</v>
      </c>
      <c r="AG200" s="18">
        <f t="shared" si="213"/>
        <v>0</v>
      </c>
      <c r="AH200" s="59"/>
      <c r="AI200" s="129">
        <f t="shared" si="209"/>
        <v>0</v>
      </c>
      <c r="AJ200" s="290">
        <v>0</v>
      </c>
      <c r="AK200" s="9">
        <f t="shared" si="214"/>
        <v>0</v>
      </c>
      <c r="AL200" s="259">
        <f t="shared" si="215"/>
        <v>0</v>
      </c>
      <c r="AM200" s="259">
        <f t="shared" si="211"/>
        <v>0</v>
      </c>
      <c r="AN200" s="262">
        <v>0</v>
      </c>
      <c r="AO200" s="262">
        <f t="shared" si="219"/>
        <v>0</v>
      </c>
      <c r="AP200" s="262">
        <f t="shared" si="220"/>
        <v>0</v>
      </c>
      <c r="AQ200" s="262">
        <f t="shared" si="221"/>
        <v>0</v>
      </c>
      <c r="AR200" s="274">
        <v>0</v>
      </c>
      <c r="AS200" s="274">
        <f t="shared" si="222"/>
        <v>0</v>
      </c>
      <c r="AT200" s="274">
        <f t="shared" si="223"/>
        <v>0</v>
      </c>
      <c r="AU200" s="274">
        <f t="shared" si="224"/>
        <v>0</v>
      </c>
      <c r="AV200" s="262">
        <v>0</v>
      </c>
      <c r="AW200" s="262">
        <f t="shared" si="225"/>
        <v>0</v>
      </c>
      <c r="AX200" s="262">
        <f t="shared" si="226"/>
        <v>0</v>
      </c>
      <c r="AY200" s="262">
        <f t="shared" si="227"/>
        <v>0</v>
      </c>
      <c r="AZ200" s="262">
        <f t="shared" si="228"/>
        <v>0</v>
      </c>
      <c r="BA200" s="262">
        <f t="shared" si="229"/>
        <v>0</v>
      </c>
      <c r="BB200" s="262">
        <f t="shared" si="230"/>
        <v>0</v>
      </c>
      <c r="BC200" s="262">
        <f t="shared" si="231"/>
        <v>0</v>
      </c>
      <c r="BD200" s="261">
        <v>0</v>
      </c>
      <c r="BE200" s="262">
        <f t="shared" si="232"/>
        <v>0</v>
      </c>
      <c r="BF200" s="262">
        <f t="shared" si="233"/>
        <v>0</v>
      </c>
      <c r="BG200" s="262">
        <f t="shared" si="234"/>
        <v>0</v>
      </c>
      <c r="BH200" s="262">
        <v>0</v>
      </c>
      <c r="BI200" s="262">
        <f t="shared" si="235"/>
        <v>0</v>
      </c>
      <c r="BJ200" s="262">
        <f t="shared" si="236"/>
        <v>0</v>
      </c>
      <c r="BK200" s="262">
        <f t="shared" si="237"/>
        <v>0</v>
      </c>
      <c r="BL200" s="262">
        <v>0</v>
      </c>
      <c r="BM200" s="262">
        <f t="shared" si="238"/>
        <v>0</v>
      </c>
      <c r="BN200" s="262">
        <f t="shared" si="239"/>
        <v>0</v>
      </c>
      <c r="BO200" s="262">
        <f t="shared" si="240"/>
        <v>0</v>
      </c>
      <c r="BP200" s="262">
        <f t="shared" si="241"/>
        <v>0</v>
      </c>
      <c r="BQ200" s="262">
        <f t="shared" si="242"/>
        <v>0</v>
      </c>
      <c r="BR200" s="262">
        <f t="shared" si="243"/>
        <v>0</v>
      </c>
      <c r="BS200" s="262">
        <f t="shared" si="244"/>
        <v>0</v>
      </c>
      <c r="BT200" s="262">
        <v>0</v>
      </c>
      <c r="BU200" s="262">
        <f t="shared" si="245"/>
        <v>0</v>
      </c>
      <c r="BV200" s="262">
        <f t="shared" si="246"/>
        <v>0</v>
      </c>
      <c r="BW200" s="262">
        <f t="shared" si="247"/>
        <v>0</v>
      </c>
      <c r="BX200" s="261">
        <v>0</v>
      </c>
      <c r="BY200" s="262">
        <f t="shared" si="248"/>
        <v>0</v>
      </c>
      <c r="BZ200" s="262">
        <f t="shared" si="249"/>
        <v>0</v>
      </c>
      <c r="CA200" s="262">
        <f t="shared" si="250"/>
        <v>0</v>
      </c>
      <c r="CB200" s="262">
        <v>0</v>
      </c>
      <c r="CC200" s="262">
        <f t="shared" si="251"/>
        <v>0</v>
      </c>
      <c r="CD200" s="262">
        <f t="shared" si="252"/>
        <v>0</v>
      </c>
      <c r="CE200" s="262">
        <f t="shared" si="253"/>
        <v>0</v>
      </c>
      <c r="CF200" s="262">
        <f t="shared" si="254"/>
        <v>0</v>
      </c>
      <c r="CG200" s="262">
        <f t="shared" si="255"/>
        <v>0</v>
      </c>
      <c r="CH200" s="262">
        <f t="shared" si="256"/>
        <v>0</v>
      </c>
      <c r="CI200" s="262">
        <f t="shared" si="257"/>
        <v>0</v>
      </c>
      <c r="CJ200" s="262">
        <v>0</v>
      </c>
      <c r="CK200" s="262">
        <f t="shared" si="258"/>
        <v>0</v>
      </c>
      <c r="CL200" s="262">
        <f t="shared" si="259"/>
        <v>0</v>
      </c>
      <c r="CM200" s="262">
        <f t="shared" si="260"/>
        <v>0</v>
      </c>
      <c r="CN200" s="262">
        <v>0</v>
      </c>
      <c r="CO200" s="262">
        <f t="shared" si="261"/>
        <v>0</v>
      </c>
      <c r="CP200" s="262">
        <f t="shared" si="262"/>
        <v>0</v>
      </c>
      <c r="CQ200" s="262">
        <f t="shared" si="263"/>
        <v>0</v>
      </c>
      <c r="CR200" s="262">
        <v>0</v>
      </c>
      <c r="CS200" s="262">
        <f t="shared" si="264"/>
        <v>0</v>
      </c>
      <c r="CT200" s="262">
        <f t="shared" si="265"/>
        <v>0</v>
      </c>
      <c r="CU200" s="262">
        <f t="shared" si="266"/>
        <v>0</v>
      </c>
      <c r="CV200" s="262">
        <f t="shared" si="267"/>
        <v>0</v>
      </c>
      <c r="CW200" s="262">
        <f t="shared" si="268"/>
        <v>0</v>
      </c>
      <c r="CX200" s="271">
        <f t="shared" si="269"/>
        <v>0</v>
      </c>
      <c r="CY200" s="271">
        <f t="shared" si="270"/>
        <v>0</v>
      </c>
      <c r="CZ200" s="300">
        <f t="shared" si="216"/>
        <v>0</v>
      </c>
      <c r="DA200" s="300">
        <f t="shared" si="217"/>
        <v>0</v>
      </c>
      <c r="DB200" s="300">
        <f t="shared" si="218"/>
        <v>0</v>
      </c>
      <c r="DC200" s="300"/>
      <c r="DD200" s="300"/>
      <c r="DE200" s="300"/>
      <c r="DF200" s="300"/>
    </row>
    <row r="201" spans="1:110" x14ac:dyDescent="0.35">
      <c r="A201" s="22" t="s">
        <v>11</v>
      </c>
      <c r="B201" s="22">
        <v>13040203</v>
      </c>
      <c r="C201" s="6" t="s">
        <v>297</v>
      </c>
      <c r="D201" s="7" t="s">
        <v>81</v>
      </c>
      <c r="E201" s="7">
        <v>12</v>
      </c>
      <c r="F201" s="7">
        <v>30</v>
      </c>
      <c r="G201" s="8">
        <v>363000</v>
      </c>
      <c r="H201" s="9">
        <f t="shared" si="212"/>
        <v>12100</v>
      </c>
      <c r="I201" s="10">
        <v>849075868875</v>
      </c>
      <c r="J201" s="10">
        <v>87775128</v>
      </c>
      <c r="K201" s="10" t="s">
        <v>472</v>
      </c>
      <c r="L201" s="11">
        <v>0</v>
      </c>
      <c r="M201" s="8">
        <v>1484038765275</v>
      </c>
      <c r="N201" s="8">
        <v>93935486</v>
      </c>
      <c r="O201" s="22" t="s">
        <v>693</v>
      </c>
      <c r="P201" s="11">
        <v>0</v>
      </c>
      <c r="Q201" s="12">
        <v>933640190300</v>
      </c>
      <c r="R201" s="12">
        <v>54535328</v>
      </c>
      <c r="S201" s="12">
        <v>17</v>
      </c>
      <c r="T201" s="12">
        <v>13185420</v>
      </c>
      <c r="U201" s="11" t="s">
        <v>955</v>
      </c>
      <c r="V201" s="11"/>
      <c r="W201" s="11">
        <v>0</v>
      </c>
      <c r="X201" s="13">
        <f t="shared" si="203"/>
        <v>6000</v>
      </c>
      <c r="Y201" s="14">
        <f t="shared" si="210"/>
        <v>72000</v>
      </c>
      <c r="Z201" s="15">
        <v>2160000</v>
      </c>
      <c r="AA201" s="15">
        <f t="shared" si="199"/>
        <v>26136000000</v>
      </c>
      <c r="AB201" s="16">
        <v>181.41666666666666</v>
      </c>
      <c r="AC201" s="16">
        <v>1253.1666666666667</v>
      </c>
      <c r="AD201" s="269">
        <f t="shared" si="271"/>
        <v>1700</v>
      </c>
      <c r="AE201" s="269">
        <f t="shared" si="272"/>
        <v>20400</v>
      </c>
      <c r="AF201" s="283">
        <v>612000</v>
      </c>
      <c r="AG201" s="18">
        <f t="shared" si="213"/>
        <v>7405200000</v>
      </c>
      <c r="AH201" s="5" t="s">
        <v>1026</v>
      </c>
      <c r="AI201" s="129">
        <f t="shared" si="209"/>
        <v>0.28333333333333333</v>
      </c>
      <c r="AJ201" s="290">
        <v>0.5</v>
      </c>
      <c r="AK201" s="9">
        <f t="shared" si="214"/>
        <v>306000</v>
      </c>
      <c r="AL201" s="259">
        <f t="shared" si="215"/>
        <v>918000</v>
      </c>
      <c r="AM201" s="259">
        <f t="shared" si="211"/>
        <v>11107800000</v>
      </c>
      <c r="AN201" s="262">
        <v>30600</v>
      </c>
      <c r="AO201" s="262">
        <f t="shared" si="219"/>
        <v>370260000</v>
      </c>
      <c r="AP201" s="262">
        <f t="shared" si="220"/>
        <v>15300</v>
      </c>
      <c r="AQ201" s="262">
        <f t="shared" si="221"/>
        <v>185130000</v>
      </c>
      <c r="AR201" s="274">
        <v>42840.000000000007</v>
      </c>
      <c r="AS201" s="274">
        <f t="shared" si="222"/>
        <v>518364000.00000006</v>
      </c>
      <c r="AT201" s="274">
        <f t="shared" si="223"/>
        <v>21420.000000000004</v>
      </c>
      <c r="AU201" s="274">
        <f t="shared" si="224"/>
        <v>259182000.00000003</v>
      </c>
      <c r="AV201" s="262">
        <v>42840.000000000007</v>
      </c>
      <c r="AW201" s="262">
        <f t="shared" si="225"/>
        <v>518364000.00000006</v>
      </c>
      <c r="AX201" s="262">
        <f t="shared" si="226"/>
        <v>21420.000000000004</v>
      </c>
      <c r="AY201" s="262">
        <f t="shared" si="227"/>
        <v>259182000.00000003</v>
      </c>
      <c r="AZ201" s="262">
        <f t="shared" si="228"/>
        <v>116280.00000000001</v>
      </c>
      <c r="BA201" s="262">
        <f t="shared" si="229"/>
        <v>1406988000</v>
      </c>
      <c r="BB201" s="262">
        <f t="shared" si="230"/>
        <v>58140.000000000007</v>
      </c>
      <c r="BC201" s="262">
        <f t="shared" si="231"/>
        <v>703494000</v>
      </c>
      <c r="BD201" s="261">
        <v>42840.000000000007</v>
      </c>
      <c r="BE201" s="262">
        <f t="shared" si="232"/>
        <v>518364000.00000006</v>
      </c>
      <c r="BF201" s="262">
        <f t="shared" si="233"/>
        <v>21420.000000000004</v>
      </c>
      <c r="BG201" s="262">
        <f t="shared" si="234"/>
        <v>259182000.00000003</v>
      </c>
      <c r="BH201" s="262">
        <v>48960</v>
      </c>
      <c r="BI201" s="262">
        <f t="shared" si="235"/>
        <v>592416000</v>
      </c>
      <c r="BJ201" s="262">
        <f t="shared" si="236"/>
        <v>24480</v>
      </c>
      <c r="BK201" s="262">
        <f t="shared" si="237"/>
        <v>296208000</v>
      </c>
      <c r="BL201" s="262">
        <v>36720</v>
      </c>
      <c r="BM201" s="262">
        <f t="shared" si="238"/>
        <v>444312000</v>
      </c>
      <c r="BN201" s="262">
        <f t="shared" si="239"/>
        <v>18360</v>
      </c>
      <c r="BO201" s="262">
        <f t="shared" si="240"/>
        <v>222156000</v>
      </c>
      <c r="BP201" s="262">
        <f t="shared" si="241"/>
        <v>128520</v>
      </c>
      <c r="BQ201" s="262">
        <f t="shared" si="242"/>
        <v>1555092000</v>
      </c>
      <c r="BR201" s="262">
        <f t="shared" si="243"/>
        <v>64260</v>
      </c>
      <c r="BS201" s="262">
        <f t="shared" si="244"/>
        <v>777546000</v>
      </c>
      <c r="BT201" s="262">
        <v>67320</v>
      </c>
      <c r="BU201" s="262">
        <f t="shared" si="245"/>
        <v>814572000</v>
      </c>
      <c r="BV201" s="262">
        <f t="shared" si="246"/>
        <v>33660</v>
      </c>
      <c r="BW201" s="262">
        <f t="shared" si="247"/>
        <v>407286000</v>
      </c>
      <c r="BX201" s="261">
        <v>67320</v>
      </c>
      <c r="BY201" s="262">
        <f t="shared" si="248"/>
        <v>814572000</v>
      </c>
      <c r="BZ201" s="262">
        <f t="shared" si="249"/>
        <v>33660</v>
      </c>
      <c r="CA201" s="262">
        <f t="shared" si="250"/>
        <v>407286000</v>
      </c>
      <c r="CB201" s="262">
        <v>61200</v>
      </c>
      <c r="CC201" s="262">
        <f t="shared" si="251"/>
        <v>740520000</v>
      </c>
      <c r="CD201" s="262">
        <f t="shared" si="252"/>
        <v>30600</v>
      </c>
      <c r="CE201" s="262">
        <f t="shared" si="253"/>
        <v>370260000</v>
      </c>
      <c r="CF201" s="262">
        <f t="shared" si="254"/>
        <v>195840</v>
      </c>
      <c r="CG201" s="262">
        <f t="shared" si="255"/>
        <v>2369664000</v>
      </c>
      <c r="CH201" s="262">
        <f t="shared" si="256"/>
        <v>407350260</v>
      </c>
      <c r="CI201" s="262">
        <f t="shared" si="257"/>
        <v>1184832000</v>
      </c>
      <c r="CJ201" s="262">
        <v>67320</v>
      </c>
      <c r="CK201" s="262">
        <f t="shared" si="258"/>
        <v>814572000</v>
      </c>
      <c r="CL201" s="262">
        <f t="shared" si="259"/>
        <v>33660</v>
      </c>
      <c r="CM201" s="262">
        <f t="shared" si="260"/>
        <v>407286000</v>
      </c>
      <c r="CN201" s="262">
        <v>61200</v>
      </c>
      <c r="CO201" s="262">
        <f t="shared" si="261"/>
        <v>740520000</v>
      </c>
      <c r="CP201" s="262">
        <f t="shared" si="262"/>
        <v>30600</v>
      </c>
      <c r="CQ201" s="262">
        <f t="shared" si="263"/>
        <v>370260000</v>
      </c>
      <c r="CR201" s="262">
        <v>42840.000000000007</v>
      </c>
      <c r="CS201" s="262">
        <f t="shared" si="264"/>
        <v>518364000.00000006</v>
      </c>
      <c r="CT201" s="262">
        <f t="shared" si="265"/>
        <v>21420.000000000004</v>
      </c>
      <c r="CU201" s="262">
        <f t="shared" si="266"/>
        <v>259182000.00000003</v>
      </c>
      <c r="CV201" s="262">
        <f t="shared" si="267"/>
        <v>171360</v>
      </c>
      <c r="CW201" s="262">
        <f t="shared" si="268"/>
        <v>2073456000</v>
      </c>
      <c r="CX201" s="271">
        <f t="shared" si="269"/>
        <v>85680</v>
      </c>
      <c r="CY201" s="271">
        <f t="shared" si="270"/>
        <v>1036728000</v>
      </c>
      <c r="CZ201" s="300">
        <f t="shared" si="216"/>
        <v>306000</v>
      </c>
      <c r="DA201" s="300">
        <f t="shared" si="217"/>
        <v>3702600000</v>
      </c>
      <c r="DB201" s="300">
        <f t="shared" si="218"/>
        <v>0</v>
      </c>
      <c r="DC201" s="300"/>
      <c r="DD201" s="300"/>
      <c r="DE201" s="300"/>
      <c r="DF201" s="300"/>
    </row>
    <row r="202" spans="1:110" x14ac:dyDescent="0.35">
      <c r="A202" s="22" t="s">
        <v>11</v>
      </c>
      <c r="B202" s="22">
        <v>13040210</v>
      </c>
      <c r="C202" s="6" t="s">
        <v>298</v>
      </c>
      <c r="D202" s="7" t="s">
        <v>79</v>
      </c>
      <c r="E202" s="7">
        <v>12</v>
      </c>
      <c r="F202" s="7">
        <v>6</v>
      </c>
      <c r="G202" s="8">
        <v>245520</v>
      </c>
      <c r="H202" s="9">
        <f t="shared" si="212"/>
        <v>40920</v>
      </c>
      <c r="I202" s="10">
        <v>3056508835272</v>
      </c>
      <c r="J202" s="10">
        <v>104823456</v>
      </c>
      <c r="K202" s="10" t="s">
        <v>497</v>
      </c>
      <c r="L202" s="11">
        <v>0.17</v>
      </c>
      <c r="M202" s="8">
        <v>2922807733956</v>
      </c>
      <c r="N202" s="8">
        <v>69605148</v>
      </c>
      <c r="O202" s="8" t="s">
        <v>694</v>
      </c>
      <c r="P202" s="11">
        <v>0</v>
      </c>
      <c r="Q202" s="12">
        <v>2365623546960</v>
      </c>
      <c r="R202" s="12">
        <v>47785026</v>
      </c>
      <c r="S202" s="12">
        <v>11</v>
      </c>
      <c r="T202" s="12">
        <v>10983078</v>
      </c>
      <c r="U202" s="11" t="s">
        <v>956</v>
      </c>
      <c r="V202" s="11"/>
      <c r="W202" s="11">
        <v>0</v>
      </c>
      <c r="X202" s="13">
        <f t="shared" si="203"/>
        <v>0</v>
      </c>
      <c r="Y202" s="14">
        <f t="shared" si="210"/>
        <v>0</v>
      </c>
      <c r="Z202" s="15">
        <v>0</v>
      </c>
      <c r="AA202" s="15">
        <f t="shared" si="199"/>
        <v>0</v>
      </c>
      <c r="AB202" s="16">
        <v>3</v>
      </c>
      <c r="AC202" s="16">
        <v>0</v>
      </c>
      <c r="AD202" s="269">
        <f t="shared" si="271"/>
        <v>0</v>
      </c>
      <c r="AE202" s="269">
        <f t="shared" si="272"/>
        <v>0</v>
      </c>
      <c r="AF202" s="286">
        <v>0</v>
      </c>
      <c r="AG202" s="18">
        <f t="shared" si="213"/>
        <v>0</v>
      </c>
      <c r="AH202" s="5"/>
      <c r="AI202" s="129" t="e">
        <f t="shared" si="209"/>
        <v>#DIV/0!</v>
      </c>
      <c r="AJ202" s="290">
        <v>0</v>
      </c>
      <c r="AK202" s="9">
        <f t="shared" si="214"/>
        <v>0</v>
      </c>
      <c r="AL202" s="259">
        <f t="shared" si="215"/>
        <v>0</v>
      </c>
      <c r="AM202" s="259">
        <f t="shared" si="211"/>
        <v>0</v>
      </c>
      <c r="AN202" s="262">
        <v>0</v>
      </c>
      <c r="AO202" s="262">
        <f t="shared" si="219"/>
        <v>0</v>
      </c>
      <c r="AP202" s="262">
        <f t="shared" si="220"/>
        <v>0</v>
      </c>
      <c r="AQ202" s="262">
        <f t="shared" si="221"/>
        <v>0</v>
      </c>
      <c r="AR202" s="274">
        <v>0</v>
      </c>
      <c r="AS202" s="274">
        <f t="shared" si="222"/>
        <v>0</v>
      </c>
      <c r="AT202" s="274">
        <f t="shared" si="223"/>
        <v>0</v>
      </c>
      <c r="AU202" s="274">
        <f t="shared" si="224"/>
        <v>0</v>
      </c>
      <c r="AV202" s="262">
        <v>0</v>
      </c>
      <c r="AW202" s="262">
        <f t="shared" si="225"/>
        <v>0</v>
      </c>
      <c r="AX202" s="262">
        <f t="shared" si="226"/>
        <v>0</v>
      </c>
      <c r="AY202" s="262">
        <f t="shared" si="227"/>
        <v>0</v>
      </c>
      <c r="AZ202" s="262">
        <f t="shared" si="228"/>
        <v>0</v>
      </c>
      <c r="BA202" s="262">
        <f t="shared" si="229"/>
        <v>0</v>
      </c>
      <c r="BB202" s="262">
        <f t="shared" si="230"/>
        <v>0</v>
      </c>
      <c r="BC202" s="262">
        <f t="shared" si="231"/>
        <v>0</v>
      </c>
      <c r="BD202" s="261">
        <v>0</v>
      </c>
      <c r="BE202" s="262">
        <f t="shared" si="232"/>
        <v>0</v>
      </c>
      <c r="BF202" s="262">
        <f t="shared" si="233"/>
        <v>0</v>
      </c>
      <c r="BG202" s="262">
        <f t="shared" si="234"/>
        <v>0</v>
      </c>
      <c r="BH202" s="262">
        <v>0</v>
      </c>
      <c r="BI202" s="262">
        <f t="shared" si="235"/>
        <v>0</v>
      </c>
      <c r="BJ202" s="262">
        <f t="shared" si="236"/>
        <v>0</v>
      </c>
      <c r="BK202" s="262">
        <f t="shared" si="237"/>
        <v>0</v>
      </c>
      <c r="BL202" s="262">
        <v>0</v>
      </c>
      <c r="BM202" s="262">
        <f t="shared" si="238"/>
        <v>0</v>
      </c>
      <c r="BN202" s="262">
        <f t="shared" si="239"/>
        <v>0</v>
      </c>
      <c r="BO202" s="262">
        <f t="shared" si="240"/>
        <v>0</v>
      </c>
      <c r="BP202" s="262">
        <f t="shared" si="241"/>
        <v>0</v>
      </c>
      <c r="BQ202" s="262">
        <f t="shared" si="242"/>
        <v>0</v>
      </c>
      <c r="BR202" s="262">
        <f t="shared" si="243"/>
        <v>0</v>
      </c>
      <c r="BS202" s="262">
        <f t="shared" si="244"/>
        <v>0</v>
      </c>
      <c r="BT202" s="262">
        <v>0</v>
      </c>
      <c r="BU202" s="262">
        <f t="shared" si="245"/>
        <v>0</v>
      </c>
      <c r="BV202" s="262">
        <f t="shared" si="246"/>
        <v>0</v>
      </c>
      <c r="BW202" s="262">
        <f t="shared" si="247"/>
        <v>0</v>
      </c>
      <c r="BX202" s="261">
        <v>0</v>
      </c>
      <c r="BY202" s="262">
        <f t="shared" si="248"/>
        <v>0</v>
      </c>
      <c r="BZ202" s="262">
        <f t="shared" si="249"/>
        <v>0</v>
      </c>
      <c r="CA202" s="262">
        <f t="shared" si="250"/>
        <v>0</v>
      </c>
      <c r="CB202" s="262">
        <v>0</v>
      </c>
      <c r="CC202" s="262">
        <f t="shared" si="251"/>
        <v>0</v>
      </c>
      <c r="CD202" s="262">
        <f t="shared" si="252"/>
        <v>0</v>
      </c>
      <c r="CE202" s="262">
        <f t="shared" si="253"/>
        <v>0</v>
      </c>
      <c r="CF202" s="262">
        <f t="shared" si="254"/>
        <v>0</v>
      </c>
      <c r="CG202" s="262">
        <f t="shared" si="255"/>
        <v>0</v>
      </c>
      <c r="CH202" s="262">
        <f t="shared" si="256"/>
        <v>0</v>
      </c>
      <c r="CI202" s="262">
        <f t="shared" si="257"/>
        <v>0</v>
      </c>
      <c r="CJ202" s="262">
        <v>0</v>
      </c>
      <c r="CK202" s="262">
        <f t="shared" si="258"/>
        <v>0</v>
      </c>
      <c r="CL202" s="262">
        <f t="shared" si="259"/>
        <v>0</v>
      </c>
      <c r="CM202" s="262">
        <f t="shared" si="260"/>
        <v>0</v>
      </c>
      <c r="CN202" s="262">
        <v>0</v>
      </c>
      <c r="CO202" s="262">
        <f t="shared" si="261"/>
        <v>0</v>
      </c>
      <c r="CP202" s="262">
        <f t="shared" si="262"/>
        <v>0</v>
      </c>
      <c r="CQ202" s="262">
        <f t="shared" si="263"/>
        <v>0</v>
      </c>
      <c r="CR202" s="262">
        <v>0</v>
      </c>
      <c r="CS202" s="262">
        <f t="shared" si="264"/>
        <v>0</v>
      </c>
      <c r="CT202" s="262">
        <f t="shared" si="265"/>
        <v>0</v>
      </c>
      <c r="CU202" s="262">
        <f t="shared" si="266"/>
        <v>0</v>
      </c>
      <c r="CV202" s="262">
        <f t="shared" si="267"/>
        <v>0</v>
      </c>
      <c r="CW202" s="262">
        <f t="shared" si="268"/>
        <v>0</v>
      </c>
      <c r="CX202" s="271">
        <f t="shared" si="269"/>
        <v>0</v>
      </c>
      <c r="CY202" s="271">
        <f t="shared" si="270"/>
        <v>0</v>
      </c>
      <c r="CZ202" s="300">
        <f t="shared" si="216"/>
        <v>0</v>
      </c>
      <c r="DA202" s="300">
        <f t="shared" si="217"/>
        <v>0</v>
      </c>
      <c r="DB202" s="300">
        <f t="shared" si="218"/>
        <v>0</v>
      </c>
      <c r="DC202" s="300"/>
      <c r="DD202" s="300"/>
      <c r="DE202" s="300"/>
      <c r="DF202" s="300"/>
    </row>
    <row r="203" spans="1:110" x14ac:dyDescent="0.35">
      <c r="A203" s="22" t="s">
        <v>11</v>
      </c>
      <c r="B203" s="22">
        <v>13040204</v>
      </c>
      <c r="C203" s="6" t="s">
        <v>299</v>
      </c>
      <c r="D203" s="7"/>
      <c r="E203" s="7">
        <v>12</v>
      </c>
      <c r="F203" s="7">
        <v>30</v>
      </c>
      <c r="G203" s="8">
        <v>405000</v>
      </c>
      <c r="H203" s="9">
        <f t="shared" si="212"/>
        <v>13500</v>
      </c>
      <c r="I203" s="10">
        <v>323978431643</v>
      </c>
      <c r="J203" s="10">
        <v>39979220</v>
      </c>
      <c r="K203" s="10" t="s">
        <v>505</v>
      </c>
      <c r="L203" s="11">
        <v>0.02</v>
      </c>
      <c r="M203" s="8">
        <v>923499083323</v>
      </c>
      <c r="N203" s="8">
        <v>67547800</v>
      </c>
      <c r="O203" s="8" t="s">
        <v>695</v>
      </c>
      <c r="P203" s="11">
        <v>0</v>
      </c>
      <c r="Q203" s="12">
        <v>1077700748000</v>
      </c>
      <c r="R203" s="12">
        <v>60874490</v>
      </c>
      <c r="S203" s="12">
        <v>9</v>
      </c>
      <c r="T203" s="12">
        <v>13817860</v>
      </c>
      <c r="U203" s="11" t="s">
        <v>957</v>
      </c>
      <c r="V203" s="11"/>
      <c r="W203" s="11">
        <v>0</v>
      </c>
      <c r="X203" s="13">
        <f t="shared" si="203"/>
        <v>6000</v>
      </c>
      <c r="Y203" s="14">
        <f t="shared" si="210"/>
        <v>72000</v>
      </c>
      <c r="Z203" s="15">
        <v>2160000</v>
      </c>
      <c r="AA203" s="15">
        <f t="shared" si="199"/>
        <v>29160000000</v>
      </c>
      <c r="AB203" s="16">
        <v>81</v>
      </c>
      <c r="AC203" s="16">
        <v>0</v>
      </c>
      <c r="AD203" s="269">
        <f t="shared" si="271"/>
        <v>5000</v>
      </c>
      <c r="AE203" s="269">
        <f t="shared" si="272"/>
        <v>60000</v>
      </c>
      <c r="AF203" s="283">
        <v>1800000</v>
      </c>
      <c r="AG203" s="18">
        <f t="shared" si="213"/>
        <v>24300000000</v>
      </c>
      <c r="AH203" s="59" t="s">
        <v>879</v>
      </c>
      <c r="AI203" s="129">
        <f t="shared" si="209"/>
        <v>0.83333333333333337</v>
      </c>
      <c r="AJ203" s="290">
        <v>0.2</v>
      </c>
      <c r="AK203" s="9">
        <f t="shared" si="214"/>
        <v>360000</v>
      </c>
      <c r="AL203" s="259">
        <f t="shared" si="215"/>
        <v>2160000</v>
      </c>
      <c r="AM203" s="259">
        <f t="shared" si="211"/>
        <v>29160000000</v>
      </c>
      <c r="AN203" s="262">
        <v>90000</v>
      </c>
      <c r="AO203" s="262">
        <f t="shared" si="219"/>
        <v>1215000000</v>
      </c>
      <c r="AP203" s="262">
        <f t="shared" si="220"/>
        <v>18000</v>
      </c>
      <c r="AQ203" s="262">
        <f t="shared" si="221"/>
        <v>243000000</v>
      </c>
      <c r="AR203" s="274">
        <v>126000.00000000001</v>
      </c>
      <c r="AS203" s="274">
        <f t="shared" si="222"/>
        <v>1701000000.0000002</v>
      </c>
      <c r="AT203" s="274">
        <f t="shared" si="223"/>
        <v>25200.000000000004</v>
      </c>
      <c r="AU203" s="274">
        <f t="shared" si="224"/>
        <v>340200000.00000006</v>
      </c>
      <c r="AV203" s="262">
        <v>126000.00000000001</v>
      </c>
      <c r="AW203" s="262">
        <f t="shared" si="225"/>
        <v>1701000000.0000002</v>
      </c>
      <c r="AX203" s="262">
        <f t="shared" si="226"/>
        <v>25200.000000000004</v>
      </c>
      <c r="AY203" s="262">
        <f t="shared" si="227"/>
        <v>340200000.00000006</v>
      </c>
      <c r="AZ203" s="262">
        <f t="shared" si="228"/>
        <v>342000</v>
      </c>
      <c r="BA203" s="262">
        <f t="shared" si="229"/>
        <v>4617000000</v>
      </c>
      <c r="BB203" s="262">
        <f t="shared" si="230"/>
        <v>68400</v>
      </c>
      <c r="BC203" s="262">
        <f t="shared" si="231"/>
        <v>923400000.00000012</v>
      </c>
      <c r="BD203" s="261">
        <v>126000.00000000001</v>
      </c>
      <c r="BE203" s="262">
        <f t="shared" si="232"/>
        <v>1701000000.0000002</v>
      </c>
      <c r="BF203" s="262">
        <f t="shared" si="233"/>
        <v>25200.000000000004</v>
      </c>
      <c r="BG203" s="262">
        <f t="shared" si="234"/>
        <v>340200000.00000006</v>
      </c>
      <c r="BH203" s="262">
        <v>144000</v>
      </c>
      <c r="BI203" s="262">
        <f t="shared" si="235"/>
        <v>1944000000</v>
      </c>
      <c r="BJ203" s="262">
        <f t="shared" si="236"/>
        <v>28800</v>
      </c>
      <c r="BK203" s="262">
        <f t="shared" si="237"/>
        <v>388800000</v>
      </c>
      <c r="BL203" s="262">
        <v>108000</v>
      </c>
      <c r="BM203" s="262">
        <f t="shared" si="238"/>
        <v>1458000000</v>
      </c>
      <c r="BN203" s="262">
        <f t="shared" si="239"/>
        <v>21600</v>
      </c>
      <c r="BO203" s="262">
        <f t="shared" si="240"/>
        <v>291600000</v>
      </c>
      <c r="BP203" s="262">
        <f t="shared" si="241"/>
        <v>378000</v>
      </c>
      <c r="BQ203" s="262">
        <f t="shared" si="242"/>
        <v>5103000000</v>
      </c>
      <c r="BR203" s="262">
        <f t="shared" si="243"/>
        <v>75600</v>
      </c>
      <c r="BS203" s="262">
        <f t="shared" si="244"/>
        <v>1020600000</v>
      </c>
      <c r="BT203" s="262">
        <v>198000</v>
      </c>
      <c r="BU203" s="262">
        <f t="shared" si="245"/>
        <v>2673000000</v>
      </c>
      <c r="BV203" s="262">
        <f t="shared" si="246"/>
        <v>39600</v>
      </c>
      <c r="BW203" s="262">
        <f t="shared" si="247"/>
        <v>534600000</v>
      </c>
      <c r="BX203" s="261">
        <v>198000</v>
      </c>
      <c r="BY203" s="262">
        <f t="shared" si="248"/>
        <v>2673000000</v>
      </c>
      <c r="BZ203" s="262">
        <f t="shared" si="249"/>
        <v>39600</v>
      </c>
      <c r="CA203" s="262">
        <f t="shared" si="250"/>
        <v>534600000</v>
      </c>
      <c r="CB203" s="262">
        <v>180000</v>
      </c>
      <c r="CC203" s="262">
        <f t="shared" si="251"/>
        <v>2430000000</v>
      </c>
      <c r="CD203" s="262">
        <f t="shared" si="252"/>
        <v>36000</v>
      </c>
      <c r="CE203" s="262">
        <f t="shared" si="253"/>
        <v>486000000</v>
      </c>
      <c r="CF203" s="262">
        <f t="shared" si="254"/>
        <v>576000</v>
      </c>
      <c r="CG203" s="262">
        <f t="shared" si="255"/>
        <v>7776000000</v>
      </c>
      <c r="CH203" s="262">
        <f t="shared" si="256"/>
        <v>534675600</v>
      </c>
      <c r="CI203" s="262">
        <f t="shared" si="257"/>
        <v>1555200000</v>
      </c>
      <c r="CJ203" s="262">
        <v>198000</v>
      </c>
      <c r="CK203" s="262">
        <f t="shared" si="258"/>
        <v>2673000000</v>
      </c>
      <c r="CL203" s="262">
        <f t="shared" si="259"/>
        <v>39600</v>
      </c>
      <c r="CM203" s="262">
        <f t="shared" si="260"/>
        <v>534600000</v>
      </c>
      <c r="CN203" s="262">
        <v>180000</v>
      </c>
      <c r="CO203" s="262">
        <f t="shared" si="261"/>
        <v>2430000000</v>
      </c>
      <c r="CP203" s="262">
        <f t="shared" si="262"/>
        <v>36000</v>
      </c>
      <c r="CQ203" s="262">
        <f t="shared" si="263"/>
        <v>486000000</v>
      </c>
      <c r="CR203" s="262">
        <v>126000.00000000001</v>
      </c>
      <c r="CS203" s="262">
        <f t="shared" si="264"/>
        <v>1701000000.0000002</v>
      </c>
      <c r="CT203" s="262">
        <f t="shared" si="265"/>
        <v>25200.000000000004</v>
      </c>
      <c r="CU203" s="262">
        <f t="shared" si="266"/>
        <v>340200000.00000006</v>
      </c>
      <c r="CV203" s="262">
        <f t="shared" si="267"/>
        <v>504000</v>
      </c>
      <c r="CW203" s="262">
        <f t="shared" si="268"/>
        <v>6804000000</v>
      </c>
      <c r="CX203" s="271">
        <f t="shared" si="269"/>
        <v>100800</v>
      </c>
      <c r="CY203" s="271">
        <f t="shared" si="270"/>
        <v>1360800000</v>
      </c>
      <c r="CZ203" s="300">
        <f t="shared" si="216"/>
        <v>360000</v>
      </c>
      <c r="DA203" s="300">
        <f t="shared" si="217"/>
        <v>4860000000</v>
      </c>
      <c r="DB203" s="300">
        <f t="shared" si="218"/>
        <v>0</v>
      </c>
      <c r="DC203" s="300"/>
      <c r="DD203" s="300"/>
      <c r="DE203" s="300"/>
      <c r="DF203" s="300"/>
    </row>
    <row r="204" spans="1:110" x14ac:dyDescent="0.35">
      <c r="A204" s="22" t="s">
        <v>11</v>
      </c>
      <c r="B204" s="22">
        <v>13030206</v>
      </c>
      <c r="C204" s="6" t="s">
        <v>300</v>
      </c>
      <c r="D204" s="7"/>
      <c r="E204" s="7">
        <v>12</v>
      </c>
      <c r="F204" s="7">
        <v>30</v>
      </c>
      <c r="G204" s="8">
        <v>764040</v>
      </c>
      <c r="H204" s="9">
        <f t="shared" si="212"/>
        <v>25468</v>
      </c>
      <c r="I204" s="10">
        <v>28785901281</v>
      </c>
      <c r="J204" s="10">
        <v>6523970</v>
      </c>
      <c r="K204" s="10" t="s">
        <v>507</v>
      </c>
      <c r="L204" s="11">
        <v>0</v>
      </c>
      <c r="M204" s="8">
        <v>1000266526057</v>
      </c>
      <c r="N204" s="8">
        <v>30193266</v>
      </c>
      <c r="O204" s="8" t="s">
        <v>697</v>
      </c>
      <c r="P204" s="11">
        <v>0</v>
      </c>
      <c r="Q204" s="12">
        <v>1098351491400</v>
      </c>
      <c r="R204" s="12">
        <v>25842326</v>
      </c>
      <c r="S204" s="12">
        <v>2</v>
      </c>
      <c r="T204" s="12">
        <v>18487196</v>
      </c>
      <c r="U204" s="11" t="s">
        <v>958</v>
      </c>
      <c r="V204" s="11"/>
      <c r="W204" s="11">
        <v>0</v>
      </c>
      <c r="X204" s="13">
        <f t="shared" si="203"/>
        <v>2000</v>
      </c>
      <c r="Y204" s="14">
        <f t="shared" si="210"/>
        <v>24000</v>
      </c>
      <c r="Z204" s="15">
        <v>720000</v>
      </c>
      <c r="AA204" s="15">
        <f t="shared" si="199"/>
        <v>18336960000</v>
      </c>
      <c r="AB204" s="16">
        <v>120.25</v>
      </c>
      <c r="AC204" s="16">
        <v>0</v>
      </c>
      <c r="AD204" s="269">
        <f t="shared" si="271"/>
        <v>3000</v>
      </c>
      <c r="AE204" s="269">
        <f t="shared" si="272"/>
        <v>36000</v>
      </c>
      <c r="AF204" s="283">
        <v>1080000</v>
      </c>
      <c r="AG204" s="18">
        <f t="shared" si="213"/>
        <v>27505440000</v>
      </c>
      <c r="AH204" s="59"/>
      <c r="AI204" s="129">
        <f t="shared" si="209"/>
        <v>1.5</v>
      </c>
      <c r="AJ204" s="290">
        <v>0.2</v>
      </c>
      <c r="AK204" s="9">
        <f t="shared" si="214"/>
        <v>216000</v>
      </c>
      <c r="AL204" s="259">
        <f t="shared" si="215"/>
        <v>1296000</v>
      </c>
      <c r="AM204" s="259">
        <f t="shared" si="211"/>
        <v>33006528000</v>
      </c>
      <c r="AN204" s="262">
        <v>54000</v>
      </c>
      <c r="AO204" s="262">
        <f t="shared" si="219"/>
        <v>1375272000</v>
      </c>
      <c r="AP204" s="262">
        <f t="shared" si="220"/>
        <v>10800</v>
      </c>
      <c r="AQ204" s="262">
        <f t="shared" si="221"/>
        <v>275054400</v>
      </c>
      <c r="AR204" s="274">
        <v>75600</v>
      </c>
      <c r="AS204" s="274">
        <f t="shared" si="222"/>
        <v>1925380800</v>
      </c>
      <c r="AT204" s="274">
        <f t="shared" si="223"/>
        <v>15120</v>
      </c>
      <c r="AU204" s="274">
        <f t="shared" si="224"/>
        <v>385076160</v>
      </c>
      <c r="AV204" s="262">
        <v>75600</v>
      </c>
      <c r="AW204" s="262">
        <f t="shared" si="225"/>
        <v>1925380800</v>
      </c>
      <c r="AX204" s="262">
        <f t="shared" si="226"/>
        <v>15120</v>
      </c>
      <c r="AY204" s="262">
        <f t="shared" si="227"/>
        <v>385076160</v>
      </c>
      <c r="AZ204" s="262">
        <f t="shared" si="228"/>
        <v>205200</v>
      </c>
      <c r="BA204" s="262">
        <f t="shared" si="229"/>
        <v>5226033600</v>
      </c>
      <c r="BB204" s="262">
        <f t="shared" si="230"/>
        <v>41040</v>
      </c>
      <c r="BC204" s="262">
        <f t="shared" si="231"/>
        <v>1045206720</v>
      </c>
      <c r="BD204" s="261">
        <v>75600</v>
      </c>
      <c r="BE204" s="262">
        <f t="shared" si="232"/>
        <v>1925380800</v>
      </c>
      <c r="BF204" s="262">
        <f t="shared" si="233"/>
        <v>15120</v>
      </c>
      <c r="BG204" s="262">
        <f t="shared" si="234"/>
        <v>385076160</v>
      </c>
      <c r="BH204" s="262">
        <v>86400</v>
      </c>
      <c r="BI204" s="262">
        <f t="shared" si="235"/>
        <v>2200435200</v>
      </c>
      <c r="BJ204" s="262">
        <f t="shared" si="236"/>
        <v>17280</v>
      </c>
      <c r="BK204" s="262">
        <f t="shared" si="237"/>
        <v>440087040</v>
      </c>
      <c r="BL204" s="262">
        <v>64800</v>
      </c>
      <c r="BM204" s="262">
        <f t="shared" si="238"/>
        <v>1650326400</v>
      </c>
      <c r="BN204" s="262">
        <f t="shared" si="239"/>
        <v>12960</v>
      </c>
      <c r="BO204" s="262">
        <f t="shared" si="240"/>
        <v>330065280</v>
      </c>
      <c r="BP204" s="262">
        <f t="shared" si="241"/>
        <v>226800</v>
      </c>
      <c r="BQ204" s="262">
        <f t="shared" si="242"/>
        <v>5776142400</v>
      </c>
      <c r="BR204" s="262">
        <f t="shared" si="243"/>
        <v>45360</v>
      </c>
      <c r="BS204" s="262">
        <f t="shared" si="244"/>
        <v>1155228480</v>
      </c>
      <c r="BT204" s="262">
        <v>118800</v>
      </c>
      <c r="BU204" s="262">
        <f t="shared" si="245"/>
        <v>3025598400</v>
      </c>
      <c r="BV204" s="262">
        <f t="shared" si="246"/>
        <v>23760</v>
      </c>
      <c r="BW204" s="262">
        <f t="shared" si="247"/>
        <v>605119680</v>
      </c>
      <c r="BX204" s="261">
        <v>118800</v>
      </c>
      <c r="BY204" s="262">
        <f t="shared" si="248"/>
        <v>3025598400</v>
      </c>
      <c r="BZ204" s="262">
        <f t="shared" si="249"/>
        <v>23760</v>
      </c>
      <c r="CA204" s="262">
        <f t="shared" si="250"/>
        <v>605119680</v>
      </c>
      <c r="CB204" s="262">
        <v>108000</v>
      </c>
      <c r="CC204" s="262">
        <f t="shared" si="251"/>
        <v>2750544000</v>
      </c>
      <c r="CD204" s="262">
        <f t="shared" si="252"/>
        <v>21600</v>
      </c>
      <c r="CE204" s="262">
        <f t="shared" si="253"/>
        <v>550108800</v>
      </c>
      <c r="CF204" s="262">
        <f t="shared" si="254"/>
        <v>345600</v>
      </c>
      <c r="CG204" s="262">
        <f t="shared" si="255"/>
        <v>8801740800</v>
      </c>
      <c r="CH204" s="262">
        <f t="shared" si="256"/>
        <v>605165040</v>
      </c>
      <c r="CI204" s="262">
        <f t="shared" si="257"/>
        <v>1760348160</v>
      </c>
      <c r="CJ204" s="262">
        <v>118800</v>
      </c>
      <c r="CK204" s="262">
        <f t="shared" si="258"/>
        <v>3025598400</v>
      </c>
      <c r="CL204" s="262">
        <f t="shared" si="259"/>
        <v>23760</v>
      </c>
      <c r="CM204" s="262">
        <f t="shared" si="260"/>
        <v>605119680</v>
      </c>
      <c r="CN204" s="262">
        <v>108000</v>
      </c>
      <c r="CO204" s="262">
        <f t="shared" si="261"/>
        <v>2750544000</v>
      </c>
      <c r="CP204" s="262">
        <f t="shared" si="262"/>
        <v>21600</v>
      </c>
      <c r="CQ204" s="262">
        <f t="shared" si="263"/>
        <v>550108800</v>
      </c>
      <c r="CR204" s="262">
        <v>75600</v>
      </c>
      <c r="CS204" s="262">
        <f t="shared" si="264"/>
        <v>1925380800</v>
      </c>
      <c r="CT204" s="262">
        <f t="shared" si="265"/>
        <v>15120</v>
      </c>
      <c r="CU204" s="262">
        <f t="shared" si="266"/>
        <v>385076160</v>
      </c>
      <c r="CV204" s="262">
        <f t="shared" si="267"/>
        <v>302400</v>
      </c>
      <c r="CW204" s="262">
        <f t="shared" si="268"/>
        <v>7701523200</v>
      </c>
      <c r="CX204" s="271">
        <f t="shared" si="269"/>
        <v>60480</v>
      </c>
      <c r="CY204" s="271">
        <f t="shared" si="270"/>
        <v>1540304640</v>
      </c>
      <c r="CZ204" s="300">
        <f t="shared" si="216"/>
        <v>216000</v>
      </c>
      <c r="DA204" s="300">
        <f t="shared" si="217"/>
        <v>5501088000</v>
      </c>
      <c r="DB204" s="300">
        <f t="shared" si="218"/>
        <v>0</v>
      </c>
      <c r="DC204" s="300"/>
      <c r="DD204" s="300"/>
      <c r="DE204" s="300"/>
      <c r="DF204" s="300"/>
    </row>
    <row r="205" spans="1:110" x14ac:dyDescent="0.35">
      <c r="A205" s="22" t="s">
        <v>11</v>
      </c>
      <c r="B205" s="22">
        <v>13040201</v>
      </c>
      <c r="C205" s="6" t="s">
        <v>301</v>
      </c>
      <c r="D205" s="7"/>
      <c r="E205" s="7">
        <v>12</v>
      </c>
      <c r="F205" s="7">
        <v>14</v>
      </c>
      <c r="G205" s="8">
        <v>125244</v>
      </c>
      <c r="H205" s="9">
        <f t="shared" si="212"/>
        <v>8946</v>
      </c>
      <c r="I205" s="10">
        <v>352235237011</v>
      </c>
      <c r="J205" s="10">
        <v>38739834</v>
      </c>
      <c r="K205" s="10" t="s">
        <v>508</v>
      </c>
      <c r="L205" s="11">
        <v>0</v>
      </c>
      <c r="M205" s="8">
        <v>457941026299</v>
      </c>
      <c r="N205" s="8">
        <v>41084508</v>
      </c>
      <c r="O205" s="8" t="s">
        <v>696</v>
      </c>
      <c r="P205" s="11">
        <v>0</v>
      </c>
      <c r="Q205" s="12">
        <v>326007739960</v>
      </c>
      <c r="R205" s="12">
        <v>24654518</v>
      </c>
      <c r="S205" s="12">
        <v>5</v>
      </c>
      <c r="T205" s="12">
        <v>22447656</v>
      </c>
      <c r="U205" s="11" t="s">
        <v>951</v>
      </c>
      <c r="V205" s="11"/>
      <c r="W205" s="11">
        <v>0</v>
      </c>
      <c r="X205" s="13">
        <f t="shared" si="203"/>
        <v>8700</v>
      </c>
      <c r="Y205" s="14">
        <f t="shared" si="210"/>
        <v>104400</v>
      </c>
      <c r="Z205" s="15">
        <v>1461600</v>
      </c>
      <c r="AA205" s="15">
        <f t="shared" si="199"/>
        <v>13075473600</v>
      </c>
      <c r="AB205" s="16" t="s">
        <v>564</v>
      </c>
      <c r="AC205" s="16" t="s">
        <v>564</v>
      </c>
      <c r="AD205" s="269">
        <f t="shared" si="271"/>
        <v>2000</v>
      </c>
      <c r="AE205" s="269">
        <f t="shared" si="272"/>
        <v>24000</v>
      </c>
      <c r="AF205" s="283">
        <v>336000</v>
      </c>
      <c r="AG205" s="18">
        <f t="shared" si="213"/>
        <v>3005856000</v>
      </c>
      <c r="AH205" s="59"/>
      <c r="AI205" s="129">
        <f t="shared" si="209"/>
        <v>0.22988505747126436</v>
      </c>
      <c r="AJ205" s="290">
        <v>0.2</v>
      </c>
      <c r="AK205" s="9">
        <f t="shared" si="214"/>
        <v>67200</v>
      </c>
      <c r="AL205" s="259">
        <f t="shared" si="215"/>
        <v>403200</v>
      </c>
      <c r="AM205" s="259">
        <f t="shared" si="211"/>
        <v>3607027200</v>
      </c>
      <c r="AN205" s="262">
        <v>16800</v>
      </c>
      <c r="AO205" s="262">
        <f t="shared" si="219"/>
        <v>150292800</v>
      </c>
      <c r="AP205" s="262">
        <f t="shared" si="220"/>
        <v>3360</v>
      </c>
      <c r="AQ205" s="262">
        <f t="shared" si="221"/>
        <v>30058560</v>
      </c>
      <c r="AR205" s="274">
        <v>23520.000000000004</v>
      </c>
      <c r="AS205" s="274">
        <f t="shared" si="222"/>
        <v>210409920.00000003</v>
      </c>
      <c r="AT205" s="274">
        <f t="shared" si="223"/>
        <v>4704.0000000000009</v>
      </c>
      <c r="AU205" s="274">
        <f t="shared" si="224"/>
        <v>42081984.000000007</v>
      </c>
      <c r="AV205" s="262">
        <v>23520.000000000004</v>
      </c>
      <c r="AW205" s="262">
        <f t="shared" si="225"/>
        <v>210409920.00000003</v>
      </c>
      <c r="AX205" s="262">
        <f t="shared" si="226"/>
        <v>4704.0000000000009</v>
      </c>
      <c r="AY205" s="262">
        <f t="shared" si="227"/>
        <v>42081984.000000007</v>
      </c>
      <c r="AZ205" s="262">
        <f t="shared" si="228"/>
        <v>63840.000000000007</v>
      </c>
      <c r="BA205" s="262">
        <f t="shared" si="229"/>
        <v>571112640</v>
      </c>
      <c r="BB205" s="262">
        <f t="shared" si="230"/>
        <v>12768.000000000002</v>
      </c>
      <c r="BC205" s="262">
        <f t="shared" si="231"/>
        <v>114222528.00000001</v>
      </c>
      <c r="BD205" s="261">
        <v>23520.000000000004</v>
      </c>
      <c r="BE205" s="262">
        <f t="shared" si="232"/>
        <v>210409920.00000003</v>
      </c>
      <c r="BF205" s="262">
        <f t="shared" si="233"/>
        <v>4704.0000000000009</v>
      </c>
      <c r="BG205" s="262">
        <f t="shared" si="234"/>
        <v>42081984.000000007</v>
      </c>
      <c r="BH205" s="262">
        <v>26880</v>
      </c>
      <c r="BI205" s="262">
        <f t="shared" si="235"/>
        <v>240468480</v>
      </c>
      <c r="BJ205" s="262">
        <f t="shared" si="236"/>
        <v>5376</v>
      </c>
      <c r="BK205" s="262">
        <f t="shared" si="237"/>
        <v>48093696</v>
      </c>
      <c r="BL205" s="262">
        <v>20160</v>
      </c>
      <c r="BM205" s="262">
        <f t="shared" si="238"/>
        <v>180351360</v>
      </c>
      <c r="BN205" s="262">
        <f t="shared" si="239"/>
        <v>4032</v>
      </c>
      <c r="BO205" s="262">
        <f t="shared" si="240"/>
        <v>36070272</v>
      </c>
      <c r="BP205" s="262">
        <f t="shared" si="241"/>
        <v>70560</v>
      </c>
      <c r="BQ205" s="262">
        <f t="shared" si="242"/>
        <v>631229760</v>
      </c>
      <c r="BR205" s="262">
        <f t="shared" si="243"/>
        <v>14112</v>
      </c>
      <c r="BS205" s="262">
        <f t="shared" si="244"/>
        <v>126245952</v>
      </c>
      <c r="BT205" s="262">
        <v>36960</v>
      </c>
      <c r="BU205" s="262">
        <f t="shared" si="245"/>
        <v>330644160</v>
      </c>
      <c r="BV205" s="262">
        <f t="shared" si="246"/>
        <v>7392</v>
      </c>
      <c r="BW205" s="262">
        <f t="shared" si="247"/>
        <v>66128832</v>
      </c>
      <c r="BX205" s="261">
        <v>36960</v>
      </c>
      <c r="BY205" s="262">
        <f t="shared" si="248"/>
        <v>330644160</v>
      </c>
      <c r="BZ205" s="262">
        <f t="shared" si="249"/>
        <v>7392</v>
      </c>
      <c r="CA205" s="262">
        <f t="shared" si="250"/>
        <v>66128832</v>
      </c>
      <c r="CB205" s="262">
        <v>33600</v>
      </c>
      <c r="CC205" s="262">
        <f t="shared" si="251"/>
        <v>300585600</v>
      </c>
      <c r="CD205" s="262">
        <f t="shared" si="252"/>
        <v>6720</v>
      </c>
      <c r="CE205" s="262">
        <f t="shared" si="253"/>
        <v>60117120</v>
      </c>
      <c r="CF205" s="262">
        <f t="shared" si="254"/>
        <v>107520</v>
      </c>
      <c r="CG205" s="262">
        <f t="shared" si="255"/>
        <v>961873920</v>
      </c>
      <c r="CH205" s="262">
        <f t="shared" si="256"/>
        <v>66142944</v>
      </c>
      <c r="CI205" s="262">
        <f t="shared" si="257"/>
        <v>192374784</v>
      </c>
      <c r="CJ205" s="262">
        <v>36960</v>
      </c>
      <c r="CK205" s="262">
        <f t="shared" si="258"/>
        <v>330644160</v>
      </c>
      <c r="CL205" s="262">
        <f t="shared" si="259"/>
        <v>7392</v>
      </c>
      <c r="CM205" s="262">
        <f t="shared" si="260"/>
        <v>66128832</v>
      </c>
      <c r="CN205" s="262">
        <v>33600</v>
      </c>
      <c r="CO205" s="262">
        <f t="shared" si="261"/>
        <v>300585600</v>
      </c>
      <c r="CP205" s="262">
        <f t="shared" si="262"/>
        <v>6720</v>
      </c>
      <c r="CQ205" s="262">
        <f t="shared" si="263"/>
        <v>60117120</v>
      </c>
      <c r="CR205" s="262">
        <v>23520.000000000004</v>
      </c>
      <c r="CS205" s="262">
        <f t="shared" si="264"/>
        <v>210409920.00000003</v>
      </c>
      <c r="CT205" s="262">
        <f t="shared" si="265"/>
        <v>4704.0000000000009</v>
      </c>
      <c r="CU205" s="262">
        <f t="shared" si="266"/>
        <v>42081984.000000007</v>
      </c>
      <c r="CV205" s="262">
        <f t="shared" si="267"/>
        <v>94080</v>
      </c>
      <c r="CW205" s="262">
        <f t="shared" si="268"/>
        <v>841639680</v>
      </c>
      <c r="CX205" s="271">
        <f t="shared" si="269"/>
        <v>18816</v>
      </c>
      <c r="CY205" s="271">
        <f t="shared" si="270"/>
        <v>168327936</v>
      </c>
      <c r="CZ205" s="300">
        <f t="shared" si="216"/>
        <v>67200</v>
      </c>
      <c r="DA205" s="300">
        <f t="shared" si="217"/>
        <v>601171200</v>
      </c>
      <c r="DB205" s="300">
        <f t="shared" si="218"/>
        <v>0</v>
      </c>
      <c r="DC205" s="300"/>
      <c r="DD205" s="300"/>
      <c r="DE205" s="300"/>
      <c r="DF205" s="300"/>
    </row>
    <row r="206" spans="1:110" x14ac:dyDescent="0.35">
      <c r="A206" s="22" t="s">
        <v>11</v>
      </c>
      <c r="B206" s="22">
        <v>13040207</v>
      </c>
      <c r="C206" s="6" t="s">
        <v>302</v>
      </c>
      <c r="D206" s="7" t="s">
        <v>84</v>
      </c>
      <c r="E206" s="7">
        <v>12</v>
      </c>
      <c r="F206" s="7">
        <v>30</v>
      </c>
      <c r="G206" s="8">
        <v>2550000</v>
      </c>
      <c r="H206" s="9">
        <f t="shared" si="212"/>
        <v>85000</v>
      </c>
      <c r="I206" s="10">
        <v>340849833561</v>
      </c>
      <c r="J206" s="10">
        <v>3360970</v>
      </c>
      <c r="K206" s="10" t="s">
        <v>509</v>
      </c>
      <c r="L206" s="11">
        <v>0</v>
      </c>
      <c r="M206" s="8">
        <v>607153146438</v>
      </c>
      <c r="N206" s="8">
        <v>2763740</v>
      </c>
      <c r="O206" s="8" t="s">
        <v>698</v>
      </c>
      <c r="P206" s="11">
        <v>0.02</v>
      </c>
      <c r="Q206" s="12">
        <v>264641421000</v>
      </c>
      <c r="R206" s="12">
        <v>1848510</v>
      </c>
      <c r="S206" s="12">
        <v>3</v>
      </c>
      <c r="T206" s="12">
        <v>1039530</v>
      </c>
      <c r="U206" s="11" t="s">
        <v>959</v>
      </c>
      <c r="V206" s="12">
        <v>161730</v>
      </c>
      <c r="W206" s="11">
        <v>7.0000000000000007E-2</v>
      </c>
      <c r="X206" s="13">
        <f t="shared" si="203"/>
        <v>864</v>
      </c>
      <c r="Y206" s="14">
        <f t="shared" si="210"/>
        <v>10368</v>
      </c>
      <c r="Z206" s="15">
        <v>311040</v>
      </c>
      <c r="AA206" s="15">
        <f t="shared" si="199"/>
        <v>26438400000</v>
      </c>
      <c r="AB206" s="16">
        <v>307</v>
      </c>
      <c r="AC206" s="16">
        <v>337</v>
      </c>
      <c r="AD206" s="269">
        <f t="shared" si="271"/>
        <v>864</v>
      </c>
      <c r="AE206" s="269">
        <f t="shared" si="272"/>
        <v>10368</v>
      </c>
      <c r="AF206" s="283">
        <v>311040</v>
      </c>
      <c r="AG206" s="18">
        <f t="shared" si="213"/>
        <v>26438400000</v>
      </c>
      <c r="AH206" s="59"/>
      <c r="AI206" s="129">
        <f t="shared" si="209"/>
        <v>1</v>
      </c>
      <c r="AJ206" s="290">
        <v>0.3</v>
      </c>
      <c r="AK206" s="9">
        <f t="shared" si="214"/>
        <v>93312</v>
      </c>
      <c r="AL206" s="259">
        <f t="shared" si="215"/>
        <v>404352</v>
      </c>
      <c r="AM206" s="259">
        <f t="shared" si="211"/>
        <v>34369920000</v>
      </c>
      <c r="AN206" s="262">
        <v>15552</v>
      </c>
      <c r="AO206" s="262">
        <f t="shared" si="219"/>
        <v>1321920000</v>
      </c>
      <c r="AP206" s="262">
        <f t="shared" si="220"/>
        <v>4665.5999999999995</v>
      </c>
      <c r="AQ206" s="262">
        <f t="shared" si="221"/>
        <v>396575999.99999994</v>
      </c>
      <c r="AR206" s="274">
        <v>21772.800000000003</v>
      </c>
      <c r="AS206" s="274">
        <f t="shared" si="222"/>
        <v>1850688000.0000002</v>
      </c>
      <c r="AT206" s="274">
        <f t="shared" si="223"/>
        <v>6531.8400000000011</v>
      </c>
      <c r="AU206" s="274">
        <f t="shared" si="224"/>
        <v>555206400.00000012</v>
      </c>
      <c r="AV206" s="262">
        <v>21772.800000000003</v>
      </c>
      <c r="AW206" s="262">
        <f t="shared" si="225"/>
        <v>1850688000.0000002</v>
      </c>
      <c r="AX206" s="262">
        <f t="shared" si="226"/>
        <v>6531.8400000000011</v>
      </c>
      <c r="AY206" s="262">
        <f t="shared" si="227"/>
        <v>555206400.00000012</v>
      </c>
      <c r="AZ206" s="262">
        <f t="shared" si="228"/>
        <v>59097.600000000006</v>
      </c>
      <c r="BA206" s="262">
        <f t="shared" si="229"/>
        <v>5023296000</v>
      </c>
      <c r="BB206" s="262">
        <f t="shared" si="230"/>
        <v>17729.280000000002</v>
      </c>
      <c r="BC206" s="262">
        <f t="shared" si="231"/>
        <v>1506988800.0000002</v>
      </c>
      <c r="BD206" s="261">
        <v>21772.800000000003</v>
      </c>
      <c r="BE206" s="262">
        <f t="shared" si="232"/>
        <v>1850688000.0000002</v>
      </c>
      <c r="BF206" s="262">
        <f t="shared" si="233"/>
        <v>6531.8400000000011</v>
      </c>
      <c r="BG206" s="262">
        <f t="shared" si="234"/>
        <v>555206400.00000012</v>
      </c>
      <c r="BH206" s="262">
        <v>24883.200000000001</v>
      </c>
      <c r="BI206" s="262">
        <f t="shared" si="235"/>
        <v>2115072000</v>
      </c>
      <c r="BJ206" s="262">
        <f t="shared" si="236"/>
        <v>7464.96</v>
      </c>
      <c r="BK206" s="262">
        <f t="shared" si="237"/>
        <v>634521600</v>
      </c>
      <c r="BL206" s="262">
        <v>18662.399999999998</v>
      </c>
      <c r="BM206" s="262">
        <f t="shared" si="238"/>
        <v>1586303999.9999998</v>
      </c>
      <c r="BN206" s="262">
        <f t="shared" si="239"/>
        <v>5598.7199999999993</v>
      </c>
      <c r="BO206" s="262">
        <f t="shared" si="240"/>
        <v>475891199.99999994</v>
      </c>
      <c r="BP206" s="262">
        <f t="shared" si="241"/>
        <v>65318.400000000001</v>
      </c>
      <c r="BQ206" s="262">
        <f t="shared" si="242"/>
        <v>5552064000</v>
      </c>
      <c r="BR206" s="262">
        <f t="shared" si="243"/>
        <v>19595.52</v>
      </c>
      <c r="BS206" s="262">
        <f t="shared" si="244"/>
        <v>1665619200</v>
      </c>
      <c r="BT206" s="262">
        <v>34214.400000000001</v>
      </c>
      <c r="BU206" s="262">
        <f t="shared" si="245"/>
        <v>2908224000</v>
      </c>
      <c r="BV206" s="262">
        <f t="shared" si="246"/>
        <v>10264.32</v>
      </c>
      <c r="BW206" s="262">
        <f t="shared" si="247"/>
        <v>872467200</v>
      </c>
      <c r="BX206" s="261">
        <v>34214.400000000001</v>
      </c>
      <c r="BY206" s="262">
        <f t="shared" si="248"/>
        <v>2908224000</v>
      </c>
      <c r="BZ206" s="262">
        <f t="shared" si="249"/>
        <v>10264.32</v>
      </c>
      <c r="CA206" s="262">
        <f t="shared" si="250"/>
        <v>872467200</v>
      </c>
      <c r="CB206" s="262">
        <v>31104</v>
      </c>
      <c r="CC206" s="262">
        <f t="shared" si="251"/>
        <v>2643840000</v>
      </c>
      <c r="CD206" s="262">
        <f t="shared" si="252"/>
        <v>9331.1999999999989</v>
      </c>
      <c r="CE206" s="262">
        <f t="shared" si="253"/>
        <v>793151999.99999988</v>
      </c>
      <c r="CF206" s="262">
        <f t="shared" si="254"/>
        <v>99532.800000000003</v>
      </c>
      <c r="CG206" s="262">
        <f t="shared" si="255"/>
        <v>8460288000</v>
      </c>
      <c r="CH206" s="262">
        <f t="shared" si="256"/>
        <v>872486795.5200001</v>
      </c>
      <c r="CI206" s="262">
        <f t="shared" si="257"/>
        <v>2538086400</v>
      </c>
      <c r="CJ206" s="262">
        <v>34214.400000000001</v>
      </c>
      <c r="CK206" s="262">
        <f t="shared" si="258"/>
        <v>2908224000</v>
      </c>
      <c r="CL206" s="262">
        <f t="shared" si="259"/>
        <v>10264.32</v>
      </c>
      <c r="CM206" s="262">
        <f t="shared" si="260"/>
        <v>872467200</v>
      </c>
      <c r="CN206" s="262">
        <v>31104</v>
      </c>
      <c r="CO206" s="262">
        <f t="shared" si="261"/>
        <v>2643840000</v>
      </c>
      <c r="CP206" s="262">
        <f t="shared" si="262"/>
        <v>9331.1999999999989</v>
      </c>
      <c r="CQ206" s="262">
        <f t="shared" si="263"/>
        <v>793151999.99999988</v>
      </c>
      <c r="CR206" s="262">
        <v>21772.800000000003</v>
      </c>
      <c r="CS206" s="262">
        <f t="shared" si="264"/>
        <v>1850688000.0000002</v>
      </c>
      <c r="CT206" s="262">
        <f t="shared" si="265"/>
        <v>6531.8400000000011</v>
      </c>
      <c r="CU206" s="262">
        <f t="shared" si="266"/>
        <v>555206400.00000012</v>
      </c>
      <c r="CV206" s="262">
        <f t="shared" si="267"/>
        <v>87091.200000000012</v>
      </c>
      <c r="CW206" s="262">
        <f t="shared" si="268"/>
        <v>7402752000</v>
      </c>
      <c r="CX206" s="271">
        <f t="shared" si="269"/>
        <v>26127.360000000001</v>
      </c>
      <c r="CY206" s="271">
        <f t="shared" si="270"/>
        <v>2220825600</v>
      </c>
      <c r="CZ206" s="300">
        <f t="shared" si="216"/>
        <v>93312</v>
      </c>
      <c r="DA206" s="300">
        <f t="shared" si="217"/>
        <v>7931520000</v>
      </c>
      <c r="DB206" s="300">
        <f t="shared" si="218"/>
        <v>0</v>
      </c>
      <c r="DC206" s="300"/>
      <c r="DD206" s="300"/>
      <c r="DE206" s="300"/>
      <c r="DF206" s="300"/>
    </row>
    <row r="207" spans="1:110" x14ac:dyDescent="0.35">
      <c r="A207" s="22" t="s">
        <v>11</v>
      </c>
      <c r="B207" s="22" t="s">
        <v>793</v>
      </c>
      <c r="C207" s="6" t="s">
        <v>139</v>
      </c>
      <c r="D207" s="7" t="s">
        <v>109</v>
      </c>
      <c r="E207" s="7">
        <v>12</v>
      </c>
      <c r="F207" s="7">
        <v>28</v>
      </c>
      <c r="G207" s="8">
        <v>38253152</v>
      </c>
      <c r="H207" s="9">
        <f t="shared" si="212"/>
        <v>1366184</v>
      </c>
      <c r="I207" s="8">
        <v>1663725861628</v>
      </c>
      <c r="J207" s="8">
        <v>1353150</v>
      </c>
      <c r="K207" s="22" t="s">
        <v>511</v>
      </c>
      <c r="L207" s="11">
        <v>0</v>
      </c>
      <c r="M207" s="8">
        <v>2248473213350</v>
      </c>
      <c r="N207" s="8">
        <v>1424444</v>
      </c>
      <c r="O207" s="8" t="s">
        <v>699</v>
      </c>
      <c r="P207" s="11">
        <v>0</v>
      </c>
      <c r="Q207" s="12">
        <v>1427104740840</v>
      </c>
      <c r="R207" s="12">
        <v>874386</v>
      </c>
      <c r="S207" s="12">
        <v>9</v>
      </c>
      <c r="T207" s="12">
        <v>461880</v>
      </c>
      <c r="U207" s="11" t="s">
        <v>960</v>
      </c>
      <c r="V207" s="12">
        <v>12964</v>
      </c>
      <c r="W207" s="11">
        <v>0</v>
      </c>
      <c r="X207" s="13">
        <f t="shared" si="203"/>
        <v>21.599999999999998</v>
      </c>
      <c r="Y207" s="14">
        <f t="shared" si="210"/>
        <v>259.2</v>
      </c>
      <c r="Z207" s="15">
        <v>7257.6</v>
      </c>
      <c r="AA207" s="15">
        <f t="shared" si="199"/>
        <v>9915216998.3999996</v>
      </c>
      <c r="AB207" s="16">
        <v>2</v>
      </c>
      <c r="AC207" s="16">
        <v>2</v>
      </c>
      <c r="AD207" s="269">
        <f t="shared" si="271"/>
        <v>0</v>
      </c>
      <c r="AE207" s="269">
        <f t="shared" si="272"/>
        <v>0</v>
      </c>
      <c r="AF207" s="283"/>
      <c r="AG207" s="18">
        <f t="shared" si="213"/>
        <v>0</v>
      </c>
      <c r="AH207" s="59"/>
      <c r="AI207" s="129">
        <f t="shared" si="209"/>
        <v>0</v>
      </c>
      <c r="AJ207" s="290">
        <v>0.3</v>
      </c>
      <c r="AK207" s="9">
        <f t="shared" si="214"/>
        <v>0</v>
      </c>
      <c r="AL207" s="259">
        <f t="shared" si="215"/>
        <v>0</v>
      </c>
      <c r="AM207" s="259">
        <f t="shared" si="211"/>
        <v>0</v>
      </c>
      <c r="AN207" s="262">
        <v>0</v>
      </c>
      <c r="AO207" s="262">
        <f t="shared" si="219"/>
        <v>0</v>
      </c>
      <c r="AP207" s="262">
        <f t="shared" si="220"/>
        <v>0</v>
      </c>
      <c r="AQ207" s="262">
        <f t="shared" si="221"/>
        <v>0</v>
      </c>
      <c r="AR207" s="274">
        <v>0</v>
      </c>
      <c r="AS207" s="274">
        <f t="shared" si="222"/>
        <v>0</v>
      </c>
      <c r="AT207" s="274">
        <f t="shared" si="223"/>
        <v>0</v>
      </c>
      <c r="AU207" s="274">
        <f t="shared" si="224"/>
        <v>0</v>
      </c>
      <c r="AV207" s="262">
        <v>0</v>
      </c>
      <c r="AW207" s="262">
        <f t="shared" si="225"/>
        <v>0</v>
      </c>
      <c r="AX207" s="262">
        <f t="shared" si="226"/>
        <v>0</v>
      </c>
      <c r="AY207" s="262">
        <f t="shared" si="227"/>
        <v>0</v>
      </c>
      <c r="AZ207" s="262">
        <f t="shared" si="228"/>
        <v>0</v>
      </c>
      <c r="BA207" s="262">
        <f t="shared" si="229"/>
        <v>0</v>
      </c>
      <c r="BB207" s="262">
        <f t="shared" si="230"/>
        <v>0</v>
      </c>
      <c r="BC207" s="262">
        <f t="shared" si="231"/>
        <v>0</v>
      </c>
      <c r="BD207" s="261">
        <v>0</v>
      </c>
      <c r="BE207" s="262">
        <f t="shared" si="232"/>
        <v>0</v>
      </c>
      <c r="BF207" s="262">
        <f t="shared" si="233"/>
        <v>0</v>
      </c>
      <c r="BG207" s="262">
        <f t="shared" si="234"/>
        <v>0</v>
      </c>
      <c r="BH207" s="262">
        <v>0</v>
      </c>
      <c r="BI207" s="262">
        <f t="shared" si="235"/>
        <v>0</v>
      </c>
      <c r="BJ207" s="262">
        <f t="shared" si="236"/>
        <v>0</v>
      </c>
      <c r="BK207" s="262">
        <f t="shared" si="237"/>
        <v>0</v>
      </c>
      <c r="BL207" s="262">
        <v>0</v>
      </c>
      <c r="BM207" s="262">
        <f t="shared" si="238"/>
        <v>0</v>
      </c>
      <c r="BN207" s="262">
        <f t="shared" si="239"/>
        <v>0</v>
      </c>
      <c r="BO207" s="262">
        <f t="shared" si="240"/>
        <v>0</v>
      </c>
      <c r="BP207" s="262">
        <f t="shared" si="241"/>
        <v>0</v>
      </c>
      <c r="BQ207" s="262">
        <f t="shared" si="242"/>
        <v>0</v>
      </c>
      <c r="BR207" s="262">
        <f t="shared" si="243"/>
        <v>0</v>
      </c>
      <c r="BS207" s="262">
        <f t="shared" si="244"/>
        <v>0</v>
      </c>
      <c r="BT207" s="262">
        <v>0</v>
      </c>
      <c r="BU207" s="262">
        <f t="shared" si="245"/>
        <v>0</v>
      </c>
      <c r="BV207" s="262">
        <f t="shared" si="246"/>
        <v>0</v>
      </c>
      <c r="BW207" s="262">
        <f t="shared" si="247"/>
        <v>0</v>
      </c>
      <c r="BX207" s="261">
        <v>0</v>
      </c>
      <c r="BY207" s="262">
        <f t="shared" si="248"/>
        <v>0</v>
      </c>
      <c r="BZ207" s="262">
        <f t="shared" si="249"/>
        <v>0</v>
      </c>
      <c r="CA207" s="262">
        <f t="shared" si="250"/>
        <v>0</v>
      </c>
      <c r="CB207" s="262">
        <v>0</v>
      </c>
      <c r="CC207" s="262">
        <f t="shared" si="251"/>
        <v>0</v>
      </c>
      <c r="CD207" s="262">
        <f t="shared" si="252"/>
        <v>0</v>
      </c>
      <c r="CE207" s="262">
        <f t="shared" si="253"/>
        <v>0</v>
      </c>
      <c r="CF207" s="262">
        <f t="shared" si="254"/>
        <v>0</v>
      </c>
      <c r="CG207" s="262">
        <f t="shared" si="255"/>
        <v>0</v>
      </c>
      <c r="CH207" s="262">
        <f t="shared" si="256"/>
        <v>0</v>
      </c>
      <c r="CI207" s="262">
        <f t="shared" si="257"/>
        <v>0</v>
      </c>
      <c r="CJ207" s="262">
        <v>0</v>
      </c>
      <c r="CK207" s="262">
        <f t="shared" si="258"/>
        <v>0</v>
      </c>
      <c r="CL207" s="262">
        <f t="shared" si="259"/>
        <v>0</v>
      </c>
      <c r="CM207" s="262">
        <f t="shared" si="260"/>
        <v>0</v>
      </c>
      <c r="CN207" s="262">
        <v>0</v>
      </c>
      <c r="CO207" s="262">
        <f t="shared" si="261"/>
        <v>0</v>
      </c>
      <c r="CP207" s="262">
        <f t="shared" si="262"/>
        <v>0</v>
      </c>
      <c r="CQ207" s="262">
        <f t="shared" si="263"/>
        <v>0</v>
      </c>
      <c r="CR207" s="262">
        <v>0</v>
      </c>
      <c r="CS207" s="262">
        <f t="shared" si="264"/>
        <v>0</v>
      </c>
      <c r="CT207" s="262">
        <f t="shared" si="265"/>
        <v>0</v>
      </c>
      <c r="CU207" s="262">
        <f t="shared" si="266"/>
        <v>0</v>
      </c>
      <c r="CV207" s="262">
        <f t="shared" si="267"/>
        <v>0</v>
      </c>
      <c r="CW207" s="262">
        <f t="shared" si="268"/>
        <v>0</v>
      </c>
      <c r="CX207" s="271">
        <f t="shared" si="269"/>
        <v>0</v>
      </c>
      <c r="CY207" s="271">
        <f t="shared" si="270"/>
        <v>0</v>
      </c>
      <c r="CZ207" s="300">
        <f t="shared" si="216"/>
        <v>0</v>
      </c>
      <c r="DA207" s="300">
        <f t="shared" si="217"/>
        <v>0</v>
      </c>
      <c r="DB207" s="300">
        <f t="shared" si="218"/>
        <v>0</v>
      </c>
      <c r="DC207" s="300"/>
      <c r="DD207" s="300"/>
      <c r="DE207" s="300"/>
      <c r="DF207" s="300"/>
    </row>
    <row r="208" spans="1:110" ht="16.5" customHeight="1" x14ac:dyDescent="0.35">
      <c r="A208" s="22" t="s">
        <v>11</v>
      </c>
      <c r="B208" s="22" t="s">
        <v>794</v>
      </c>
      <c r="C208" s="6" t="s">
        <v>314</v>
      </c>
      <c r="D208" s="7" t="s">
        <v>315</v>
      </c>
      <c r="E208" s="7">
        <v>12</v>
      </c>
      <c r="F208" s="7">
        <v>10</v>
      </c>
      <c r="G208" s="8">
        <v>2842910</v>
      </c>
      <c r="H208" s="9">
        <f t="shared" si="212"/>
        <v>284291</v>
      </c>
      <c r="I208" s="10">
        <v>160597128744</v>
      </c>
      <c r="J208" s="10">
        <v>499110</v>
      </c>
      <c r="K208" s="10" t="s">
        <v>510</v>
      </c>
      <c r="L208" s="11">
        <v>0</v>
      </c>
      <c r="M208" s="8">
        <v>2463964708</v>
      </c>
      <c r="N208" s="8">
        <v>7700</v>
      </c>
      <c r="O208" s="8" t="s">
        <v>469</v>
      </c>
      <c r="P208" s="11">
        <v>1</v>
      </c>
      <c r="Q208" s="12">
        <v>40804265460</v>
      </c>
      <c r="R208" s="12">
        <v>105180</v>
      </c>
      <c r="S208" s="12">
        <v>1</v>
      </c>
      <c r="T208" s="12"/>
      <c r="U208" s="11" t="s">
        <v>588</v>
      </c>
      <c r="V208" s="11"/>
      <c r="W208" s="11">
        <v>0</v>
      </c>
      <c r="X208" s="13">
        <f t="shared" si="203"/>
        <v>96</v>
      </c>
      <c r="Y208" s="14">
        <f t="shared" si="210"/>
        <v>1152</v>
      </c>
      <c r="Z208" s="15">
        <v>11520</v>
      </c>
      <c r="AA208" s="15">
        <f t="shared" si="199"/>
        <v>3275032320</v>
      </c>
      <c r="AB208" s="16">
        <v>49</v>
      </c>
      <c r="AC208" s="16">
        <v>46</v>
      </c>
      <c r="AD208" s="269">
        <f t="shared" si="271"/>
        <v>96</v>
      </c>
      <c r="AE208" s="269">
        <f t="shared" si="272"/>
        <v>1152</v>
      </c>
      <c r="AF208" s="283">
        <v>11520</v>
      </c>
      <c r="AG208" s="18">
        <f t="shared" si="213"/>
        <v>3275032320</v>
      </c>
      <c r="AH208" s="59"/>
      <c r="AI208" s="129">
        <f t="shared" si="209"/>
        <v>1</v>
      </c>
      <c r="AJ208" s="290">
        <v>0.3</v>
      </c>
      <c r="AK208" s="9">
        <f t="shared" si="214"/>
        <v>3456</v>
      </c>
      <c r="AL208" s="259">
        <f t="shared" si="215"/>
        <v>14976</v>
      </c>
      <c r="AM208" s="259">
        <f t="shared" si="211"/>
        <v>4257542016</v>
      </c>
      <c r="AN208" s="262">
        <v>576</v>
      </c>
      <c r="AO208" s="262">
        <f t="shared" si="219"/>
        <v>163751616</v>
      </c>
      <c r="AP208" s="262">
        <f t="shared" si="220"/>
        <v>172.79999999999998</v>
      </c>
      <c r="AQ208" s="262">
        <f t="shared" si="221"/>
        <v>49125484.799999997</v>
      </c>
      <c r="AR208" s="274">
        <v>806.40000000000009</v>
      </c>
      <c r="AS208" s="274">
        <f t="shared" si="222"/>
        <v>229252262.40000004</v>
      </c>
      <c r="AT208" s="274">
        <f t="shared" si="223"/>
        <v>241.92000000000002</v>
      </c>
      <c r="AU208" s="274">
        <f t="shared" si="224"/>
        <v>68775678.719999999</v>
      </c>
      <c r="AV208" s="262">
        <v>806.40000000000009</v>
      </c>
      <c r="AW208" s="262">
        <f t="shared" si="225"/>
        <v>229252262.40000004</v>
      </c>
      <c r="AX208" s="262">
        <f t="shared" si="226"/>
        <v>241.92000000000002</v>
      </c>
      <c r="AY208" s="262">
        <f t="shared" si="227"/>
        <v>68775678.719999999</v>
      </c>
      <c r="AZ208" s="262">
        <f t="shared" si="228"/>
        <v>2188.8000000000002</v>
      </c>
      <c r="BA208" s="262">
        <f t="shared" si="229"/>
        <v>622256140.80000007</v>
      </c>
      <c r="BB208" s="262">
        <f t="shared" si="230"/>
        <v>656.64</v>
      </c>
      <c r="BC208" s="262">
        <f t="shared" si="231"/>
        <v>186676842.24000001</v>
      </c>
      <c r="BD208" s="261">
        <v>806.40000000000009</v>
      </c>
      <c r="BE208" s="262">
        <f t="shared" si="232"/>
        <v>229252262.40000004</v>
      </c>
      <c r="BF208" s="262">
        <f t="shared" si="233"/>
        <v>241.92000000000002</v>
      </c>
      <c r="BG208" s="262">
        <f t="shared" si="234"/>
        <v>68775678.719999999</v>
      </c>
      <c r="BH208" s="262">
        <v>921.6</v>
      </c>
      <c r="BI208" s="262">
        <f t="shared" si="235"/>
        <v>262002585.59999999</v>
      </c>
      <c r="BJ208" s="262">
        <f t="shared" si="236"/>
        <v>276.48</v>
      </c>
      <c r="BK208" s="262">
        <f t="shared" si="237"/>
        <v>78600775.680000007</v>
      </c>
      <c r="BL208" s="262">
        <v>691.19999999999993</v>
      </c>
      <c r="BM208" s="262">
        <f t="shared" si="238"/>
        <v>196501939.19999999</v>
      </c>
      <c r="BN208" s="262">
        <f t="shared" si="239"/>
        <v>207.35999999999999</v>
      </c>
      <c r="BO208" s="262">
        <f t="shared" si="240"/>
        <v>58950581.759999998</v>
      </c>
      <c r="BP208" s="262">
        <f t="shared" si="241"/>
        <v>2419.1999999999998</v>
      </c>
      <c r="BQ208" s="262">
        <f t="shared" si="242"/>
        <v>687756787.20000005</v>
      </c>
      <c r="BR208" s="262">
        <f t="shared" si="243"/>
        <v>725.76</v>
      </c>
      <c r="BS208" s="262">
        <f t="shared" si="244"/>
        <v>206327036.16</v>
      </c>
      <c r="BT208" s="262">
        <v>1267.2</v>
      </c>
      <c r="BU208" s="262">
        <f t="shared" si="245"/>
        <v>360253555.19999999</v>
      </c>
      <c r="BV208" s="262">
        <f t="shared" si="246"/>
        <v>380.16</v>
      </c>
      <c r="BW208" s="262">
        <f t="shared" si="247"/>
        <v>108076066.56</v>
      </c>
      <c r="BX208" s="261">
        <v>1267.2</v>
      </c>
      <c r="BY208" s="262">
        <f t="shared" si="248"/>
        <v>360253555.19999999</v>
      </c>
      <c r="BZ208" s="262">
        <f t="shared" si="249"/>
        <v>380.16</v>
      </c>
      <c r="CA208" s="262">
        <f t="shared" si="250"/>
        <v>108076066.56</v>
      </c>
      <c r="CB208" s="262">
        <v>1152</v>
      </c>
      <c r="CC208" s="262">
        <f t="shared" si="251"/>
        <v>327503232</v>
      </c>
      <c r="CD208" s="262">
        <f t="shared" si="252"/>
        <v>345.59999999999997</v>
      </c>
      <c r="CE208" s="262">
        <f t="shared" si="253"/>
        <v>98250969.599999994</v>
      </c>
      <c r="CF208" s="262">
        <f t="shared" si="254"/>
        <v>3686.3999999999996</v>
      </c>
      <c r="CG208" s="262">
        <f t="shared" si="255"/>
        <v>1048010342.4000001</v>
      </c>
      <c r="CH208" s="262">
        <f t="shared" si="256"/>
        <v>108076792.31999999</v>
      </c>
      <c r="CI208" s="262">
        <f t="shared" si="257"/>
        <v>314403102.72000003</v>
      </c>
      <c r="CJ208" s="262">
        <v>1267.2</v>
      </c>
      <c r="CK208" s="262">
        <f t="shared" si="258"/>
        <v>360253555.19999999</v>
      </c>
      <c r="CL208" s="262">
        <f t="shared" si="259"/>
        <v>380.16</v>
      </c>
      <c r="CM208" s="262">
        <f t="shared" si="260"/>
        <v>108076066.56</v>
      </c>
      <c r="CN208" s="262">
        <v>1152</v>
      </c>
      <c r="CO208" s="262">
        <f t="shared" si="261"/>
        <v>327503232</v>
      </c>
      <c r="CP208" s="262">
        <f t="shared" si="262"/>
        <v>345.59999999999997</v>
      </c>
      <c r="CQ208" s="262">
        <f t="shared" si="263"/>
        <v>98250969.599999994</v>
      </c>
      <c r="CR208" s="262">
        <v>806.40000000000009</v>
      </c>
      <c r="CS208" s="262">
        <f t="shared" si="264"/>
        <v>229252262.40000004</v>
      </c>
      <c r="CT208" s="262">
        <f t="shared" si="265"/>
        <v>241.92000000000002</v>
      </c>
      <c r="CU208" s="262">
        <f t="shared" si="266"/>
        <v>68775678.719999999</v>
      </c>
      <c r="CV208" s="262">
        <f t="shared" si="267"/>
        <v>3225.6000000000004</v>
      </c>
      <c r="CW208" s="262">
        <f t="shared" si="268"/>
        <v>917009049.60000014</v>
      </c>
      <c r="CX208" s="271">
        <f t="shared" si="269"/>
        <v>967.68000000000006</v>
      </c>
      <c r="CY208" s="271">
        <f t="shared" si="270"/>
        <v>275102714.88</v>
      </c>
      <c r="CZ208" s="300">
        <f t="shared" si="216"/>
        <v>3456.0000000000005</v>
      </c>
      <c r="DA208" s="300">
        <f t="shared" si="217"/>
        <v>982509696</v>
      </c>
      <c r="DB208" s="300">
        <f t="shared" si="218"/>
        <v>0</v>
      </c>
      <c r="DC208" s="300"/>
      <c r="DD208" s="300"/>
      <c r="DE208" s="300"/>
      <c r="DF208" s="300"/>
    </row>
    <row r="209" spans="1:16379" x14ac:dyDescent="0.35">
      <c r="A209" s="22" t="s">
        <v>8</v>
      </c>
      <c r="B209" s="22">
        <v>13030208</v>
      </c>
      <c r="C209" s="6" t="s">
        <v>304</v>
      </c>
      <c r="D209" s="7"/>
      <c r="E209" s="7">
        <v>12</v>
      </c>
      <c r="F209" s="7">
        <v>30</v>
      </c>
      <c r="G209" s="8">
        <v>616071.42857142852</v>
      </c>
      <c r="H209" s="9">
        <f t="shared" si="212"/>
        <v>20535.714285714283</v>
      </c>
      <c r="I209" s="10"/>
      <c r="J209" s="10"/>
      <c r="K209" s="10"/>
      <c r="L209" s="11"/>
      <c r="M209" s="8">
        <v>9450000</v>
      </c>
      <c r="N209" s="8">
        <v>18</v>
      </c>
      <c r="O209" s="8" t="s">
        <v>469</v>
      </c>
      <c r="P209" s="11" t="s">
        <v>860</v>
      </c>
      <c r="Q209" s="12">
        <v>0</v>
      </c>
      <c r="R209" s="12">
        <v>0</v>
      </c>
      <c r="S209" s="12"/>
      <c r="T209" s="12"/>
      <c r="U209" s="12">
        <v>0</v>
      </c>
      <c r="V209" s="12"/>
      <c r="W209" s="11" t="s">
        <v>860</v>
      </c>
      <c r="X209" s="13">
        <f t="shared" si="203"/>
        <v>5000</v>
      </c>
      <c r="Y209" s="14">
        <f t="shared" si="210"/>
        <v>60000</v>
      </c>
      <c r="Z209" s="15">
        <v>1800000</v>
      </c>
      <c r="AA209" s="15">
        <f t="shared" si="199"/>
        <v>36964285714.285706</v>
      </c>
      <c r="AB209" s="16">
        <v>2289.5833333333335</v>
      </c>
      <c r="AC209" s="16">
        <v>0</v>
      </c>
      <c r="AD209" s="269">
        <f t="shared" si="271"/>
        <v>2777.7777777777778</v>
      </c>
      <c r="AE209" s="269">
        <f t="shared" si="272"/>
        <v>33333.333333333336</v>
      </c>
      <c r="AF209" s="285">
        <v>1000000</v>
      </c>
      <c r="AG209" s="18">
        <f t="shared" si="213"/>
        <v>20535714285.714283</v>
      </c>
      <c r="AH209" s="59"/>
      <c r="AI209" s="129">
        <f t="shared" si="209"/>
        <v>0.55555555555555558</v>
      </c>
      <c r="AJ209" s="290">
        <v>1</v>
      </c>
      <c r="AK209" s="9">
        <f t="shared" si="214"/>
        <v>1000000</v>
      </c>
      <c r="AL209" s="259">
        <f t="shared" si="215"/>
        <v>2000000</v>
      </c>
      <c r="AM209" s="259">
        <f t="shared" si="211"/>
        <v>41071428571.428566</v>
      </c>
      <c r="AN209" s="262">
        <v>50000</v>
      </c>
      <c r="AO209" s="262">
        <f t="shared" si="219"/>
        <v>1026785714.2857141</v>
      </c>
      <c r="AP209" s="262">
        <f t="shared" si="220"/>
        <v>50000</v>
      </c>
      <c r="AQ209" s="262">
        <f t="shared" si="221"/>
        <v>1026785714.2857141</v>
      </c>
      <c r="AR209" s="274">
        <v>70000</v>
      </c>
      <c r="AS209" s="274">
        <f t="shared" si="222"/>
        <v>1437499999.9999998</v>
      </c>
      <c r="AT209" s="274">
        <f t="shared" si="223"/>
        <v>70000</v>
      </c>
      <c r="AU209" s="274">
        <f t="shared" si="224"/>
        <v>1437499999.9999998</v>
      </c>
      <c r="AV209" s="262">
        <v>70000</v>
      </c>
      <c r="AW209" s="262">
        <f t="shared" si="225"/>
        <v>1437499999.9999998</v>
      </c>
      <c r="AX209" s="262">
        <f t="shared" si="226"/>
        <v>70000</v>
      </c>
      <c r="AY209" s="262">
        <f t="shared" si="227"/>
        <v>1437499999.9999998</v>
      </c>
      <c r="AZ209" s="262">
        <f t="shared" si="228"/>
        <v>190000</v>
      </c>
      <c r="BA209" s="262">
        <f t="shared" si="229"/>
        <v>3901785714.2857137</v>
      </c>
      <c r="BB209" s="262">
        <f t="shared" si="230"/>
        <v>190000</v>
      </c>
      <c r="BC209" s="262">
        <f t="shared" si="231"/>
        <v>3901785714.2857137</v>
      </c>
      <c r="BD209" s="261">
        <v>70000</v>
      </c>
      <c r="BE209" s="262">
        <f t="shared" si="232"/>
        <v>1437499999.9999998</v>
      </c>
      <c r="BF209" s="262">
        <f t="shared" si="233"/>
        <v>70000</v>
      </c>
      <c r="BG209" s="262">
        <f t="shared" si="234"/>
        <v>1437499999.9999998</v>
      </c>
      <c r="BH209" s="262">
        <v>80000</v>
      </c>
      <c r="BI209" s="262">
        <f t="shared" si="235"/>
        <v>1642857142.8571427</v>
      </c>
      <c r="BJ209" s="262">
        <f t="shared" si="236"/>
        <v>80000</v>
      </c>
      <c r="BK209" s="262">
        <f t="shared" si="237"/>
        <v>1642857142.8571427</v>
      </c>
      <c r="BL209" s="262">
        <v>60000</v>
      </c>
      <c r="BM209" s="262">
        <f t="shared" si="238"/>
        <v>1232142857.1428571</v>
      </c>
      <c r="BN209" s="262">
        <f t="shared" si="239"/>
        <v>60000</v>
      </c>
      <c r="BO209" s="262">
        <f t="shared" si="240"/>
        <v>1232142857.1428571</v>
      </c>
      <c r="BP209" s="262">
        <f t="shared" si="241"/>
        <v>210000</v>
      </c>
      <c r="BQ209" s="262">
        <f t="shared" si="242"/>
        <v>4312500000</v>
      </c>
      <c r="BR209" s="262">
        <f t="shared" si="243"/>
        <v>210000</v>
      </c>
      <c r="BS209" s="262">
        <f t="shared" si="244"/>
        <v>4312500000</v>
      </c>
      <c r="BT209" s="262">
        <v>110000</v>
      </c>
      <c r="BU209" s="262">
        <f t="shared" si="245"/>
        <v>2258928571.4285712</v>
      </c>
      <c r="BV209" s="262">
        <f t="shared" si="246"/>
        <v>110000</v>
      </c>
      <c r="BW209" s="262">
        <f t="shared" si="247"/>
        <v>2258928571.4285712</v>
      </c>
      <c r="BX209" s="261">
        <v>110000</v>
      </c>
      <c r="BY209" s="262">
        <f t="shared" si="248"/>
        <v>2258928571.4285712</v>
      </c>
      <c r="BZ209" s="262">
        <f t="shared" si="249"/>
        <v>110000</v>
      </c>
      <c r="CA209" s="262">
        <f t="shared" si="250"/>
        <v>2258928571.4285712</v>
      </c>
      <c r="CB209" s="262">
        <v>100000</v>
      </c>
      <c r="CC209" s="262">
        <f t="shared" si="251"/>
        <v>2053571428.5714283</v>
      </c>
      <c r="CD209" s="262">
        <f t="shared" si="252"/>
        <v>100000</v>
      </c>
      <c r="CE209" s="262">
        <f t="shared" si="253"/>
        <v>2053571428.5714283</v>
      </c>
      <c r="CF209" s="262">
        <f t="shared" si="254"/>
        <v>320000</v>
      </c>
      <c r="CG209" s="262">
        <f t="shared" si="255"/>
        <v>6571428571.4285717</v>
      </c>
      <c r="CH209" s="262">
        <f t="shared" si="256"/>
        <v>2259138571.4285712</v>
      </c>
      <c r="CI209" s="262">
        <f t="shared" si="257"/>
        <v>6571428571.4285717</v>
      </c>
      <c r="CJ209" s="262">
        <v>110000</v>
      </c>
      <c r="CK209" s="262">
        <f t="shared" si="258"/>
        <v>2258928571.4285712</v>
      </c>
      <c r="CL209" s="262">
        <f t="shared" si="259"/>
        <v>110000</v>
      </c>
      <c r="CM209" s="262">
        <f t="shared" si="260"/>
        <v>2258928571.4285712</v>
      </c>
      <c r="CN209" s="262">
        <v>100000</v>
      </c>
      <c r="CO209" s="262">
        <f t="shared" si="261"/>
        <v>2053571428.5714283</v>
      </c>
      <c r="CP209" s="262">
        <f t="shared" si="262"/>
        <v>100000</v>
      </c>
      <c r="CQ209" s="262">
        <f t="shared" si="263"/>
        <v>2053571428.5714283</v>
      </c>
      <c r="CR209" s="262">
        <v>70000</v>
      </c>
      <c r="CS209" s="262">
        <f t="shared" si="264"/>
        <v>1437499999.9999998</v>
      </c>
      <c r="CT209" s="262">
        <f t="shared" si="265"/>
        <v>70000</v>
      </c>
      <c r="CU209" s="262">
        <f t="shared" si="266"/>
        <v>1437499999.9999998</v>
      </c>
      <c r="CV209" s="262">
        <f t="shared" si="267"/>
        <v>280000</v>
      </c>
      <c r="CW209" s="262">
        <f t="shared" si="268"/>
        <v>5750000000</v>
      </c>
      <c r="CX209" s="271">
        <f t="shared" si="269"/>
        <v>280000</v>
      </c>
      <c r="CY209" s="271">
        <f t="shared" si="270"/>
        <v>5750000000</v>
      </c>
      <c r="CZ209" s="300">
        <f t="shared" si="216"/>
        <v>1000000</v>
      </c>
      <c r="DA209" s="300">
        <f t="shared" si="217"/>
        <v>20535714285.714283</v>
      </c>
      <c r="DB209" s="300">
        <f t="shared" si="218"/>
        <v>0</v>
      </c>
      <c r="DC209" s="300"/>
      <c r="DD209" s="300"/>
      <c r="DE209" s="300"/>
      <c r="DF209" s="300"/>
    </row>
    <row r="210" spans="1:16379" x14ac:dyDescent="0.35">
      <c r="A210" s="22" t="s">
        <v>8</v>
      </c>
      <c r="B210" s="22" t="s">
        <v>795</v>
      </c>
      <c r="C210" s="6" t="s">
        <v>367</v>
      </c>
      <c r="D210" s="7" t="s">
        <v>366</v>
      </c>
      <c r="E210" s="7">
        <v>12</v>
      </c>
      <c r="F210" s="7">
        <v>30</v>
      </c>
      <c r="G210" s="8">
        <v>575892.85714285716</v>
      </c>
      <c r="H210" s="9">
        <f t="shared" si="212"/>
        <v>19196.428571428572</v>
      </c>
      <c r="I210" s="10"/>
      <c r="J210" s="10"/>
      <c r="K210" s="10"/>
      <c r="L210" s="11"/>
      <c r="M210" s="8">
        <v>391050000</v>
      </c>
      <c r="N210" s="8">
        <v>869</v>
      </c>
      <c r="O210" s="8" t="s">
        <v>469</v>
      </c>
      <c r="P210" s="11" t="s">
        <v>860</v>
      </c>
      <c r="Q210" s="12">
        <v>14329351996</v>
      </c>
      <c r="R210" s="12">
        <v>33839</v>
      </c>
      <c r="S210" s="12"/>
      <c r="T210" s="12"/>
      <c r="U210" s="11" t="s">
        <v>469</v>
      </c>
      <c r="V210" s="11"/>
      <c r="W210" s="11" t="s">
        <v>860</v>
      </c>
      <c r="X210" s="13">
        <f t="shared" si="203"/>
        <v>10080</v>
      </c>
      <c r="Y210" s="14">
        <f t="shared" si="210"/>
        <v>120960</v>
      </c>
      <c r="Z210" s="15">
        <v>3628800</v>
      </c>
      <c r="AA210" s="15">
        <f t="shared" si="199"/>
        <v>69660000000</v>
      </c>
      <c r="AB210" s="16">
        <v>1658.9166666666667</v>
      </c>
      <c r="AC210" s="16">
        <v>6284.166666666667</v>
      </c>
      <c r="AD210" s="269">
        <f t="shared" si="271"/>
        <v>2000</v>
      </c>
      <c r="AE210" s="269">
        <f t="shared" si="272"/>
        <v>24000</v>
      </c>
      <c r="AF210" s="283">
        <v>720000</v>
      </c>
      <c r="AG210" s="18">
        <f t="shared" si="213"/>
        <v>13821428571.428572</v>
      </c>
      <c r="AH210" s="59"/>
      <c r="AI210" s="129">
        <f t="shared" ref="AI210:AI225" si="273">AF210/Z210</f>
        <v>0.1984126984126984</v>
      </c>
      <c r="AJ210" s="290">
        <v>0.5</v>
      </c>
      <c r="AK210" s="9">
        <f t="shared" si="214"/>
        <v>360000</v>
      </c>
      <c r="AL210" s="259">
        <f t="shared" si="215"/>
        <v>1080000</v>
      </c>
      <c r="AM210" s="259">
        <f t="shared" si="211"/>
        <v>20732142857.142857</v>
      </c>
      <c r="AN210" s="262">
        <v>36000</v>
      </c>
      <c r="AO210" s="262">
        <f t="shared" si="219"/>
        <v>691071428.57142866</v>
      </c>
      <c r="AP210" s="262">
        <f t="shared" si="220"/>
        <v>18000</v>
      </c>
      <c r="AQ210" s="262">
        <f t="shared" si="221"/>
        <v>345535714.28571433</v>
      </c>
      <c r="AR210" s="274">
        <v>50400.000000000007</v>
      </c>
      <c r="AS210" s="274">
        <f t="shared" si="222"/>
        <v>967500000.00000024</v>
      </c>
      <c r="AT210" s="274">
        <f t="shared" si="223"/>
        <v>25200.000000000004</v>
      </c>
      <c r="AU210" s="274">
        <f t="shared" si="224"/>
        <v>483750000.00000012</v>
      </c>
      <c r="AV210" s="262">
        <v>50400.000000000007</v>
      </c>
      <c r="AW210" s="262">
        <f t="shared" si="225"/>
        <v>967500000.00000024</v>
      </c>
      <c r="AX210" s="262">
        <f t="shared" si="226"/>
        <v>25200.000000000004</v>
      </c>
      <c r="AY210" s="262">
        <f t="shared" si="227"/>
        <v>483750000.00000012</v>
      </c>
      <c r="AZ210" s="262">
        <f t="shared" si="228"/>
        <v>136800</v>
      </c>
      <c r="BA210" s="262">
        <f t="shared" si="229"/>
        <v>2626071428.5714293</v>
      </c>
      <c r="BB210" s="262">
        <f t="shared" si="230"/>
        <v>68400</v>
      </c>
      <c r="BC210" s="262">
        <f t="shared" si="231"/>
        <v>1313035714.2857146</v>
      </c>
      <c r="BD210" s="261">
        <v>50400.000000000007</v>
      </c>
      <c r="BE210" s="262">
        <f t="shared" si="232"/>
        <v>967500000.00000024</v>
      </c>
      <c r="BF210" s="262">
        <f t="shared" si="233"/>
        <v>25200.000000000004</v>
      </c>
      <c r="BG210" s="262">
        <f t="shared" si="234"/>
        <v>483750000.00000012</v>
      </c>
      <c r="BH210" s="262">
        <v>57600</v>
      </c>
      <c r="BI210" s="262">
        <f t="shared" si="235"/>
        <v>1105714285.7142859</v>
      </c>
      <c r="BJ210" s="262">
        <f t="shared" si="236"/>
        <v>28800</v>
      </c>
      <c r="BK210" s="262">
        <f t="shared" si="237"/>
        <v>552857142.85714293</v>
      </c>
      <c r="BL210" s="262">
        <v>43200</v>
      </c>
      <c r="BM210" s="262">
        <f t="shared" si="238"/>
        <v>829285714.28571439</v>
      </c>
      <c r="BN210" s="262">
        <f t="shared" si="239"/>
        <v>21600</v>
      </c>
      <c r="BO210" s="262">
        <f t="shared" si="240"/>
        <v>414642857.14285719</v>
      </c>
      <c r="BP210" s="262">
        <f t="shared" si="241"/>
        <v>151200</v>
      </c>
      <c r="BQ210" s="262">
        <f t="shared" si="242"/>
        <v>2902500000.0000005</v>
      </c>
      <c r="BR210" s="262">
        <f t="shared" si="243"/>
        <v>75600</v>
      </c>
      <c r="BS210" s="262">
        <f t="shared" si="244"/>
        <v>1451250000.0000002</v>
      </c>
      <c r="BT210" s="262">
        <v>79200</v>
      </c>
      <c r="BU210" s="262">
        <f t="shared" si="245"/>
        <v>1520357142.8571429</v>
      </c>
      <c r="BV210" s="262">
        <f t="shared" si="246"/>
        <v>39600</v>
      </c>
      <c r="BW210" s="262">
        <f t="shared" si="247"/>
        <v>760178571.42857146</v>
      </c>
      <c r="BX210" s="261">
        <v>79200</v>
      </c>
      <c r="BY210" s="262">
        <f t="shared" si="248"/>
        <v>1520357142.8571429</v>
      </c>
      <c r="BZ210" s="262">
        <f t="shared" si="249"/>
        <v>39600</v>
      </c>
      <c r="CA210" s="262">
        <f t="shared" si="250"/>
        <v>760178571.42857146</v>
      </c>
      <c r="CB210" s="262">
        <v>72000</v>
      </c>
      <c r="CC210" s="262">
        <f t="shared" si="251"/>
        <v>1382142857.1428573</v>
      </c>
      <c r="CD210" s="262">
        <f t="shared" si="252"/>
        <v>36000</v>
      </c>
      <c r="CE210" s="262">
        <f t="shared" si="253"/>
        <v>691071428.57142866</v>
      </c>
      <c r="CF210" s="262">
        <f t="shared" si="254"/>
        <v>230400</v>
      </c>
      <c r="CG210" s="262">
        <f t="shared" si="255"/>
        <v>4422857142.8571434</v>
      </c>
      <c r="CH210" s="262">
        <f t="shared" si="256"/>
        <v>760254171.42857146</v>
      </c>
      <c r="CI210" s="262">
        <f t="shared" si="257"/>
        <v>2211428571.4285717</v>
      </c>
      <c r="CJ210" s="262">
        <v>79200</v>
      </c>
      <c r="CK210" s="262">
        <f t="shared" si="258"/>
        <v>1520357142.8571429</v>
      </c>
      <c r="CL210" s="262">
        <f t="shared" si="259"/>
        <v>39600</v>
      </c>
      <c r="CM210" s="262">
        <f t="shared" si="260"/>
        <v>760178571.42857146</v>
      </c>
      <c r="CN210" s="262">
        <v>72000</v>
      </c>
      <c r="CO210" s="262">
        <f t="shared" si="261"/>
        <v>1382142857.1428573</v>
      </c>
      <c r="CP210" s="262">
        <f t="shared" si="262"/>
        <v>36000</v>
      </c>
      <c r="CQ210" s="262">
        <f t="shared" si="263"/>
        <v>691071428.57142866</v>
      </c>
      <c r="CR210" s="262">
        <v>50400.000000000007</v>
      </c>
      <c r="CS210" s="262">
        <f t="shared" si="264"/>
        <v>967500000.00000024</v>
      </c>
      <c r="CT210" s="262">
        <f t="shared" si="265"/>
        <v>25200.000000000004</v>
      </c>
      <c r="CU210" s="262">
        <f t="shared" si="266"/>
        <v>483750000.00000012</v>
      </c>
      <c r="CV210" s="262">
        <f t="shared" si="267"/>
        <v>201600</v>
      </c>
      <c r="CW210" s="262">
        <f t="shared" si="268"/>
        <v>3870000000.0000005</v>
      </c>
      <c r="CX210" s="271">
        <f t="shared" si="269"/>
        <v>100800</v>
      </c>
      <c r="CY210" s="271">
        <f t="shared" si="270"/>
        <v>1935000000.0000002</v>
      </c>
      <c r="CZ210" s="300">
        <f t="shared" si="216"/>
        <v>360000</v>
      </c>
      <c r="DA210" s="300">
        <f t="shared" si="217"/>
        <v>6910714285.7142859</v>
      </c>
      <c r="DB210" s="300">
        <f t="shared" si="218"/>
        <v>0</v>
      </c>
      <c r="DC210" s="300"/>
      <c r="DD210" s="300"/>
      <c r="DE210" s="300"/>
      <c r="DF210" s="300"/>
    </row>
    <row r="211" spans="1:16379" x14ac:dyDescent="0.35">
      <c r="A211" s="22" t="s">
        <v>8</v>
      </c>
      <c r="B211" s="22" t="s">
        <v>796</v>
      </c>
      <c r="C211" s="6" t="s">
        <v>305</v>
      </c>
      <c r="D211" s="7" t="s">
        <v>303</v>
      </c>
      <c r="E211" s="7">
        <v>12</v>
      </c>
      <c r="F211" s="7">
        <v>30</v>
      </c>
      <c r="G211" s="8">
        <v>669642.85714285716</v>
      </c>
      <c r="H211" s="9">
        <f t="shared" si="212"/>
        <v>22321.428571428572</v>
      </c>
      <c r="I211" s="10"/>
      <c r="J211" s="10"/>
      <c r="K211" s="10"/>
      <c r="L211" s="11"/>
      <c r="M211" s="8">
        <v>0</v>
      </c>
      <c r="N211" s="8">
        <v>0</v>
      </c>
      <c r="O211" s="8" t="s">
        <v>852</v>
      </c>
      <c r="P211" s="11" t="s">
        <v>860</v>
      </c>
      <c r="Q211" s="12">
        <v>5397000495</v>
      </c>
      <c r="R211" s="12">
        <v>7935</v>
      </c>
      <c r="S211" s="12"/>
      <c r="T211" s="12"/>
      <c r="U211" s="11" t="s">
        <v>469</v>
      </c>
      <c r="V211" s="11"/>
      <c r="W211" s="11" t="s">
        <v>860</v>
      </c>
      <c r="X211" s="13">
        <f t="shared" si="203"/>
        <v>2880</v>
      </c>
      <c r="Y211" s="14">
        <f t="shared" si="210"/>
        <v>34560</v>
      </c>
      <c r="Z211" s="15">
        <v>1036800</v>
      </c>
      <c r="AA211" s="15">
        <f t="shared" si="199"/>
        <v>23142857142.857143</v>
      </c>
      <c r="AB211" s="16">
        <v>35</v>
      </c>
      <c r="AC211" s="16">
        <v>1355.3333333333333</v>
      </c>
      <c r="AD211" s="269">
        <f t="shared" si="271"/>
        <v>3000</v>
      </c>
      <c r="AE211" s="269">
        <f t="shared" si="272"/>
        <v>36000</v>
      </c>
      <c r="AF211" s="283">
        <v>1080000</v>
      </c>
      <c r="AG211" s="18">
        <f t="shared" si="213"/>
        <v>24107142857.142857</v>
      </c>
      <c r="AH211" s="59"/>
      <c r="AI211" s="129">
        <f t="shared" si="273"/>
        <v>1.0416666666666667</v>
      </c>
      <c r="AJ211" s="290">
        <v>1</v>
      </c>
      <c r="AK211" s="9">
        <f t="shared" si="214"/>
        <v>1080000</v>
      </c>
      <c r="AL211" s="259">
        <f t="shared" si="215"/>
        <v>2160000</v>
      </c>
      <c r="AM211" s="259">
        <f t="shared" si="211"/>
        <v>48214285714.285713</v>
      </c>
      <c r="AN211" s="262">
        <v>54000</v>
      </c>
      <c r="AO211" s="262">
        <f t="shared" si="219"/>
        <v>1205357142.8571429</v>
      </c>
      <c r="AP211" s="262">
        <f t="shared" si="220"/>
        <v>54000</v>
      </c>
      <c r="AQ211" s="262">
        <f t="shared" si="221"/>
        <v>1205357142.8571429</v>
      </c>
      <c r="AR211" s="274">
        <v>75600</v>
      </c>
      <c r="AS211" s="274">
        <f t="shared" si="222"/>
        <v>1687500000</v>
      </c>
      <c r="AT211" s="274">
        <f t="shared" si="223"/>
        <v>75600</v>
      </c>
      <c r="AU211" s="274">
        <f t="shared" si="224"/>
        <v>1687500000</v>
      </c>
      <c r="AV211" s="262">
        <v>75600</v>
      </c>
      <c r="AW211" s="262">
        <f t="shared" si="225"/>
        <v>1687500000</v>
      </c>
      <c r="AX211" s="262">
        <f t="shared" si="226"/>
        <v>75600</v>
      </c>
      <c r="AY211" s="262">
        <f t="shared" si="227"/>
        <v>1687500000</v>
      </c>
      <c r="AZ211" s="262">
        <f t="shared" si="228"/>
        <v>205200</v>
      </c>
      <c r="BA211" s="262">
        <f t="shared" si="229"/>
        <v>4580357142.8571434</v>
      </c>
      <c r="BB211" s="262">
        <f t="shared" si="230"/>
        <v>205200</v>
      </c>
      <c r="BC211" s="262">
        <f t="shared" si="231"/>
        <v>4580357142.8571434</v>
      </c>
      <c r="BD211" s="261">
        <v>75600</v>
      </c>
      <c r="BE211" s="262">
        <f t="shared" si="232"/>
        <v>1687500000</v>
      </c>
      <c r="BF211" s="262">
        <f t="shared" si="233"/>
        <v>75600</v>
      </c>
      <c r="BG211" s="262">
        <f t="shared" si="234"/>
        <v>1687500000</v>
      </c>
      <c r="BH211" s="262">
        <v>86400</v>
      </c>
      <c r="BI211" s="262">
        <f t="shared" si="235"/>
        <v>1928571428.5714288</v>
      </c>
      <c r="BJ211" s="262">
        <f t="shared" si="236"/>
        <v>86400</v>
      </c>
      <c r="BK211" s="262">
        <f t="shared" si="237"/>
        <v>1928571428.5714288</v>
      </c>
      <c r="BL211" s="262">
        <v>64800</v>
      </c>
      <c r="BM211" s="262">
        <f t="shared" si="238"/>
        <v>1446428571.4285715</v>
      </c>
      <c r="BN211" s="262">
        <f t="shared" si="239"/>
        <v>64800</v>
      </c>
      <c r="BO211" s="262">
        <f t="shared" si="240"/>
        <v>1446428571.4285715</v>
      </c>
      <c r="BP211" s="262">
        <f t="shared" si="241"/>
        <v>226800</v>
      </c>
      <c r="BQ211" s="262">
        <f t="shared" si="242"/>
        <v>5062500000</v>
      </c>
      <c r="BR211" s="262">
        <f t="shared" si="243"/>
        <v>226800</v>
      </c>
      <c r="BS211" s="262">
        <f t="shared" si="244"/>
        <v>5062500000</v>
      </c>
      <c r="BT211" s="262">
        <v>118800</v>
      </c>
      <c r="BU211" s="262">
        <f t="shared" si="245"/>
        <v>2651785714.2857146</v>
      </c>
      <c r="BV211" s="262">
        <f t="shared" si="246"/>
        <v>118800</v>
      </c>
      <c r="BW211" s="262">
        <f t="shared" si="247"/>
        <v>2651785714.2857146</v>
      </c>
      <c r="BX211" s="261">
        <v>118800</v>
      </c>
      <c r="BY211" s="262">
        <f t="shared" si="248"/>
        <v>2651785714.2857146</v>
      </c>
      <c r="BZ211" s="262">
        <f t="shared" si="249"/>
        <v>118800</v>
      </c>
      <c r="CA211" s="262">
        <f t="shared" si="250"/>
        <v>2651785714.2857146</v>
      </c>
      <c r="CB211" s="262">
        <v>108000</v>
      </c>
      <c r="CC211" s="262">
        <f t="shared" si="251"/>
        <v>2410714285.7142859</v>
      </c>
      <c r="CD211" s="262">
        <f t="shared" si="252"/>
        <v>108000</v>
      </c>
      <c r="CE211" s="262">
        <f t="shared" si="253"/>
        <v>2410714285.7142859</v>
      </c>
      <c r="CF211" s="262">
        <f t="shared" si="254"/>
        <v>345600</v>
      </c>
      <c r="CG211" s="262">
        <f t="shared" si="255"/>
        <v>7714285714.2857151</v>
      </c>
      <c r="CH211" s="262">
        <f t="shared" si="256"/>
        <v>2652012514.2857146</v>
      </c>
      <c r="CI211" s="262">
        <f t="shared" si="257"/>
        <v>7714285714.2857151</v>
      </c>
      <c r="CJ211" s="262">
        <v>118800</v>
      </c>
      <c r="CK211" s="262">
        <f t="shared" si="258"/>
        <v>2651785714.2857146</v>
      </c>
      <c r="CL211" s="262">
        <f t="shared" si="259"/>
        <v>118800</v>
      </c>
      <c r="CM211" s="262">
        <f t="shared" si="260"/>
        <v>2651785714.2857146</v>
      </c>
      <c r="CN211" s="262">
        <v>108000</v>
      </c>
      <c r="CO211" s="262">
        <f t="shared" si="261"/>
        <v>2410714285.7142859</v>
      </c>
      <c r="CP211" s="262">
        <f t="shared" si="262"/>
        <v>108000</v>
      </c>
      <c r="CQ211" s="262">
        <f t="shared" si="263"/>
        <v>2410714285.7142859</v>
      </c>
      <c r="CR211" s="262">
        <v>75600</v>
      </c>
      <c r="CS211" s="262">
        <f t="shared" si="264"/>
        <v>1687500000</v>
      </c>
      <c r="CT211" s="262">
        <f t="shared" si="265"/>
        <v>75600</v>
      </c>
      <c r="CU211" s="262">
        <f t="shared" si="266"/>
        <v>1687500000</v>
      </c>
      <c r="CV211" s="262">
        <f t="shared" si="267"/>
        <v>302400</v>
      </c>
      <c r="CW211" s="262">
        <f t="shared" si="268"/>
        <v>6750000000</v>
      </c>
      <c r="CX211" s="271">
        <f t="shared" si="269"/>
        <v>302400</v>
      </c>
      <c r="CY211" s="271">
        <f t="shared" si="270"/>
        <v>6750000000</v>
      </c>
      <c r="CZ211" s="300">
        <f t="shared" si="216"/>
        <v>1080000</v>
      </c>
      <c r="DA211" s="300">
        <f t="shared" si="217"/>
        <v>24107142857.14286</v>
      </c>
      <c r="DB211" s="300">
        <f t="shared" si="218"/>
        <v>0</v>
      </c>
      <c r="DC211" s="300"/>
      <c r="DD211" s="300"/>
      <c r="DE211" s="300"/>
      <c r="DF211" s="300"/>
    </row>
    <row r="212" spans="1:16379" x14ac:dyDescent="0.35">
      <c r="A212" s="22" t="s">
        <v>8</v>
      </c>
      <c r="B212" s="22">
        <v>13040213</v>
      </c>
      <c r="C212" s="6" t="s">
        <v>306</v>
      </c>
      <c r="D212" s="7" t="s">
        <v>320</v>
      </c>
      <c r="E212" s="7">
        <v>12</v>
      </c>
      <c r="F212" s="7">
        <v>30</v>
      </c>
      <c r="G212" s="8">
        <v>592800</v>
      </c>
      <c r="H212" s="9">
        <f t="shared" si="212"/>
        <v>19760</v>
      </c>
      <c r="I212" s="10"/>
      <c r="J212" s="10"/>
      <c r="K212" s="10"/>
      <c r="L212" s="11"/>
      <c r="M212" s="8">
        <v>3041358840</v>
      </c>
      <c r="N212" s="8">
        <v>5538</v>
      </c>
      <c r="O212" s="8" t="s">
        <v>469</v>
      </c>
      <c r="P212" s="11" t="s">
        <v>860</v>
      </c>
      <c r="Q212" s="12">
        <v>7667651170</v>
      </c>
      <c r="R212" s="12">
        <v>13972</v>
      </c>
      <c r="S212" s="12"/>
      <c r="T212" s="12"/>
      <c r="U212" s="11" t="s">
        <v>469</v>
      </c>
      <c r="V212" s="11"/>
      <c r="W212" s="11" t="s">
        <v>860</v>
      </c>
      <c r="X212" s="13">
        <f t="shared" si="203"/>
        <v>4320</v>
      </c>
      <c r="Y212" s="14">
        <f t="shared" si="210"/>
        <v>51840</v>
      </c>
      <c r="Z212" s="15">
        <v>1555200</v>
      </c>
      <c r="AA212" s="15">
        <f t="shared" si="199"/>
        <v>30730752000</v>
      </c>
      <c r="AB212" s="16">
        <v>471</v>
      </c>
      <c r="AC212" s="16">
        <v>2322</v>
      </c>
      <c r="AD212" s="269">
        <f t="shared" si="271"/>
        <v>5000</v>
      </c>
      <c r="AE212" s="269">
        <f t="shared" si="272"/>
        <v>60000</v>
      </c>
      <c r="AF212" s="283">
        <v>1800000</v>
      </c>
      <c r="AG212" s="18">
        <f t="shared" si="213"/>
        <v>35568000000</v>
      </c>
      <c r="AH212" s="59"/>
      <c r="AI212" s="129">
        <f t="shared" si="273"/>
        <v>1.1574074074074074</v>
      </c>
      <c r="AJ212" s="290">
        <v>0.2</v>
      </c>
      <c r="AK212" s="9">
        <f t="shared" si="214"/>
        <v>360000</v>
      </c>
      <c r="AL212" s="259">
        <f t="shared" si="215"/>
        <v>2160000</v>
      </c>
      <c r="AM212" s="259">
        <f t="shared" si="211"/>
        <v>42681600000</v>
      </c>
      <c r="AN212" s="262">
        <v>90000</v>
      </c>
      <c r="AO212" s="262">
        <f t="shared" si="219"/>
        <v>1778400000</v>
      </c>
      <c r="AP212" s="262">
        <f t="shared" si="220"/>
        <v>18000</v>
      </c>
      <c r="AQ212" s="262">
        <f t="shared" si="221"/>
        <v>355680000</v>
      </c>
      <c r="AR212" s="274">
        <v>126000.00000000001</v>
      </c>
      <c r="AS212" s="274">
        <f t="shared" si="222"/>
        <v>2489760000.0000005</v>
      </c>
      <c r="AT212" s="274">
        <f t="shared" si="223"/>
        <v>25200.000000000004</v>
      </c>
      <c r="AU212" s="274">
        <f t="shared" si="224"/>
        <v>497952000.00000006</v>
      </c>
      <c r="AV212" s="262">
        <v>126000.00000000001</v>
      </c>
      <c r="AW212" s="262">
        <f t="shared" si="225"/>
        <v>2489760000.0000005</v>
      </c>
      <c r="AX212" s="262">
        <f t="shared" si="226"/>
        <v>25200.000000000004</v>
      </c>
      <c r="AY212" s="262">
        <f t="shared" si="227"/>
        <v>497952000.00000006</v>
      </c>
      <c r="AZ212" s="262">
        <f t="shared" si="228"/>
        <v>342000</v>
      </c>
      <c r="BA212" s="262">
        <f t="shared" si="229"/>
        <v>6757920000.000001</v>
      </c>
      <c r="BB212" s="262">
        <f t="shared" si="230"/>
        <v>68400</v>
      </c>
      <c r="BC212" s="262">
        <f t="shared" si="231"/>
        <v>1351584000</v>
      </c>
      <c r="BD212" s="261">
        <v>126000.00000000001</v>
      </c>
      <c r="BE212" s="262">
        <f t="shared" si="232"/>
        <v>2489760000.0000005</v>
      </c>
      <c r="BF212" s="262">
        <f t="shared" si="233"/>
        <v>25200.000000000004</v>
      </c>
      <c r="BG212" s="262">
        <f t="shared" si="234"/>
        <v>497952000.00000006</v>
      </c>
      <c r="BH212" s="262">
        <v>144000</v>
      </c>
      <c r="BI212" s="262">
        <f t="shared" si="235"/>
        <v>2845440000</v>
      </c>
      <c r="BJ212" s="262">
        <f t="shared" si="236"/>
        <v>28800</v>
      </c>
      <c r="BK212" s="262">
        <f t="shared" si="237"/>
        <v>569088000</v>
      </c>
      <c r="BL212" s="262">
        <v>108000</v>
      </c>
      <c r="BM212" s="262">
        <f t="shared" si="238"/>
        <v>2134080000</v>
      </c>
      <c r="BN212" s="262">
        <f t="shared" si="239"/>
        <v>21600</v>
      </c>
      <c r="BO212" s="262">
        <f t="shared" si="240"/>
        <v>426816000</v>
      </c>
      <c r="BP212" s="262">
        <f t="shared" si="241"/>
        <v>378000</v>
      </c>
      <c r="BQ212" s="262">
        <f t="shared" si="242"/>
        <v>7469280000</v>
      </c>
      <c r="BR212" s="262">
        <f t="shared" si="243"/>
        <v>75600</v>
      </c>
      <c r="BS212" s="262">
        <f t="shared" si="244"/>
        <v>1493856000</v>
      </c>
      <c r="BT212" s="262">
        <v>198000</v>
      </c>
      <c r="BU212" s="262">
        <f t="shared" si="245"/>
        <v>3912480000</v>
      </c>
      <c r="BV212" s="262">
        <f t="shared" si="246"/>
        <v>39600</v>
      </c>
      <c r="BW212" s="262">
        <f t="shared" si="247"/>
        <v>782496000</v>
      </c>
      <c r="BX212" s="261">
        <v>198000</v>
      </c>
      <c r="BY212" s="262">
        <f t="shared" si="248"/>
        <v>3912480000</v>
      </c>
      <c r="BZ212" s="262">
        <f t="shared" si="249"/>
        <v>39600</v>
      </c>
      <c r="CA212" s="262">
        <f t="shared" si="250"/>
        <v>782496000</v>
      </c>
      <c r="CB212" s="262">
        <v>180000</v>
      </c>
      <c r="CC212" s="262">
        <f t="shared" si="251"/>
        <v>3556800000</v>
      </c>
      <c r="CD212" s="262">
        <f t="shared" si="252"/>
        <v>36000</v>
      </c>
      <c r="CE212" s="262">
        <f t="shared" si="253"/>
        <v>711360000</v>
      </c>
      <c r="CF212" s="262">
        <f t="shared" si="254"/>
        <v>576000</v>
      </c>
      <c r="CG212" s="262">
        <f t="shared" si="255"/>
        <v>11381760000</v>
      </c>
      <c r="CH212" s="262">
        <f t="shared" si="256"/>
        <v>782571600</v>
      </c>
      <c r="CI212" s="262">
        <f t="shared" si="257"/>
        <v>2276352000</v>
      </c>
      <c r="CJ212" s="262">
        <v>198000</v>
      </c>
      <c r="CK212" s="262">
        <f t="shared" si="258"/>
        <v>3912480000</v>
      </c>
      <c r="CL212" s="262">
        <f t="shared" si="259"/>
        <v>39600</v>
      </c>
      <c r="CM212" s="262">
        <f t="shared" si="260"/>
        <v>782496000</v>
      </c>
      <c r="CN212" s="262">
        <v>180000</v>
      </c>
      <c r="CO212" s="262">
        <f t="shared" si="261"/>
        <v>3556800000</v>
      </c>
      <c r="CP212" s="262">
        <f t="shared" si="262"/>
        <v>36000</v>
      </c>
      <c r="CQ212" s="262">
        <f t="shared" si="263"/>
        <v>711360000</v>
      </c>
      <c r="CR212" s="262">
        <v>126000.00000000001</v>
      </c>
      <c r="CS212" s="262">
        <f t="shared" si="264"/>
        <v>2489760000.0000005</v>
      </c>
      <c r="CT212" s="262">
        <f t="shared" si="265"/>
        <v>25200.000000000004</v>
      </c>
      <c r="CU212" s="262">
        <f t="shared" si="266"/>
        <v>497952000.00000006</v>
      </c>
      <c r="CV212" s="262">
        <f t="shared" si="267"/>
        <v>504000</v>
      </c>
      <c r="CW212" s="262">
        <f t="shared" si="268"/>
        <v>9959040000</v>
      </c>
      <c r="CX212" s="271">
        <f t="shared" si="269"/>
        <v>100800</v>
      </c>
      <c r="CY212" s="271">
        <f t="shared" si="270"/>
        <v>1991808000</v>
      </c>
      <c r="CZ212" s="300">
        <f t="shared" si="216"/>
        <v>360000</v>
      </c>
      <c r="DA212" s="300">
        <f t="shared" si="217"/>
        <v>7113600000</v>
      </c>
      <c r="DB212" s="300">
        <f t="shared" si="218"/>
        <v>0</v>
      </c>
      <c r="DC212" s="300"/>
      <c r="DD212" s="300"/>
      <c r="DE212" s="300"/>
      <c r="DF212" s="300"/>
    </row>
    <row r="213" spans="1:16379" x14ac:dyDescent="0.35">
      <c r="A213" s="22" t="s">
        <v>8</v>
      </c>
      <c r="B213" s="22" t="s">
        <v>797</v>
      </c>
      <c r="C213" s="6" t="s">
        <v>146</v>
      </c>
      <c r="D213" s="7" t="s">
        <v>145</v>
      </c>
      <c r="E213" s="7">
        <v>12</v>
      </c>
      <c r="F213" s="7">
        <v>60</v>
      </c>
      <c r="G213" s="8">
        <v>1381248</v>
      </c>
      <c r="H213" s="9">
        <f t="shared" si="212"/>
        <v>23020.799999999999</v>
      </c>
      <c r="I213" s="10"/>
      <c r="J213" s="10"/>
      <c r="K213" s="10"/>
      <c r="L213" s="11"/>
      <c r="M213" s="8">
        <v>0</v>
      </c>
      <c r="N213" s="8">
        <v>0</v>
      </c>
      <c r="O213" s="8">
        <v>0</v>
      </c>
      <c r="P213" s="11" t="s">
        <v>860</v>
      </c>
      <c r="Q213" s="12">
        <v>0</v>
      </c>
      <c r="R213" s="12">
        <v>0</v>
      </c>
      <c r="S213" s="12"/>
      <c r="T213" s="12"/>
      <c r="U213" s="12">
        <v>0</v>
      </c>
      <c r="V213" s="12"/>
      <c r="W213" s="11" t="s">
        <v>860</v>
      </c>
      <c r="X213" s="13">
        <f t="shared" si="203"/>
        <v>1333.3333333333333</v>
      </c>
      <c r="Y213" s="14">
        <f t="shared" si="210"/>
        <v>16000</v>
      </c>
      <c r="Z213" s="15">
        <v>960000</v>
      </c>
      <c r="AA213" s="15">
        <f t="shared" si="199"/>
        <v>22099968000</v>
      </c>
      <c r="AB213" s="16" t="s">
        <v>564</v>
      </c>
      <c r="AC213" s="16">
        <v>0</v>
      </c>
      <c r="AD213" s="269">
        <f t="shared" si="271"/>
        <v>10000</v>
      </c>
      <c r="AE213" s="269">
        <f t="shared" si="272"/>
        <v>120000</v>
      </c>
      <c r="AF213" s="285">
        <v>7200000</v>
      </c>
      <c r="AG213" s="18">
        <f t="shared" si="213"/>
        <v>165749760000</v>
      </c>
      <c r="AH213" s="59" t="s">
        <v>995</v>
      </c>
      <c r="AI213" s="129">
        <f t="shared" si="273"/>
        <v>7.5</v>
      </c>
      <c r="AJ213" s="290">
        <v>0.3</v>
      </c>
      <c r="AK213" s="9">
        <f t="shared" si="214"/>
        <v>2160000</v>
      </c>
      <c r="AL213" s="259">
        <f t="shared" si="215"/>
        <v>9360000</v>
      </c>
      <c r="AM213" s="259">
        <f t="shared" si="211"/>
        <v>215474688000</v>
      </c>
      <c r="AN213" s="262">
        <v>360000</v>
      </c>
      <c r="AO213" s="262">
        <f t="shared" si="219"/>
        <v>8287488000</v>
      </c>
      <c r="AP213" s="262">
        <f t="shared" si="220"/>
        <v>108000</v>
      </c>
      <c r="AQ213" s="262">
        <f t="shared" si="221"/>
        <v>2486246400</v>
      </c>
      <c r="AR213" s="274">
        <v>504000.00000000006</v>
      </c>
      <c r="AS213" s="274">
        <f t="shared" si="222"/>
        <v>11602483200.000002</v>
      </c>
      <c r="AT213" s="274">
        <f t="shared" si="223"/>
        <v>151200</v>
      </c>
      <c r="AU213" s="274">
        <f t="shared" si="224"/>
        <v>3480744960</v>
      </c>
      <c r="AV213" s="262">
        <v>504000.00000000006</v>
      </c>
      <c r="AW213" s="262">
        <f t="shared" si="225"/>
        <v>11602483200.000002</v>
      </c>
      <c r="AX213" s="262">
        <f t="shared" si="226"/>
        <v>151200</v>
      </c>
      <c r="AY213" s="262">
        <f t="shared" si="227"/>
        <v>3480744960</v>
      </c>
      <c r="AZ213" s="262">
        <f t="shared" si="228"/>
        <v>1368000</v>
      </c>
      <c r="BA213" s="262">
        <f t="shared" si="229"/>
        <v>31492454400.000004</v>
      </c>
      <c r="BB213" s="262">
        <f t="shared" si="230"/>
        <v>410400</v>
      </c>
      <c r="BC213" s="262">
        <f t="shared" si="231"/>
        <v>9447736320</v>
      </c>
      <c r="BD213" s="261">
        <v>504000.00000000006</v>
      </c>
      <c r="BE213" s="262">
        <f t="shared" si="232"/>
        <v>11602483200.000002</v>
      </c>
      <c r="BF213" s="262">
        <f t="shared" si="233"/>
        <v>151200</v>
      </c>
      <c r="BG213" s="262">
        <f t="shared" si="234"/>
        <v>3480744960</v>
      </c>
      <c r="BH213" s="262">
        <v>576000</v>
      </c>
      <c r="BI213" s="262">
        <f t="shared" si="235"/>
        <v>13259980800</v>
      </c>
      <c r="BJ213" s="262">
        <f t="shared" si="236"/>
        <v>172800</v>
      </c>
      <c r="BK213" s="262">
        <f t="shared" si="237"/>
        <v>3977994240</v>
      </c>
      <c r="BL213" s="262">
        <v>432000</v>
      </c>
      <c r="BM213" s="262">
        <f t="shared" si="238"/>
        <v>9944985600</v>
      </c>
      <c r="BN213" s="262">
        <f t="shared" si="239"/>
        <v>129600</v>
      </c>
      <c r="BO213" s="262">
        <f t="shared" si="240"/>
        <v>2983495680</v>
      </c>
      <c r="BP213" s="262">
        <f t="shared" si="241"/>
        <v>1512000</v>
      </c>
      <c r="BQ213" s="262">
        <f t="shared" si="242"/>
        <v>34807449600</v>
      </c>
      <c r="BR213" s="262">
        <f t="shared" si="243"/>
        <v>453600</v>
      </c>
      <c r="BS213" s="262">
        <f t="shared" si="244"/>
        <v>10442234880</v>
      </c>
      <c r="BT213" s="262">
        <v>792000</v>
      </c>
      <c r="BU213" s="262">
        <f t="shared" si="245"/>
        <v>18232473600</v>
      </c>
      <c r="BV213" s="262">
        <f t="shared" si="246"/>
        <v>237600</v>
      </c>
      <c r="BW213" s="262">
        <f t="shared" si="247"/>
        <v>5469742080</v>
      </c>
      <c r="BX213" s="261">
        <v>792000</v>
      </c>
      <c r="BY213" s="262">
        <f t="shared" si="248"/>
        <v>18232473600</v>
      </c>
      <c r="BZ213" s="262">
        <f t="shared" si="249"/>
        <v>237600</v>
      </c>
      <c r="CA213" s="262">
        <f t="shared" si="250"/>
        <v>5469742080</v>
      </c>
      <c r="CB213" s="262">
        <v>720000</v>
      </c>
      <c r="CC213" s="262">
        <f t="shared" si="251"/>
        <v>16574976000</v>
      </c>
      <c r="CD213" s="262">
        <f t="shared" si="252"/>
        <v>216000</v>
      </c>
      <c r="CE213" s="262">
        <f t="shared" si="253"/>
        <v>4972492800</v>
      </c>
      <c r="CF213" s="262">
        <f t="shared" si="254"/>
        <v>2304000</v>
      </c>
      <c r="CG213" s="262">
        <f t="shared" si="255"/>
        <v>53039923200</v>
      </c>
      <c r="CH213" s="262">
        <f t="shared" si="256"/>
        <v>5470195680</v>
      </c>
      <c r="CI213" s="262">
        <f t="shared" si="257"/>
        <v>15911976960</v>
      </c>
      <c r="CJ213" s="262">
        <v>792000</v>
      </c>
      <c r="CK213" s="262">
        <f t="shared" si="258"/>
        <v>18232473600</v>
      </c>
      <c r="CL213" s="262">
        <f t="shared" si="259"/>
        <v>237600</v>
      </c>
      <c r="CM213" s="262">
        <f t="shared" si="260"/>
        <v>5469742080</v>
      </c>
      <c r="CN213" s="262">
        <v>720000</v>
      </c>
      <c r="CO213" s="262">
        <f t="shared" si="261"/>
        <v>16574976000</v>
      </c>
      <c r="CP213" s="262">
        <f t="shared" si="262"/>
        <v>216000</v>
      </c>
      <c r="CQ213" s="262">
        <f t="shared" si="263"/>
        <v>4972492800</v>
      </c>
      <c r="CR213" s="262">
        <v>504000.00000000006</v>
      </c>
      <c r="CS213" s="262">
        <f t="shared" si="264"/>
        <v>11602483200.000002</v>
      </c>
      <c r="CT213" s="262">
        <f t="shared" si="265"/>
        <v>151200</v>
      </c>
      <c r="CU213" s="262">
        <f t="shared" si="266"/>
        <v>3480744960</v>
      </c>
      <c r="CV213" s="262">
        <f t="shared" si="267"/>
        <v>2016000</v>
      </c>
      <c r="CW213" s="262">
        <f t="shared" si="268"/>
        <v>46409932800</v>
      </c>
      <c r="CX213" s="271">
        <f t="shared" si="269"/>
        <v>604800</v>
      </c>
      <c r="CY213" s="271">
        <f t="shared" si="270"/>
        <v>13922979840</v>
      </c>
      <c r="CZ213" s="300">
        <f t="shared" si="216"/>
        <v>2160000</v>
      </c>
      <c r="DA213" s="300">
        <f t="shared" si="217"/>
        <v>49724928000</v>
      </c>
      <c r="DB213" s="300">
        <f t="shared" si="218"/>
        <v>0</v>
      </c>
      <c r="DC213" s="300"/>
      <c r="DD213" s="300"/>
      <c r="DE213" s="300"/>
      <c r="DF213" s="300"/>
    </row>
    <row r="214" spans="1:16379" s="279" customFormat="1" x14ac:dyDescent="0.35">
      <c r="A214" s="22" t="s">
        <v>8</v>
      </c>
      <c r="B214" s="22">
        <v>13030211</v>
      </c>
      <c r="C214" s="6" t="s">
        <v>455</v>
      </c>
      <c r="D214" s="7"/>
      <c r="E214" s="7">
        <v>12</v>
      </c>
      <c r="F214" s="7">
        <v>60</v>
      </c>
      <c r="G214" s="8">
        <v>848214.28571428568</v>
      </c>
      <c r="H214" s="9">
        <f t="shared" si="212"/>
        <v>14136.904761904761</v>
      </c>
      <c r="I214" s="10"/>
      <c r="J214" s="10"/>
      <c r="K214" s="10"/>
      <c r="L214" s="11"/>
      <c r="M214" s="8">
        <v>530100000</v>
      </c>
      <c r="N214" s="8">
        <v>558</v>
      </c>
      <c r="O214" s="8" t="s">
        <v>469</v>
      </c>
      <c r="P214" s="11" t="s">
        <v>860</v>
      </c>
      <c r="Q214" s="12">
        <v>400900000</v>
      </c>
      <c r="R214" s="12">
        <v>422</v>
      </c>
      <c r="S214" s="12"/>
      <c r="T214" s="12"/>
      <c r="U214" s="11" t="s">
        <v>469</v>
      </c>
      <c r="V214" s="11"/>
      <c r="W214" s="11" t="s">
        <v>860</v>
      </c>
      <c r="X214" s="13">
        <f t="shared" si="203"/>
        <v>4000</v>
      </c>
      <c r="Y214" s="14">
        <f t="shared" si="210"/>
        <v>48000</v>
      </c>
      <c r="Z214" s="15">
        <v>2880000</v>
      </c>
      <c r="AA214" s="15">
        <f t="shared" si="199"/>
        <v>40714285714.285713</v>
      </c>
      <c r="AB214" s="16">
        <v>198.83333333333334</v>
      </c>
      <c r="AC214" s="16">
        <v>78</v>
      </c>
      <c r="AD214" s="269">
        <f t="shared" si="271"/>
        <v>10000</v>
      </c>
      <c r="AE214" s="269">
        <f t="shared" si="272"/>
        <v>120000</v>
      </c>
      <c r="AF214" s="283">
        <v>7200000</v>
      </c>
      <c r="AG214" s="18">
        <f t="shared" si="213"/>
        <v>101785714285.71428</v>
      </c>
      <c r="AH214" s="59"/>
      <c r="AI214" s="129">
        <f t="shared" si="273"/>
        <v>2.5</v>
      </c>
      <c r="AJ214" s="290">
        <v>0.2</v>
      </c>
      <c r="AK214" s="9">
        <f t="shared" si="214"/>
        <v>1440000</v>
      </c>
      <c r="AL214" s="259">
        <f t="shared" si="215"/>
        <v>8640000</v>
      </c>
      <c r="AM214" s="259">
        <f t="shared" si="211"/>
        <v>122142857142.85713</v>
      </c>
      <c r="AN214" s="262">
        <v>360000</v>
      </c>
      <c r="AO214" s="262">
        <f t="shared" si="219"/>
        <v>5089285714.2857141</v>
      </c>
      <c r="AP214" s="262">
        <f t="shared" si="220"/>
        <v>72000</v>
      </c>
      <c r="AQ214" s="262">
        <f t="shared" si="221"/>
        <v>1017857142.8571428</v>
      </c>
      <c r="AR214" s="274">
        <v>504000.00000000006</v>
      </c>
      <c r="AS214" s="274">
        <f t="shared" si="222"/>
        <v>7125000000.000001</v>
      </c>
      <c r="AT214" s="274">
        <f t="shared" si="223"/>
        <v>100800.00000000001</v>
      </c>
      <c r="AU214" s="274">
        <f t="shared" si="224"/>
        <v>1425000000.0000002</v>
      </c>
      <c r="AV214" s="262">
        <v>504000.00000000006</v>
      </c>
      <c r="AW214" s="262">
        <f t="shared" si="225"/>
        <v>7125000000.000001</v>
      </c>
      <c r="AX214" s="262">
        <f t="shared" si="226"/>
        <v>100800.00000000001</v>
      </c>
      <c r="AY214" s="262">
        <f t="shared" si="227"/>
        <v>1425000000.0000002</v>
      </c>
      <c r="AZ214" s="262">
        <f t="shared" si="228"/>
        <v>1368000</v>
      </c>
      <c r="BA214" s="262">
        <f t="shared" si="229"/>
        <v>19339285714.285717</v>
      </c>
      <c r="BB214" s="262">
        <f t="shared" si="230"/>
        <v>273600</v>
      </c>
      <c r="BC214" s="262">
        <f t="shared" si="231"/>
        <v>3867857142.8571434</v>
      </c>
      <c r="BD214" s="261">
        <v>504000.00000000006</v>
      </c>
      <c r="BE214" s="262">
        <f t="shared" si="232"/>
        <v>7125000000.000001</v>
      </c>
      <c r="BF214" s="262">
        <f t="shared" si="233"/>
        <v>100800.00000000001</v>
      </c>
      <c r="BG214" s="262">
        <f t="shared" si="234"/>
        <v>1425000000.0000002</v>
      </c>
      <c r="BH214" s="262">
        <v>576000</v>
      </c>
      <c r="BI214" s="262">
        <f t="shared" si="235"/>
        <v>8142857142.8571424</v>
      </c>
      <c r="BJ214" s="262">
        <f t="shared" si="236"/>
        <v>115200</v>
      </c>
      <c r="BK214" s="262">
        <f t="shared" si="237"/>
        <v>1628571428.5714285</v>
      </c>
      <c r="BL214" s="262">
        <v>432000</v>
      </c>
      <c r="BM214" s="262">
        <f t="shared" si="238"/>
        <v>6107142857.1428566</v>
      </c>
      <c r="BN214" s="262">
        <f t="shared" si="239"/>
        <v>86400</v>
      </c>
      <c r="BO214" s="262">
        <f t="shared" si="240"/>
        <v>1221428571.4285715</v>
      </c>
      <c r="BP214" s="262">
        <f t="shared" si="241"/>
        <v>1512000</v>
      </c>
      <c r="BQ214" s="262">
        <f t="shared" si="242"/>
        <v>21375000000</v>
      </c>
      <c r="BR214" s="262">
        <f t="shared" si="243"/>
        <v>302400</v>
      </c>
      <c r="BS214" s="262">
        <f t="shared" si="244"/>
        <v>4275000000</v>
      </c>
      <c r="BT214" s="262">
        <v>792000</v>
      </c>
      <c r="BU214" s="262">
        <f t="shared" si="245"/>
        <v>11196428571.428572</v>
      </c>
      <c r="BV214" s="262">
        <f t="shared" si="246"/>
        <v>158400</v>
      </c>
      <c r="BW214" s="262">
        <f t="shared" si="247"/>
        <v>2239285714.2857141</v>
      </c>
      <c r="BX214" s="261">
        <v>792000</v>
      </c>
      <c r="BY214" s="262">
        <f t="shared" si="248"/>
        <v>11196428571.428572</v>
      </c>
      <c r="BZ214" s="262">
        <f t="shared" si="249"/>
        <v>158400</v>
      </c>
      <c r="CA214" s="262">
        <f t="shared" si="250"/>
        <v>2239285714.2857141</v>
      </c>
      <c r="CB214" s="262">
        <v>720000</v>
      </c>
      <c r="CC214" s="262">
        <f t="shared" si="251"/>
        <v>10178571428.571428</v>
      </c>
      <c r="CD214" s="262">
        <f t="shared" si="252"/>
        <v>144000</v>
      </c>
      <c r="CE214" s="262">
        <f t="shared" si="253"/>
        <v>2035714285.7142856</v>
      </c>
      <c r="CF214" s="262">
        <f t="shared" si="254"/>
        <v>2304000</v>
      </c>
      <c r="CG214" s="262">
        <f t="shared" si="255"/>
        <v>32571428571.428574</v>
      </c>
      <c r="CH214" s="262">
        <f t="shared" si="256"/>
        <v>2239588114.2857141</v>
      </c>
      <c r="CI214" s="262">
        <f t="shared" si="257"/>
        <v>6514285714.2857141</v>
      </c>
      <c r="CJ214" s="262">
        <v>792000</v>
      </c>
      <c r="CK214" s="262">
        <f t="shared" si="258"/>
        <v>11196428571.428572</v>
      </c>
      <c r="CL214" s="262">
        <f t="shared" si="259"/>
        <v>158400</v>
      </c>
      <c r="CM214" s="262">
        <f t="shared" si="260"/>
        <v>2239285714.2857141</v>
      </c>
      <c r="CN214" s="262">
        <v>720000</v>
      </c>
      <c r="CO214" s="262">
        <f t="shared" si="261"/>
        <v>10178571428.571428</v>
      </c>
      <c r="CP214" s="262">
        <f t="shared" si="262"/>
        <v>144000</v>
      </c>
      <c r="CQ214" s="262">
        <f t="shared" si="263"/>
        <v>2035714285.7142856</v>
      </c>
      <c r="CR214" s="262">
        <v>504000.00000000006</v>
      </c>
      <c r="CS214" s="262">
        <f t="shared" si="264"/>
        <v>7125000000.000001</v>
      </c>
      <c r="CT214" s="262">
        <f t="shared" si="265"/>
        <v>100800.00000000001</v>
      </c>
      <c r="CU214" s="262">
        <f t="shared" si="266"/>
        <v>1425000000.0000002</v>
      </c>
      <c r="CV214" s="262">
        <f t="shared" si="267"/>
        <v>2016000</v>
      </c>
      <c r="CW214" s="262">
        <f t="shared" si="268"/>
        <v>28500000000</v>
      </c>
      <c r="CX214" s="271">
        <f t="shared" si="269"/>
        <v>403200</v>
      </c>
      <c r="CY214" s="271">
        <f t="shared" si="270"/>
        <v>5700000000</v>
      </c>
      <c r="CZ214" s="300">
        <f t="shared" si="216"/>
        <v>1440000</v>
      </c>
      <c r="DA214" s="300">
        <f t="shared" si="217"/>
        <v>20357142857.142857</v>
      </c>
      <c r="DB214" s="300">
        <f t="shared" si="218"/>
        <v>0</v>
      </c>
      <c r="DC214" s="300"/>
      <c r="DD214" s="300"/>
      <c r="DE214" s="300"/>
      <c r="DF214" s="300"/>
      <c r="DG214" s="9"/>
      <c r="DH214" s="10"/>
      <c r="DI214" s="10"/>
      <c r="DJ214" s="10"/>
      <c r="DK214" s="11"/>
      <c r="DL214" s="8"/>
      <c r="DM214" s="8"/>
      <c r="DN214" s="8"/>
      <c r="DO214" s="11"/>
      <c r="DP214" s="12"/>
      <c r="DQ214" s="12"/>
      <c r="DR214" s="12"/>
      <c r="DS214" s="12"/>
      <c r="DT214" s="11"/>
      <c r="DU214" s="11"/>
      <c r="DV214" s="11"/>
      <c r="DW214" s="13"/>
      <c r="DX214" s="14"/>
      <c r="DY214" s="15"/>
      <c r="DZ214" s="15"/>
      <c r="EA214" s="16"/>
      <c r="EB214" s="16"/>
      <c r="EC214" s="17"/>
      <c r="ED214" s="17"/>
      <c r="EE214" s="283"/>
      <c r="EF214" s="18"/>
      <c r="EG214" s="59"/>
      <c r="EH214" s="129"/>
      <c r="EI214" s="290"/>
      <c r="EJ214" s="9"/>
      <c r="EK214" s="259"/>
      <c r="EL214" s="259"/>
      <c r="EM214" s="262"/>
      <c r="EN214" s="262"/>
      <c r="EO214" s="262"/>
      <c r="EP214" s="262"/>
      <c r="EQ214" s="274"/>
      <c r="ER214" s="274"/>
      <c r="ES214" s="274"/>
      <c r="ET214" s="274"/>
      <c r="EU214" s="262"/>
      <c r="EV214" s="262"/>
      <c r="EW214" s="262"/>
      <c r="EX214" s="262"/>
      <c r="EY214" s="261"/>
      <c r="EZ214" s="261"/>
      <c r="FA214" s="261"/>
      <c r="FB214" s="261"/>
      <c r="FC214" s="261"/>
      <c r="FD214" s="261"/>
      <c r="FE214" s="262"/>
      <c r="FF214" s="262"/>
      <c r="FG214" s="262"/>
      <c r="FH214" s="262"/>
      <c r="FI214" s="262"/>
      <c r="FJ214" s="262"/>
      <c r="FK214" s="262"/>
      <c r="FL214" s="262"/>
      <c r="FM214" s="262"/>
      <c r="FN214" s="262"/>
      <c r="FO214" s="261"/>
      <c r="FP214" s="261"/>
      <c r="FQ214" s="262"/>
      <c r="FR214" s="262"/>
      <c r="FS214" s="262"/>
      <c r="FT214" s="262"/>
      <c r="FU214" s="262"/>
      <c r="FV214" s="262"/>
      <c r="FW214" s="261"/>
      <c r="FX214" s="261"/>
      <c r="FY214" s="262"/>
      <c r="FZ214" s="262"/>
      <c r="GA214" s="262"/>
      <c r="GB214" s="262"/>
      <c r="GC214" s="262"/>
      <c r="GD214" s="262"/>
      <c r="GE214" s="261"/>
      <c r="GF214" s="261"/>
      <c r="GG214" s="262"/>
      <c r="GH214" s="262"/>
      <c r="GI214" s="262"/>
      <c r="GJ214" s="262"/>
      <c r="GK214" s="262"/>
      <c r="GL214" s="262"/>
      <c r="GM214" s="262"/>
      <c r="GN214" s="262"/>
      <c r="GO214" s="262"/>
      <c r="GP214" s="262"/>
      <c r="GQ214" s="262"/>
      <c r="GR214" s="262"/>
      <c r="GS214" s="262"/>
      <c r="GT214" s="262"/>
      <c r="GU214" s="262"/>
      <c r="GV214" s="262"/>
      <c r="GW214" s="226"/>
      <c r="GX214" s="226"/>
      <c r="GY214" s="226"/>
      <c r="GZ214" s="226"/>
      <c r="HA214" s="226"/>
      <c r="HB214" s="250"/>
      <c r="HC214" s="250"/>
      <c r="HD214" s="22"/>
      <c r="HE214" s="22"/>
      <c r="HF214" s="6"/>
      <c r="HG214" s="7"/>
      <c r="HH214" s="7"/>
      <c r="HI214" s="7"/>
      <c r="HJ214" s="8"/>
      <c r="HK214" s="9"/>
      <c r="HL214" s="10"/>
      <c r="HM214" s="10"/>
      <c r="HN214" s="10"/>
      <c r="HO214" s="11"/>
      <c r="HP214" s="8"/>
      <c r="HQ214" s="8"/>
      <c r="HR214" s="8"/>
      <c r="HS214" s="11"/>
      <c r="HT214" s="12"/>
      <c r="HU214" s="12"/>
      <c r="HV214" s="12"/>
      <c r="HW214" s="12"/>
      <c r="HX214" s="11"/>
      <c r="HY214" s="11"/>
      <c r="HZ214" s="11"/>
      <c r="IA214" s="13"/>
      <c r="IB214" s="14"/>
      <c r="IC214" s="15"/>
      <c r="ID214" s="15"/>
      <c r="IE214" s="16"/>
      <c r="IF214" s="16"/>
      <c r="IG214" s="17"/>
      <c r="IH214" s="17"/>
      <c r="II214" s="283"/>
      <c r="IJ214" s="18"/>
      <c r="IK214" s="59"/>
      <c r="IL214" s="129"/>
      <c r="IM214" s="290"/>
      <c r="IN214" s="9"/>
      <c r="IO214" s="259"/>
      <c r="IP214" s="259"/>
      <c r="IQ214" s="262"/>
      <c r="IR214" s="262"/>
      <c r="IS214" s="262"/>
      <c r="IT214" s="262"/>
      <c r="IU214" s="274"/>
      <c r="IV214" s="274"/>
      <c r="IW214" s="274"/>
      <c r="IX214" s="274"/>
      <c r="IY214" s="262"/>
      <c r="IZ214" s="262"/>
      <c r="JA214" s="262"/>
      <c r="JB214" s="262"/>
      <c r="JC214" s="261"/>
      <c r="JD214" s="261"/>
      <c r="JE214" s="261"/>
      <c r="JF214" s="261"/>
      <c r="JG214" s="261"/>
      <c r="JH214" s="261"/>
      <c r="JI214" s="262"/>
      <c r="JJ214" s="262"/>
      <c r="JK214" s="262"/>
      <c r="JL214" s="262"/>
      <c r="JM214" s="262"/>
      <c r="JN214" s="262"/>
      <c r="JO214" s="262"/>
      <c r="JP214" s="262"/>
      <c r="JQ214" s="262"/>
      <c r="JR214" s="262"/>
      <c r="JS214" s="261"/>
      <c r="JT214" s="261"/>
      <c r="JU214" s="262"/>
      <c r="JV214" s="262"/>
      <c r="JW214" s="262"/>
      <c r="JX214" s="262"/>
      <c r="JY214" s="262"/>
      <c r="JZ214" s="262"/>
      <c r="KA214" s="261"/>
      <c r="KB214" s="261"/>
      <c r="KC214" s="262"/>
      <c r="KD214" s="262"/>
      <c r="KE214" s="262"/>
      <c r="KF214" s="262"/>
      <c r="KG214" s="262"/>
      <c r="KH214" s="262"/>
      <c r="KI214" s="261"/>
      <c r="KJ214" s="261"/>
      <c r="KK214" s="262"/>
      <c r="KL214" s="262"/>
      <c r="KM214" s="262"/>
      <c r="KN214" s="262"/>
      <c r="KO214" s="262"/>
      <c r="KP214" s="262"/>
      <c r="KQ214" s="262"/>
      <c r="KR214" s="262"/>
      <c r="KS214" s="262"/>
      <c r="KT214" s="262"/>
      <c r="KU214" s="262"/>
      <c r="KV214" s="262"/>
      <c r="KW214" s="262"/>
      <c r="KX214" s="262"/>
      <c r="KY214" s="262"/>
      <c r="KZ214" s="262"/>
      <c r="LA214" s="226"/>
      <c r="LB214" s="226"/>
      <c r="LC214" s="226"/>
      <c r="LD214" s="226"/>
      <c r="LE214" s="226"/>
      <c r="LF214" s="250"/>
      <c r="LG214" s="250"/>
      <c r="LH214" s="22"/>
      <c r="LI214" s="22"/>
      <c r="LJ214" s="6"/>
      <c r="LK214" s="7"/>
      <c r="LL214" s="7"/>
      <c r="LM214" s="7"/>
      <c r="LN214" s="8"/>
      <c r="LO214" s="9"/>
      <c r="LP214" s="10"/>
      <c r="LQ214" s="10"/>
      <c r="LR214" s="10"/>
      <c r="LS214" s="11"/>
      <c r="LT214" s="8"/>
      <c r="LU214" s="8"/>
      <c r="LV214" s="8"/>
      <c r="LW214" s="11"/>
      <c r="LX214" s="12"/>
      <c r="LY214" s="12"/>
      <c r="LZ214" s="12"/>
      <c r="MA214" s="12"/>
      <c r="MB214" s="11"/>
      <c r="MC214" s="11"/>
      <c r="MD214" s="11"/>
      <c r="ME214" s="13"/>
      <c r="MF214" s="14"/>
      <c r="MG214" s="15"/>
      <c r="MH214" s="15"/>
      <c r="MI214" s="16"/>
      <c r="MJ214" s="16"/>
      <c r="MK214" s="17"/>
      <c r="ML214" s="17"/>
      <c r="MM214" s="283"/>
      <c r="MN214" s="18"/>
      <c r="MO214" s="59"/>
      <c r="MP214" s="129"/>
      <c r="MQ214" s="290"/>
      <c r="MR214" s="9"/>
      <c r="MS214" s="259"/>
      <c r="MT214" s="259"/>
      <c r="MU214" s="262"/>
      <c r="MV214" s="262"/>
      <c r="MW214" s="262"/>
      <c r="MX214" s="262"/>
      <c r="MY214" s="274"/>
      <c r="MZ214" s="274"/>
      <c r="NA214" s="274"/>
      <c r="NB214" s="274"/>
      <c r="NC214" s="262"/>
      <c r="ND214" s="262"/>
      <c r="NE214" s="262"/>
      <c r="NF214" s="262"/>
      <c r="NG214" s="261"/>
      <c r="NH214" s="261"/>
      <c r="NI214" s="261"/>
      <c r="NJ214" s="261"/>
      <c r="NK214" s="261"/>
      <c r="NL214" s="261"/>
      <c r="NM214" s="262"/>
      <c r="NN214" s="262"/>
      <c r="NO214" s="262"/>
      <c r="NP214" s="262"/>
      <c r="NQ214" s="262"/>
      <c r="NR214" s="262"/>
      <c r="NS214" s="262"/>
      <c r="NT214" s="262"/>
      <c r="NU214" s="262"/>
      <c r="NV214" s="262"/>
      <c r="NW214" s="261"/>
      <c r="NX214" s="261"/>
      <c r="NY214" s="262"/>
      <c r="NZ214" s="262"/>
      <c r="OA214" s="262"/>
      <c r="OB214" s="262"/>
      <c r="OC214" s="262"/>
      <c r="OD214" s="262"/>
      <c r="OE214" s="261"/>
      <c r="OF214" s="261"/>
      <c r="OG214" s="262"/>
      <c r="OH214" s="262"/>
      <c r="OI214" s="262"/>
      <c r="OJ214" s="262"/>
      <c r="OK214" s="262"/>
      <c r="OL214" s="262"/>
      <c r="OM214" s="261"/>
      <c r="ON214" s="261"/>
      <c r="OO214" s="262"/>
      <c r="OP214" s="262"/>
      <c r="OQ214" s="262"/>
      <c r="OR214" s="262"/>
      <c r="OS214" s="262"/>
      <c r="OT214" s="262"/>
      <c r="OU214" s="262"/>
      <c r="OV214" s="262"/>
      <c r="OW214" s="262"/>
      <c r="OX214" s="262"/>
      <c r="OY214" s="262"/>
      <c r="OZ214" s="262"/>
      <c r="PA214" s="262"/>
      <c r="PB214" s="262"/>
      <c r="PC214" s="262"/>
      <c r="PD214" s="262"/>
      <c r="PE214" s="226"/>
      <c r="PF214" s="226"/>
      <c r="PG214" s="226"/>
      <c r="PH214" s="226"/>
      <c r="PI214" s="226"/>
      <c r="PJ214" s="250"/>
      <c r="PK214" s="250"/>
      <c r="PL214" s="22"/>
      <c r="PM214" s="22"/>
      <c r="PN214" s="6"/>
      <c r="PO214" s="7"/>
      <c r="PP214" s="7"/>
      <c r="PQ214" s="7"/>
      <c r="PR214" s="8"/>
      <c r="PS214" s="9"/>
      <c r="PT214" s="10"/>
      <c r="PU214" s="10"/>
      <c r="PV214" s="10"/>
      <c r="PW214" s="11"/>
      <c r="PX214" s="8"/>
      <c r="PY214" s="8"/>
      <c r="PZ214" s="8"/>
      <c r="QA214" s="11"/>
      <c r="QB214" s="12"/>
      <c r="QC214" s="12"/>
      <c r="QD214" s="12"/>
      <c r="QE214" s="12"/>
      <c r="QF214" s="11"/>
      <c r="QG214" s="11"/>
      <c r="QH214" s="11"/>
      <c r="QI214" s="13"/>
      <c r="QJ214" s="14"/>
      <c r="QK214" s="15"/>
      <c r="QL214" s="15"/>
      <c r="QM214" s="16"/>
      <c r="QN214" s="16"/>
      <c r="QO214" s="17"/>
      <c r="QP214" s="17"/>
      <c r="QQ214" s="283"/>
      <c r="QR214" s="18"/>
      <c r="QS214" s="59"/>
      <c r="QT214" s="129"/>
      <c r="QU214" s="290"/>
      <c r="QV214" s="9"/>
      <c r="QW214" s="259"/>
      <c r="QX214" s="259"/>
      <c r="QY214" s="262"/>
      <c r="QZ214" s="262"/>
      <c r="RA214" s="262"/>
      <c r="RB214" s="262"/>
      <c r="RC214" s="274"/>
      <c r="RD214" s="274"/>
      <c r="RE214" s="274"/>
      <c r="RF214" s="274"/>
      <c r="RG214" s="262"/>
      <c r="RH214" s="262"/>
      <c r="RI214" s="262"/>
      <c r="RJ214" s="262"/>
      <c r="RK214" s="261"/>
      <c r="RL214" s="261"/>
      <c r="RM214" s="261"/>
      <c r="RN214" s="261"/>
      <c r="RO214" s="261"/>
      <c r="RP214" s="261"/>
      <c r="RQ214" s="262"/>
      <c r="RR214" s="262"/>
      <c r="RS214" s="262"/>
      <c r="RT214" s="262"/>
      <c r="RU214" s="262"/>
      <c r="RV214" s="262"/>
      <c r="RW214" s="262"/>
      <c r="RX214" s="262"/>
      <c r="RY214" s="262"/>
      <c r="RZ214" s="262"/>
      <c r="SA214" s="261"/>
      <c r="SB214" s="261"/>
      <c r="SC214" s="262"/>
      <c r="SD214" s="262"/>
      <c r="SE214" s="262"/>
      <c r="SF214" s="262"/>
      <c r="SG214" s="262"/>
      <c r="SH214" s="262"/>
      <c r="SI214" s="261"/>
      <c r="SJ214" s="261"/>
      <c r="SK214" s="262"/>
      <c r="SL214" s="262"/>
      <c r="SM214" s="262"/>
      <c r="SN214" s="262"/>
      <c r="SO214" s="262"/>
      <c r="SP214" s="262"/>
      <c r="SQ214" s="261"/>
      <c r="SR214" s="261"/>
      <c r="SS214" s="262"/>
      <c r="ST214" s="262"/>
      <c r="SU214" s="262"/>
      <c r="SV214" s="262"/>
      <c r="SW214" s="262"/>
      <c r="SX214" s="262"/>
      <c r="SY214" s="262"/>
      <c r="SZ214" s="262"/>
      <c r="TA214" s="262"/>
      <c r="TB214" s="262"/>
      <c r="TC214" s="262"/>
      <c r="TD214" s="262"/>
      <c r="TE214" s="262"/>
      <c r="TF214" s="262"/>
      <c r="TG214" s="262"/>
      <c r="TH214" s="262"/>
      <c r="TI214" s="226"/>
      <c r="TJ214" s="226"/>
      <c r="TK214" s="226"/>
      <c r="TL214" s="226"/>
      <c r="TM214" s="226"/>
      <c r="TN214" s="250"/>
      <c r="TO214" s="250"/>
      <c r="TP214" s="22"/>
      <c r="TQ214" s="22"/>
      <c r="TR214" s="6"/>
      <c r="TS214" s="7"/>
      <c r="TT214" s="7"/>
      <c r="TU214" s="7"/>
      <c r="TV214" s="8"/>
      <c r="TW214" s="9"/>
      <c r="TX214" s="10"/>
      <c r="TY214" s="10"/>
      <c r="TZ214" s="10"/>
      <c r="UA214" s="11"/>
      <c r="UB214" s="8"/>
      <c r="UC214" s="8"/>
      <c r="UD214" s="8"/>
      <c r="UE214" s="11"/>
      <c r="UF214" s="12"/>
      <c r="UG214" s="12"/>
      <c r="UH214" s="12"/>
      <c r="UI214" s="12"/>
      <c r="UJ214" s="11"/>
      <c r="UK214" s="11"/>
      <c r="UL214" s="11"/>
      <c r="UM214" s="13"/>
      <c r="UN214" s="14"/>
      <c r="UO214" s="15"/>
      <c r="UP214" s="15"/>
      <c r="UQ214" s="16"/>
      <c r="UR214" s="16"/>
      <c r="US214" s="17"/>
      <c r="UT214" s="17"/>
      <c r="UU214" s="283"/>
      <c r="UV214" s="18"/>
      <c r="UW214" s="59"/>
      <c r="UX214" s="129"/>
      <c r="UY214" s="290"/>
      <c r="UZ214" s="9"/>
      <c r="VA214" s="259"/>
      <c r="VB214" s="259"/>
      <c r="VC214" s="262"/>
      <c r="VD214" s="262"/>
      <c r="VE214" s="262"/>
      <c r="VF214" s="262"/>
      <c r="VG214" s="274"/>
      <c r="VH214" s="274"/>
      <c r="VI214" s="274"/>
      <c r="VJ214" s="274"/>
      <c r="VK214" s="262"/>
      <c r="VL214" s="262"/>
      <c r="VM214" s="262"/>
      <c r="VN214" s="262"/>
      <c r="VO214" s="261"/>
      <c r="VP214" s="261"/>
      <c r="VQ214" s="261"/>
      <c r="VR214" s="261"/>
      <c r="VS214" s="261"/>
      <c r="VT214" s="261"/>
      <c r="VU214" s="262"/>
      <c r="VV214" s="262"/>
      <c r="VW214" s="262"/>
      <c r="VX214" s="262"/>
      <c r="VY214" s="262"/>
      <c r="VZ214" s="262"/>
      <c r="WA214" s="262"/>
      <c r="WB214" s="262"/>
      <c r="WC214" s="262"/>
      <c r="WD214" s="262"/>
      <c r="WE214" s="261"/>
      <c r="WF214" s="261"/>
      <c r="WG214" s="262"/>
      <c r="WH214" s="262"/>
      <c r="WI214" s="262"/>
      <c r="WJ214" s="262"/>
      <c r="WK214" s="262"/>
      <c r="WL214" s="262"/>
      <c r="WM214" s="261"/>
      <c r="WN214" s="261"/>
      <c r="WO214" s="262"/>
      <c r="WP214" s="262"/>
      <c r="WQ214" s="262"/>
      <c r="WR214" s="262"/>
      <c r="WS214" s="262"/>
      <c r="WT214" s="262"/>
      <c r="WU214" s="261"/>
      <c r="WV214" s="261"/>
      <c r="WW214" s="262"/>
      <c r="WX214" s="262"/>
      <c r="WY214" s="262"/>
      <c r="WZ214" s="262"/>
      <c r="XA214" s="262"/>
      <c r="XB214" s="262"/>
      <c r="XC214" s="262"/>
      <c r="XD214" s="262"/>
      <c r="XE214" s="262"/>
      <c r="XF214" s="262"/>
      <c r="XG214" s="262"/>
      <c r="XH214" s="262"/>
      <c r="XI214" s="262"/>
      <c r="XJ214" s="262"/>
      <c r="XK214" s="262"/>
      <c r="XL214" s="262"/>
      <c r="XM214" s="226"/>
      <c r="XN214" s="226"/>
      <c r="XO214" s="226"/>
      <c r="XP214" s="226"/>
      <c r="XQ214" s="226"/>
      <c r="XR214" s="250"/>
      <c r="XS214" s="250"/>
      <c r="XT214" s="22"/>
      <c r="XU214" s="22"/>
      <c r="XV214" s="6"/>
      <c r="XW214" s="7"/>
      <c r="XX214" s="7"/>
      <c r="XY214" s="7"/>
      <c r="XZ214" s="8"/>
      <c r="YA214" s="9"/>
      <c r="YB214" s="10"/>
      <c r="YC214" s="10"/>
      <c r="YD214" s="10"/>
      <c r="YE214" s="11"/>
      <c r="YF214" s="8"/>
      <c r="YG214" s="8"/>
      <c r="YH214" s="8"/>
      <c r="YI214" s="11"/>
      <c r="YJ214" s="12"/>
      <c r="YK214" s="12"/>
      <c r="YL214" s="12"/>
      <c r="YM214" s="12"/>
      <c r="YN214" s="11"/>
      <c r="YO214" s="11"/>
      <c r="YP214" s="11"/>
      <c r="YQ214" s="13"/>
      <c r="YR214" s="14"/>
      <c r="YS214" s="15"/>
      <c r="YT214" s="15"/>
      <c r="YU214" s="16"/>
      <c r="YV214" s="16"/>
      <c r="YW214" s="17"/>
      <c r="YX214" s="17"/>
      <c r="YY214" s="283"/>
      <c r="YZ214" s="18"/>
      <c r="ZA214" s="59"/>
      <c r="ZB214" s="129"/>
      <c r="ZC214" s="290"/>
      <c r="ZD214" s="9"/>
      <c r="ZE214" s="259"/>
      <c r="ZF214" s="259"/>
      <c r="ZG214" s="262"/>
      <c r="ZH214" s="262"/>
      <c r="ZI214" s="262"/>
      <c r="ZJ214" s="262"/>
      <c r="ZK214" s="274"/>
      <c r="ZL214" s="274"/>
      <c r="ZM214" s="274"/>
      <c r="ZN214" s="274"/>
      <c r="ZO214" s="262"/>
      <c r="ZP214" s="262"/>
      <c r="ZQ214" s="262"/>
      <c r="ZR214" s="262"/>
      <c r="ZS214" s="261"/>
      <c r="ZT214" s="261"/>
      <c r="ZU214" s="261"/>
      <c r="ZV214" s="261"/>
      <c r="ZW214" s="261"/>
      <c r="ZX214" s="261"/>
      <c r="ZY214" s="262"/>
      <c r="ZZ214" s="262"/>
      <c r="AAA214" s="262"/>
      <c r="AAB214" s="262"/>
      <c r="AAC214" s="262"/>
      <c r="AAD214" s="262"/>
      <c r="AAE214" s="262"/>
      <c r="AAF214" s="262"/>
      <c r="AAG214" s="262"/>
      <c r="AAH214" s="262"/>
      <c r="AAI214" s="261"/>
      <c r="AAJ214" s="261"/>
      <c r="AAK214" s="262"/>
      <c r="AAL214" s="262"/>
      <c r="AAM214" s="262"/>
      <c r="AAN214" s="262"/>
      <c r="AAO214" s="262"/>
      <c r="AAP214" s="262"/>
      <c r="AAQ214" s="261"/>
      <c r="AAR214" s="261"/>
      <c r="AAS214" s="262"/>
      <c r="AAT214" s="262"/>
      <c r="AAU214" s="262"/>
      <c r="AAV214" s="262"/>
      <c r="AAW214" s="262"/>
      <c r="AAX214" s="262"/>
      <c r="AAY214" s="261"/>
      <c r="AAZ214" s="261"/>
      <c r="ABA214" s="262"/>
      <c r="ABB214" s="262"/>
      <c r="ABC214" s="262"/>
      <c r="ABD214" s="262"/>
      <c r="ABE214" s="262"/>
      <c r="ABF214" s="262"/>
      <c r="ABG214" s="262"/>
      <c r="ABH214" s="262"/>
      <c r="ABI214" s="262"/>
      <c r="ABJ214" s="262"/>
      <c r="ABK214" s="262"/>
      <c r="ABL214" s="262"/>
      <c r="ABM214" s="262"/>
      <c r="ABN214" s="262"/>
      <c r="ABO214" s="262"/>
      <c r="ABP214" s="262"/>
      <c r="ABQ214" s="226"/>
      <c r="ABR214" s="226"/>
      <c r="ABS214" s="226"/>
      <c r="ABT214" s="226"/>
      <c r="ABU214" s="226"/>
      <c r="ABV214" s="250"/>
      <c r="ABW214" s="250"/>
      <c r="ABX214" s="22"/>
      <c r="ABY214" s="22"/>
      <c r="ABZ214" s="6"/>
      <c r="ACA214" s="7"/>
      <c r="ACB214" s="7"/>
      <c r="ACC214" s="7"/>
      <c r="ACD214" s="8"/>
      <c r="ACE214" s="9"/>
      <c r="ACF214" s="10"/>
      <c r="ACG214" s="10"/>
      <c r="ACH214" s="10"/>
      <c r="ACI214" s="11"/>
      <c r="ACJ214" s="8"/>
      <c r="ACK214" s="8"/>
      <c r="ACL214" s="8"/>
      <c r="ACM214" s="11"/>
      <c r="ACN214" s="12"/>
      <c r="ACO214" s="12"/>
      <c r="ACP214" s="12"/>
      <c r="ACQ214" s="12"/>
      <c r="ACR214" s="11"/>
      <c r="ACS214" s="11"/>
      <c r="ACT214" s="11"/>
      <c r="ACU214" s="13"/>
      <c r="ACV214" s="14"/>
      <c r="ACW214" s="15"/>
      <c r="ACX214" s="15"/>
      <c r="ACY214" s="16"/>
      <c r="ACZ214" s="16"/>
      <c r="ADA214" s="17"/>
      <c r="ADB214" s="17"/>
      <c r="ADC214" s="283"/>
      <c r="ADD214" s="18"/>
      <c r="ADE214" s="59"/>
      <c r="ADF214" s="129"/>
      <c r="ADG214" s="290"/>
      <c r="ADH214" s="9"/>
      <c r="ADI214" s="259"/>
      <c r="ADJ214" s="259"/>
      <c r="ADK214" s="262"/>
      <c r="ADL214" s="262"/>
      <c r="ADM214" s="262"/>
      <c r="ADN214" s="262"/>
      <c r="ADO214" s="274"/>
      <c r="ADP214" s="274"/>
      <c r="ADQ214" s="274"/>
      <c r="ADR214" s="274"/>
      <c r="ADS214" s="262"/>
      <c r="ADT214" s="262"/>
      <c r="ADU214" s="262"/>
      <c r="ADV214" s="262"/>
      <c r="ADW214" s="261"/>
      <c r="ADX214" s="261"/>
      <c r="ADY214" s="261"/>
      <c r="ADZ214" s="261"/>
      <c r="AEA214" s="261"/>
      <c r="AEB214" s="261"/>
      <c r="AEC214" s="262"/>
      <c r="AED214" s="262"/>
      <c r="AEE214" s="262"/>
      <c r="AEF214" s="262"/>
      <c r="AEG214" s="262"/>
      <c r="AEH214" s="262"/>
      <c r="AEI214" s="262"/>
      <c r="AEJ214" s="262"/>
      <c r="AEK214" s="262"/>
      <c r="AEL214" s="262"/>
      <c r="AEM214" s="261"/>
      <c r="AEN214" s="261"/>
      <c r="AEO214" s="262"/>
      <c r="AEP214" s="262"/>
      <c r="AEQ214" s="262"/>
      <c r="AER214" s="262"/>
      <c r="AES214" s="262"/>
      <c r="AET214" s="262"/>
      <c r="AEU214" s="261"/>
      <c r="AEV214" s="261"/>
      <c r="AEW214" s="262"/>
      <c r="AEX214" s="262"/>
      <c r="AEY214" s="262"/>
      <c r="AEZ214" s="262"/>
      <c r="AFA214" s="262"/>
      <c r="AFB214" s="262"/>
      <c r="AFC214" s="261"/>
      <c r="AFD214" s="261"/>
      <c r="AFE214" s="262"/>
      <c r="AFF214" s="262"/>
      <c r="AFG214" s="262"/>
      <c r="AFH214" s="262"/>
      <c r="AFI214" s="262"/>
      <c r="AFJ214" s="262"/>
      <c r="AFK214" s="262"/>
      <c r="AFL214" s="262"/>
      <c r="AFM214" s="262"/>
      <c r="AFN214" s="262"/>
      <c r="AFO214" s="262"/>
      <c r="AFP214" s="262"/>
      <c r="AFQ214" s="262"/>
      <c r="AFR214" s="262"/>
      <c r="AFS214" s="262"/>
      <c r="AFT214" s="262"/>
      <c r="AFU214" s="226"/>
      <c r="AFV214" s="226"/>
      <c r="AFW214" s="226"/>
      <c r="AFX214" s="226"/>
      <c r="AFY214" s="226"/>
      <c r="AFZ214" s="250"/>
      <c r="AGA214" s="250"/>
      <c r="AGB214" s="22"/>
      <c r="AGC214" s="22"/>
      <c r="AGD214" s="6"/>
      <c r="AGE214" s="7"/>
      <c r="AGF214" s="7"/>
      <c r="AGG214" s="7"/>
      <c r="AGH214" s="8"/>
      <c r="AGI214" s="9"/>
      <c r="AGJ214" s="10"/>
      <c r="AGK214" s="10"/>
      <c r="AGL214" s="10"/>
      <c r="AGM214" s="11"/>
      <c r="AGN214" s="8"/>
      <c r="AGO214" s="8"/>
      <c r="AGP214" s="8"/>
      <c r="AGQ214" s="11"/>
      <c r="AGR214" s="12"/>
      <c r="AGS214" s="12"/>
      <c r="AGT214" s="12"/>
      <c r="AGU214" s="12"/>
      <c r="AGV214" s="11"/>
      <c r="AGW214" s="11"/>
      <c r="AGX214" s="11"/>
      <c r="AGY214" s="13"/>
      <c r="AGZ214" s="14"/>
      <c r="AHA214" s="15"/>
      <c r="AHB214" s="15"/>
      <c r="AHC214" s="16"/>
      <c r="AHD214" s="16"/>
      <c r="AHE214" s="17"/>
      <c r="AHF214" s="17"/>
      <c r="AHG214" s="283"/>
      <c r="AHH214" s="18"/>
      <c r="AHI214" s="59"/>
      <c r="AHJ214" s="129"/>
      <c r="AHK214" s="290"/>
      <c r="AHL214" s="9"/>
      <c r="AHM214" s="259"/>
      <c r="AHN214" s="259"/>
      <c r="AHO214" s="262"/>
      <c r="AHP214" s="262"/>
      <c r="AHQ214" s="262"/>
      <c r="AHR214" s="262"/>
      <c r="AHS214" s="274"/>
      <c r="AHT214" s="274"/>
      <c r="AHU214" s="274"/>
      <c r="AHV214" s="274"/>
      <c r="AHW214" s="262"/>
      <c r="AHX214" s="262"/>
      <c r="AHY214" s="262"/>
      <c r="AHZ214" s="262"/>
      <c r="AIA214" s="261"/>
      <c r="AIB214" s="261"/>
      <c r="AIC214" s="261"/>
      <c r="AID214" s="261"/>
      <c r="AIE214" s="261"/>
      <c r="AIF214" s="261"/>
      <c r="AIG214" s="262"/>
      <c r="AIH214" s="262"/>
      <c r="AII214" s="262"/>
      <c r="AIJ214" s="262"/>
      <c r="AIK214" s="262"/>
      <c r="AIL214" s="262"/>
      <c r="AIM214" s="262"/>
      <c r="AIN214" s="262"/>
      <c r="AIO214" s="262"/>
      <c r="AIP214" s="262"/>
      <c r="AIQ214" s="261"/>
      <c r="AIR214" s="261"/>
      <c r="AIS214" s="262"/>
      <c r="AIT214" s="262"/>
      <c r="AIU214" s="262"/>
      <c r="AIV214" s="262"/>
      <c r="AIW214" s="262"/>
      <c r="AIX214" s="262"/>
      <c r="AIY214" s="261"/>
      <c r="AIZ214" s="261"/>
      <c r="AJA214" s="262"/>
      <c r="AJB214" s="262"/>
      <c r="AJC214" s="262"/>
      <c r="AJD214" s="262"/>
      <c r="AJE214" s="262"/>
      <c r="AJF214" s="262"/>
      <c r="AJG214" s="261"/>
      <c r="AJH214" s="261"/>
      <c r="AJI214" s="262"/>
      <c r="AJJ214" s="262"/>
      <c r="AJK214" s="262"/>
      <c r="AJL214" s="262"/>
      <c r="AJM214" s="262"/>
      <c r="AJN214" s="262"/>
      <c r="AJO214" s="262"/>
      <c r="AJP214" s="262"/>
      <c r="AJQ214" s="262"/>
      <c r="AJR214" s="262"/>
      <c r="AJS214" s="262"/>
      <c r="AJT214" s="262"/>
      <c r="AJU214" s="262"/>
      <c r="AJV214" s="262"/>
      <c r="AJW214" s="262"/>
      <c r="AJX214" s="262"/>
      <c r="AJY214" s="226"/>
      <c r="AJZ214" s="226"/>
      <c r="AKA214" s="226"/>
      <c r="AKB214" s="226"/>
      <c r="AKC214" s="226"/>
      <c r="AKD214" s="250"/>
      <c r="AKE214" s="250"/>
      <c r="AKF214" s="22"/>
      <c r="AKG214" s="22"/>
      <c r="AKH214" s="6"/>
      <c r="AKI214" s="7"/>
      <c r="AKJ214" s="7"/>
      <c r="AKK214" s="7"/>
      <c r="AKL214" s="8"/>
      <c r="AKM214" s="9"/>
      <c r="AKN214" s="10"/>
      <c r="AKO214" s="10"/>
      <c r="AKP214" s="10"/>
      <c r="AKQ214" s="11"/>
      <c r="AKR214" s="8"/>
      <c r="AKS214" s="8"/>
      <c r="AKT214" s="8"/>
      <c r="AKU214" s="11"/>
      <c r="AKV214" s="12"/>
      <c r="AKW214" s="12"/>
      <c r="AKX214" s="12"/>
      <c r="AKY214" s="12"/>
      <c r="AKZ214" s="11"/>
      <c r="ALA214" s="11"/>
      <c r="ALB214" s="11"/>
      <c r="ALC214" s="13"/>
      <c r="ALD214" s="14"/>
      <c r="ALE214" s="15"/>
      <c r="ALF214" s="15"/>
      <c r="ALG214" s="16"/>
      <c r="ALH214" s="16"/>
      <c r="ALI214" s="17"/>
      <c r="ALJ214" s="17"/>
      <c r="ALK214" s="283"/>
      <c r="ALL214" s="18"/>
      <c r="ALM214" s="59"/>
      <c r="ALN214" s="129"/>
      <c r="ALO214" s="290"/>
      <c r="ALP214" s="9"/>
      <c r="ALQ214" s="259"/>
      <c r="ALR214" s="259"/>
      <c r="ALS214" s="262"/>
      <c r="ALT214" s="262"/>
      <c r="ALU214" s="262"/>
      <c r="ALV214" s="262"/>
      <c r="ALW214" s="274"/>
      <c r="ALX214" s="274"/>
      <c r="ALY214" s="274"/>
      <c r="ALZ214" s="274"/>
      <c r="AMA214" s="262"/>
      <c r="AMB214" s="262"/>
      <c r="AMC214" s="262"/>
      <c r="AMD214" s="262"/>
      <c r="AME214" s="261"/>
      <c r="AMF214" s="261"/>
      <c r="AMG214" s="261"/>
      <c r="AMH214" s="261"/>
      <c r="AMI214" s="261"/>
      <c r="AMJ214" s="261"/>
      <c r="AMK214" s="262"/>
      <c r="AML214" s="262"/>
      <c r="AMM214" s="262"/>
      <c r="AMN214" s="262"/>
      <c r="AMO214" s="262"/>
      <c r="AMP214" s="262"/>
      <c r="AMQ214" s="262"/>
      <c r="AMR214" s="262"/>
      <c r="AMS214" s="262"/>
      <c r="AMT214" s="262"/>
      <c r="AMU214" s="261"/>
      <c r="AMV214" s="261"/>
      <c r="AMW214" s="262"/>
      <c r="AMX214" s="262"/>
      <c r="AMY214" s="262"/>
      <c r="AMZ214" s="262"/>
      <c r="ANA214" s="262"/>
      <c r="ANB214" s="262"/>
      <c r="ANC214" s="261"/>
      <c r="AND214" s="261"/>
      <c r="ANE214" s="262"/>
      <c r="ANF214" s="262"/>
      <c r="ANG214" s="262"/>
      <c r="ANH214" s="262"/>
      <c r="ANI214" s="262"/>
      <c r="ANJ214" s="262"/>
      <c r="ANK214" s="261"/>
      <c r="ANL214" s="261"/>
      <c r="ANM214" s="262"/>
      <c r="ANN214" s="262"/>
      <c r="ANO214" s="262"/>
      <c r="ANP214" s="262"/>
      <c r="ANQ214" s="262"/>
      <c r="ANR214" s="262"/>
      <c r="ANS214" s="262"/>
      <c r="ANT214" s="262"/>
      <c r="ANU214" s="262"/>
      <c r="ANV214" s="262"/>
      <c r="ANW214" s="262"/>
      <c r="ANX214" s="262"/>
      <c r="ANY214" s="262"/>
      <c r="ANZ214" s="262"/>
      <c r="AOA214" s="262"/>
      <c r="AOB214" s="262"/>
      <c r="AOC214" s="226"/>
      <c r="AOD214" s="226"/>
      <c r="AOE214" s="226"/>
      <c r="AOF214" s="226"/>
      <c r="AOG214" s="226"/>
      <c r="AOH214" s="250"/>
      <c r="AOI214" s="250"/>
      <c r="AOJ214" s="22"/>
      <c r="AOK214" s="22"/>
      <c r="AOL214" s="6"/>
      <c r="AOM214" s="7"/>
      <c r="AON214" s="7"/>
      <c r="AOO214" s="7"/>
      <c r="AOP214" s="8"/>
      <c r="AOQ214" s="9"/>
      <c r="AOR214" s="10"/>
      <c r="AOS214" s="10"/>
      <c r="AOT214" s="10"/>
      <c r="AOU214" s="11"/>
      <c r="AOV214" s="8"/>
      <c r="AOW214" s="8"/>
      <c r="AOX214" s="8"/>
      <c r="AOY214" s="11"/>
      <c r="AOZ214" s="12"/>
      <c r="APA214" s="12"/>
      <c r="APB214" s="12"/>
      <c r="APC214" s="12"/>
      <c r="APD214" s="11"/>
      <c r="APE214" s="11"/>
      <c r="APF214" s="11"/>
      <c r="APG214" s="13"/>
      <c r="APH214" s="14"/>
      <c r="API214" s="15"/>
      <c r="APJ214" s="15"/>
      <c r="APK214" s="16"/>
      <c r="APL214" s="16"/>
      <c r="APM214" s="17"/>
      <c r="APN214" s="17"/>
      <c r="APO214" s="283"/>
      <c r="APP214" s="18"/>
      <c r="APQ214" s="59"/>
      <c r="APR214" s="129"/>
      <c r="APS214" s="290"/>
      <c r="APT214" s="9"/>
      <c r="APU214" s="259"/>
      <c r="APV214" s="259"/>
      <c r="APW214" s="262"/>
      <c r="APX214" s="262"/>
      <c r="APY214" s="262"/>
      <c r="APZ214" s="262"/>
      <c r="AQA214" s="274"/>
      <c r="AQB214" s="274"/>
      <c r="AQC214" s="274"/>
      <c r="AQD214" s="274"/>
      <c r="AQE214" s="262"/>
      <c r="AQF214" s="262"/>
      <c r="AQG214" s="262"/>
      <c r="AQH214" s="262"/>
      <c r="AQI214" s="261"/>
      <c r="AQJ214" s="261"/>
      <c r="AQK214" s="261"/>
      <c r="AQL214" s="261"/>
      <c r="AQM214" s="261"/>
      <c r="AQN214" s="261"/>
      <c r="AQO214" s="262"/>
      <c r="AQP214" s="262"/>
      <c r="AQQ214" s="262"/>
      <c r="AQR214" s="262"/>
      <c r="AQS214" s="262"/>
      <c r="AQT214" s="262"/>
      <c r="AQU214" s="262"/>
      <c r="AQV214" s="262"/>
      <c r="AQW214" s="262"/>
      <c r="AQX214" s="262"/>
      <c r="AQY214" s="261"/>
      <c r="AQZ214" s="261"/>
      <c r="ARA214" s="262"/>
      <c r="ARB214" s="262"/>
      <c r="ARC214" s="262"/>
      <c r="ARD214" s="262"/>
      <c r="ARE214" s="262"/>
      <c r="ARF214" s="262"/>
      <c r="ARG214" s="261"/>
      <c r="ARH214" s="261"/>
      <c r="ARI214" s="262"/>
      <c r="ARJ214" s="262"/>
      <c r="ARK214" s="262"/>
      <c r="ARL214" s="262"/>
      <c r="ARM214" s="262"/>
      <c r="ARN214" s="262"/>
      <c r="ARO214" s="261"/>
      <c r="ARP214" s="261"/>
      <c r="ARQ214" s="262"/>
      <c r="ARR214" s="262"/>
      <c r="ARS214" s="262"/>
      <c r="ART214" s="262"/>
      <c r="ARU214" s="262"/>
      <c r="ARV214" s="262"/>
      <c r="ARW214" s="262"/>
      <c r="ARX214" s="262"/>
      <c r="ARY214" s="262"/>
      <c r="ARZ214" s="262"/>
      <c r="ASA214" s="262"/>
      <c r="ASB214" s="262"/>
      <c r="ASC214" s="262"/>
      <c r="ASD214" s="262"/>
      <c r="ASE214" s="262"/>
      <c r="ASF214" s="262"/>
      <c r="ASG214" s="226"/>
      <c r="ASH214" s="226"/>
      <c r="ASI214" s="226"/>
      <c r="ASJ214" s="226"/>
      <c r="ASK214" s="226"/>
      <c r="ASL214" s="250"/>
      <c r="ASM214" s="250"/>
      <c r="ASN214" s="22"/>
      <c r="ASO214" s="22"/>
      <c r="ASP214" s="6"/>
      <c r="ASQ214" s="7"/>
      <c r="ASR214" s="7"/>
      <c r="ASS214" s="7"/>
      <c r="AST214" s="8"/>
      <c r="ASU214" s="9"/>
      <c r="ASV214" s="10"/>
      <c r="ASW214" s="10"/>
      <c r="ASX214" s="10"/>
      <c r="ASY214" s="11"/>
      <c r="ASZ214" s="8"/>
      <c r="ATA214" s="8"/>
      <c r="ATB214" s="8"/>
      <c r="ATC214" s="11"/>
      <c r="ATD214" s="12"/>
      <c r="ATE214" s="12"/>
      <c r="ATF214" s="12"/>
      <c r="ATG214" s="12"/>
      <c r="ATH214" s="11"/>
      <c r="ATI214" s="11"/>
      <c r="ATJ214" s="11"/>
      <c r="ATK214" s="13"/>
      <c r="ATL214" s="14"/>
      <c r="ATM214" s="15"/>
      <c r="ATN214" s="15"/>
      <c r="ATO214" s="16"/>
      <c r="ATP214" s="16"/>
      <c r="ATQ214" s="17"/>
      <c r="ATR214" s="17"/>
      <c r="ATS214" s="283"/>
      <c r="ATT214" s="18"/>
      <c r="ATU214" s="59"/>
      <c r="ATV214" s="129"/>
      <c r="ATW214" s="290"/>
      <c r="ATX214" s="9"/>
      <c r="ATY214" s="259"/>
      <c r="ATZ214" s="259"/>
      <c r="AUA214" s="262"/>
      <c r="AUB214" s="262"/>
      <c r="AUC214" s="262"/>
      <c r="AUD214" s="262"/>
      <c r="AUE214" s="274"/>
      <c r="AUF214" s="274"/>
      <c r="AUG214" s="274"/>
      <c r="AUH214" s="274"/>
      <c r="AUI214" s="262"/>
      <c r="AUJ214" s="262"/>
      <c r="AUK214" s="262"/>
      <c r="AUL214" s="262"/>
      <c r="AUM214" s="261"/>
      <c r="AUN214" s="261"/>
      <c r="AUO214" s="261"/>
      <c r="AUP214" s="261"/>
      <c r="AUQ214" s="261"/>
      <c r="AUR214" s="261"/>
      <c r="AUS214" s="262"/>
      <c r="AUT214" s="262"/>
      <c r="AUU214" s="262"/>
      <c r="AUV214" s="262"/>
      <c r="AUW214" s="262"/>
      <c r="AUX214" s="262"/>
      <c r="AUY214" s="262"/>
      <c r="AUZ214" s="262"/>
      <c r="AVA214" s="262"/>
      <c r="AVB214" s="262"/>
      <c r="AVC214" s="261"/>
      <c r="AVD214" s="261"/>
      <c r="AVE214" s="262"/>
      <c r="AVF214" s="262"/>
      <c r="AVG214" s="262"/>
      <c r="AVH214" s="262"/>
      <c r="AVI214" s="262"/>
      <c r="AVJ214" s="262"/>
      <c r="AVK214" s="261"/>
      <c r="AVL214" s="261"/>
      <c r="AVM214" s="262"/>
      <c r="AVN214" s="262"/>
      <c r="AVO214" s="262"/>
      <c r="AVP214" s="262"/>
      <c r="AVQ214" s="262"/>
      <c r="AVR214" s="262"/>
      <c r="AVS214" s="261"/>
      <c r="AVT214" s="261"/>
      <c r="AVU214" s="262"/>
      <c r="AVV214" s="262"/>
      <c r="AVW214" s="262"/>
      <c r="AVX214" s="262"/>
      <c r="AVY214" s="262"/>
      <c r="AVZ214" s="262"/>
      <c r="AWA214" s="262"/>
      <c r="AWB214" s="262"/>
      <c r="AWC214" s="262"/>
      <c r="AWD214" s="262"/>
      <c r="AWE214" s="262"/>
      <c r="AWF214" s="262"/>
      <c r="AWG214" s="262"/>
      <c r="AWH214" s="262"/>
      <c r="AWI214" s="262"/>
      <c r="AWJ214" s="262"/>
      <c r="AWK214" s="226"/>
      <c r="AWL214" s="226"/>
      <c r="AWM214" s="226"/>
      <c r="AWN214" s="226"/>
      <c r="AWO214" s="226"/>
      <c r="AWP214" s="250"/>
      <c r="AWQ214" s="250"/>
      <c r="AWR214" s="22"/>
      <c r="AWS214" s="22"/>
      <c r="AWT214" s="6"/>
      <c r="AWU214" s="7"/>
      <c r="AWV214" s="7"/>
      <c r="AWW214" s="7"/>
      <c r="AWX214" s="8"/>
      <c r="AWY214" s="9"/>
      <c r="AWZ214" s="10"/>
      <c r="AXA214" s="10"/>
      <c r="AXB214" s="10"/>
      <c r="AXC214" s="11"/>
      <c r="AXD214" s="8"/>
      <c r="AXE214" s="8"/>
      <c r="AXF214" s="8"/>
      <c r="AXG214" s="11"/>
      <c r="AXH214" s="12"/>
      <c r="AXI214" s="12"/>
      <c r="AXJ214" s="12"/>
      <c r="AXK214" s="12"/>
      <c r="AXL214" s="11"/>
      <c r="AXM214" s="11"/>
      <c r="AXN214" s="11"/>
      <c r="AXO214" s="13"/>
      <c r="AXP214" s="14"/>
      <c r="AXQ214" s="15"/>
      <c r="AXR214" s="15"/>
      <c r="AXS214" s="16"/>
      <c r="AXT214" s="16"/>
      <c r="AXU214" s="17"/>
      <c r="AXV214" s="17"/>
      <c r="AXW214" s="283"/>
      <c r="AXX214" s="18"/>
      <c r="AXY214" s="59"/>
      <c r="AXZ214" s="129"/>
      <c r="AYA214" s="290"/>
      <c r="AYB214" s="9"/>
      <c r="AYC214" s="259"/>
      <c r="AYD214" s="259"/>
      <c r="AYE214" s="262"/>
      <c r="AYF214" s="262"/>
      <c r="AYG214" s="262"/>
      <c r="AYH214" s="262"/>
      <c r="AYI214" s="274"/>
      <c r="AYJ214" s="274"/>
      <c r="AYK214" s="274"/>
      <c r="AYL214" s="274"/>
      <c r="AYM214" s="262"/>
      <c r="AYN214" s="262"/>
      <c r="AYO214" s="262"/>
      <c r="AYP214" s="262"/>
      <c r="AYQ214" s="261"/>
      <c r="AYR214" s="261"/>
      <c r="AYS214" s="261"/>
      <c r="AYT214" s="261"/>
      <c r="AYU214" s="261"/>
      <c r="AYV214" s="261"/>
      <c r="AYW214" s="262"/>
      <c r="AYX214" s="262"/>
      <c r="AYY214" s="262"/>
      <c r="AYZ214" s="262"/>
      <c r="AZA214" s="262"/>
      <c r="AZB214" s="262"/>
      <c r="AZC214" s="262"/>
      <c r="AZD214" s="262"/>
      <c r="AZE214" s="262"/>
      <c r="AZF214" s="262"/>
      <c r="AZG214" s="261"/>
      <c r="AZH214" s="261"/>
      <c r="AZI214" s="262"/>
      <c r="AZJ214" s="262"/>
      <c r="AZK214" s="262"/>
      <c r="AZL214" s="262"/>
      <c r="AZM214" s="262"/>
      <c r="AZN214" s="262"/>
      <c r="AZO214" s="261"/>
      <c r="AZP214" s="261"/>
      <c r="AZQ214" s="262"/>
      <c r="AZR214" s="262"/>
      <c r="AZS214" s="262"/>
      <c r="AZT214" s="262"/>
      <c r="AZU214" s="262"/>
      <c r="AZV214" s="262"/>
      <c r="AZW214" s="261"/>
      <c r="AZX214" s="261"/>
      <c r="AZY214" s="262"/>
      <c r="AZZ214" s="262"/>
      <c r="BAA214" s="262"/>
      <c r="BAB214" s="262"/>
      <c r="BAC214" s="262"/>
      <c r="BAD214" s="262"/>
      <c r="BAE214" s="262"/>
      <c r="BAF214" s="262"/>
      <c r="BAG214" s="262"/>
      <c r="BAH214" s="262"/>
      <c r="BAI214" s="262"/>
      <c r="BAJ214" s="262"/>
      <c r="BAK214" s="262"/>
      <c r="BAL214" s="262"/>
      <c r="BAM214" s="262"/>
      <c r="BAN214" s="262"/>
      <c r="BAO214" s="226"/>
      <c r="BAP214" s="226"/>
      <c r="BAQ214" s="226"/>
      <c r="BAR214" s="226"/>
      <c r="BAS214" s="226"/>
      <c r="BAT214" s="250"/>
      <c r="BAU214" s="250"/>
      <c r="BAV214" s="22"/>
      <c r="BAW214" s="22"/>
      <c r="BAX214" s="6"/>
      <c r="BAY214" s="7"/>
      <c r="BAZ214" s="7"/>
      <c r="BBA214" s="7"/>
      <c r="BBB214" s="8"/>
      <c r="BBC214" s="9"/>
      <c r="BBD214" s="10"/>
      <c r="BBE214" s="10"/>
      <c r="BBF214" s="10"/>
      <c r="BBG214" s="11"/>
      <c r="BBH214" s="8"/>
      <c r="BBI214" s="8"/>
      <c r="BBJ214" s="8"/>
      <c r="BBK214" s="11"/>
      <c r="BBL214" s="12"/>
      <c r="BBM214" s="12"/>
      <c r="BBN214" s="12"/>
      <c r="BBO214" s="12"/>
      <c r="BBP214" s="11"/>
      <c r="BBQ214" s="11"/>
      <c r="BBR214" s="11"/>
      <c r="BBS214" s="13"/>
      <c r="BBT214" s="14"/>
      <c r="BBU214" s="15"/>
      <c r="BBV214" s="15"/>
      <c r="BBW214" s="16"/>
      <c r="BBX214" s="16"/>
      <c r="BBY214" s="17"/>
      <c r="BBZ214" s="17"/>
      <c r="BCA214" s="283"/>
      <c r="BCB214" s="18"/>
      <c r="BCC214" s="59"/>
      <c r="BCD214" s="129"/>
      <c r="BCE214" s="290"/>
      <c r="BCF214" s="9"/>
      <c r="BCG214" s="259"/>
      <c r="BCH214" s="259"/>
      <c r="BCI214" s="262"/>
      <c r="BCJ214" s="262"/>
      <c r="BCK214" s="262"/>
      <c r="BCL214" s="262"/>
      <c r="BCM214" s="274"/>
      <c r="BCN214" s="274"/>
      <c r="BCO214" s="274"/>
      <c r="BCP214" s="274"/>
      <c r="BCQ214" s="262"/>
      <c r="BCR214" s="262"/>
      <c r="BCS214" s="262"/>
      <c r="BCT214" s="262"/>
      <c r="BCU214" s="261"/>
      <c r="BCV214" s="261"/>
      <c r="BCW214" s="261"/>
      <c r="BCX214" s="261"/>
      <c r="BCY214" s="261"/>
      <c r="BCZ214" s="261"/>
      <c r="BDA214" s="262"/>
      <c r="BDB214" s="262"/>
      <c r="BDC214" s="262"/>
      <c r="BDD214" s="262"/>
      <c r="BDE214" s="262"/>
      <c r="BDF214" s="262"/>
      <c r="BDG214" s="262"/>
      <c r="BDH214" s="262"/>
      <c r="BDI214" s="262"/>
      <c r="BDJ214" s="262"/>
      <c r="BDK214" s="261"/>
      <c r="BDL214" s="261"/>
      <c r="BDM214" s="262"/>
      <c r="BDN214" s="262"/>
      <c r="BDO214" s="262"/>
      <c r="BDP214" s="262"/>
      <c r="BDQ214" s="262"/>
      <c r="BDR214" s="262"/>
      <c r="BDS214" s="261"/>
      <c r="BDT214" s="261"/>
      <c r="BDU214" s="262"/>
      <c r="BDV214" s="262"/>
      <c r="BDW214" s="262"/>
      <c r="BDX214" s="262"/>
      <c r="BDY214" s="262"/>
      <c r="BDZ214" s="262"/>
      <c r="BEA214" s="261"/>
      <c r="BEB214" s="261"/>
      <c r="BEC214" s="262"/>
      <c r="BED214" s="262"/>
      <c r="BEE214" s="262"/>
      <c r="BEF214" s="262"/>
      <c r="BEG214" s="262"/>
      <c r="BEH214" s="262"/>
      <c r="BEI214" s="262"/>
      <c r="BEJ214" s="262"/>
      <c r="BEK214" s="262"/>
      <c r="BEL214" s="262"/>
      <c r="BEM214" s="262"/>
      <c r="BEN214" s="262"/>
      <c r="BEO214" s="262"/>
      <c r="BEP214" s="262"/>
      <c r="BEQ214" s="262"/>
      <c r="BER214" s="262"/>
      <c r="BES214" s="226"/>
      <c r="BET214" s="226"/>
      <c r="BEU214" s="226"/>
      <c r="BEV214" s="226"/>
      <c r="BEW214" s="226"/>
      <c r="BEX214" s="250"/>
      <c r="BEY214" s="250"/>
      <c r="BEZ214" s="22"/>
      <c r="BFA214" s="22"/>
      <c r="BFB214" s="6"/>
      <c r="BFC214" s="7"/>
      <c r="BFD214" s="7"/>
      <c r="BFE214" s="7"/>
      <c r="BFF214" s="8"/>
      <c r="BFG214" s="9"/>
      <c r="BFH214" s="10"/>
      <c r="BFI214" s="10"/>
      <c r="BFJ214" s="10"/>
      <c r="BFK214" s="11"/>
      <c r="BFL214" s="8"/>
      <c r="BFM214" s="8"/>
      <c r="BFN214" s="8"/>
      <c r="BFO214" s="11"/>
      <c r="BFP214" s="12"/>
      <c r="BFQ214" s="12"/>
      <c r="BFR214" s="12"/>
      <c r="BFS214" s="12"/>
      <c r="BFT214" s="11"/>
      <c r="BFU214" s="11"/>
      <c r="BFV214" s="11"/>
      <c r="BFW214" s="13"/>
      <c r="BFX214" s="14"/>
      <c r="BFY214" s="15"/>
      <c r="BFZ214" s="15"/>
      <c r="BGA214" s="16"/>
      <c r="BGB214" s="16"/>
      <c r="BGC214" s="17"/>
      <c r="BGD214" s="17"/>
      <c r="BGE214" s="283"/>
      <c r="BGF214" s="18"/>
      <c r="BGG214" s="59"/>
      <c r="BGH214" s="129"/>
      <c r="BGI214" s="290"/>
      <c r="BGJ214" s="9"/>
      <c r="BGK214" s="259"/>
      <c r="BGL214" s="259"/>
      <c r="BGM214" s="262"/>
      <c r="BGN214" s="262"/>
      <c r="BGO214" s="262"/>
      <c r="BGP214" s="262"/>
      <c r="BGQ214" s="274"/>
      <c r="BGR214" s="274"/>
      <c r="BGS214" s="274"/>
      <c r="BGT214" s="274"/>
      <c r="BGU214" s="262"/>
      <c r="BGV214" s="262"/>
      <c r="BGW214" s="262"/>
      <c r="BGX214" s="262"/>
      <c r="BGY214" s="261"/>
      <c r="BGZ214" s="261"/>
      <c r="BHA214" s="261"/>
      <c r="BHB214" s="261"/>
      <c r="BHC214" s="261"/>
      <c r="BHD214" s="261"/>
      <c r="BHE214" s="262"/>
      <c r="BHF214" s="262"/>
      <c r="BHG214" s="262"/>
      <c r="BHH214" s="262"/>
      <c r="BHI214" s="262"/>
      <c r="BHJ214" s="262"/>
      <c r="BHK214" s="262"/>
      <c r="BHL214" s="262"/>
      <c r="BHM214" s="262"/>
      <c r="BHN214" s="262"/>
      <c r="BHO214" s="261"/>
      <c r="BHP214" s="261"/>
      <c r="BHQ214" s="262"/>
      <c r="BHR214" s="262"/>
      <c r="BHS214" s="262"/>
      <c r="BHT214" s="262"/>
      <c r="BHU214" s="262"/>
      <c r="BHV214" s="262"/>
      <c r="BHW214" s="261"/>
      <c r="BHX214" s="261"/>
      <c r="BHY214" s="262"/>
      <c r="BHZ214" s="262"/>
      <c r="BIA214" s="262"/>
      <c r="BIB214" s="262"/>
      <c r="BIC214" s="262"/>
      <c r="BID214" s="262"/>
      <c r="BIE214" s="261"/>
      <c r="BIF214" s="261"/>
      <c r="BIG214" s="262"/>
      <c r="BIH214" s="262"/>
      <c r="BII214" s="262"/>
      <c r="BIJ214" s="262"/>
      <c r="BIK214" s="262"/>
      <c r="BIL214" s="262"/>
      <c r="BIM214" s="262"/>
      <c r="BIN214" s="262"/>
      <c r="BIO214" s="262"/>
      <c r="BIP214" s="262"/>
      <c r="BIQ214" s="262"/>
      <c r="BIR214" s="262"/>
      <c r="BIS214" s="262"/>
      <c r="BIT214" s="262"/>
      <c r="BIU214" s="262"/>
      <c r="BIV214" s="262"/>
      <c r="BIW214" s="226"/>
      <c r="BIX214" s="226"/>
      <c r="BIY214" s="226"/>
      <c r="BIZ214" s="226"/>
      <c r="BJA214" s="226"/>
      <c r="BJB214" s="250"/>
      <c r="BJC214" s="250"/>
      <c r="BJD214" s="22"/>
      <c r="BJE214" s="22"/>
      <c r="BJF214" s="6"/>
      <c r="BJG214" s="7"/>
      <c r="BJH214" s="7"/>
      <c r="BJI214" s="7"/>
      <c r="BJJ214" s="8"/>
      <c r="BJK214" s="9"/>
      <c r="BJL214" s="10"/>
      <c r="BJM214" s="10"/>
      <c r="BJN214" s="10"/>
      <c r="BJO214" s="11"/>
      <c r="BJP214" s="8"/>
      <c r="BJQ214" s="8"/>
      <c r="BJR214" s="8"/>
      <c r="BJS214" s="11"/>
      <c r="BJT214" s="12"/>
      <c r="BJU214" s="12"/>
      <c r="BJV214" s="12"/>
      <c r="BJW214" s="12"/>
      <c r="BJX214" s="11"/>
      <c r="BJY214" s="11"/>
      <c r="BJZ214" s="11"/>
      <c r="BKA214" s="13"/>
      <c r="BKB214" s="14"/>
      <c r="BKC214" s="15"/>
      <c r="BKD214" s="15"/>
      <c r="BKE214" s="16"/>
      <c r="BKF214" s="16"/>
      <c r="BKG214" s="17"/>
      <c r="BKH214" s="17"/>
      <c r="BKI214" s="283"/>
      <c r="BKJ214" s="18"/>
      <c r="BKK214" s="59"/>
      <c r="BKL214" s="129"/>
      <c r="BKM214" s="290"/>
      <c r="BKN214" s="9"/>
      <c r="BKO214" s="259"/>
      <c r="BKP214" s="259"/>
      <c r="BKQ214" s="262"/>
      <c r="BKR214" s="262"/>
      <c r="BKS214" s="262"/>
      <c r="BKT214" s="262"/>
      <c r="BKU214" s="274"/>
      <c r="BKV214" s="274"/>
      <c r="BKW214" s="274"/>
      <c r="BKX214" s="274"/>
      <c r="BKY214" s="262"/>
      <c r="BKZ214" s="262"/>
      <c r="BLA214" s="262"/>
      <c r="BLB214" s="262"/>
      <c r="BLC214" s="261"/>
      <c r="BLD214" s="261"/>
      <c r="BLE214" s="261"/>
      <c r="BLF214" s="261"/>
      <c r="BLG214" s="261"/>
      <c r="BLH214" s="261"/>
      <c r="BLI214" s="262"/>
      <c r="BLJ214" s="262"/>
      <c r="BLK214" s="262"/>
      <c r="BLL214" s="262"/>
      <c r="BLM214" s="262"/>
      <c r="BLN214" s="262"/>
      <c r="BLO214" s="262"/>
      <c r="BLP214" s="262"/>
      <c r="BLQ214" s="262"/>
      <c r="BLR214" s="262"/>
      <c r="BLS214" s="261"/>
      <c r="BLT214" s="261"/>
      <c r="BLU214" s="262"/>
      <c r="BLV214" s="262"/>
      <c r="BLW214" s="262"/>
      <c r="BLX214" s="262"/>
      <c r="BLY214" s="262"/>
      <c r="BLZ214" s="262"/>
      <c r="BMA214" s="261"/>
      <c r="BMB214" s="261"/>
      <c r="BMC214" s="262"/>
      <c r="BMD214" s="262"/>
      <c r="BME214" s="262"/>
      <c r="BMF214" s="262"/>
      <c r="BMG214" s="262"/>
      <c r="BMH214" s="262"/>
      <c r="BMI214" s="261"/>
      <c r="BMJ214" s="261"/>
      <c r="BMK214" s="262"/>
      <c r="BML214" s="262"/>
      <c r="BMM214" s="262"/>
      <c r="BMN214" s="262"/>
      <c r="BMO214" s="262"/>
      <c r="BMP214" s="262"/>
      <c r="BMQ214" s="262"/>
      <c r="BMR214" s="262"/>
      <c r="BMS214" s="262"/>
      <c r="BMT214" s="262"/>
      <c r="BMU214" s="262"/>
      <c r="BMV214" s="262"/>
      <c r="BMW214" s="262"/>
      <c r="BMX214" s="262"/>
      <c r="BMY214" s="262"/>
      <c r="BMZ214" s="262"/>
      <c r="BNA214" s="226"/>
      <c r="BNB214" s="226"/>
      <c r="BNC214" s="226"/>
      <c r="BND214" s="226"/>
      <c r="BNE214" s="226"/>
      <c r="BNF214" s="250"/>
      <c r="BNG214" s="250"/>
      <c r="BNH214" s="22"/>
      <c r="BNI214" s="22"/>
      <c r="BNJ214" s="6"/>
      <c r="BNK214" s="7"/>
      <c r="BNL214" s="7"/>
      <c r="BNM214" s="7"/>
      <c r="BNN214" s="8"/>
      <c r="BNO214" s="9"/>
      <c r="BNP214" s="10"/>
      <c r="BNQ214" s="10"/>
      <c r="BNR214" s="10"/>
      <c r="BNS214" s="11"/>
      <c r="BNT214" s="8"/>
      <c r="BNU214" s="8"/>
      <c r="BNV214" s="8"/>
      <c r="BNW214" s="11"/>
      <c r="BNX214" s="12"/>
      <c r="BNY214" s="12"/>
      <c r="BNZ214" s="12"/>
      <c r="BOA214" s="12"/>
      <c r="BOB214" s="11"/>
      <c r="BOC214" s="11"/>
      <c r="BOD214" s="11"/>
      <c r="BOE214" s="13"/>
      <c r="BOF214" s="14"/>
      <c r="BOG214" s="15"/>
      <c r="BOH214" s="15"/>
      <c r="BOI214" s="16"/>
      <c r="BOJ214" s="16"/>
      <c r="BOK214" s="17"/>
      <c r="BOL214" s="17"/>
      <c r="BOM214" s="283"/>
      <c r="BON214" s="18"/>
      <c r="BOO214" s="59"/>
      <c r="BOP214" s="129"/>
      <c r="BOQ214" s="290"/>
      <c r="BOR214" s="9"/>
      <c r="BOS214" s="259"/>
      <c r="BOT214" s="259"/>
      <c r="BOU214" s="262"/>
      <c r="BOV214" s="262"/>
      <c r="BOW214" s="262"/>
      <c r="BOX214" s="262"/>
      <c r="BOY214" s="274"/>
      <c r="BOZ214" s="274"/>
      <c r="BPA214" s="274"/>
      <c r="BPB214" s="274"/>
      <c r="BPC214" s="262"/>
      <c r="BPD214" s="262"/>
      <c r="BPE214" s="262"/>
      <c r="BPF214" s="262"/>
      <c r="BPG214" s="261"/>
      <c r="BPH214" s="261"/>
      <c r="BPI214" s="261"/>
      <c r="BPJ214" s="261"/>
      <c r="BPK214" s="261"/>
      <c r="BPL214" s="261"/>
      <c r="BPM214" s="262"/>
      <c r="BPN214" s="262"/>
      <c r="BPO214" s="262"/>
      <c r="BPP214" s="262"/>
      <c r="BPQ214" s="262"/>
      <c r="BPR214" s="262"/>
      <c r="BPS214" s="262"/>
      <c r="BPT214" s="262"/>
      <c r="BPU214" s="262"/>
      <c r="BPV214" s="262"/>
      <c r="BPW214" s="261"/>
      <c r="BPX214" s="261"/>
      <c r="BPY214" s="262"/>
      <c r="BPZ214" s="262"/>
      <c r="BQA214" s="262"/>
      <c r="BQB214" s="262"/>
      <c r="BQC214" s="262"/>
      <c r="BQD214" s="262"/>
      <c r="BQE214" s="261"/>
      <c r="BQF214" s="261"/>
      <c r="BQG214" s="262"/>
      <c r="BQH214" s="262"/>
      <c r="BQI214" s="262"/>
      <c r="BQJ214" s="262"/>
      <c r="BQK214" s="262"/>
      <c r="BQL214" s="262"/>
      <c r="BQM214" s="261"/>
      <c r="BQN214" s="261"/>
      <c r="BQO214" s="262"/>
      <c r="BQP214" s="262"/>
      <c r="BQQ214" s="262"/>
      <c r="BQR214" s="262"/>
      <c r="BQS214" s="262"/>
      <c r="BQT214" s="262"/>
      <c r="BQU214" s="262"/>
      <c r="BQV214" s="262"/>
      <c r="BQW214" s="262"/>
      <c r="BQX214" s="262"/>
      <c r="BQY214" s="262"/>
      <c r="BQZ214" s="262"/>
      <c r="BRA214" s="262"/>
      <c r="BRB214" s="262"/>
      <c r="BRC214" s="262"/>
      <c r="BRD214" s="262"/>
      <c r="BRE214" s="226"/>
      <c r="BRF214" s="226"/>
      <c r="BRG214" s="226"/>
      <c r="BRH214" s="226"/>
      <c r="BRI214" s="226"/>
      <c r="BRJ214" s="250"/>
      <c r="BRK214" s="250"/>
      <c r="BRL214" s="22"/>
      <c r="BRM214" s="22"/>
      <c r="BRN214" s="6"/>
      <c r="BRO214" s="7"/>
      <c r="BRP214" s="7"/>
      <c r="BRQ214" s="7"/>
      <c r="BRR214" s="8"/>
      <c r="BRS214" s="9"/>
      <c r="BRT214" s="10"/>
      <c r="BRU214" s="10"/>
      <c r="BRV214" s="10"/>
      <c r="BRW214" s="11"/>
      <c r="BRX214" s="8"/>
      <c r="BRY214" s="8"/>
      <c r="BRZ214" s="8"/>
      <c r="BSA214" s="11"/>
      <c r="BSB214" s="12"/>
      <c r="BSC214" s="12"/>
      <c r="BSD214" s="12"/>
      <c r="BSE214" s="12"/>
      <c r="BSF214" s="11"/>
      <c r="BSG214" s="11"/>
      <c r="BSH214" s="11"/>
      <c r="BSI214" s="13"/>
      <c r="BSJ214" s="14"/>
      <c r="BSK214" s="15"/>
      <c r="BSL214" s="15"/>
      <c r="BSM214" s="16"/>
      <c r="BSN214" s="16"/>
      <c r="BSO214" s="17"/>
      <c r="BSP214" s="17"/>
      <c r="BSQ214" s="283"/>
      <c r="BSR214" s="18"/>
      <c r="BSS214" s="59"/>
      <c r="BST214" s="129"/>
      <c r="BSU214" s="290"/>
      <c r="BSV214" s="9"/>
      <c r="BSW214" s="259"/>
      <c r="BSX214" s="259"/>
      <c r="BSY214" s="262"/>
      <c r="BSZ214" s="262"/>
      <c r="BTA214" s="262"/>
      <c r="BTB214" s="262"/>
      <c r="BTC214" s="274"/>
      <c r="BTD214" s="274"/>
      <c r="BTE214" s="274"/>
      <c r="BTF214" s="274"/>
      <c r="BTG214" s="262"/>
      <c r="BTH214" s="262"/>
      <c r="BTI214" s="262"/>
      <c r="BTJ214" s="262"/>
      <c r="BTK214" s="261"/>
      <c r="BTL214" s="261"/>
      <c r="BTM214" s="261"/>
      <c r="BTN214" s="261"/>
      <c r="BTO214" s="261"/>
      <c r="BTP214" s="261"/>
      <c r="BTQ214" s="262"/>
      <c r="BTR214" s="262"/>
      <c r="BTS214" s="262"/>
      <c r="BTT214" s="262"/>
      <c r="BTU214" s="262"/>
      <c r="BTV214" s="262"/>
      <c r="BTW214" s="262"/>
      <c r="BTX214" s="262"/>
      <c r="BTY214" s="262"/>
      <c r="BTZ214" s="262"/>
      <c r="BUA214" s="261"/>
      <c r="BUB214" s="261"/>
      <c r="BUC214" s="262"/>
      <c r="BUD214" s="262"/>
      <c r="BUE214" s="262"/>
      <c r="BUF214" s="262"/>
      <c r="BUG214" s="262"/>
      <c r="BUH214" s="262"/>
      <c r="BUI214" s="261"/>
      <c r="BUJ214" s="261"/>
      <c r="BUK214" s="262"/>
      <c r="BUL214" s="262"/>
      <c r="BUM214" s="262"/>
      <c r="BUN214" s="262"/>
      <c r="BUO214" s="262"/>
      <c r="BUP214" s="262"/>
      <c r="BUQ214" s="261"/>
      <c r="BUR214" s="261"/>
      <c r="BUS214" s="262"/>
      <c r="BUT214" s="262"/>
      <c r="BUU214" s="262"/>
      <c r="BUV214" s="262"/>
      <c r="BUW214" s="262"/>
      <c r="BUX214" s="262"/>
      <c r="BUY214" s="262"/>
      <c r="BUZ214" s="262"/>
      <c r="BVA214" s="262"/>
      <c r="BVB214" s="262"/>
      <c r="BVC214" s="262"/>
      <c r="BVD214" s="262"/>
      <c r="BVE214" s="262"/>
      <c r="BVF214" s="262"/>
      <c r="BVG214" s="262"/>
      <c r="BVH214" s="262"/>
      <c r="BVI214" s="226"/>
      <c r="BVJ214" s="226"/>
      <c r="BVK214" s="226"/>
      <c r="BVL214" s="226"/>
      <c r="BVM214" s="226"/>
      <c r="BVN214" s="250"/>
      <c r="BVO214" s="250"/>
      <c r="BVP214" s="22"/>
      <c r="BVQ214" s="22"/>
      <c r="BVR214" s="6"/>
      <c r="BVS214" s="7"/>
      <c r="BVT214" s="7"/>
      <c r="BVU214" s="7"/>
      <c r="BVV214" s="8"/>
      <c r="BVW214" s="9"/>
      <c r="BVX214" s="10"/>
      <c r="BVY214" s="10"/>
      <c r="BVZ214" s="10"/>
      <c r="BWA214" s="11"/>
      <c r="BWB214" s="8"/>
      <c r="BWC214" s="8"/>
      <c r="BWD214" s="8"/>
      <c r="BWE214" s="11"/>
      <c r="BWF214" s="12"/>
      <c r="BWG214" s="12"/>
      <c r="BWH214" s="12"/>
      <c r="BWI214" s="12"/>
      <c r="BWJ214" s="11"/>
      <c r="BWK214" s="11"/>
      <c r="BWL214" s="11"/>
      <c r="BWM214" s="13"/>
      <c r="BWN214" s="14"/>
      <c r="BWO214" s="15"/>
      <c r="BWP214" s="15"/>
      <c r="BWQ214" s="16"/>
      <c r="BWR214" s="16"/>
      <c r="BWS214" s="17"/>
      <c r="BWT214" s="17"/>
      <c r="BWU214" s="283"/>
      <c r="BWV214" s="18"/>
      <c r="BWW214" s="59"/>
      <c r="BWX214" s="129"/>
      <c r="BWY214" s="290"/>
      <c r="BWZ214" s="9"/>
      <c r="BXA214" s="259"/>
      <c r="BXB214" s="259"/>
      <c r="BXC214" s="262"/>
      <c r="BXD214" s="262"/>
      <c r="BXE214" s="262"/>
      <c r="BXF214" s="262"/>
      <c r="BXG214" s="274"/>
      <c r="BXH214" s="274"/>
      <c r="BXI214" s="274"/>
      <c r="BXJ214" s="274"/>
      <c r="BXK214" s="262"/>
      <c r="BXL214" s="262"/>
      <c r="BXM214" s="262"/>
      <c r="BXN214" s="262"/>
      <c r="BXO214" s="261"/>
      <c r="BXP214" s="261"/>
      <c r="BXQ214" s="261"/>
      <c r="BXR214" s="261"/>
      <c r="BXS214" s="261"/>
      <c r="BXT214" s="261"/>
      <c r="BXU214" s="262"/>
      <c r="BXV214" s="262"/>
      <c r="BXW214" s="262"/>
      <c r="BXX214" s="262"/>
      <c r="BXY214" s="262"/>
      <c r="BXZ214" s="262"/>
      <c r="BYA214" s="262"/>
      <c r="BYB214" s="262"/>
      <c r="BYC214" s="262"/>
      <c r="BYD214" s="262"/>
      <c r="BYE214" s="261"/>
      <c r="BYF214" s="261"/>
      <c r="BYG214" s="262"/>
      <c r="BYH214" s="262"/>
      <c r="BYI214" s="262"/>
      <c r="BYJ214" s="262"/>
      <c r="BYK214" s="262"/>
      <c r="BYL214" s="262"/>
      <c r="BYM214" s="261"/>
      <c r="BYN214" s="261"/>
      <c r="BYO214" s="262"/>
      <c r="BYP214" s="262"/>
      <c r="BYQ214" s="262"/>
      <c r="BYR214" s="262"/>
      <c r="BYS214" s="262"/>
      <c r="BYT214" s="262"/>
      <c r="BYU214" s="261"/>
      <c r="BYV214" s="261"/>
      <c r="BYW214" s="262"/>
      <c r="BYX214" s="262"/>
      <c r="BYY214" s="262"/>
      <c r="BYZ214" s="262"/>
      <c r="BZA214" s="262"/>
      <c r="BZB214" s="262"/>
      <c r="BZC214" s="262"/>
      <c r="BZD214" s="262"/>
      <c r="BZE214" s="262"/>
      <c r="BZF214" s="262"/>
      <c r="BZG214" s="262"/>
      <c r="BZH214" s="262"/>
      <c r="BZI214" s="262"/>
      <c r="BZJ214" s="262"/>
      <c r="BZK214" s="262"/>
      <c r="BZL214" s="262"/>
      <c r="BZM214" s="226"/>
      <c r="BZN214" s="226"/>
      <c r="BZO214" s="226"/>
      <c r="BZP214" s="226"/>
      <c r="BZQ214" s="226"/>
      <c r="BZR214" s="250"/>
      <c r="BZS214" s="250"/>
      <c r="BZT214" s="22"/>
      <c r="BZU214" s="22"/>
      <c r="BZV214" s="6"/>
      <c r="BZW214" s="7"/>
      <c r="BZX214" s="7"/>
      <c r="BZY214" s="7"/>
      <c r="BZZ214" s="8"/>
      <c r="CAA214" s="9"/>
      <c r="CAB214" s="10"/>
      <c r="CAC214" s="10"/>
      <c r="CAD214" s="10"/>
      <c r="CAE214" s="11"/>
      <c r="CAF214" s="8"/>
      <c r="CAG214" s="8"/>
      <c r="CAH214" s="8"/>
      <c r="CAI214" s="11"/>
      <c r="CAJ214" s="12"/>
      <c r="CAK214" s="12"/>
      <c r="CAL214" s="12"/>
      <c r="CAM214" s="12"/>
      <c r="CAN214" s="11"/>
      <c r="CAO214" s="11"/>
      <c r="CAP214" s="11"/>
      <c r="CAQ214" s="13"/>
      <c r="CAR214" s="14"/>
      <c r="CAS214" s="15"/>
      <c r="CAT214" s="15"/>
      <c r="CAU214" s="16"/>
      <c r="CAV214" s="16"/>
      <c r="CAW214" s="17"/>
      <c r="CAX214" s="17"/>
      <c r="CAY214" s="283"/>
      <c r="CAZ214" s="18"/>
      <c r="CBA214" s="59"/>
      <c r="CBB214" s="129"/>
      <c r="CBC214" s="290"/>
      <c r="CBD214" s="9"/>
      <c r="CBE214" s="259"/>
      <c r="CBF214" s="259"/>
      <c r="CBG214" s="262"/>
      <c r="CBH214" s="262"/>
      <c r="CBI214" s="262"/>
      <c r="CBJ214" s="262"/>
      <c r="CBK214" s="274"/>
      <c r="CBL214" s="274"/>
      <c r="CBM214" s="274"/>
      <c r="CBN214" s="274"/>
      <c r="CBO214" s="262"/>
      <c r="CBP214" s="262"/>
      <c r="CBQ214" s="262"/>
      <c r="CBR214" s="262"/>
      <c r="CBS214" s="261"/>
      <c r="CBT214" s="261"/>
      <c r="CBU214" s="261"/>
      <c r="CBV214" s="261"/>
      <c r="CBW214" s="261"/>
      <c r="CBX214" s="261"/>
      <c r="CBY214" s="262"/>
      <c r="CBZ214" s="262"/>
      <c r="CCA214" s="262"/>
      <c r="CCB214" s="262"/>
      <c r="CCC214" s="262"/>
      <c r="CCD214" s="262"/>
      <c r="CCE214" s="262"/>
      <c r="CCF214" s="262"/>
      <c r="CCG214" s="262"/>
      <c r="CCH214" s="262"/>
      <c r="CCI214" s="261"/>
      <c r="CCJ214" s="261"/>
      <c r="CCK214" s="262"/>
      <c r="CCL214" s="262"/>
      <c r="CCM214" s="262"/>
      <c r="CCN214" s="262"/>
      <c r="CCO214" s="262"/>
      <c r="CCP214" s="262"/>
      <c r="CCQ214" s="261"/>
      <c r="CCR214" s="261"/>
      <c r="CCS214" s="262"/>
      <c r="CCT214" s="262"/>
      <c r="CCU214" s="262"/>
      <c r="CCV214" s="262"/>
      <c r="CCW214" s="262"/>
      <c r="CCX214" s="262"/>
      <c r="CCY214" s="261"/>
      <c r="CCZ214" s="261"/>
      <c r="CDA214" s="262"/>
      <c r="CDB214" s="262"/>
      <c r="CDC214" s="262"/>
      <c r="CDD214" s="262"/>
      <c r="CDE214" s="262"/>
      <c r="CDF214" s="262"/>
      <c r="CDG214" s="262"/>
      <c r="CDH214" s="262"/>
      <c r="CDI214" s="262"/>
      <c r="CDJ214" s="262"/>
      <c r="CDK214" s="262"/>
      <c r="CDL214" s="262"/>
      <c r="CDM214" s="262"/>
      <c r="CDN214" s="262"/>
      <c r="CDO214" s="262"/>
      <c r="CDP214" s="262"/>
      <c r="CDQ214" s="226"/>
      <c r="CDR214" s="226"/>
      <c r="CDS214" s="226"/>
      <c r="CDT214" s="226"/>
      <c r="CDU214" s="226"/>
      <c r="CDV214" s="250"/>
      <c r="CDW214" s="250"/>
      <c r="CDX214" s="22"/>
      <c r="CDY214" s="22"/>
      <c r="CDZ214" s="6"/>
      <c r="CEA214" s="7"/>
      <c r="CEB214" s="7"/>
      <c r="CEC214" s="7"/>
      <c r="CED214" s="8"/>
      <c r="CEE214" s="9"/>
      <c r="CEF214" s="10"/>
      <c r="CEG214" s="10"/>
      <c r="CEH214" s="10"/>
      <c r="CEI214" s="11"/>
      <c r="CEJ214" s="8"/>
      <c r="CEK214" s="8"/>
      <c r="CEL214" s="8"/>
      <c r="CEM214" s="11"/>
      <c r="CEN214" s="12"/>
      <c r="CEO214" s="12"/>
      <c r="CEP214" s="12"/>
      <c r="CEQ214" s="12"/>
      <c r="CER214" s="11"/>
      <c r="CES214" s="11"/>
      <c r="CET214" s="11"/>
      <c r="CEU214" s="13"/>
      <c r="CEV214" s="14"/>
      <c r="CEW214" s="15"/>
      <c r="CEX214" s="15"/>
      <c r="CEY214" s="16"/>
      <c r="CEZ214" s="16"/>
      <c r="CFA214" s="17"/>
      <c r="CFB214" s="17"/>
      <c r="CFC214" s="283"/>
      <c r="CFD214" s="18"/>
      <c r="CFE214" s="59"/>
      <c r="CFF214" s="129"/>
      <c r="CFG214" s="290"/>
      <c r="CFH214" s="9"/>
      <c r="CFI214" s="259"/>
      <c r="CFJ214" s="259"/>
      <c r="CFK214" s="262"/>
      <c r="CFL214" s="262"/>
      <c r="CFM214" s="262"/>
      <c r="CFN214" s="262"/>
      <c r="CFO214" s="274"/>
      <c r="CFP214" s="274"/>
      <c r="CFQ214" s="274"/>
      <c r="CFR214" s="274"/>
      <c r="CFS214" s="262"/>
      <c r="CFT214" s="262"/>
      <c r="CFU214" s="262"/>
      <c r="CFV214" s="262"/>
      <c r="CFW214" s="261"/>
      <c r="CFX214" s="261"/>
      <c r="CFY214" s="261"/>
      <c r="CFZ214" s="261"/>
      <c r="CGA214" s="261"/>
      <c r="CGB214" s="261"/>
      <c r="CGC214" s="262"/>
      <c r="CGD214" s="262"/>
      <c r="CGE214" s="262"/>
      <c r="CGF214" s="262"/>
      <c r="CGG214" s="262"/>
      <c r="CGH214" s="262"/>
      <c r="CGI214" s="262"/>
      <c r="CGJ214" s="262"/>
      <c r="CGK214" s="262"/>
      <c r="CGL214" s="262"/>
      <c r="CGM214" s="261"/>
      <c r="CGN214" s="261"/>
      <c r="CGO214" s="262"/>
      <c r="CGP214" s="262"/>
      <c r="CGQ214" s="262"/>
      <c r="CGR214" s="262"/>
      <c r="CGS214" s="262"/>
      <c r="CGT214" s="262"/>
      <c r="CGU214" s="261"/>
      <c r="CGV214" s="261"/>
      <c r="CGW214" s="262"/>
      <c r="CGX214" s="262"/>
      <c r="CGY214" s="262"/>
      <c r="CGZ214" s="262"/>
      <c r="CHA214" s="262"/>
      <c r="CHB214" s="262"/>
      <c r="CHC214" s="261"/>
      <c r="CHD214" s="261"/>
      <c r="CHE214" s="262"/>
      <c r="CHF214" s="262"/>
      <c r="CHG214" s="262"/>
      <c r="CHH214" s="262"/>
      <c r="CHI214" s="262"/>
      <c r="CHJ214" s="262"/>
      <c r="CHK214" s="262"/>
      <c r="CHL214" s="262"/>
      <c r="CHM214" s="262"/>
      <c r="CHN214" s="262"/>
      <c r="CHO214" s="262"/>
      <c r="CHP214" s="262"/>
      <c r="CHQ214" s="262"/>
      <c r="CHR214" s="262"/>
      <c r="CHS214" s="262"/>
      <c r="CHT214" s="262"/>
      <c r="CHU214" s="226"/>
      <c r="CHV214" s="226"/>
      <c r="CHW214" s="226"/>
      <c r="CHX214" s="226"/>
      <c r="CHY214" s="226"/>
      <c r="CHZ214" s="250"/>
      <c r="CIA214" s="250"/>
      <c r="CIB214" s="22"/>
      <c r="CIC214" s="22"/>
      <c r="CID214" s="6"/>
      <c r="CIE214" s="7"/>
      <c r="CIF214" s="7"/>
      <c r="CIG214" s="7"/>
      <c r="CIH214" s="8"/>
      <c r="CII214" s="9"/>
      <c r="CIJ214" s="10"/>
      <c r="CIK214" s="10"/>
      <c r="CIL214" s="10"/>
      <c r="CIM214" s="11"/>
      <c r="CIN214" s="8"/>
      <c r="CIO214" s="8"/>
      <c r="CIP214" s="8"/>
      <c r="CIQ214" s="11"/>
      <c r="CIR214" s="12"/>
      <c r="CIS214" s="12"/>
      <c r="CIT214" s="12"/>
      <c r="CIU214" s="12"/>
      <c r="CIV214" s="11"/>
      <c r="CIW214" s="11"/>
      <c r="CIX214" s="11"/>
      <c r="CIY214" s="13"/>
      <c r="CIZ214" s="14"/>
      <c r="CJA214" s="15"/>
      <c r="CJB214" s="15"/>
      <c r="CJC214" s="16"/>
      <c r="CJD214" s="16"/>
      <c r="CJE214" s="17"/>
      <c r="CJF214" s="17"/>
      <c r="CJG214" s="283"/>
      <c r="CJH214" s="18"/>
      <c r="CJI214" s="59"/>
      <c r="CJJ214" s="129"/>
      <c r="CJK214" s="290"/>
      <c r="CJL214" s="9"/>
      <c r="CJM214" s="259"/>
      <c r="CJN214" s="259"/>
      <c r="CJO214" s="262"/>
      <c r="CJP214" s="262"/>
      <c r="CJQ214" s="262"/>
      <c r="CJR214" s="262"/>
      <c r="CJS214" s="274"/>
      <c r="CJT214" s="274"/>
      <c r="CJU214" s="274"/>
      <c r="CJV214" s="274"/>
      <c r="CJW214" s="262"/>
      <c r="CJX214" s="262"/>
      <c r="CJY214" s="262"/>
      <c r="CJZ214" s="262"/>
      <c r="CKA214" s="261"/>
      <c r="CKB214" s="261"/>
      <c r="CKC214" s="261"/>
      <c r="CKD214" s="261"/>
      <c r="CKE214" s="261"/>
      <c r="CKF214" s="261"/>
      <c r="CKG214" s="262"/>
      <c r="CKH214" s="262"/>
      <c r="CKI214" s="262"/>
      <c r="CKJ214" s="262"/>
      <c r="CKK214" s="262"/>
      <c r="CKL214" s="262"/>
      <c r="CKM214" s="262"/>
      <c r="CKN214" s="262"/>
      <c r="CKO214" s="262"/>
      <c r="CKP214" s="262"/>
      <c r="CKQ214" s="261"/>
      <c r="CKR214" s="261"/>
      <c r="CKS214" s="262"/>
      <c r="CKT214" s="262"/>
      <c r="CKU214" s="262"/>
      <c r="CKV214" s="262"/>
      <c r="CKW214" s="262"/>
      <c r="CKX214" s="262"/>
      <c r="CKY214" s="261"/>
      <c r="CKZ214" s="261"/>
      <c r="CLA214" s="262"/>
      <c r="CLB214" s="262"/>
      <c r="CLC214" s="262"/>
      <c r="CLD214" s="262"/>
      <c r="CLE214" s="262"/>
      <c r="CLF214" s="262"/>
      <c r="CLG214" s="261"/>
      <c r="CLH214" s="261"/>
      <c r="CLI214" s="262"/>
      <c r="CLJ214" s="262"/>
      <c r="CLK214" s="262"/>
      <c r="CLL214" s="262"/>
      <c r="CLM214" s="262"/>
      <c r="CLN214" s="262"/>
      <c r="CLO214" s="262"/>
      <c r="CLP214" s="262"/>
      <c r="CLQ214" s="262"/>
      <c r="CLR214" s="262"/>
      <c r="CLS214" s="262"/>
      <c r="CLT214" s="262"/>
      <c r="CLU214" s="262"/>
      <c r="CLV214" s="262"/>
      <c r="CLW214" s="262"/>
      <c r="CLX214" s="262"/>
      <c r="CLY214" s="226"/>
      <c r="CLZ214" s="226"/>
      <c r="CMA214" s="226"/>
      <c r="CMB214" s="226"/>
      <c r="CMC214" s="226"/>
      <c r="CMD214" s="250"/>
      <c r="CME214" s="250"/>
      <c r="CMF214" s="22"/>
      <c r="CMG214" s="22"/>
      <c r="CMH214" s="6"/>
      <c r="CMI214" s="7"/>
      <c r="CMJ214" s="7"/>
      <c r="CMK214" s="7"/>
      <c r="CML214" s="8"/>
      <c r="CMM214" s="9"/>
      <c r="CMN214" s="10"/>
      <c r="CMO214" s="10"/>
      <c r="CMP214" s="10"/>
      <c r="CMQ214" s="11"/>
      <c r="CMR214" s="8"/>
      <c r="CMS214" s="8"/>
      <c r="CMT214" s="8"/>
      <c r="CMU214" s="11"/>
      <c r="CMV214" s="12"/>
      <c r="CMW214" s="12"/>
      <c r="CMX214" s="12"/>
      <c r="CMY214" s="12"/>
      <c r="CMZ214" s="11"/>
      <c r="CNA214" s="11"/>
      <c r="CNB214" s="11"/>
      <c r="CNC214" s="13"/>
      <c r="CND214" s="14"/>
      <c r="CNE214" s="15"/>
      <c r="CNF214" s="15"/>
      <c r="CNG214" s="16"/>
      <c r="CNH214" s="16"/>
      <c r="CNI214" s="17"/>
      <c r="CNJ214" s="17"/>
      <c r="CNK214" s="283"/>
      <c r="CNL214" s="18"/>
      <c r="CNM214" s="59"/>
      <c r="CNN214" s="129"/>
      <c r="CNO214" s="290"/>
      <c r="CNP214" s="9"/>
      <c r="CNQ214" s="259"/>
      <c r="CNR214" s="259"/>
      <c r="CNS214" s="262"/>
      <c r="CNT214" s="262"/>
      <c r="CNU214" s="262"/>
      <c r="CNV214" s="262"/>
      <c r="CNW214" s="274"/>
      <c r="CNX214" s="274"/>
      <c r="CNY214" s="274"/>
      <c r="CNZ214" s="274"/>
      <c r="COA214" s="262"/>
      <c r="COB214" s="262"/>
      <c r="COC214" s="262"/>
      <c r="COD214" s="262"/>
      <c r="COE214" s="261"/>
      <c r="COF214" s="261"/>
      <c r="COG214" s="261"/>
      <c r="COH214" s="261"/>
      <c r="COI214" s="261"/>
      <c r="COJ214" s="261"/>
      <c r="COK214" s="262"/>
      <c r="COL214" s="262"/>
      <c r="COM214" s="262"/>
      <c r="CON214" s="262"/>
      <c r="COO214" s="262"/>
      <c r="COP214" s="262"/>
      <c r="COQ214" s="262"/>
      <c r="COR214" s="262"/>
      <c r="COS214" s="262"/>
      <c r="COT214" s="262"/>
      <c r="COU214" s="261"/>
      <c r="COV214" s="261"/>
      <c r="COW214" s="262"/>
      <c r="COX214" s="262"/>
      <c r="COY214" s="262"/>
      <c r="COZ214" s="262"/>
      <c r="CPA214" s="262"/>
      <c r="CPB214" s="262"/>
      <c r="CPC214" s="261"/>
      <c r="CPD214" s="261"/>
      <c r="CPE214" s="262"/>
      <c r="CPF214" s="262"/>
      <c r="CPG214" s="262"/>
      <c r="CPH214" s="262"/>
      <c r="CPI214" s="262"/>
      <c r="CPJ214" s="262"/>
      <c r="CPK214" s="261"/>
      <c r="CPL214" s="261"/>
      <c r="CPM214" s="262"/>
      <c r="CPN214" s="262"/>
      <c r="CPO214" s="262"/>
      <c r="CPP214" s="262"/>
      <c r="CPQ214" s="262"/>
      <c r="CPR214" s="262"/>
      <c r="CPS214" s="262"/>
      <c r="CPT214" s="262"/>
      <c r="CPU214" s="262"/>
      <c r="CPV214" s="262"/>
      <c r="CPW214" s="262"/>
      <c r="CPX214" s="262"/>
      <c r="CPY214" s="262"/>
      <c r="CPZ214" s="262"/>
      <c r="CQA214" s="262"/>
      <c r="CQB214" s="262"/>
      <c r="CQC214" s="226"/>
      <c r="CQD214" s="226"/>
      <c r="CQE214" s="226"/>
      <c r="CQF214" s="226"/>
      <c r="CQG214" s="226"/>
      <c r="CQH214" s="250"/>
      <c r="CQI214" s="250"/>
      <c r="CQJ214" s="22"/>
      <c r="CQK214" s="22"/>
      <c r="CQL214" s="6"/>
      <c r="CQM214" s="7"/>
      <c r="CQN214" s="7"/>
      <c r="CQO214" s="7"/>
      <c r="CQP214" s="8"/>
      <c r="CQQ214" s="9"/>
      <c r="CQR214" s="10"/>
      <c r="CQS214" s="10"/>
      <c r="CQT214" s="10"/>
      <c r="CQU214" s="11"/>
      <c r="CQV214" s="8"/>
      <c r="CQW214" s="8"/>
      <c r="CQX214" s="8"/>
      <c r="CQY214" s="11"/>
      <c r="CQZ214" s="12"/>
      <c r="CRA214" s="12"/>
      <c r="CRB214" s="12"/>
      <c r="CRC214" s="12"/>
      <c r="CRD214" s="11"/>
      <c r="CRE214" s="11"/>
      <c r="CRF214" s="11"/>
      <c r="CRG214" s="13"/>
      <c r="CRH214" s="14"/>
      <c r="CRI214" s="15"/>
      <c r="CRJ214" s="15"/>
      <c r="CRK214" s="16"/>
      <c r="CRL214" s="16"/>
      <c r="CRM214" s="17"/>
      <c r="CRN214" s="17"/>
      <c r="CRO214" s="283"/>
      <c r="CRP214" s="18"/>
      <c r="CRQ214" s="59"/>
      <c r="CRR214" s="129"/>
      <c r="CRS214" s="290"/>
      <c r="CRT214" s="9"/>
      <c r="CRU214" s="259"/>
      <c r="CRV214" s="259"/>
      <c r="CRW214" s="262"/>
      <c r="CRX214" s="262"/>
      <c r="CRY214" s="262"/>
      <c r="CRZ214" s="262"/>
      <c r="CSA214" s="274"/>
      <c r="CSB214" s="274"/>
      <c r="CSC214" s="274"/>
      <c r="CSD214" s="274"/>
      <c r="CSE214" s="262"/>
      <c r="CSF214" s="262"/>
      <c r="CSG214" s="262"/>
      <c r="CSH214" s="262"/>
      <c r="CSI214" s="261"/>
      <c r="CSJ214" s="261"/>
      <c r="CSK214" s="261"/>
      <c r="CSL214" s="261"/>
      <c r="CSM214" s="261"/>
      <c r="CSN214" s="261"/>
      <c r="CSO214" s="262"/>
      <c r="CSP214" s="262"/>
      <c r="CSQ214" s="262"/>
      <c r="CSR214" s="262"/>
      <c r="CSS214" s="262"/>
      <c r="CST214" s="262"/>
      <c r="CSU214" s="262"/>
      <c r="CSV214" s="262"/>
      <c r="CSW214" s="262"/>
      <c r="CSX214" s="262"/>
      <c r="CSY214" s="261"/>
      <c r="CSZ214" s="261"/>
      <c r="CTA214" s="262"/>
      <c r="CTB214" s="262"/>
      <c r="CTC214" s="262"/>
      <c r="CTD214" s="262"/>
      <c r="CTE214" s="262"/>
      <c r="CTF214" s="262"/>
      <c r="CTG214" s="261"/>
      <c r="CTH214" s="261"/>
      <c r="CTI214" s="262"/>
      <c r="CTJ214" s="262"/>
      <c r="CTK214" s="262"/>
      <c r="CTL214" s="262"/>
      <c r="CTM214" s="262"/>
      <c r="CTN214" s="262"/>
      <c r="CTO214" s="261"/>
      <c r="CTP214" s="261"/>
      <c r="CTQ214" s="262"/>
      <c r="CTR214" s="262"/>
      <c r="CTS214" s="262"/>
      <c r="CTT214" s="262"/>
      <c r="CTU214" s="262"/>
      <c r="CTV214" s="262"/>
      <c r="CTW214" s="262"/>
      <c r="CTX214" s="262"/>
      <c r="CTY214" s="262"/>
      <c r="CTZ214" s="262"/>
      <c r="CUA214" s="262"/>
      <c r="CUB214" s="262"/>
      <c r="CUC214" s="262"/>
      <c r="CUD214" s="262"/>
      <c r="CUE214" s="262"/>
      <c r="CUF214" s="262"/>
      <c r="CUG214" s="226"/>
      <c r="CUH214" s="226"/>
      <c r="CUI214" s="226"/>
      <c r="CUJ214" s="226"/>
      <c r="CUK214" s="226"/>
      <c r="CUL214" s="250"/>
      <c r="CUM214" s="250"/>
      <c r="CUN214" s="22"/>
      <c r="CUO214" s="22"/>
      <c r="CUP214" s="6"/>
      <c r="CUQ214" s="7"/>
      <c r="CUR214" s="7"/>
      <c r="CUS214" s="7"/>
      <c r="CUT214" s="8"/>
      <c r="CUU214" s="9"/>
      <c r="CUV214" s="10"/>
      <c r="CUW214" s="10"/>
      <c r="CUX214" s="10"/>
      <c r="CUY214" s="11"/>
      <c r="CUZ214" s="8"/>
      <c r="CVA214" s="8"/>
      <c r="CVB214" s="8"/>
      <c r="CVC214" s="11"/>
      <c r="CVD214" s="12"/>
      <c r="CVE214" s="12"/>
      <c r="CVF214" s="12"/>
      <c r="CVG214" s="12"/>
      <c r="CVH214" s="11"/>
      <c r="CVI214" s="11"/>
      <c r="CVJ214" s="11"/>
      <c r="CVK214" s="13"/>
      <c r="CVL214" s="14"/>
      <c r="CVM214" s="15"/>
      <c r="CVN214" s="15"/>
      <c r="CVO214" s="16"/>
      <c r="CVP214" s="16"/>
      <c r="CVQ214" s="17"/>
      <c r="CVR214" s="17"/>
      <c r="CVS214" s="283"/>
      <c r="CVT214" s="18"/>
      <c r="CVU214" s="59"/>
      <c r="CVV214" s="129"/>
      <c r="CVW214" s="290"/>
      <c r="CVX214" s="9"/>
      <c r="CVY214" s="259"/>
      <c r="CVZ214" s="259"/>
      <c r="CWA214" s="262"/>
      <c r="CWB214" s="262"/>
      <c r="CWC214" s="262"/>
      <c r="CWD214" s="262"/>
      <c r="CWE214" s="274"/>
      <c r="CWF214" s="274"/>
      <c r="CWG214" s="274"/>
      <c r="CWH214" s="274"/>
      <c r="CWI214" s="262"/>
      <c r="CWJ214" s="262"/>
      <c r="CWK214" s="262"/>
      <c r="CWL214" s="262"/>
      <c r="CWM214" s="261"/>
      <c r="CWN214" s="261"/>
      <c r="CWO214" s="261"/>
      <c r="CWP214" s="261"/>
      <c r="CWQ214" s="261"/>
      <c r="CWR214" s="261"/>
      <c r="CWS214" s="262"/>
      <c r="CWT214" s="262"/>
      <c r="CWU214" s="262"/>
      <c r="CWV214" s="262"/>
      <c r="CWW214" s="262"/>
      <c r="CWX214" s="262"/>
      <c r="CWY214" s="262"/>
      <c r="CWZ214" s="262"/>
      <c r="CXA214" s="262"/>
      <c r="CXB214" s="262"/>
      <c r="CXC214" s="261"/>
      <c r="CXD214" s="261"/>
      <c r="CXE214" s="262"/>
      <c r="CXF214" s="262"/>
      <c r="CXG214" s="262"/>
      <c r="CXH214" s="262"/>
      <c r="CXI214" s="262"/>
      <c r="CXJ214" s="262"/>
      <c r="CXK214" s="261"/>
      <c r="CXL214" s="261"/>
      <c r="CXM214" s="262"/>
      <c r="CXN214" s="262"/>
      <c r="CXO214" s="262"/>
      <c r="CXP214" s="262"/>
      <c r="CXQ214" s="262"/>
      <c r="CXR214" s="262"/>
      <c r="CXS214" s="261"/>
      <c r="CXT214" s="261"/>
      <c r="CXU214" s="262"/>
      <c r="CXV214" s="262"/>
      <c r="CXW214" s="262"/>
      <c r="CXX214" s="262"/>
      <c r="CXY214" s="262"/>
      <c r="CXZ214" s="262"/>
      <c r="CYA214" s="262"/>
      <c r="CYB214" s="262"/>
      <c r="CYC214" s="262"/>
      <c r="CYD214" s="262"/>
      <c r="CYE214" s="262"/>
      <c r="CYF214" s="262"/>
      <c r="CYG214" s="262"/>
      <c r="CYH214" s="262"/>
      <c r="CYI214" s="262"/>
      <c r="CYJ214" s="262"/>
      <c r="CYK214" s="226"/>
      <c r="CYL214" s="226"/>
      <c r="CYM214" s="226"/>
      <c r="CYN214" s="226"/>
      <c r="CYO214" s="226"/>
      <c r="CYP214" s="250"/>
      <c r="CYQ214" s="250"/>
      <c r="CYR214" s="22"/>
      <c r="CYS214" s="22"/>
      <c r="CYT214" s="6"/>
      <c r="CYU214" s="7"/>
      <c r="CYV214" s="7"/>
      <c r="CYW214" s="7"/>
      <c r="CYX214" s="8"/>
      <c r="CYY214" s="9"/>
      <c r="CYZ214" s="10"/>
      <c r="CZA214" s="10"/>
      <c r="CZB214" s="10"/>
      <c r="CZC214" s="11"/>
      <c r="CZD214" s="8"/>
      <c r="CZE214" s="8"/>
      <c r="CZF214" s="8"/>
      <c r="CZG214" s="11"/>
      <c r="CZH214" s="12"/>
      <c r="CZI214" s="12"/>
      <c r="CZJ214" s="12"/>
      <c r="CZK214" s="12"/>
      <c r="CZL214" s="11"/>
      <c r="CZM214" s="11"/>
      <c r="CZN214" s="11"/>
      <c r="CZO214" s="13"/>
      <c r="CZP214" s="14"/>
      <c r="CZQ214" s="15"/>
      <c r="CZR214" s="15"/>
      <c r="CZS214" s="16"/>
      <c r="CZT214" s="16"/>
      <c r="CZU214" s="17"/>
      <c r="CZV214" s="17"/>
      <c r="CZW214" s="283"/>
      <c r="CZX214" s="18"/>
      <c r="CZY214" s="59"/>
      <c r="CZZ214" s="129"/>
      <c r="DAA214" s="290"/>
      <c r="DAB214" s="9"/>
      <c r="DAC214" s="259"/>
      <c r="DAD214" s="259"/>
      <c r="DAE214" s="262"/>
      <c r="DAF214" s="262"/>
      <c r="DAG214" s="262"/>
      <c r="DAH214" s="262"/>
      <c r="DAI214" s="274"/>
      <c r="DAJ214" s="274"/>
      <c r="DAK214" s="274"/>
      <c r="DAL214" s="274"/>
      <c r="DAM214" s="262"/>
      <c r="DAN214" s="262"/>
      <c r="DAO214" s="262"/>
      <c r="DAP214" s="262"/>
      <c r="DAQ214" s="261"/>
      <c r="DAR214" s="261"/>
      <c r="DAS214" s="261"/>
      <c r="DAT214" s="261"/>
      <c r="DAU214" s="261"/>
      <c r="DAV214" s="261"/>
      <c r="DAW214" s="262"/>
      <c r="DAX214" s="262"/>
      <c r="DAY214" s="262"/>
      <c r="DAZ214" s="262"/>
      <c r="DBA214" s="262"/>
      <c r="DBB214" s="262"/>
      <c r="DBC214" s="262"/>
      <c r="DBD214" s="262"/>
      <c r="DBE214" s="262"/>
      <c r="DBF214" s="262"/>
      <c r="DBG214" s="261"/>
      <c r="DBH214" s="261"/>
      <c r="DBI214" s="262"/>
      <c r="DBJ214" s="262"/>
      <c r="DBK214" s="262"/>
      <c r="DBL214" s="262"/>
      <c r="DBM214" s="262"/>
      <c r="DBN214" s="262"/>
      <c r="DBO214" s="261"/>
      <c r="DBP214" s="261"/>
      <c r="DBQ214" s="262"/>
      <c r="DBR214" s="262"/>
      <c r="DBS214" s="262"/>
      <c r="DBT214" s="262"/>
      <c r="DBU214" s="262"/>
      <c r="DBV214" s="262"/>
      <c r="DBW214" s="261"/>
      <c r="DBX214" s="261"/>
      <c r="DBY214" s="262"/>
      <c r="DBZ214" s="262"/>
      <c r="DCA214" s="262"/>
      <c r="DCB214" s="262"/>
      <c r="DCC214" s="262"/>
      <c r="DCD214" s="262"/>
      <c r="DCE214" s="262"/>
      <c r="DCF214" s="262"/>
      <c r="DCG214" s="262"/>
      <c r="DCH214" s="262"/>
      <c r="DCI214" s="262"/>
      <c r="DCJ214" s="262"/>
      <c r="DCK214" s="262"/>
      <c r="DCL214" s="262"/>
      <c r="DCM214" s="262"/>
      <c r="DCN214" s="262"/>
      <c r="DCO214" s="226"/>
      <c r="DCP214" s="226"/>
      <c r="DCQ214" s="226"/>
      <c r="DCR214" s="226"/>
      <c r="DCS214" s="226"/>
      <c r="DCT214" s="250"/>
      <c r="DCU214" s="250"/>
      <c r="DCV214" s="22"/>
      <c r="DCW214" s="22"/>
      <c r="DCX214" s="6"/>
      <c r="DCY214" s="7"/>
      <c r="DCZ214" s="7"/>
      <c r="DDA214" s="7"/>
      <c r="DDB214" s="8"/>
      <c r="DDC214" s="9"/>
      <c r="DDD214" s="10"/>
      <c r="DDE214" s="10"/>
      <c r="DDF214" s="10"/>
      <c r="DDG214" s="11"/>
      <c r="DDH214" s="8"/>
      <c r="DDI214" s="8"/>
      <c r="DDJ214" s="8"/>
      <c r="DDK214" s="11"/>
      <c r="DDL214" s="12"/>
      <c r="DDM214" s="12"/>
      <c r="DDN214" s="12"/>
      <c r="DDO214" s="12"/>
      <c r="DDP214" s="11"/>
      <c r="DDQ214" s="11"/>
      <c r="DDR214" s="11"/>
      <c r="DDS214" s="13"/>
      <c r="DDT214" s="14"/>
      <c r="DDU214" s="15"/>
      <c r="DDV214" s="15"/>
      <c r="DDW214" s="16"/>
      <c r="DDX214" s="16"/>
      <c r="DDY214" s="17"/>
      <c r="DDZ214" s="17"/>
      <c r="DEA214" s="283"/>
      <c r="DEB214" s="18"/>
      <c r="DEC214" s="59"/>
      <c r="DED214" s="129"/>
      <c r="DEE214" s="290"/>
      <c r="DEF214" s="9"/>
      <c r="DEG214" s="259"/>
      <c r="DEH214" s="259"/>
      <c r="DEI214" s="262"/>
      <c r="DEJ214" s="262"/>
      <c r="DEK214" s="262"/>
      <c r="DEL214" s="262"/>
      <c r="DEM214" s="274"/>
      <c r="DEN214" s="274"/>
      <c r="DEO214" s="274"/>
      <c r="DEP214" s="274"/>
      <c r="DEQ214" s="262"/>
      <c r="DER214" s="262"/>
      <c r="DES214" s="262"/>
      <c r="DET214" s="262"/>
      <c r="DEU214" s="261"/>
      <c r="DEV214" s="261"/>
      <c r="DEW214" s="261"/>
      <c r="DEX214" s="261"/>
      <c r="DEY214" s="261"/>
      <c r="DEZ214" s="261"/>
      <c r="DFA214" s="262"/>
      <c r="DFB214" s="262"/>
      <c r="DFC214" s="262"/>
      <c r="DFD214" s="262"/>
      <c r="DFE214" s="262"/>
      <c r="DFF214" s="262"/>
      <c r="DFG214" s="262"/>
      <c r="DFH214" s="262"/>
      <c r="DFI214" s="262"/>
      <c r="DFJ214" s="262"/>
      <c r="DFK214" s="261"/>
      <c r="DFL214" s="261"/>
      <c r="DFM214" s="262"/>
      <c r="DFN214" s="262"/>
      <c r="DFO214" s="262"/>
      <c r="DFP214" s="262"/>
      <c r="DFQ214" s="262"/>
      <c r="DFR214" s="262"/>
      <c r="DFS214" s="261"/>
      <c r="DFT214" s="261"/>
      <c r="DFU214" s="262"/>
      <c r="DFV214" s="262"/>
      <c r="DFW214" s="262"/>
      <c r="DFX214" s="262"/>
      <c r="DFY214" s="262"/>
      <c r="DFZ214" s="262"/>
      <c r="DGA214" s="261"/>
      <c r="DGB214" s="261"/>
      <c r="DGC214" s="262"/>
      <c r="DGD214" s="262"/>
      <c r="DGE214" s="262"/>
      <c r="DGF214" s="262"/>
      <c r="DGG214" s="262"/>
      <c r="DGH214" s="262"/>
      <c r="DGI214" s="262"/>
      <c r="DGJ214" s="262"/>
      <c r="DGK214" s="262"/>
      <c r="DGL214" s="262"/>
      <c r="DGM214" s="262"/>
      <c r="DGN214" s="262"/>
      <c r="DGO214" s="262"/>
      <c r="DGP214" s="262"/>
      <c r="DGQ214" s="262"/>
      <c r="DGR214" s="262"/>
      <c r="DGS214" s="226"/>
      <c r="DGT214" s="226"/>
      <c r="DGU214" s="226"/>
      <c r="DGV214" s="226"/>
      <c r="DGW214" s="226"/>
      <c r="DGX214" s="250"/>
      <c r="DGY214" s="250"/>
      <c r="DGZ214" s="22"/>
      <c r="DHA214" s="22"/>
      <c r="DHB214" s="6"/>
      <c r="DHC214" s="7"/>
      <c r="DHD214" s="7"/>
      <c r="DHE214" s="7"/>
      <c r="DHF214" s="8"/>
      <c r="DHG214" s="9"/>
      <c r="DHH214" s="10"/>
      <c r="DHI214" s="10"/>
      <c r="DHJ214" s="10"/>
      <c r="DHK214" s="11"/>
      <c r="DHL214" s="8"/>
      <c r="DHM214" s="8"/>
      <c r="DHN214" s="8"/>
      <c r="DHO214" s="11"/>
      <c r="DHP214" s="12"/>
      <c r="DHQ214" s="12"/>
      <c r="DHR214" s="12"/>
      <c r="DHS214" s="12"/>
      <c r="DHT214" s="11"/>
      <c r="DHU214" s="11"/>
      <c r="DHV214" s="11"/>
      <c r="DHW214" s="13"/>
      <c r="DHX214" s="14"/>
      <c r="DHY214" s="15"/>
      <c r="DHZ214" s="15"/>
      <c r="DIA214" s="16"/>
      <c r="DIB214" s="16"/>
      <c r="DIC214" s="17"/>
      <c r="DID214" s="17"/>
      <c r="DIE214" s="283"/>
      <c r="DIF214" s="18"/>
      <c r="DIG214" s="59"/>
      <c r="DIH214" s="129"/>
      <c r="DII214" s="290"/>
      <c r="DIJ214" s="9"/>
      <c r="DIK214" s="259"/>
      <c r="DIL214" s="259"/>
      <c r="DIM214" s="262"/>
      <c r="DIN214" s="262"/>
      <c r="DIO214" s="262"/>
      <c r="DIP214" s="262"/>
      <c r="DIQ214" s="274"/>
      <c r="DIR214" s="274"/>
      <c r="DIS214" s="274"/>
      <c r="DIT214" s="274"/>
      <c r="DIU214" s="262"/>
      <c r="DIV214" s="262"/>
      <c r="DIW214" s="262"/>
      <c r="DIX214" s="262"/>
      <c r="DIY214" s="261"/>
      <c r="DIZ214" s="261"/>
      <c r="DJA214" s="261"/>
      <c r="DJB214" s="261"/>
      <c r="DJC214" s="261"/>
      <c r="DJD214" s="261"/>
      <c r="DJE214" s="262"/>
      <c r="DJF214" s="262"/>
      <c r="DJG214" s="262"/>
      <c r="DJH214" s="262"/>
      <c r="DJI214" s="262"/>
      <c r="DJJ214" s="262"/>
      <c r="DJK214" s="262"/>
      <c r="DJL214" s="262"/>
      <c r="DJM214" s="262"/>
      <c r="DJN214" s="262"/>
      <c r="DJO214" s="261"/>
      <c r="DJP214" s="261"/>
      <c r="DJQ214" s="262"/>
      <c r="DJR214" s="262"/>
      <c r="DJS214" s="262"/>
      <c r="DJT214" s="262"/>
      <c r="DJU214" s="262"/>
      <c r="DJV214" s="262"/>
      <c r="DJW214" s="261"/>
      <c r="DJX214" s="261"/>
      <c r="DJY214" s="262"/>
      <c r="DJZ214" s="262"/>
      <c r="DKA214" s="262"/>
      <c r="DKB214" s="262"/>
      <c r="DKC214" s="262"/>
      <c r="DKD214" s="262"/>
      <c r="DKE214" s="261"/>
      <c r="DKF214" s="261"/>
      <c r="DKG214" s="262"/>
      <c r="DKH214" s="262"/>
      <c r="DKI214" s="262"/>
      <c r="DKJ214" s="262"/>
      <c r="DKK214" s="262"/>
      <c r="DKL214" s="262"/>
      <c r="DKM214" s="262"/>
      <c r="DKN214" s="262"/>
      <c r="DKO214" s="262"/>
      <c r="DKP214" s="262"/>
      <c r="DKQ214" s="262"/>
      <c r="DKR214" s="262"/>
      <c r="DKS214" s="262"/>
      <c r="DKT214" s="262"/>
      <c r="DKU214" s="262"/>
      <c r="DKV214" s="262"/>
      <c r="DKW214" s="226"/>
      <c r="DKX214" s="226"/>
      <c r="DKY214" s="226"/>
      <c r="DKZ214" s="226"/>
      <c r="DLA214" s="226"/>
      <c r="DLB214" s="250"/>
      <c r="DLC214" s="250"/>
      <c r="DLD214" s="22"/>
      <c r="DLE214" s="22"/>
      <c r="DLF214" s="6"/>
      <c r="DLG214" s="7"/>
      <c r="DLH214" s="7"/>
      <c r="DLI214" s="7"/>
      <c r="DLJ214" s="8"/>
      <c r="DLK214" s="9"/>
      <c r="DLL214" s="10"/>
      <c r="DLM214" s="10"/>
      <c r="DLN214" s="10"/>
      <c r="DLO214" s="11"/>
      <c r="DLP214" s="8"/>
      <c r="DLQ214" s="8"/>
      <c r="DLR214" s="8"/>
      <c r="DLS214" s="11"/>
      <c r="DLT214" s="12"/>
      <c r="DLU214" s="12"/>
      <c r="DLV214" s="12"/>
      <c r="DLW214" s="12"/>
      <c r="DLX214" s="11"/>
      <c r="DLY214" s="11"/>
      <c r="DLZ214" s="11"/>
      <c r="DMA214" s="13"/>
      <c r="DMB214" s="14"/>
      <c r="DMC214" s="15"/>
      <c r="DMD214" s="15"/>
      <c r="DME214" s="16"/>
      <c r="DMF214" s="16"/>
      <c r="DMG214" s="17"/>
      <c r="DMH214" s="17"/>
      <c r="DMI214" s="283"/>
      <c r="DMJ214" s="18"/>
      <c r="DMK214" s="59"/>
      <c r="DML214" s="129"/>
      <c r="DMM214" s="290"/>
      <c r="DMN214" s="9"/>
      <c r="DMO214" s="259"/>
      <c r="DMP214" s="259"/>
      <c r="DMQ214" s="262"/>
      <c r="DMR214" s="262"/>
      <c r="DMS214" s="262"/>
      <c r="DMT214" s="262"/>
      <c r="DMU214" s="274"/>
      <c r="DMV214" s="274"/>
      <c r="DMW214" s="274"/>
      <c r="DMX214" s="274"/>
      <c r="DMY214" s="262"/>
      <c r="DMZ214" s="262"/>
      <c r="DNA214" s="262"/>
      <c r="DNB214" s="262"/>
      <c r="DNC214" s="261"/>
      <c r="DND214" s="261"/>
      <c r="DNE214" s="261"/>
      <c r="DNF214" s="261"/>
      <c r="DNG214" s="261"/>
      <c r="DNH214" s="261"/>
      <c r="DNI214" s="262"/>
      <c r="DNJ214" s="262"/>
      <c r="DNK214" s="262"/>
      <c r="DNL214" s="262"/>
      <c r="DNM214" s="262"/>
      <c r="DNN214" s="262"/>
      <c r="DNO214" s="262"/>
      <c r="DNP214" s="262"/>
      <c r="DNQ214" s="262"/>
      <c r="DNR214" s="262"/>
      <c r="DNS214" s="261"/>
      <c r="DNT214" s="261"/>
      <c r="DNU214" s="262"/>
      <c r="DNV214" s="262"/>
      <c r="DNW214" s="262"/>
      <c r="DNX214" s="262"/>
      <c r="DNY214" s="262"/>
      <c r="DNZ214" s="262"/>
      <c r="DOA214" s="261"/>
      <c r="DOB214" s="261"/>
      <c r="DOC214" s="262"/>
      <c r="DOD214" s="262"/>
      <c r="DOE214" s="262"/>
      <c r="DOF214" s="262"/>
      <c r="DOG214" s="262"/>
      <c r="DOH214" s="262"/>
      <c r="DOI214" s="261"/>
      <c r="DOJ214" s="261"/>
      <c r="DOK214" s="262"/>
      <c r="DOL214" s="262"/>
      <c r="DOM214" s="262"/>
      <c r="DON214" s="262"/>
      <c r="DOO214" s="262"/>
      <c r="DOP214" s="262"/>
      <c r="DOQ214" s="262"/>
      <c r="DOR214" s="262"/>
      <c r="DOS214" s="262"/>
      <c r="DOT214" s="262"/>
      <c r="DOU214" s="262"/>
      <c r="DOV214" s="262"/>
      <c r="DOW214" s="262"/>
      <c r="DOX214" s="262"/>
      <c r="DOY214" s="262"/>
      <c r="DOZ214" s="262"/>
      <c r="DPA214" s="226"/>
      <c r="DPB214" s="226"/>
      <c r="DPC214" s="226"/>
      <c r="DPD214" s="226"/>
      <c r="DPE214" s="226"/>
      <c r="DPF214" s="250"/>
      <c r="DPG214" s="250"/>
      <c r="DPH214" s="22"/>
      <c r="DPI214" s="22"/>
      <c r="DPJ214" s="6"/>
      <c r="DPK214" s="7"/>
      <c r="DPL214" s="7"/>
      <c r="DPM214" s="7"/>
      <c r="DPN214" s="8"/>
      <c r="DPO214" s="9"/>
      <c r="DPP214" s="10"/>
      <c r="DPQ214" s="10"/>
      <c r="DPR214" s="10"/>
      <c r="DPS214" s="11"/>
      <c r="DPT214" s="8"/>
      <c r="DPU214" s="8"/>
      <c r="DPV214" s="8"/>
      <c r="DPW214" s="11"/>
      <c r="DPX214" s="12"/>
      <c r="DPY214" s="12"/>
      <c r="DPZ214" s="12"/>
      <c r="DQA214" s="12"/>
      <c r="DQB214" s="11"/>
      <c r="DQC214" s="11"/>
      <c r="DQD214" s="11"/>
      <c r="DQE214" s="13"/>
      <c r="DQF214" s="14"/>
      <c r="DQG214" s="15"/>
      <c r="DQH214" s="15"/>
      <c r="DQI214" s="16"/>
      <c r="DQJ214" s="16"/>
      <c r="DQK214" s="17"/>
      <c r="DQL214" s="17"/>
      <c r="DQM214" s="283"/>
      <c r="DQN214" s="18"/>
      <c r="DQO214" s="59"/>
      <c r="DQP214" s="129"/>
      <c r="DQQ214" s="290"/>
      <c r="DQR214" s="9"/>
      <c r="DQS214" s="259"/>
      <c r="DQT214" s="259"/>
      <c r="DQU214" s="262"/>
      <c r="DQV214" s="262"/>
      <c r="DQW214" s="262"/>
      <c r="DQX214" s="262"/>
      <c r="DQY214" s="274"/>
      <c r="DQZ214" s="274"/>
      <c r="DRA214" s="274"/>
      <c r="DRB214" s="274"/>
      <c r="DRC214" s="262"/>
      <c r="DRD214" s="262"/>
      <c r="DRE214" s="262"/>
      <c r="DRF214" s="262"/>
      <c r="DRG214" s="261"/>
      <c r="DRH214" s="261"/>
      <c r="DRI214" s="261"/>
      <c r="DRJ214" s="261"/>
      <c r="DRK214" s="261"/>
      <c r="DRL214" s="261"/>
      <c r="DRM214" s="262"/>
      <c r="DRN214" s="262"/>
      <c r="DRO214" s="262"/>
      <c r="DRP214" s="262"/>
      <c r="DRQ214" s="262"/>
      <c r="DRR214" s="262"/>
      <c r="DRS214" s="262"/>
      <c r="DRT214" s="262"/>
      <c r="DRU214" s="262"/>
      <c r="DRV214" s="262"/>
      <c r="DRW214" s="261"/>
      <c r="DRX214" s="261"/>
      <c r="DRY214" s="262"/>
      <c r="DRZ214" s="262"/>
      <c r="DSA214" s="262"/>
      <c r="DSB214" s="262"/>
      <c r="DSC214" s="262"/>
      <c r="DSD214" s="262"/>
      <c r="DSE214" s="261"/>
      <c r="DSF214" s="261"/>
      <c r="DSG214" s="262"/>
      <c r="DSH214" s="262"/>
      <c r="DSI214" s="262"/>
      <c r="DSJ214" s="262"/>
      <c r="DSK214" s="262"/>
      <c r="DSL214" s="262"/>
      <c r="DSM214" s="261"/>
      <c r="DSN214" s="261"/>
      <c r="DSO214" s="262"/>
      <c r="DSP214" s="262"/>
      <c r="DSQ214" s="262"/>
      <c r="DSR214" s="262"/>
      <c r="DSS214" s="262"/>
      <c r="DST214" s="262"/>
      <c r="DSU214" s="262"/>
      <c r="DSV214" s="262"/>
      <c r="DSW214" s="262"/>
      <c r="DSX214" s="262"/>
      <c r="DSY214" s="262"/>
      <c r="DSZ214" s="262"/>
      <c r="DTA214" s="262"/>
      <c r="DTB214" s="262"/>
      <c r="DTC214" s="262"/>
      <c r="DTD214" s="262"/>
      <c r="DTE214" s="226"/>
      <c r="DTF214" s="226"/>
      <c r="DTG214" s="226"/>
      <c r="DTH214" s="226"/>
      <c r="DTI214" s="226"/>
      <c r="DTJ214" s="250"/>
      <c r="DTK214" s="250"/>
      <c r="DTL214" s="22"/>
      <c r="DTM214" s="22"/>
      <c r="DTN214" s="6"/>
      <c r="DTO214" s="7"/>
      <c r="DTP214" s="7"/>
      <c r="DTQ214" s="7"/>
      <c r="DTR214" s="8"/>
      <c r="DTS214" s="9"/>
      <c r="DTT214" s="10"/>
      <c r="DTU214" s="10"/>
      <c r="DTV214" s="10"/>
      <c r="DTW214" s="11"/>
      <c r="DTX214" s="8"/>
      <c r="DTY214" s="8"/>
      <c r="DTZ214" s="8"/>
      <c r="DUA214" s="11"/>
      <c r="DUB214" s="12"/>
      <c r="DUC214" s="12"/>
      <c r="DUD214" s="12"/>
      <c r="DUE214" s="12"/>
      <c r="DUF214" s="11"/>
      <c r="DUG214" s="11"/>
      <c r="DUH214" s="11"/>
      <c r="DUI214" s="13"/>
      <c r="DUJ214" s="14"/>
      <c r="DUK214" s="15"/>
      <c r="DUL214" s="15"/>
      <c r="DUM214" s="16"/>
      <c r="DUN214" s="16"/>
      <c r="DUO214" s="17"/>
      <c r="DUP214" s="17"/>
      <c r="DUQ214" s="283"/>
      <c r="DUR214" s="18"/>
      <c r="DUS214" s="59"/>
      <c r="DUT214" s="129"/>
      <c r="DUU214" s="290"/>
      <c r="DUV214" s="9"/>
      <c r="DUW214" s="259"/>
      <c r="DUX214" s="259"/>
      <c r="DUY214" s="262"/>
      <c r="DUZ214" s="262"/>
      <c r="DVA214" s="262"/>
      <c r="DVB214" s="262"/>
      <c r="DVC214" s="274"/>
      <c r="DVD214" s="274"/>
      <c r="DVE214" s="274"/>
      <c r="DVF214" s="274"/>
      <c r="DVG214" s="262"/>
      <c r="DVH214" s="262"/>
      <c r="DVI214" s="262"/>
      <c r="DVJ214" s="262"/>
      <c r="DVK214" s="261"/>
      <c r="DVL214" s="261"/>
      <c r="DVM214" s="261"/>
      <c r="DVN214" s="261"/>
      <c r="DVO214" s="261"/>
      <c r="DVP214" s="261"/>
      <c r="DVQ214" s="262"/>
      <c r="DVR214" s="262"/>
      <c r="DVS214" s="262"/>
      <c r="DVT214" s="262"/>
      <c r="DVU214" s="262"/>
      <c r="DVV214" s="262"/>
      <c r="DVW214" s="262"/>
      <c r="DVX214" s="262"/>
      <c r="DVY214" s="262"/>
      <c r="DVZ214" s="262"/>
      <c r="DWA214" s="261"/>
      <c r="DWB214" s="261"/>
      <c r="DWC214" s="262"/>
      <c r="DWD214" s="262"/>
      <c r="DWE214" s="262"/>
      <c r="DWF214" s="262"/>
      <c r="DWG214" s="262"/>
      <c r="DWH214" s="262"/>
      <c r="DWI214" s="261"/>
      <c r="DWJ214" s="261"/>
      <c r="DWK214" s="262"/>
      <c r="DWL214" s="262"/>
      <c r="DWM214" s="262"/>
      <c r="DWN214" s="262"/>
      <c r="DWO214" s="262"/>
      <c r="DWP214" s="262"/>
      <c r="DWQ214" s="261"/>
      <c r="DWR214" s="261"/>
      <c r="DWS214" s="262"/>
      <c r="DWT214" s="262"/>
      <c r="DWU214" s="262"/>
      <c r="DWV214" s="262"/>
      <c r="DWW214" s="262"/>
      <c r="DWX214" s="262"/>
      <c r="DWY214" s="262"/>
      <c r="DWZ214" s="262"/>
      <c r="DXA214" s="262"/>
      <c r="DXB214" s="262"/>
      <c r="DXC214" s="262"/>
      <c r="DXD214" s="262"/>
      <c r="DXE214" s="262"/>
      <c r="DXF214" s="262"/>
      <c r="DXG214" s="262"/>
      <c r="DXH214" s="262"/>
      <c r="DXI214" s="226"/>
      <c r="DXJ214" s="226"/>
      <c r="DXK214" s="226"/>
      <c r="DXL214" s="226"/>
      <c r="DXM214" s="226"/>
      <c r="DXN214" s="250"/>
      <c r="DXO214" s="250"/>
      <c r="DXP214" s="22"/>
      <c r="DXQ214" s="22"/>
      <c r="DXR214" s="6"/>
      <c r="DXS214" s="7"/>
      <c r="DXT214" s="7"/>
      <c r="DXU214" s="7"/>
      <c r="DXV214" s="8"/>
      <c r="DXW214" s="9"/>
      <c r="DXX214" s="10"/>
      <c r="DXY214" s="10"/>
      <c r="DXZ214" s="10"/>
      <c r="DYA214" s="11"/>
      <c r="DYB214" s="8"/>
      <c r="DYC214" s="8"/>
      <c r="DYD214" s="8"/>
      <c r="DYE214" s="11"/>
      <c r="DYF214" s="12"/>
      <c r="DYG214" s="12"/>
      <c r="DYH214" s="12"/>
      <c r="DYI214" s="12"/>
      <c r="DYJ214" s="11"/>
      <c r="DYK214" s="11"/>
      <c r="DYL214" s="11"/>
      <c r="DYM214" s="13"/>
      <c r="DYN214" s="14"/>
      <c r="DYO214" s="15"/>
      <c r="DYP214" s="15"/>
      <c r="DYQ214" s="16"/>
      <c r="DYR214" s="16"/>
      <c r="DYS214" s="17"/>
      <c r="DYT214" s="17"/>
      <c r="DYU214" s="283"/>
      <c r="DYV214" s="18"/>
      <c r="DYW214" s="59"/>
      <c r="DYX214" s="129"/>
      <c r="DYY214" s="290"/>
      <c r="DYZ214" s="9"/>
      <c r="DZA214" s="259"/>
      <c r="DZB214" s="259"/>
      <c r="DZC214" s="262"/>
      <c r="DZD214" s="262"/>
      <c r="DZE214" s="262"/>
      <c r="DZF214" s="262"/>
      <c r="DZG214" s="274"/>
      <c r="DZH214" s="274"/>
      <c r="DZI214" s="274"/>
      <c r="DZJ214" s="274"/>
      <c r="DZK214" s="262"/>
      <c r="DZL214" s="262"/>
      <c r="DZM214" s="262"/>
      <c r="DZN214" s="262"/>
      <c r="DZO214" s="261"/>
      <c r="DZP214" s="261"/>
      <c r="DZQ214" s="261"/>
      <c r="DZR214" s="261"/>
      <c r="DZS214" s="261"/>
      <c r="DZT214" s="261"/>
      <c r="DZU214" s="262"/>
      <c r="DZV214" s="262"/>
      <c r="DZW214" s="262"/>
      <c r="DZX214" s="262"/>
      <c r="DZY214" s="262"/>
      <c r="DZZ214" s="262"/>
      <c r="EAA214" s="262"/>
      <c r="EAB214" s="262"/>
      <c r="EAC214" s="262"/>
      <c r="EAD214" s="262"/>
      <c r="EAE214" s="261"/>
      <c r="EAF214" s="261"/>
      <c r="EAG214" s="262"/>
      <c r="EAH214" s="262"/>
      <c r="EAI214" s="262"/>
      <c r="EAJ214" s="262"/>
      <c r="EAK214" s="262"/>
      <c r="EAL214" s="262"/>
      <c r="EAM214" s="261"/>
      <c r="EAN214" s="261"/>
      <c r="EAO214" s="262"/>
      <c r="EAP214" s="262"/>
      <c r="EAQ214" s="262"/>
      <c r="EAR214" s="262"/>
      <c r="EAS214" s="262"/>
      <c r="EAT214" s="262"/>
      <c r="EAU214" s="261"/>
      <c r="EAV214" s="261"/>
      <c r="EAW214" s="262"/>
      <c r="EAX214" s="262"/>
      <c r="EAY214" s="262"/>
      <c r="EAZ214" s="262"/>
      <c r="EBA214" s="262"/>
      <c r="EBB214" s="262"/>
      <c r="EBC214" s="262"/>
      <c r="EBD214" s="262"/>
      <c r="EBE214" s="262"/>
      <c r="EBF214" s="262"/>
      <c r="EBG214" s="262"/>
      <c r="EBH214" s="262"/>
      <c r="EBI214" s="262"/>
      <c r="EBJ214" s="262"/>
      <c r="EBK214" s="262"/>
      <c r="EBL214" s="262"/>
      <c r="EBM214" s="226"/>
      <c r="EBN214" s="226"/>
      <c r="EBO214" s="226"/>
      <c r="EBP214" s="226"/>
      <c r="EBQ214" s="226"/>
      <c r="EBR214" s="250"/>
      <c r="EBS214" s="250"/>
      <c r="EBT214" s="22"/>
      <c r="EBU214" s="22"/>
      <c r="EBV214" s="6"/>
      <c r="EBW214" s="7"/>
      <c r="EBX214" s="7"/>
      <c r="EBY214" s="7"/>
      <c r="EBZ214" s="8"/>
      <c r="ECA214" s="9"/>
      <c r="ECB214" s="10"/>
      <c r="ECC214" s="10"/>
      <c r="ECD214" s="10"/>
      <c r="ECE214" s="11"/>
      <c r="ECF214" s="8"/>
      <c r="ECG214" s="8"/>
      <c r="ECH214" s="8"/>
      <c r="ECI214" s="11"/>
      <c r="ECJ214" s="12"/>
      <c r="ECK214" s="12"/>
      <c r="ECL214" s="12"/>
      <c r="ECM214" s="12"/>
      <c r="ECN214" s="11"/>
      <c r="ECO214" s="11"/>
      <c r="ECP214" s="11"/>
      <c r="ECQ214" s="13"/>
      <c r="ECR214" s="14"/>
      <c r="ECS214" s="15"/>
      <c r="ECT214" s="15"/>
      <c r="ECU214" s="16"/>
      <c r="ECV214" s="16"/>
      <c r="ECW214" s="17"/>
      <c r="ECX214" s="17"/>
      <c r="ECY214" s="283"/>
      <c r="ECZ214" s="18"/>
      <c r="EDA214" s="59"/>
      <c r="EDB214" s="129"/>
      <c r="EDC214" s="290"/>
      <c r="EDD214" s="9"/>
      <c r="EDE214" s="259"/>
      <c r="EDF214" s="259"/>
      <c r="EDG214" s="262"/>
      <c r="EDH214" s="262"/>
      <c r="EDI214" s="262"/>
      <c r="EDJ214" s="262"/>
      <c r="EDK214" s="274"/>
      <c r="EDL214" s="274"/>
      <c r="EDM214" s="274"/>
      <c r="EDN214" s="274"/>
      <c r="EDO214" s="262"/>
      <c r="EDP214" s="262"/>
      <c r="EDQ214" s="262"/>
      <c r="EDR214" s="262"/>
      <c r="EDS214" s="261"/>
      <c r="EDT214" s="261"/>
      <c r="EDU214" s="261"/>
      <c r="EDV214" s="261"/>
      <c r="EDW214" s="261"/>
      <c r="EDX214" s="261"/>
      <c r="EDY214" s="262"/>
      <c r="EDZ214" s="262"/>
      <c r="EEA214" s="262"/>
      <c r="EEB214" s="262"/>
      <c r="EEC214" s="262"/>
      <c r="EED214" s="262"/>
      <c r="EEE214" s="262"/>
      <c r="EEF214" s="262"/>
      <c r="EEG214" s="262"/>
      <c r="EEH214" s="262"/>
      <c r="EEI214" s="261"/>
      <c r="EEJ214" s="261"/>
      <c r="EEK214" s="262"/>
      <c r="EEL214" s="262"/>
      <c r="EEM214" s="262"/>
      <c r="EEN214" s="262"/>
      <c r="EEO214" s="262"/>
      <c r="EEP214" s="262"/>
      <c r="EEQ214" s="261"/>
      <c r="EER214" s="261"/>
      <c r="EES214" s="262"/>
      <c r="EET214" s="262"/>
      <c r="EEU214" s="262"/>
      <c r="EEV214" s="262"/>
      <c r="EEW214" s="262"/>
      <c r="EEX214" s="262"/>
      <c r="EEY214" s="261"/>
      <c r="EEZ214" s="261"/>
      <c r="EFA214" s="262"/>
      <c r="EFB214" s="262"/>
      <c r="EFC214" s="262"/>
      <c r="EFD214" s="262"/>
      <c r="EFE214" s="262"/>
      <c r="EFF214" s="262"/>
      <c r="EFG214" s="262"/>
      <c r="EFH214" s="262"/>
      <c r="EFI214" s="262"/>
      <c r="EFJ214" s="262"/>
      <c r="EFK214" s="262"/>
      <c r="EFL214" s="262"/>
      <c r="EFM214" s="262"/>
      <c r="EFN214" s="262"/>
      <c r="EFO214" s="262"/>
      <c r="EFP214" s="262"/>
      <c r="EFQ214" s="226"/>
      <c r="EFR214" s="226"/>
      <c r="EFS214" s="226"/>
      <c r="EFT214" s="226"/>
      <c r="EFU214" s="226"/>
      <c r="EFV214" s="250"/>
      <c r="EFW214" s="250"/>
      <c r="EFX214" s="22"/>
      <c r="EFY214" s="22"/>
      <c r="EFZ214" s="6"/>
      <c r="EGA214" s="7"/>
      <c r="EGB214" s="7"/>
      <c r="EGC214" s="7"/>
      <c r="EGD214" s="8"/>
      <c r="EGE214" s="9"/>
      <c r="EGF214" s="10"/>
      <c r="EGG214" s="10"/>
      <c r="EGH214" s="10"/>
      <c r="EGI214" s="11"/>
      <c r="EGJ214" s="8"/>
      <c r="EGK214" s="8"/>
      <c r="EGL214" s="8"/>
      <c r="EGM214" s="11"/>
      <c r="EGN214" s="12"/>
      <c r="EGO214" s="12"/>
      <c r="EGP214" s="12"/>
      <c r="EGQ214" s="12"/>
      <c r="EGR214" s="11"/>
      <c r="EGS214" s="11"/>
      <c r="EGT214" s="11"/>
      <c r="EGU214" s="13"/>
      <c r="EGV214" s="14"/>
      <c r="EGW214" s="15"/>
      <c r="EGX214" s="15"/>
      <c r="EGY214" s="16"/>
      <c r="EGZ214" s="16"/>
      <c r="EHA214" s="17"/>
      <c r="EHB214" s="17"/>
      <c r="EHC214" s="283"/>
      <c r="EHD214" s="18"/>
      <c r="EHE214" s="59"/>
      <c r="EHF214" s="129"/>
      <c r="EHG214" s="290"/>
      <c r="EHH214" s="9"/>
      <c r="EHI214" s="259"/>
      <c r="EHJ214" s="259"/>
      <c r="EHK214" s="262"/>
      <c r="EHL214" s="262"/>
      <c r="EHM214" s="262"/>
      <c r="EHN214" s="262"/>
      <c r="EHO214" s="274"/>
      <c r="EHP214" s="274"/>
      <c r="EHQ214" s="274"/>
      <c r="EHR214" s="274"/>
      <c r="EHS214" s="262"/>
      <c r="EHT214" s="262"/>
      <c r="EHU214" s="262"/>
      <c r="EHV214" s="262"/>
      <c r="EHW214" s="261"/>
      <c r="EHX214" s="261"/>
      <c r="EHY214" s="261"/>
      <c r="EHZ214" s="261"/>
      <c r="EIA214" s="261"/>
      <c r="EIB214" s="261"/>
      <c r="EIC214" s="262"/>
      <c r="EID214" s="262"/>
      <c r="EIE214" s="262"/>
      <c r="EIF214" s="262"/>
      <c r="EIG214" s="262"/>
      <c r="EIH214" s="262"/>
      <c r="EII214" s="262"/>
      <c r="EIJ214" s="262"/>
      <c r="EIK214" s="262"/>
      <c r="EIL214" s="262"/>
      <c r="EIM214" s="261"/>
      <c r="EIN214" s="261"/>
      <c r="EIO214" s="262"/>
      <c r="EIP214" s="262"/>
      <c r="EIQ214" s="262"/>
      <c r="EIR214" s="262"/>
      <c r="EIS214" s="262"/>
      <c r="EIT214" s="262"/>
      <c r="EIU214" s="261"/>
      <c r="EIV214" s="261"/>
      <c r="EIW214" s="262"/>
      <c r="EIX214" s="262"/>
      <c r="EIY214" s="262"/>
      <c r="EIZ214" s="262"/>
      <c r="EJA214" s="262"/>
      <c r="EJB214" s="262"/>
      <c r="EJC214" s="261"/>
      <c r="EJD214" s="261"/>
      <c r="EJE214" s="262"/>
      <c r="EJF214" s="262"/>
      <c r="EJG214" s="262"/>
      <c r="EJH214" s="262"/>
      <c r="EJI214" s="262"/>
      <c r="EJJ214" s="262"/>
      <c r="EJK214" s="262"/>
      <c r="EJL214" s="262"/>
      <c r="EJM214" s="262"/>
      <c r="EJN214" s="262"/>
      <c r="EJO214" s="262"/>
      <c r="EJP214" s="262"/>
      <c r="EJQ214" s="262"/>
      <c r="EJR214" s="262"/>
      <c r="EJS214" s="262"/>
      <c r="EJT214" s="262"/>
      <c r="EJU214" s="226"/>
      <c r="EJV214" s="226"/>
      <c r="EJW214" s="226"/>
      <c r="EJX214" s="226"/>
      <c r="EJY214" s="226"/>
      <c r="EJZ214" s="250"/>
      <c r="EKA214" s="250"/>
      <c r="EKB214" s="22"/>
      <c r="EKC214" s="22"/>
      <c r="EKD214" s="6"/>
      <c r="EKE214" s="7"/>
      <c r="EKF214" s="7"/>
      <c r="EKG214" s="7"/>
      <c r="EKH214" s="8"/>
      <c r="EKI214" s="9"/>
      <c r="EKJ214" s="10"/>
      <c r="EKK214" s="10"/>
      <c r="EKL214" s="10"/>
      <c r="EKM214" s="11"/>
      <c r="EKN214" s="8"/>
      <c r="EKO214" s="8"/>
      <c r="EKP214" s="8"/>
      <c r="EKQ214" s="11"/>
      <c r="EKR214" s="12"/>
      <c r="EKS214" s="12"/>
      <c r="EKT214" s="12"/>
      <c r="EKU214" s="12"/>
      <c r="EKV214" s="11"/>
      <c r="EKW214" s="11"/>
      <c r="EKX214" s="11"/>
      <c r="EKY214" s="13"/>
      <c r="EKZ214" s="14"/>
      <c r="ELA214" s="15"/>
      <c r="ELB214" s="15"/>
      <c r="ELC214" s="16"/>
      <c r="ELD214" s="16"/>
      <c r="ELE214" s="17"/>
      <c r="ELF214" s="17"/>
      <c r="ELG214" s="283"/>
      <c r="ELH214" s="18"/>
      <c r="ELI214" s="59"/>
      <c r="ELJ214" s="129"/>
      <c r="ELK214" s="290"/>
      <c r="ELL214" s="9"/>
      <c r="ELM214" s="259"/>
      <c r="ELN214" s="259"/>
      <c r="ELO214" s="262"/>
      <c r="ELP214" s="262"/>
      <c r="ELQ214" s="262"/>
      <c r="ELR214" s="262"/>
      <c r="ELS214" s="274"/>
      <c r="ELT214" s="274"/>
      <c r="ELU214" s="274"/>
      <c r="ELV214" s="274"/>
      <c r="ELW214" s="262"/>
      <c r="ELX214" s="262"/>
      <c r="ELY214" s="262"/>
      <c r="ELZ214" s="262"/>
      <c r="EMA214" s="261"/>
      <c r="EMB214" s="261"/>
      <c r="EMC214" s="261"/>
      <c r="EMD214" s="261"/>
      <c r="EME214" s="261"/>
      <c r="EMF214" s="261"/>
      <c r="EMG214" s="262"/>
      <c r="EMH214" s="262"/>
      <c r="EMI214" s="262"/>
      <c r="EMJ214" s="262"/>
      <c r="EMK214" s="262"/>
      <c r="EML214" s="262"/>
      <c r="EMM214" s="262"/>
      <c r="EMN214" s="262"/>
      <c r="EMO214" s="262"/>
      <c r="EMP214" s="262"/>
      <c r="EMQ214" s="261"/>
      <c r="EMR214" s="261"/>
      <c r="EMS214" s="262"/>
      <c r="EMT214" s="262"/>
      <c r="EMU214" s="262"/>
      <c r="EMV214" s="262"/>
      <c r="EMW214" s="262"/>
      <c r="EMX214" s="262"/>
      <c r="EMY214" s="261"/>
      <c r="EMZ214" s="261"/>
      <c r="ENA214" s="262"/>
      <c r="ENB214" s="262"/>
      <c r="ENC214" s="262"/>
      <c r="END214" s="262"/>
      <c r="ENE214" s="262"/>
      <c r="ENF214" s="262"/>
      <c r="ENG214" s="261"/>
      <c r="ENH214" s="261"/>
      <c r="ENI214" s="262"/>
      <c r="ENJ214" s="262"/>
      <c r="ENK214" s="262"/>
      <c r="ENL214" s="262"/>
      <c r="ENM214" s="262"/>
      <c r="ENN214" s="262"/>
      <c r="ENO214" s="262"/>
      <c r="ENP214" s="262"/>
      <c r="ENQ214" s="262"/>
      <c r="ENR214" s="262"/>
      <c r="ENS214" s="262"/>
      <c r="ENT214" s="262"/>
      <c r="ENU214" s="262"/>
      <c r="ENV214" s="262"/>
      <c r="ENW214" s="262"/>
      <c r="ENX214" s="262"/>
      <c r="ENY214" s="226"/>
      <c r="ENZ214" s="226"/>
      <c r="EOA214" s="226"/>
      <c r="EOB214" s="226"/>
      <c r="EOC214" s="226"/>
      <c r="EOD214" s="250"/>
      <c r="EOE214" s="250"/>
      <c r="EOF214" s="22"/>
      <c r="EOG214" s="22"/>
      <c r="EOH214" s="6"/>
      <c r="EOI214" s="7"/>
      <c r="EOJ214" s="7"/>
      <c r="EOK214" s="7"/>
      <c r="EOL214" s="8"/>
      <c r="EOM214" s="9"/>
      <c r="EON214" s="10"/>
      <c r="EOO214" s="10"/>
      <c r="EOP214" s="10"/>
      <c r="EOQ214" s="11"/>
      <c r="EOR214" s="8"/>
      <c r="EOS214" s="8"/>
      <c r="EOT214" s="8"/>
      <c r="EOU214" s="11"/>
      <c r="EOV214" s="12"/>
      <c r="EOW214" s="12"/>
      <c r="EOX214" s="12"/>
      <c r="EOY214" s="12"/>
      <c r="EOZ214" s="11"/>
      <c r="EPA214" s="11"/>
      <c r="EPB214" s="11"/>
      <c r="EPC214" s="13"/>
      <c r="EPD214" s="14"/>
      <c r="EPE214" s="15"/>
      <c r="EPF214" s="15"/>
      <c r="EPG214" s="16"/>
      <c r="EPH214" s="16"/>
      <c r="EPI214" s="17"/>
      <c r="EPJ214" s="17"/>
      <c r="EPK214" s="283"/>
      <c r="EPL214" s="18"/>
      <c r="EPM214" s="59"/>
      <c r="EPN214" s="129"/>
      <c r="EPO214" s="290"/>
      <c r="EPP214" s="9"/>
      <c r="EPQ214" s="259"/>
      <c r="EPR214" s="259"/>
      <c r="EPS214" s="262"/>
      <c r="EPT214" s="262"/>
      <c r="EPU214" s="262"/>
      <c r="EPV214" s="262"/>
      <c r="EPW214" s="274"/>
      <c r="EPX214" s="274"/>
      <c r="EPY214" s="274"/>
      <c r="EPZ214" s="274"/>
      <c r="EQA214" s="262"/>
      <c r="EQB214" s="262"/>
      <c r="EQC214" s="262"/>
      <c r="EQD214" s="262"/>
      <c r="EQE214" s="261"/>
      <c r="EQF214" s="261"/>
      <c r="EQG214" s="261"/>
      <c r="EQH214" s="261"/>
      <c r="EQI214" s="261"/>
      <c r="EQJ214" s="261"/>
      <c r="EQK214" s="262"/>
      <c r="EQL214" s="262"/>
      <c r="EQM214" s="262"/>
      <c r="EQN214" s="262"/>
      <c r="EQO214" s="262"/>
      <c r="EQP214" s="262"/>
      <c r="EQQ214" s="262"/>
      <c r="EQR214" s="262"/>
      <c r="EQS214" s="262"/>
      <c r="EQT214" s="262"/>
      <c r="EQU214" s="261"/>
      <c r="EQV214" s="261"/>
      <c r="EQW214" s="262"/>
      <c r="EQX214" s="262"/>
      <c r="EQY214" s="262"/>
      <c r="EQZ214" s="262"/>
      <c r="ERA214" s="262"/>
      <c r="ERB214" s="262"/>
      <c r="ERC214" s="261"/>
      <c r="ERD214" s="261"/>
      <c r="ERE214" s="262"/>
      <c r="ERF214" s="262"/>
      <c r="ERG214" s="262"/>
      <c r="ERH214" s="262"/>
      <c r="ERI214" s="262"/>
      <c r="ERJ214" s="262"/>
      <c r="ERK214" s="261"/>
      <c r="ERL214" s="261"/>
      <c r="ERM214" s="262"/>
      <c r="ERN214" s="262"/>
      <c r="ERO214" s="262"/>
      <c r="ERP214" s="262"/>
      <c r="ERQ214" s="262"/>
      <c r="ERR214" s="262"/>
      <c r="ERS214" s="262"/>
      <c r="ERT214" s="262"/>
      <c r="ERU214" s="262"/>
      <c r="ERV214" s="262"/>
      <c r="ERW214" s="262"/>
      <c r="ERX214" s="262"/>
      <c r="ERY214" s="262"/>
      <c r="ERZ214" s="262"/>
      <c r="ESA214" s="262"/>
      <c r="ESB214" s="262"/>
      <c r="ESC214" s="226"/>
      <c r="ESD214" s="226"/>
      <c r="ESE214" s="226"/>
      <c r="ESF214" s="226"/>
      <c r="ESG214" s="226"/>
      <c r="ESH214" s="250"/>
      <c r="ESI214" s="250"/>
      <c r="ESJ214" s="22"/>
      <c r="ESK214" s="22"/>
      <c r="ESL214" s="6"/>
      <c r="ESM214" s="7"/>
      <c r="ESN214" s="7"/>
      <c r="ESO214" s="7"/>
      <c r="ESP214" s="8"/>
      <c r="ESQ214" s="9"/>
      <c r="ESR214" s="10"/>
      <c r="ESS214" s="10"/>
      <c r="EST214" s="10"/>
      <c r="ESU214" s="11"/>
      <c r="ESV214" s="8"/>
      <c r="ESW214" s="8"/>
      <c r="ESX214" s="8"/>
      <c r="ESY214" s="11"/>
      <c r="ESZ214" s="12"/>
      <c r="ETA214" s="12"/>
      <c r="ETB214" s="12"/>
      <c r="ETC214" s="12"/>
      <c r="ETD214" s="11"/>
      <c r="ETE214" s="11"/>
      <c r="ETF214" s="11"/>
      <c r="ETG214" s="13"/>
      <c r="ETH214" s="14"/>
      <c r="ETI214" s="15"/>
      <c r="ETJ214" s="15"/>
      <c r="ETK214" s="16"/>
      <c r="ETL214" s="16"/>
      <c r="ETM214" s="17"/>
      <c r="ETN214" s="17"/>
      <c r="ETO214" s="283"/>
      <c r="ETP214" s="18"/>
      <c r="ETQ214" s="59"/>
      <c r="ETR214" s="129"/>
      <c r="ETS214" s="290"/>
      <c r="ETT214" s="9"/>
      <c r="ETU214" s="259"/>
      <c r="ETV214" s="259"/>
      <c r="ETW214" s="262"/>
      <c r="ETX214" s="262"/>
      <c r="ETY214" s="262"/>
      <c r="ETZ214" s="262"/>
      <c r="EUA214" s="274"/>
      <c r="EUB214" s="274"/>
      <c r="EUC214" s="274"/>
      <c r="EUD214" s="274"/>
      <c r="EUE214" s="262"/>
      <c r="EUF214" s="262"/>
      <c r="EUG214" s="262"/>
      <c r="EUH214" s="262"/>
      <c r="EUI214" s="261"/>
      <c r="EUJ214" s="261"/>
      <c r="EUK214" s="261"/>
      <c r="EUL214" s="261"/>
      <c r="EUM214" s="261"/>
      <c r="EUN214" s="261"/>
      <c r="EUO214" s="262"/>
      <c r="EUP214" s="262"/>
      <c r="EUQ214" s="262"/>
      <c r="EUR214" s="262"/>
      <c r="EUS214" s="262"/>
      <c r="EUT214" s="262"/>
      <c r="EUU214" s="262"/>
      <c r="EUV214" s="262"/>
      <c r="EUW214" s="262"/>
      <c r="EUX214" s="262"/>
      <c r="EUY214" s="261"/>
      <c r="EUZ214" s="261"/>
      <c r="EVA214" s="262"/>
      <c r="EVB214" s="262"/>
      <c r="EVC214" s="262"/>
      <c r="EVD214" s="262"/>
      <c r="EVE214" s="262"/>
      <c r="EVF214" s="262"/>
      <c r="EVG214" s="261"/>
      <c r="EVH214" s="261"/>
      <c r="EVI214" s="262"/>
      <c r="EVJ214" s="262"/>
      <c r="EVK214" s="262"/>
      <c r="EVL214" s="262"/>
      <c r="EVM214" s="262"/>
      <c r="EVN214" s="262"/>
      <c r="EVO214" s="261"/>
      <c r="EVP214" s="261"/>
      <c r="EVQ214" s="262"/>
      <c r="EVR214" s="262"/>
      <c r="EVS214" s="262"/>
      <c r="EVT214" s="262"/>
      <c r="EVU214" s="262"/>
      <c r="EVV214" s="262"/>
      <c r="EVW214" s="262"/>
      <c r="EVX214" s="262"/>
      <c r="EVY214" s="262"/>
      <c r="EVZ214" s="262"/>
      <c r="EWA214" s="262"/>
      <c r="EWB214" s="262"/>
      <c r="EWC214" s="262"/>
      <c r="EWD214" s="262"/>
      <c r="EWE214" s="262"/>
      <c r="EWF214" s="262"/>
      <c r="EWG214" s="226"/>
      <c r="EWH214" s="226"/>
      <c r="EWI214" s="226"/>
      <c r="EWJ214" s="226"/>
      <c r="EWK214" s="226"/>
      <c r="EWL214" s="250"/>
      <c r="EWM214" s="250"/>
      <c r="EWN214" s="22"/>
      <c r="EWO214" s="22"/>
      <c r="EWP214" s="6"/>
      <c r="EWQ214" s="7"/>
      <c r="EWR214" s="7"/>
      <c r="EWS214" s="7"/>
      <c r="EWT214" s="8"/>
      <c r="EWU214" s="9"/>
      <c r="EWV214" s="10"/>
      <c r="EWW214" s="10"/>
      <c r="EWX214" s="10"/>
      <c r="EWY214" s="11"/>
      <c r="EWZ214" s="8"/>
      <c r="EXA214" s="8"/>
      <c r="EXB214" s="8"/>
      <c r="EXC214" s="11"/>
      <c r="EXD214" s="12"/>
      <c r="EXE214" s="12"/>
      <c r="EXF214" s="12"/>
      <c r="EXG214" s="12"/>
      <c r="EXH214" s="11"/>
      <c r="EXI214" s="11"/>
      <c r="EXJ214" s="11"/>
      <c r="EXK214" s="13"/>
      <c r="EXL214" s="14"/>
      <c r="EXM214" s="15"/>
      <c r="EXN214" s="15"/>
      <c r="EXO214" s="16"/>
      <c r="EXP214" s="16"/>
      <c r="EXQ214" s="17"/>
      <c r="EXR214" s="17"/>
      <c r="EXS214" s="283"/>
      <c r="EXT214" s="18"/>
      <c r="EXU214" s="59"/>
      <c r="EXV214" s="129"/>
      <c r="EXW214" s="290"/>
      <c r="EXX214" s="9"/>
      <c r="EXY214" s="259"/>
      <c r="EXZ214" s="259"/>
      <c r="EYA214" s="262"/>
      <c r="EYB214" s="262"/>
      <c r="EYC214" s="262"/>
      <c r="EYD214" s="262"/>
      <c r="EYE214" s="274"/>
      <c r="EYF214" s="274"/>
      <c r="EYG214" s="274"/>
      <c r="EYH214" s="274"/>
      <c r="EYI214" s="262"/>
      <c r="EYJ214" s="262"/>
      <c r="EYK214" s="262"/>
      <c r="EYL214" s="262"/>
      <c r="EYM214" s="261"/>
      <c r="EYN214" s="261"/>
      <c r="EYO214" s="261"/>
      <c r="EYP214" s="261"/>
      <c r="EYQ214" s="261"/>
      <c r="EYR214" s="261"/>
      <c r="EYS214" s="262"/>
      <c r="EYT214" s="262"/>
      <c r="EYU214" s="262"/>
      <c r="EYV214" s="262"/>
      <c r="EYW214" s="262"/>
      <c r="EYX214" s="262"/>
      <c r="EYY214" s="262"/>
      <c r="EYZ214" s="262"/>
      <c r="EZA214" s="262"/>
      <c r="EZB214" s="262"/>
      <c r="EZC214" s="261"/>
      <c r="EZD214" s="261"/>
      <c r="EZE214" s="262"/>
      <c r="EZF214" s="262"/>
      <c r="EZG214" s="262"/>
      <c r="EZH214" s="262"/>
      <c r="EZI214" s="262"/>
      <c r="EZJ214" s="262"/>
      <c r="EZK214" s="261"/>
      <c r="EZL214" s="261"/>
      <c r="EZM214" s="262"/>
      <c r="EZN214" s="262"/>
      <c r="EZO214" s="262"/>
      <c r="EZP214" s="262"/>
      <c r="EZQ214" s="262"/>
      <c r="EZR214" s="262"/>
      <c r="EZS214" s="261"/>
      <c r="EZT214" s="261"/>
      <c r="EZU214" s="262"/>
      <c r="EZV214" s="262"/>
      <c r="EZW214" s="262"/>
      <c r="EZX214" s="262"/>
      <c r="EZY214" s="262"/>
      <c r="EZZ214" s="262"/>
      <c r="FAA214" s="262"/>
      <c r="FAB214" s="262"/>
      <c r="FAC214" s="262"/>
      <c r="FAD214" s="262"/>
      <c r="FAE214" s="262"/>
      <c r="FAF214" s="262"/>
      <c r="FAG214" s="262"/>
      <c r="FAH214" s="262"/>
      <c r="FAI214" s="262"/>
      <c r="FAJ214" s="262"/>
      <c r="FAK214" s="226"/>
      <c r="FAL214" s="226"/>
      <c r="FAM214" s="226"/>
      <c r="FAN214" s="226"/>
      <c r="FAO214" s="226"/>
      <c r="FAP214" s="250"/>
      <c r="FAQ214" s="250"/>
      <c r="FAR214" s="22"/>
      <c r="FAS214" s="22"/>
      <c r="FAT214" s="6"/>
      <c r="FAU214" s="7"/>
      <c r="FAV214" s="7"/>
      <c r="FAW214" s="7"/>
      <c r="FAX214" s="8"/>
      <c r="FAY214" s="9"/>
      <c r="FAZ214" s="10"/>
      <c r="FBA214" s="10"/>
      <c r="FBB214" s="10"/>
      <c r="FBC214" s="11"/>
      <c r="FBD214" s="8"/>
      <c r="FBE214" s="8"/>
      <c r="FBF214" s="8"/>
      <c r="FBG214" s="11"/>
      <c r="FBH214" s="12"/>
      <c r="FBI214" s="12"/>
      <c r="FBJ214" s="12"/>
      <c r="FBK214" s="12"/>
      <c r="FBL214" s="11"/>
      <c r="FBM214" s="11"/>
      <c r="FBN214" s="11"/>
      <c r="FBO214" s="13"/>
      <c r="FBP214" s="14"/>
      <c r="FBQ214" s="15"/>
      <c r="FBR214" s="15"/>
      <c r="FBS214" s="16"/>
      <c r="FBT214" s="16"/>
      <c r="FBU214" s="17"/>
      <c r="FBV214" s="17"/>
      <c r="FBW214" s="283"/>
      <c r="FBX214" s="18"/>
      <c r="FBY214" s="59"/>
      <c r="FBZ214" s="129"/>
      <c r="FCA214" s="290"/>
      <c r="FCB214" s="9"/>
      <c r="FCC214" s="259"/>
      <c r="FCD214" s="259"/>
      <c r="FCE214" s="262"/>
      <c r="FCF214" s="262"/>
      <c r="FCG214" s="262"/>
      <c r="FCH214" s="262"/>
      <c r="FCI214" s="274"/>
      <c r="FCJ214" s="274"/>
      <c r="FCK214" s="274"/>
      <c r="FCL214" s="274"/>
      <c r="FCM214" s="262"/>
      <c r="FCN214" s="262"/>
      <c r="FCO214" s="262"/>
      <c r="FCP214" s="262"/>
      <c r="FCQ214" s="261"/>
      <c r="FCR214" s="261"/>
      <c r="FCS214" s="261"/>
      <c r="FCT214" s="261"/>
      <c r="FCU214" s="261"/>
      <c r="FCV214" s="261"/>
      <c r="FCW214" s="262"/>
      <c r="FCX214" s="262"/>
      <c r="FCY214" s="262"/>
      <c r="FCZ214" s="262"/>
      <c r="FDA214" s="262"/>
      <c r="FDB214" s="262"/>
      <c r="FDC214" s="262"/>
      <c r="FDD214" s="262"/>
      <c r="FDE214" s="262"/>
      <c r="FDF214" s="262"/>
      <c r="FDG214" s="261"/>
      <c r="FDH214" s="261"/>
      <c r="FDI214" s="262"/>
      <c r="FDJ214" s="262"/>
      <c r="FDK214" s="262"/>
      <c r="FDL214" s="262"/>
      <c r="FDM214" s="262"/>
      <c r="FDN214" s="262"/>
      <c r="FDO214" s="261"/>
      <c r="FDP214" s="261"/>
      <c r="FDQ214" s="262"/>
      <c r="FDR214" s="262"/>
      <c r="FDS214" s="262"/>
      <c r="FDT214" s="262"/>
      <c r="FDU214" s="262"/>
      <c r="FDV214" s="262"/>
      <c r="FDW214" s="261"/>
      <c r="FDX214" s="261"/>
      <c r="FDY214" s="262"/>
      <c r="FDZ214" s="262"/>
      <c r="FEA214" s="262"/>
      <c r="FEB214" s="262"/>
      <c r="FEC214" s="262"/>
      <c r="FED214" s="262"/>
      <c r="FEE214" s="262"/>
      <c r="FEF214" s="262"/>
      <c r="FEG214" s="262"/>
      <c r="FEH214" s="262"/>
      <c r="FEI214" s="262"/>
      <c r="FEJ214" s="262"/>
      <c r="FEK214" s="262"/>
      <c r="FEL214" s="262"/>
      <c r="FEM214" s="262"/>
      <c r="FEN214" s="262"/>
      <c r="FEO214" s="226"/>
      <c r="FEP214" s="226"/>
      <c r="FEQ214" s="226"/>
      <c r="FER214" s="226"/>
      <c r="FES214" s="226"/>
      <c r="FET214" s="250"/>
      <c r="FEU214" s="250"/>
      <c r="FEV214" s="22"/>
      <c r="FEW214" s="22"/>
      <c r="FEX214" s="6"/>
      <c r="FEY214" s="7"/>
      <c r="FEZ214" s="7"/>
      <c r="FFA214" s="7"/>
      <c r="FFB214" s="8"/>
      <c r="FFC214" s="9"/>
      <c r="FFD214" s="10"/>
      <c r="FFE214" s="10"/>
      <c r="FFF214" s="10"/>
      <c r="FFG214" s="11"/>
      <c r="FFH214" s="8"/>
      <c r="FFI214" s="8"/>
      <c r="FFJ214" s="8"/>
      <c r="FFK214" s="11"/>
      <c r="FFL214" s="12"/>
      <c r="FFM214" s="12"/>
      <c r="FFN214" s="12"/>
      <c r="FFO214" s="12"/>
      <c r="FFP214" s="11"/>
      <c r="FFQ214" s="11"/>
      <c r="FFR214" s="11"/>
      <c r="FFS214" s="13"/>
      <c r="FFT214" s="14"/>
      <c r="FFU214" s="15"/>
      <c r="FFV214" s="15"/>
      <c r="FFW214" s="16"/>
      <c r="FFX214" s="16"/>
      <c r="FFY214" s="17"/>
      <c r="FFZ214" s="17"/>
      <c r="FGA214" s="283"/>
      <c r="FGB214" s="18"/>
      <c r="FGC214" s="59"/>
      <c r="FGD214" s="129"/>
      <c r="FGE214" s="290"/>
      <c r="FGF214" s="9"/>
      <c r="FGG214" s="259"/>
      <c r="FGH214" s="259"/>
      <c r="FGI214" s="262"/>
      <c r="FGJ214" s="262"/>
      <c r="FGK214" s="262"/>
      <c r="FGL214" s="262"/>
      <c r="FGM214" s="274"/>
      <c r="FGN214" s="274"/>
      <c r="FGO214" s="274"/>
      <c r="FGP214" s="274"/>
      <c r="FGQ214" s="262"/>
      <c r="FGR214" s="262"/>
      <c r="FGS214" s="262"/>
      <c r="FGT214" s="262"/>
      <c r="FGU214" s="261"/>
      <c r="FGV214" s="261"/>
      <c r="FGW214" s="261"/>
      <c r="FGX214" s="261"/>
      <c r="FGY214" s="261"/>
      <c r="FGZ214" s="261"/>
      <c r="FHA214" s="262"/>
      <c r="FHB214" s="262"/>
      <c r="FHC214" s="262"/>
      <c r="FHD214" s="262"/>
      <c r="FHE214" s="262"/>
      <c r="FHF214" s="262"/>
      <c r="FHG214" s="262"/>
      <c r="FHH214" s="262"/>
      <c r="FHI214" s="262"/>
      <c r="FHJ214" s="262"/>
      <c r="FHK214" s="261"/>
      <c r="FHL214" s="261"/>
      <c r="FHM214" s="262"/>
      <c r="FHN214" s="262"/>
      <c r="FHO214" s="262"/>
      <c r="FHP214" s="262"/>
      <c r="FHQ214" s="262"/>
      <c r="FHR214" s="262"/>
      <c r="FHS214" s="261"/>
      <c r="FHT214" s="261"/>
      <c r="FHU214" s="262"/>
      <c r="FHV214" s="262"/>
      <c r="FHW214" s="262"/>
      <c r="FHX214" s="262"/>
      <c r="FHY214" s="262"/>
      <c r="FHZ214" s="262"/>
      <c r="FIA214" s="261"/>
      <c r="FIB214" s="261"/>
      <c r="FIC214" s="262"/>
      <c r="FID214" s="262"/>
      <c r="FIE214" s="262"/>
      <c r="FIF214" s="262"/>
      <c r="FIG214" s="262"/>
      <c r="FIH214" s="262"/>
      <c r="FII214" s="262"/>
      <c r="FIJ214" s="262"/>
      <c r="FIK214" s="262"/>
      <c r="FIL214" s="262"/>
      <c r="FIM214" s="262"/>
      <c r="FIN214" s="262"/>
      <c r="FIO214" s="262"/>
      <c r="FIP214" s="262"/>
      <c r="FIQ214" s="262"/>
      <c r="FIR214" s="262"/>
      <c r="FIS214" s="226"/>
      <c r="FIT214" s="226"/>
      <c r="FIU214" s="226"/>
      <c r="FIV214" s="226"/>
      <c r="FIW214" s="226"/>
      <c r="FIX214" s="250"/>
      <c r="FIY214" s="250"/>
      <c r="FIZ214" s="22"/>
      <c r="FJA214" s="22"/>
      <c r="FJB214" s="6"/>
      <c r="FJC214" s="7"/>
      <c r="FJD214" s="7"/>
      <c r="FJE214" s="7"/>
      <c r="FJF214" s="8"/>
      <c r="FJG214" s="9"/>
      <c r="FJH214" s="10"/>
      <c r="FJI214" s="10"/>
      <c r="FJJ214" s="10"/>
      <c r="FJK214" s="11"/>
      <c r="FJL214" s="8"/>
      <c r="FJM214" s="8"/>
      <c r="FJN214" s="8"/>
      <c r="FJO214" s="11"/>
      <c r="FJP214" s="12"/>
      <c r="FJQ214" s="12"/>
      <c r="FJR214" s="12"/>
      <c r="FJS214" s="12"/>
      <c r="FJT214" s="11"/>
      <c r="FJU214" s="11"/>
      <c r="FJV214" s="11"/>
      <c r="FJW214" s="13"/>
      <c r="FJX214" s="14"/>
      <c r="FJY214" s="15"/>
      <c r="FJZ214" s="15"/>
      <c r="FKA214" s="16"/>
      <c r="FKB214" s="16"/>
      <c r="FKC214" s="17"/>
      <c r="FKD214" s="17"/>
      <c r="FKE214" s="283"/>
      <c r="FKF214" s="18"/>
      <c r="FKG214" s="59"/>
      <c r="FKH214" s="129"/>
      <c r="FKI214" s="290"/>
      <c r="FKJ214" s="9"/>
      <c r="FKK214" s="259"/>
      <c r="FKL214" s="259"/>
      <c r="FKM214" s="262"/>
      <c r="FKN214" s="262"/>
      <c r="FKO214" s="262"/>
      <c r="FKP214" s="262"/>
      <c r="FKQ214" s="274"/>
      <c r="FKR214" s="274"/>
      <c r="FKS214" s="274"/>
      <c r="FKT214" s="274"/>
      <c r="FKU214" s="262"/>
      <c r="FKV214" s="262"/>
      <c r="FKW214" s="262"/>
      <c r="FKX214" s="262"/>
      <c r="FKY214" s="261"/>
      <c r="FKZ214" s="261"/>
      <c r="FLA214" s="261"/>
      <c r="FLB214" s="261"/>
      <c r="FLC214" s="261"/>
      <c r="FLD214" s="261"/>
      <c r="FLE214" s="262"/>
      <c r="FLF214" s="262"/>
      <c r="FLG214" s="262"/>
      <c r="FLH214" s="262"/>
      <c r="FLI214" s="262"/>
      <c r="FLJ214" s="262"/>
      <c r="FLK214" s="262"/>
      <c r="FLL214" s="262"/>
      <c r="FLM214" s="262"/>
      <c r="FLN214" s="262"/>
      <c r="FLO214" s="261"/>
      <c r="FLP214" s="261"/>
      <c r="FLQ214" s="262"/>
      <c r="FLR214" s="262"/>
      <c r="FLS214" s="262"/>
      <c r="FLT214" s="262"/>
      <c r="FLU214" s="262"/>
      <c r="FLV214" s="262"/>
      <c r="FLW214" s="261"/>
      <c r="FLX214" s="261"/>
      <c r="FLY214" s="262"/>
      <c r="FLZ214" s="262"/>
      <c r="FMA214" s="262"/>
      <c r="FMB214" s="262"/>
      <c r="FMC214" s="262"/>
      <c r="FMD214" s="262"/>
      <c r="FME214" s="261"/>
      <c r="FMF214" s="261"/>
      <c r="FMG214" s="262"/>
      <c r="FMH214" s="262"/>
      <c r="FMI214" s="262"/>
      <c r="FMJ214" s="262"/>
      <c r="FMK214" s="262"/>
      <c r="FML214" s="262"/>
      <c r="FMM214" s="262"/>
      <c r="FMN214" s="262"/>
      <c r="FMO214" s="262"/>
      <c r="FMP214" s="262"/>
      <c r="FMQ214" s="262"/>
      <c r="FMR214" s="262"/>
      <c r="FMS214" s="262"/>
      <c r="FMT214" s="262"/>
      <c r="FMU214" s="262"/>
      <c r="FMV214" s="262"/>
      <c r="FMW214" s="226"/>
      <c r="FMX214" s="226"/>
      <c r="FMY214" s="226"/>
      <c r="FMZ214" s="226"/>
      <c r="FNA214" s="226"/>
      <c r="FNB214" s="250"/>
      <c r="FNC214" s="250"/>
      <c r="FND214" s="22"/>
      <c r="FNE214" s="22"/>
      <c r="FNF214" s="6"/>
      <c r="FNG214" s="7"/>
      <c r="FNH214" s="7"/>
      <c r="FNI214" s="7"/>
      <c r="FNJ214" s="8"/>
      <c r="FNK214" s="9"/>
      <c r="FNL214" s="10"/>
      <c r="FNM214" s="10"/>
      <c r="FNN214" s="10"/>
      <c r="FNO214" s="11"/>
      <c r="FNP214" s="8"/>
      <c r="FNQ214" s="8"/>
      <c r="FNR214" s="8"/>
      <c r="FNS214" s="11"/>
      <c r="FNT214" s="12"/>
      <c r="FNU214" s="12"/>
      <c r="FNV214" s="12"/>
      <c r="FNW214" s="12"/>
      <c r="FNX214" s="11"/>
      <c r="FNY214" s="11"/>
      <c r="FNZ214" s="11"/>
      <c r="FOA214" s="13"/>
      <c r="FOB214" s="14"/>
      <c r="FOC214" s="15"/>
      <c r="FOD214" s="15"/>
      <c r="FOE214" s="16"/>
      <c r="FOF214" s="16"/>
      <c r="FOG214" s="17"/>
      <c r="FOH214" s="17"/>
      <c r="FOI214" s="283"/>
      <c r="FOJ214" s="18"/>
      <c r="FOK214" s="59"/>
      <c r="FOL214" s="129"/>
      <c r="FOM214" s="290"/>
      <c r="FON214" s="9"/>
      <c r="FOO214" s="259"/>
      <c r="FOP214" s="259"/>
      <c r="FOQ214" s="262"/>
      <c r="FOR214" s="262"/>
      <c r="FOS214" s="262"/>
      <c r="FOT214" s="262"/>
      <c r="FOU214" s="274"/>
      <c r="FOV214" s="274"/>
      <c r="FOW214" s="274"/>
      <c r="FOX214" s="274"/>
      <c r="FOY214" s="262"/>
      <c r="FOZ214" s="262"/>
      <c r="FPA214" s="262"/>
      <c r="FPB214" s="262"/>
      <c r="FPC214" s="261"/>
      <c r="FPD214" s="261"/>
      <c r="FPE214" s="261"/>
      <c r="FPF214" s="261"/>
      <c r="FPG214" s="261"/>
      <c r="FPH214" s="261"/>
      <c r="FPI214" s="262"/>
      <c r="FPJ214" s="262"/>
      <c r="FPK214" s="262"/>
      <c r="FPL214" s="262"/>
      <c r="FPM214" s="262"/>
      <c r="FPN214" s="262"/>
      <c r="FPO214" s="262"/>
      <c r="FPP214" s="262"/>
      <c r="FPQ214" s="262"/>
      <c r="FPR214" s="262"/>
      <c r="FPS214" s="261"/>
      <c r="FPT214" s="261"/>
      <c r="FPU214" s="262"/>
      <c r="FPV214" s="262"/>
      <c r="FPW214" s="262"/>
      <c r="FPX214" s="262"/>
      <c r="FPY214" s="262"/>
      <c r="FPZ214" s="262"/>
      <c r="FQA214" s="261"/>
      <c r="FQB214" s="261"/>
      <c r="FQC214" s="262"/>
      <c r="FQD214" s="262"/>
      <c r="FQE214" s="262"/>
      <c r="FQF214" s="262"/>
      <c r="FQG214" s="262"/>
      <c r="FQH214" s="262"/>
      <c r="FQI214" s="261"/>
      <c r="FQJ214" s="261"/>
      <c r="FQK214" s="262"/>
      <c r="FQL214" s="262"/>
      <c r="FQM214" s="262"/>
      <c r="FQN214" s="262"/>
      <c r="FQO214" s="262"/>
      <c r="FQP214" s="262"/>
      <c r="FQQ214" s="262"/>
      <c r="FQR214" s="262"/>
      <c r="FQS214" s="262"/>
      <c r="FQT214" s="262"/>
      <c r="FQU214" s="262"/>
      <c r="FQV214" s="262"/>
      <c r="FQW214" s="262"/>
      <c r="FQX214" s="262"/>
      <c r="FQY214" s="262"/>
      <c r="FQZ214" s="262"/>
      <c r="FRA214" s="226"/>
      <c r="FRB214" s="226"/>
      <c r="FRC214" s="226"/>
      <c r="FRD214" s="226"/>
      <c r="FRE214" s="226"/>
      <c r="FRF214" s="250"/>
      <c r="FRG214" s="250"/>
      <c r="FRH214" s="22"/>
      <c r="FRI214" s="22"/>
      <c r="FRJ214" s="6"/>
      <c r="FRK214" s="7"/>
      <c r="FRL214" s="7"/>
      <c r="FRM214" s="7"/>
      <c r="FRN214" s="8"/>
      <c r="FRO214" s="9"/>
      <c r="FRP214" s="10"/>
      <c r="FRQ214" s="10"/>
      <c r="FRR214" s="10"/>
      <c r="FRS214" s="11"/>
      <c r="FRT214" s="8"/>
      <c r="FRU214" s="8"/>
      <c r="FRV214" s="8"/>
      <c r="FRW214" s="11"/>
      <c r="FRX214" s="12"/>
      <c r="FRY214" s="12"/>
      <c r="FRZ214" s="12"/>
      <c r="FSA214" s="12"/>
      <c r="FSB214" s="11"/>
      <c r="FSC214" s="11"/>
      <c r="FSD214" s="11"/>
      <c r="FSE214" s="13"/>
      <c r="FSF214" s="14"/>
      <c r="FSG214" s="15"/>
      <c r="FSH214" s="15"/>
      <c r="FSI214" s="16"/>
      <c r="FSJ214" s="16"/>
      <c r="FSK214" s="17"/>
      <c r="FSL214" s="17"/>
      <c r="FSM214" s="283"/>
      <c r="FSN214" s="18"/>
      <c r="FSO214" s="59"/>
      <c r="FSP214" s="129"/>
      <c r="FSQ214" s="290"/>
      <c r="FSR214" s="9"/>
      <c r="FSS214" s="259"/>
      <c r="FST214" s="259"/>
      <c r="FSU214" s="262"/>
      <c r="FSV214" s="262"/>
      <c r="FSW214" s="262"/>
      <c r="FSX214" s="262"/>
      <c r="FSY214" s="274"/>
      <c r="FSZ214" s="274"/>
      <c r="FTA214" s="274"/>
      <c r="FTB214" s="274"/>
      <c r="FTC214" s="262"/>
      <c r="FTD214" s="262"/>
      <c r="FTE214" s="262"/>
      <c r="FTF214" s="262"/>
      <c r="FTG214" s="261"/>
      <c r="FTH214" s="261"/>
      <c r="FTI214" s="261"/>
      <c r="FTJ214" s="261"/>
      <c r="FTK214" s="261"/>
      <c r="FTL214" s="261"/>
      <c r="FTM214" s="262"/>
      <c r="FTN214" s="262"/>
      <c r="FTO214" s="262"/>
      <c r="FTP214" s="262"/>
      <c r="FTQ214" s="262"/>
      <c r="FTR214" s="262"/>
      <c r="FTS214" s="262"/>
      <c r="FTT214" s="262"/>
      <c r="FTU214" s="262"/>
      <c r="FTV214" s="262"/>
      <c r="FTW214" s="261"/>
      <c r="FTX214" s="261"/>
      <c r="FTY214" s="262"/>
      <c r="FTZ214" s="262"/>
      <c r="FUA214" s="262"/>
      <c r="FUB214" s="262"/>
      <c r="FUC214" s="262"/>
      <c r="FUD214" s="262"/>
      <c r="FUE214" s="261"/>
      <c r="FUF214" s="261"/>
      <c r="FUG214" s="262"/>
      <c r="FUH214" s="262"/>
      <c r="FUI214" s="262"/>
      <c r="FUJ214" s="262"/>
      <c r="FUK214" s="262"/>
      <c r="FUL214" s="262"/>
      <c r="FUM214" s="261"/>
      <c r="FUN214" s="261"/>
      <c r="FUO214" s="262"/>
      <c r="FUP214" s="262"/>
      <c r="FUQ214" s="262"/>
      <c r="FUR214" s="262"/>
      <c r="FUS214" s="262"/>
      <c r="FUT214" s="262"/>
      <c r="FUU214" s="262"/>
      <c r="FUV214" s="262"/>
      <c r="FUW214" s="262"/>
      <c r="FUX214" s="262"/>
      <c r="FUY214" s="262"/>
      <c r="FUZ214" s="262"/>
      <c r="FVA214" s="262"/>
      <c r="FVB214" s="262"/>
      <c r="FVC214" s="262"/>
      <c r="FVD214" s="262"/>
      <c r="FVE214" s="226"/>
      <c r="FVF214" s="226"/>
      <c r="FVG214" s="226"/>
      <c r="FVH214" s="226"/>
      <c r="FVI214" s="226"/>
      <c r="FVJ214" s="250"/>
      <c r="FVK214" s="250"/>
      <c r="FVL214" s="22"/>
      <c r="FVM214" s="22"/>
      <c r="FVN214" s="6"/>
      <c r="FVO214" s="7"/>
      <c r="FVP214" s="7"/>
      <c r="FVQ214" s="7"/>
      <c r="FVR214" s="8"/>
      <c r="FVS214" s="9"/>
      <c r="FVT214" s="10"/>
      <c r="FVU214" s="10"/>
      <c r="FVV214" s="10"/>
      <c r="FVW214" s="11"/>
      <c r="FVX214" s="8"/>
      <c r="FVY214" s="8"/>
      <c r="FVZ214" s="8"/>
      <c r="FWA214" s="11"/>
      <c r="FWB214" s="12"/>
      <c r="FWC214" s="12"/>
      <c r="FWD214" s="12"/>
      <c r="FWE214" s="12"/>
      <c r="FWF214" s="11"/>
      <c r="FWG214" s="11"/>
      <c r="FWH214" s="11"/>
      <c r="FWI214" s="13"/>
      <c r="FWJ214" s="14"/>
      <c r="FWK214" s="15"/>
      <c r="FWL214" s="15"/>
      <c r="FWM214" s="16"/>
      <c r="FWN214" s="16"/>
      <c r="FWO214" s="17"/>
      <c r="FWP214" s="17"/>
      <c r="FWQ214" s="283"/>
      <c r="FWR214" s="18"/>
      <c r="FWS214" s="59"/>
      <c r="FWT214" s="129"/>
      <c r="FWU214" s="290"/>
      <c r="FWV214" s="9"/>
      <c r="FWW214" s="259"/>
      <c r="FWX214" s="259"/>
      <c r="FWY214" s="262"/>
      <c r="FWZ214" s="262"/>
      <c r="FXA214" s="262"/>
      <c r="FXB214" s="262"/>
      <c r="FXC214" s="274"/>
      <c r="FXD214" s="274"/>
      <c r="FXE214" s="274"/>
      <c r="FXF214" s="274"/>
      <c r="FXG214" s="262"/>
      <c r="FXH214" s="262"/>
      <c r="FXI214" s="262"/>
      <c r="FXJ214" s="262"/>
      <c r="FXK214" s="261"/>
      <c r="FXL214" s="261"/>
      <c r="FXM214" s="261"/>
      <c r="FXN214" s="261"/>
      <c r="FXO214" s="261"/>
      <c r="FXP214" s="261"/>
      <c r="FXQ214" s="262"/>
      <c r="FXR214" s="262"/>
      <c r="FXS214" s="262"/>
      <c r="FXT214" s="262"/>
      <c r="FXU214" s="262"/>
      <c r="FXV214" s="262"/>
      <c r="FXW214" s="262"/>
      <c r="FXX214" s="262"/>
      <c r="FXY214" s="262"/>
      <c r="FXZ214" s="262"/>
      <c r="FYA214" s="261"/>
      <c r="FYB214" s="261"/>
      <c r="FYC214" s="262"/>
      <c r="FYD214" s="262"/>
      <c r="FYE214" s="262"/>
      <c r="FYF214" s="262"/>
      <c r="FYG214" s="262"/>
      <c r="FYH214" s="262"/>
      <c r="FYI214" s="261"/>
      <c r="FYJ214" s="261"/>
      <c r="FYK214" s="262"/>
      <c r="FYL214" s="262"/>
      <c r="FYM214" s="262"/>
      <c r="FYN214" s="262"/>
      <c r="FYO214" s="262"/>
      <c r="FYP214" s="262"/>
      <c r="FYQ214" s="261"/>
      <c r="FYR214" s="261"/>
      <c r="FYS214" s="262"/>
      <c r="FYT214" s="262"/>
      <c r="FYU214" s="262"/>
      <c r="FYV214" s="262"/>
      <c r="FYW214" s="262"/>
      <c r="FYX214" s="262"/>
      <c r="FYY214" s="262"/>
      <c r="FYZ214" s="262"/>
      <c r="FZA214" s="262"/>
      <c r="FZB214" s="262"/>
      <c r="FZC214" s="262"/>
      <c r="FZD214" s="262"/>
      <c r="FZE214" s="262"/>
      <c r="FZF214" s="262"/>
      <c r="FZG214" s="262"/>
      <c r="FZH214" s="262"/>
      <c r="FZI214" s="226"/>
      <c r="FZJ214" s="226"/>
      <c r="FZK214" s="226"/>
      <c r="FZL214" s="226"/>
      <c r="FZM214" s="226"/>
      <c r="FZN214" s="250"/>
      <c r="FZO214" s="250"/>
      <c r="FZP214" s="22"/>
      <c r="FZQ214" s="22"/>
      <c r="FZR214" s="6"/>
      <c r="FZS214" s="7"/>
      <c r="FZT214" s="7"/>
      <c r="FZU214" s="7"/>
      <c r="FZV214" s="8"/>
      <c r="FZW214" s="9"/>
      <c r="FZX214" s="10"/>
      <c r="FZY214" s="10"/>
      <c r="FZZ214" s="10"/>
      <c r="GAA214" s="11"/>
      <c r="GAB214" s="8"/>
      <c r="GAC214" s="8"/>
      <c r="GAD214" s="8"/>
      <c r="GAE214" s="11"/>
      <c r="GAF214" s="12"/>
      <c r="GAG214" s="12"/>
      <c r="GAH214" s="12"/>
      <c r="GAI214" s="12"/>
      <c r="GAJ214" s="11"/>
      <c r="GAK214" s="11"/>
      <c r="GAL214" s="11"/>
      <c r="GAM214" s="13"/>
      <c r="GAN214" s="14"/>
      <c r="GAO214" s="15"/>
      <c r="GAP214" s="15"/>
      <c r="GAQ214" s="16"/>
      <c r="GAR214" s="16"/>
      <c r="GAS214" s="17"/>
      <c r="GAT214" s="17"/>
      <c r="GAU214" s="283"/>
      <c r="GAV214" s="18"/>
      <c r="GAW214" s="59"/>
      <c r="GAX214" s="129"/>
      <c r="GAY214" s="290"/>
      <c r="GAZ214" s="9"/>
      <c r="GBA214" s="259"/>
      <c r="GBB214" s="259"/>
      <c r="GBC214" s="262"/>
      <c r="GBD214" s="262"/>
      <c r="GBE214" s="262"/>
      <c r="GBF214" s="262"/>
      <c r="GBG214" s="274"/>
      <c r="GBH214" s="274"/>
      <c r="GBI214" s="274"/>
      <c r="GBJ214" s="274"/>
      <c r="GBK214" s="262"/>
      <c r="GBL214" s="262"/>
      <c r="GBM214" s="262"/>
      <c r="GBN214" s="262"/>
      <c r="GBO214" s="261"/>
      <c r="GBP214" s="261"/>
      <c r="GBQ214" s="261"/>
      <c r="GBR214" s="261"/>
      <c r="GBS214" s="261"/>
      <c r="GBT214" s="261"/>
      <c r="GBU214" s="262"/>
      <c r="GBV214" s="262"/>
      <c r="GBW214" s="262"/>
      <c r="GBX214" s="262"/>
      <c r="GBY214" s="262"/>
      <c r="GBZ214" s="262"/>
      <c r="GCA214" s="262"/>
      <c r="GCB214" s="262"/>
      <c r="GCC214" s="262"/>
      <c r="GCD214" s="262"/>
      <c r="GCE214" s="261"/>
      <c r="GCF214" s="261"/>
      <c r="GCG214" s="262"/>
      <c r="GCH214" s="262"/>
      <c r="GCI214" s="262"/>
      <c r="GCJ214" s="262"/>
      <c r="GCK214" s="262"/>
      <c r="GCL214" s="262"/>
      <c r="GCM214" s="261"/>
      <c r="GCN214" s="261"/>
      <c r="GCO214" s="262"/>
      <c r="GCP214" s="262"/>
      <c r="GCQ214" s="262"/>
      <c r="GCR214" s="262"/>
      <c r="GCS214" s="262"/>
      <c r="GCT214" s="262"/>
      <c r="GCU214" s="261"/>
      <c r="GCV214" s="261"/>
      <c r="GCW214" s="262"/>
      <c r="GCX214" s="262"/>
      <c r="GCY214" s="262"/>
      <c r="GCZ214" s="262"/>
      <c r="GDA214" s="262"/>
      <c r="GDB214" s="262"/>
      <c r="GDC214" s="262"/>
      <c r="GDD214" s="262"/>
      <c r="GDE214" s="262"/>
      <c r="GDF214" s="262"/>
      <c r="GDG214" s="262"/>
      <c r="GDH214" s="262"/>
      <c r="GDI214" s="262"/>
      <c r="GDJ214" s="262"/>
      <c r="GDK214" s="262"/>
      <c r="GDL214" s="262"/>
      <c r="GDM214" s="226"/>
      <c r="GDN214" s="226"/>
      <c r="GDO214" s="226"/>
      <c r="GDP214" s="226"/>
      <c r="GDQ214" s="226"/>
      <c r="GDR214" s="250"/>
      <c r="GDS214" s="250"/>
      <c r="GDT214" s="22"/>
      <c r="GDU214" s="22"/>
      <c r="GDV214" s="6"/>
      <c r="GDW214" s="7"/>
      <c r="GDX214" s="7"/>
      <c r="GDY214" s="7"/>
      <c r="GDZ214" s="8"/>
      <c r="GEA214" s="9"/>
      <c r="GEB214" s="10"/>
      <c r="GEC214" s="10"/>
      <c r="GED214" s="10"/>
      <c r="GEE214" s="11"/>
      <c r="GEF214" s="8"/>
      <c r="GEG214" s="8"/>
      <c r="GEH214" s="8"/>
      <c r="GEI214" s="11"/>
      <c r="GEJ214" s="12"/>
      <c r="GEK214" s="12"/>
      <c r="GEL214" s="12"/>
      <c r="GEM214" s="12"/>
      <c r="GEN214" s="11"/>
      <c r="GEO214" s="11"/>
      <c r="GEP214" s="11"/>
      <c r="GEQ214" s="13"/>
      <c r="GER214" s="14"/>
      <c r="GES214" s="15"/>
      <c r="GET214" s="15"/>
      <c r="GEU214" s="16"/>
      <c r="GEV214" s="16"/>
      <c r="GEW214" s="17"/>
      <c r="GEX214" s="17"/>
      <c r="GEY214" s="283"/>
      <c r="GEZ214" s="18"/>
      <c r="GFA214" s="59"/>
      <c r="GFB214" s="129"/>
      <c r="GFC214" s="290"/>
      <c r="GFD214" s="9"/>
      <c r="GFE214" s="259"/>
      <c r="GFF214" s="259"/>
      <c r="GFG214" s="262"/>
      <c r="GFH214" s="262"/>
      <c r="GFI214" s="262"/>
      <c r="GFJ214" s="262"/>
      <c r="GFK214" s="274"/>
      <c r="GFL214" s="274"/>
      <c r="GFM214" s="274"/>
      <c r="GFN214" s="274"/>
      <c r="GFO214" s="262"/>
      <c r="GFP214" s="262"/>
      <c r="GFQ214" s="262"/>
      <c r="GFR214" s="262"/>
      <c r="GFS214" s="261"/>
      <c r="GFT214" s="261"/>
      <c r="GFU214" s="261"/>
      <c r="GFV214" s="261"/>
      <c r="GFW214" s="261"/>
      <c r="GFX214" s="261"/>
      <c r="GFY214" s="262"/>
      <c r="GFZ214" s="262"/>
      <c r="GGA214" s="262"/>
      <c r="GGB214" s="262"/>
      <c r="GGC214" s="262"/>
      <c r="GGD214" s="262"/>
      <c r="GGE214" s="262"/>
      <c r="GGF214" s="262"/>
      <c r="GGG214" s="262"/>
      <c r="GGH214" s="262"/>
      <c r="GGI214" s="261"/>
      <c r="GGJ214" s="261"/>
      <c r="GGK214" s="262"/>
      <c r="GGL214" s="262"/>
      <c r="GGM214" s="262"/>
      <c r="GGN214" s="262"/>
      <c r="GGO214" s="262"/>
      <c r="GGP214" s="262"/>
      <c r="GGQ214" s="261"/>
      <c r="GGR214" s="261"/>
      <c r="GGS214" s="262"/>
      <c r="GGT214" s="262"/>
      <c r="GGU214" s="262"/>
      <c r="GGV214" s="262"/>
      <c r="GGW214" s="262"/>
      <c r="GGX214" s="262"/>
      <c r="GGY214" s="261"/>
      <c r="GGZ214" s="261"/>
      <c r="GHA214" s="262"/>
      <c r="GHB214" s="262"/>
      <c r="GHC214" s="262"/>
      <c r="GHD214" s="262"/>
      <c r="GHE214" s="262"/>
      <c r="GHF214" s="262"/>
      <c r="GHG214" s="262"/>
      <c r="GHH214" s="262"/>
      <c r="GHI214" s="262"/>
      <c r="GHJ214" s="262"/>
      <c r="GHK214" s="262"/>
      <c r="GHL214" s="262"/>
      <c r="GHM214" s="262"/>
      <c r="GHN214" s="262"/>
      <c r="GHO214" s="262"/>
      <c r="GHP214" s="262"/>
      <c r="GHQ214" s="226"/>
      <c r="GHR214" s="226"/>
      <c r="GHS214" s="226"/>
      <c r="GHT214" s="226"/>
      <c r="GHU214" s="226"/>
      <c r="GHV214" s="250"/>
      <c r="GHW214" s="250"/>
      <c r="GHX214" s="22"/>
      <c r="GHY214" s="22"/>
      <c r="GHZ214" s="6"/>
      <c r="GIA214" s="7"/>
      <c r="GIB214" s="7"/>
      <c r="GIC214" s="7"/>
      <c r="GID214" s="8"/>
      <c r="GIE214" s="9"/>
      <c r="GIF214" s="10"/>
      <c r="GIG214" s="10"/>
      <c r="GIH214" s="10"/>
      <c r="GII214" s="11"/>
      <c r="GIJ214" s="8"/>
      <c r="GIK214" s="8"/>
      <c r="GIL214" s="8"/>
      <c r="GIM214" s="11"/>
      <c r="GIN214" s="12"/>
      <c r="GIO214" s="12"/>
      <c r="GIP214" s="12"/>
      <c r="GIQ214" s="12"/>
      <c r="GIR214" s="11"/>
      <c r="GIS214" s="11"/>
      <c r="GIT214" s="11"/>
      <c r="GIU214" s="13"/>
      <c r="GIV214" s="14"/>
      <c r="GIW214" s="15"/>
      <c r="GIX214" s="15"/>
      <c r="GIY214" s="16"/>
      <c r="GIZ214" s="16"/>
      <c r="GJA214" s="17"/>
      <c r="GJB214" s="17"/>
      <c r="GJC214" s="283"/>
      <c r="GJD214" s="18"/>
      <c r="GJE214" s="59"/>
      <c r="GJF214" s="129"/>
      <c r="GJG214" s="290"/>
      <c r="GJH214" s="9"/>
      <c r="GJI214" s="259"/>
      <c r="GJJ214" s="259"/>
      <c r="GJK214" s="262"/>
      <c r="GJL214" s="262"/>
      <c r="GJM214" s="262"/>
      <c r="GJN214" s="262"/>
      <c r="GJO214" s="274"/>
      <c r="GJP214" s="274"/>
      <c r="GJQ214" s="274"/>
      <c r="GJR214" s="274"/>
      <c r="GJS214" s="262"/>
      <c r="GJT214" s="262"/>
      <c r="GJU214" s="262"/>
      <c r="GJV214" s="262"/>
      <c r="GJW214" s="261"/>
      <c r="GJX214" s="261"/>
      <c r="GJY214" s="261"/>
      <c r="GJZ214" s="261"/>
      <c r="GKA214" s="261"/>
      <c r="GKB214" s="261"/>
      <c r="GKC214" s="262"/>
      <c r="GKD214" s="262"/>
      <c r="GKE214" s="262"/>
      <c r="GKF214" s="262"/>
      <c r="GKG214" s="262"/>
      <c r="GKH214" s="262"/>
      <c r="GKI214" s="262"/>
      <c r="GKJ214" s="262"/>
      <c r="GKK214" s="262"/>
      <c r="GKL214" s="262"/>
      <c r="GKM214" s="261"/>
      <c r="GKN214" s="261"/>
      <c r="GKO214" s="262"/>
      <c r="GKP214" s="262"/>
      <c r="GKQ214" s="262"/>
      <c r="GKR214" s="262"/>
      <c r="GKS214" s="262"/>
      <c r="GKT214" s="262"/>
      <c r="GKU214" s="261"/>
      <c r="GKV214" s="261"/>
      <c r="GKW214" s="262"/>
      <c r="GKX214" s="262"/>
      <c r="GKY214" s="262"/>
      <c r="GKZ214" s="262"/>
      <c r="GLA214" s="262"/>
      <c r="GLB214" s="262"/>
      <c r="GLC214" s="261"/>
      <c r="GLD214" s="261"/>
      <c r="GLE214" s="262"/>
      <c r="GLF214" s="262"/>
      <c r="GLG214" s="262"/>
      <c r="GLH214" s="262"/>
      <c r="GLI214" s="262"/>
      <c r="GLJ214" s="262"/>
      <c r="GLK214" s="262"/>
      <c r="GLL214" s="262"/>
      <c r="GLM214" s="262"/>
      <c r="GLN214" s="262"/>
      <c r="GLO214" s="262"/>
      <c r="GLP214" s="262"/>
      <c r="GLQ214" s="262"/>
      <c r="GLR214" s="262"/>
      <c r="GLS214" s="262"/>
      <c r="GLT214" s="262"/>
      <c r="GLU214" s="226"/>
      <c r="GLV214" s="226"/>
      <c r="GLW214" s="226"/>
      <c r="GLX214" s="226"/>
      <c r="GLY214" s="226"/>
      <c r="GLZ214" s="250"/>
      <c r="GMA214" s="250"/>
      <c r="GMB214" s="22"/>
      <c r="GMC214" s="22"/>
      <c r="GMD214" s="6"/>
      <c r="GME214" s="7"/>
      <c r="GMF214" s="7"/>
      <c r="GMG214" s="7"/>
      <c r="GMH214" s="8"/>
      <c r="GMI214" s="9"/>
      <c r="GMJ214" s="10"/>
      <c r="GMK214" s="10"/>
      <c r="GML214" s="10"/>
      <c r="GMM214" s="11"/>
      <c r="GMN214" s="8"/>
      <c r="GMO214" s="8"/>
      <c r="GMP214" s="8"/>
      <c r="GMQ214" s="11"/>
      <c r="GMR214" s="12"/>
      <c r="GMS214" s="12"/>
      <c r="GMT214" s="12"/>
      <c r="GMU214" s="12"/>
      <c r="GMV214" s="11"/>
      <c r="GMW214" s="11"/>
      <c r="GMX214" s="11"/>
      <c r="GMY214" s="13"/>
      <c r="GMZ214" s="14"/>
      <c r="GNA214" s="15"/>
      <c r="GNB214" s="15"/>
      <c r="GNC214" s="16"/>
      <c r="GND214" s="16"/>
      <c r="GNE214" s="17"/>
      <c r="GNF214" s="17"/>
      <c r="GNG214" s="283"/>
      <c r="GNH214" s="18"/>
      <c r="GNI214" s="59"/>
      <c r="GNJ214" s="129"/>
      <c r="GNK214" s="290"/>
      <c r="GNL214" s="9"/>
      <c r="GNM214" s="259"/>
      <c r="GNN214" s="259"/>
      <c r="GNO214" s="262"/>
      <c r="GNP214" s="262"/>
      <c r="GNQ214" s="262"/>
      <c r="GNR214" s="262"/>
      <c r="GNS214" s="274"/>
      <c r="GNT214" s="274"/>
      <c r="GNU214" s="274"/>
      <c r="GNV214" s="274"/>
      <c r="GNW214" s="262"/>
      <c r="GNX214" s="262"/>
      <c r="GNY214" s="262"/>
      <c r="GNZ214" s="262"/>
      <c r="GOA214" s="261"/>
      <c r="GOB214" s="261"/>
      <c r="GOC214" s="261"/>
      <c r="GOD214" s="261"/>
      <c r="GOE214" s="261"/>
      <c r="GOF214" s="261"/>
      <c r="GOG214" s="262"/>
      <c r="GOH214" s="262"/>
      <c r="GOI214" s="262"/>
      <c r="GOJ214" s="262"/>
      <c r="GOK214" s="262"/>
      <c r="GOL214" s="262"/>
      <c r="GOM214" s="262"/>
      <c r="GON214" s="262"/>
      <c r="GOO214" s="262"/>
      <c r="GOP214" s="262"/>
      <c r="GOQ214" s="261"/>
      <c r="GOR214" s="261"/>
      <c r="GOS214" s="262"/>
      <c r="GOT214" s="262"/>
      <c r="GOU214" s="262"/>
      <c r="GOV214" s="262"/>
      <c r="GOW214" s="262"/>
      <c r="GOX214" s="262"/>
      <c r="GOY214" s="261"/>
      <c r="GOZ214" s="261"/>
      <c r="GPA214" s="262"/>
      <c r="GPB214" s="262"/>
      <c r="GPC214" s="262"/>
      <c r="GPD214" s="262"/>
      <c r="GPE214" s="262"/>
      <c r="GPF214" s="262"/>
      <c r="GPG214" s="261"/>
      <c r="GPH214" s="261"/>
      <c r="GPI214" s="262"/>
      <c r="GPJ214" s="262"/>
      <c r="GPK214" s="262"/>
      <c r="GPL214" s="262"/>
      <c r="GPM214" s="262"/>
      <c r="GPN214" s="262"/>
      <c r="GPO214" s="262"/>
      <c r="GPP214" s="262"/>
      <c r="GPQ214" s="262"/>
      <c r="GPR214" s="262"/>
      <c r="GPS214" s="262"/>
      <c r="GPT214" s="262"/>
      <c r="GPU214" s="262"/>
      <c r="GPV214" s="262"/>
      <c r="GPW214" s="262"/>
      <c r="GPX214" s="262"/>
      <c r="GPY214" s="226"/>
      <c r="GPZ214" s="226"/>
      <c r="GQA214" s="226"/>
      <c r="GQB214" s="226"/>
      <c r="GQC214" s="226"/>
      <c r="GQD214" s="250"/>
      <c r="GQE214" s="250"/>
      <c r="GQF214" s="22"/>
      <c r="GQG214" s="22"/>
      <c r="GQH214" s="6"/>
      <c r="GQI214" s="7"/>
      <c r="GQJ214" s="7"/>
      <c r="GQK214" s="7"/>
      <c r="GQL214" s="8"/>
      <c r="GQM214" s="9"/>
      <c r="GQN214" s="10"/>
      <c r="GQO214" s="10"/>
      <c r="GQP214" s="10"/>
      <c r="GQQ214" s="11"/>
      <c r="GQR214" s="8"/>
      <c r="GQS214" s="8"/>
      <c r="GQT214" s="8"/>
      <c r="GQU214" s="11"/>
      <c r="GQV214" s="12"/>
      <c r="GQW214" s="12"/>
      <c r="GQX214" s="12"/>
      <c r="GQY214" s="12"/>
      <c r="GQZ214" s="11"/>
      <c r="GRA214" s="11"/>
      <c r="GRB214" s="11"/>
      <c r="GRC214" s="13"/>
      <c r="GRD214" s="14"/>
      <c r="GRE214" s="15"/>
      <c r="GRF214" s="15"/>
      <c r="GRG214" s="16"/>
      <c r="GRH214" s="16"/>
      <c r="GRI214" s="17"/>
      <c r="GRJ214" s="17"/>
      <c r="GRK214" s="283"/>
      <c r="GRL214" s="18"/>
      <c r="GRM214" s="59"/>
      <c r="GRN214" s="129"/>
      <c r="GRO214" s="290"/>
      <c r="GRP214" s="9"/>
      <c r="GRQ214" s="259"/>
      <c r="GRR214" s="259"/>
      <c r="GRS214" s="262"/>
      <c r="GRT214" s="262"/>
      <c r="GRU214" s="262"/>
      <c r="GRV214" s="262"/>
      <c r="GRW214" s="274"/>
      <c r="GRX214" s="274"/>
      <c r="GRY214" s="274"/>
      <c r="GRZ214" s="274"/>
      <c r="GSA214" s="262"/>
      <c r="GSB214" s="262"/>
      <c r="GSC214" s="262"/>
      <c r="GSD214" s="262"/>
      <c r="GSE214" s="261"/>
      <c r="GSF214" s="261"/>
      <c r="GSG214" s="261"/>
      <c r="GSH214" s="261"/>
      <c r="GSI214" s="261"/>
      <c r="GSJ214" s="261"/>
      <c r="GSK214" s="262"/>
      <c r="GSL214" s="262"/>
      <c r="GSM214" s="262"/>
      <c r="GSN214" s="262"/>
      <c r="GSO214" s="262"/>
      <c r="GSP214" s="262"/>
      <c r="GSQ214" s="262"/>
      <c r="GSR214" s="262"/>
      <c r="GSS214" s="262"/>
      <c r="GST214" s="262"/>
      <c r="GSU214" s="261"/>
      <c r="GSV214" s="261"/>
      <c r="GSW214" s="262"/>
      <c r="GSX214" s="262"/>
      <c r="GSY214" s="262"/>
      <c r="GSZ214" s="262"/>
      <c r="GTA214" s="262"/>
      <c r="GTB214" s="262"/>
      <c r="GTC214" s="261"/>
      <c r="GTD214" s="261"/>
      <c r="GTE214" s="262"/>
      <c r="GTF214" s="262"/>
      <c r="GTG214" s="262"/>
      <c r="GTH214" s="262"/>
      <c r="GTI214" s="262"/>
      <c r="GTJ214" s="262"/>
      <c r="GTK214" s="261"/>
      <c r="GTL214" s="261"/>
      <c r="GTM214" s="262"/>
      <c r="GTN214" s="262"/>
      <c r="GTO214" s="262"/>
      <c r="GTP214" s="262"/>
      <c r="GTQ214" s="262"/>
      <c r="GTR214" s="262"/>
      <c r="GTS214" s="262"/>
      <c r="GTT214" s="262"/>
      <c r="GTU214" s="262"/>
      <c r="GTV214" s="262"/>
      <c r="GTW214" s="262"/>
      <c r="GTX214" s="262"/>
      <c r="GTY214" s="262"/>
      <c r="GTZ214" s="262"/>
      <c r="GUA214" s="262"/>
      <c r="GUB214" s="262"/>
      <c r="GUC214" s="226"/>
      <c r="GUD214" s="226"/>
      <c r="GUE214" s="226"/>
      <c r="GUF214" s="226"/>
      <c r="GUG214" s="226"/>
      <c r="GUH214" s="250"/>
      <c r="GUI214" s="250"/>
      <c r="GUJ214" s="22"/>
      <c r="GUK214" s="22"/>
      <c r="GUL214" s="6"/>
      <c r="GUM214" s="7"/>
      <c r="GUN214" s="7"/>
      <c r="GUO214" s="7"/>
      <c r="GUP214" s="8"/>
      <c r="GUQ214" s="9"/>
      <c r="GUR214" s="10"/>
      <c r="GUS214" s="10"/>
      <c r="GUT214" s="10"/>
      <c r="GUU214" s="11"/>
      <c r="GUV214" s="8"/>
      <c r="GUW214" s="8"/>
      <c r="GUX214" s="8"/>
      <c r="GUY214" s="11"/>
      <c r="GUZ214" s="12"/>
      <c r="GVA214" s="12"/>
      <c r="GVB214" s="12"/>
      <c r="GVC214" s="12"/>
      <c r="GVD214" s="11"/>
      <c r="GVE214" s="11"/>
      <c r="GVF214" s="11"/>
      <c r="GVG214" s="13"/>
      <c r="GVH214" s="14"/>
      <c r="GVI214" s="15"/>
      <c r="GVJ214" s="15"/>
      <c r="GVK214" s="16"/>
      <c r="GVL214" s="16"/>
      <c r="GVM214" s="17"/>
      <c r="GVN214" s="17"/>
      <c r="GVO214" s="283"/>
      <c r="GVP214" s="18"/>
      <c r="GVQ214" s="59"/>
      <c r="GVR214" s="129"/>
      <c r="GVS214" s="290"/>
      <c r="GVT214" s="9"/>
      <c r="GVU214" s="259"/>
      <c r="GVV214" s="259"/>
      <c r="GVW214" s="262"/>
      <c r="GVX214" s="262"/>
      <c r="GVY214" s="262"/>
      <c r="GVZ214" s="262"/>
      <c r="GWA214" s="274"/>
      <c r="GWB214" s="274"/>
      <c r="GWC214" s="274"/>
      <c r="GWD214" s="274"/>
      <c r="GWE214" s="262"/>
      <c r="GWF214" s="262"/>
      <c r="GWG214" s="262"/>
      <c r="GWH214" s="262"/>
      <c r="GWI214" s="261"/>
      <c r="GWJ214" s="261"/>
      <c r="GWK214" s="261"/>
      <c r="GWL214" s="261"/>
      <c r="GWM214" s="261"/>
      <c r="GWN214" s="261"/>
      <c r="GWO214" s="262"/>
      <c r="GWP214" s="262"/>
      <c r="GWQ214" s="262"/>
      <c r="GWR214" s="262"/>
      <c r="GWS214" s="262"/>
      <c r="GWT214" s="262"/>
      <c r="GWU214" s="262"/>
      <c r="GWV214" s="262"/>
      <c r="GWW214" s="262"/>
      <c r="GWX214" s="262"/>
      <c r="GWY214" s="261"/>
      <c r="GWZ214" s="261"/>
      <c r="GXA214" s="262"/>
      <c r="GXB214" s="262"/>
      <c r="GXC214" s="262"/>
      <c r="GXD214" s="262"/>
      <c r="GXE214" s="262"/>
      <c r="GXF214" s="262"/>
      <c r="GXG214" s="261"/>
      <c r="GXH214" s="261"/>
      <c r="GXI214" s="262"/>
      <c r="GXJ214" s="262"/>
      <c r="GXK214" s="262"/>
      <c r="GXL214" s="262"/>
      <c r="GXM214" s="262"/>
      <c r="GXN214" s="262"/>
      <c r="GXO214" s="261"/>
      <c r="GXP214" s="261"/>
      <c r="GXQ214" s="262"/>
      <c r="GXR214" s="262"/>
      <c r="GXS214" s="262"/>
      <c r="GXT214" s="262"/>
      <c r="GXU214" s="262"/>
      <c r="GXV214" s="262"/>
      <c r="GXW214" s="262"/>
      <c r="GXX214" s="262"/>
      <c r="GXY214" s="262"/>
      <c r="GXZ214" s="262"/>
      <c r="GYA214" s="262"/>
      <c r="GYB214" s="262"/>
      <c r="GYC214" s="262"/>
      <c r="GYD214" s="262"/>
      <c r="GYE214" s="262"/>
      <c r="GYF214" s="262"/>
      <c r="GYG214" s="226"/>
      <c r="GYH214" s="226"/>
      <c r="GYI214" s="226"/>
      <c r="GYJ214" s="226"/>
      <c r="GYK214" s="226"/>
      <c r="GYL214" s="250"/>
      <c r="GYM214" s="250"/>
      <c r="GYN214" s="22"/>
      <c r="GYO214" s="22"/>
      <c r="GYP214" s="6"/>
      <c r="GYQ214" s="7"/>
      <c r="GYR214" s="7"/>
      <c r="GYS214" s="7"/>
      <c r="GYT214" s="8"/>
      <c r="GYU214" s="9"/>
      <c r="GYV214" s="10"/>
      <c r="GYW214" s="10"/>
      <c r="GYX214" s="10"/>
      <c r="GYY214" s="11"/>
      <c r="GYZ214" s="8"/>
      <c r="GZA214" s="8"/>
      <c r="GZB214" s="8"/>
      <c r="GZC214" s="11"/>
      <c r="GZD214" s="12"/>
      <c r="GZE214" s="12"/>
      <c r="GZF214" s="12"/>
      <c r="GZG214" s="12"/>
      <c r="GZH214" s="11"/>
      <c r="GZI214" s="11"/>
      <c r="GZJ214" s="11"/>
      <c r="GZK214" s="13"/>
      <c r="GZL214" s="14"/>
      <c r="GZM214" s="15"/>
      <c r="GZN214" s="15"/>
      <c r="GZO214" s="16"/>
      <c r="GZP214" s="16"/>
      <c r="GZQ214" s="17"/>
      <c r="GZR214" s="17"/>
      <c r="GZS214" s="283"/>
      <c r="GZT214" s="18"/>
      <c r="GZU214" s="59"/>
      <c r="GZV214" s="129"/>
      <c r="GZW214" s="290"/>
      <c r="GZX214" s="9"/>
      <c r="GZY214" s="259"/>
      <c r="GZZ214" s="259"/>
      <c r="HAA214" s="262"/>
      <c r="HAB214" s="262"/>
      <c r="HAC214" s="262"/>
      <c r="HAD214" s="262"/>
      <c r="HAE214" s="274"/>
      <c r="HAF214" s="274"/>
      <c r="HAG214" s="274"/>
      <c r="HAH214" s="274"/>
      <c r="HAI214" s="262"/>
      <c r="HAJ214" s="262"/>
      <c r="HAK214" s="262"/>
      <c r="HAL214" s="262"/>
      <c r="HAM214" s="261"/>
      <c r="HAN214" s="261"/>
      <c r="HAO214" s="261"/>
      <c r="HAP214" s="261"/>
      <c r="HAQ214" s="261"/>
      <c r="HAR214" s="261"/>
      <c r="HAS214" s="262"/>
      <c r="HAT214" s="262"/>
      <c r="HAU214" s="262"/>
      <c r="HAV214" s="262"/>
      <c r="HAW214" s="262"/>
      <c r="HAX214" s="262"/>
      <c r="HAY214" s="262"/>
      <c r="HAZ214" s="262"/>
      <c r="HBA214" s="262"/>
      <c r="HBB214" s="262"/>
      <c r="HBC214" s="261"/>
      <c r="HBD214" s="261"/>
      <c r="HBE214" s="262"/>
      <c r="HBF214" s="262"/>
      <c r="HBG214" s="262"/>
      <c r="HBH214" s="262"/>
      <c r="HBI214" s="262"/>
      <c r="HBJ214" s="262"/>
      <c r="HBK214" s="261"/>
      <c r="HBL214" s="261"/>
      <c r="HBM214" s="262"/>
      <c r="HBN214" s="262"/>
      <c r="HBO214" s="262"/>
      <c r="HBP214" s="262"/>
      <c r="HBQ214" s="262"/>
      <c r="HBR214" s="262"/>
      <c r="HBS214" s="261"/>
      <c r="HBT214" s="261"/>
      <c r="HBU214" s="262"/>
      <c r="HBV214" s="262"/>
      <c r="HBW214" s="262"/>
      <c r="HBX214" s="262"/>
      <c r="HBY214" s="262"/>
      <c r="HBZ214" s="262"/>
      <c r="HCA214" s="262"/>
      <c r="HCB214" s="262"/>
      <c r="HCC214" s="262"/>
      <c r="HCD214" s="262"/>
      <c r="HCE214" s="262"/>
      <c r="HCF214" s="262"/>
      <c r="HCG214" s="262"/>
      <c r="HCH214" s="262"/>
      <c r="HCI214" s="262"/>
      <c r="HCJ214" s="262"/>
      <c r="HCK214" s="226"/>
      <c r="HCL214" s="226"/>
      <c r="HCM214" s="226"/>
      <c r="HCN214" s="226"/>
      <c r="HCO214" s="226"/>
      <c r="HCP214" s="250"/>
      <c r="HCQ214" s="250"/>
      <c r="HCR214" s="22"/>
      <c r="HCS214" s="22"/>
      <c r="HCT214" s="6"/>
      <c r="HCU214" s="7"/>
      <c r="HCV214" s="7"/>
      <c r="HCW214" s="7"/>
      <c r="HCX214" s="8"/>
      <c r="HCY214" s="9"/>
      <c r="HCZ214" s="10"/>
      <c r="HDA214" s="10"/>
      <c r="HDB214" s="10"/>
      <c r="HDC214" s="11"/>
      <c r="HDD214" s="8"/>
      <c r="HDE214" s="8"/>
      <c r="HDF214" s="8"/>
      <c r="HDG214" s="11"/>
      <c r="HDH214" s="12"/>
      <c r="HDI214" s="12"/>
      <c r="HDJ214" s="12"/>
      <c r="HDK214" s="12"/>
      <c r="HDL214" s="11"/>
      <c r="HDM214" s="11"/>
      <c r="HDN214" s="11"/>
      <c r="HDO214" s="13"/>
      <c r="HDP214" s="14"/>
      <c r="HDQ214" s="15"/>
      <c r="HDR214" s="15"/>
      <c r="HDS214" s="16"/>
      <c r="HDT214" s="16"/>
      <c r="HDU214" s="17"/>
      <c r="HDV214" s="17"/>
      <c r="HDW214" s="283"/>
      <c r="HDX214" s="18"/>
      <c r="HDY214" s="59"/>
      <c r="HDZ214" s="129"/>
      <c r="HEA214" s="290"/>
      <c r="HEB214" s="9"/>
      <c r="HEC214" s="259"/>
      <c r="HED214" s="259"/>
      <c r="HEE214" s="262"/>
      <c r="HEF214" s="262"/>
      <c r="HEG214" s="262"/>
      <c r="HEH214" s="262"/>
      <c r="HEI214" s="274"/>
      <c r="HEJ214" s="274"/>
      <c r="HEK214" s="274"/>
      <c r="HEL214" s="274"/>
      <c r="HEM214" s="262"/>
      <c r="HEN214" s="262"/>
      <c r="HEO214" s="262"/>
      <c r="HEP214" s="262"/>
      <c r="HEQ214" s="261"/>
      <c r="HER214" s="261"/>
      <c r="HES214" s="261"/>
      <c r="HET214" s="261"/>
      <c r="HEU214" s="261"/>
      <c r="HEV214" s="261"/>
      <c r="HEW214" s="262"/>
      <c r="HEX214" s="262"/>
      <c r="HEY214" s="262"/>
      <c r="HEZ214" s="262"/>
      <c r="HFA214" s="262"/>
      <c r="HFB214" s="262"/>
      <c r="HFC214" s="262"/>
      <c r="HFD214" s="262"/>
      <c r="HFE214" s="262"/>
      <c r="HFF214" s="262"/>
      <c r="HFG214" s="261"/>
      <c r="HFH214" s="261"/>
      <c r="HFI214" s="262"/>
      <c r="HFJ214" s="262"/>
      <c r="HFK214" s="262"/>
      <c r="HFL214" s="262"/>
      <c r="HFM214" s="262"/>
      <c r="HFN214" s="262"/>
      <c r="HFO214" s="261"/>
      <c r="HFP214" s="261"/>
      <c r="HFQ214" s="262"/>
      <c r="HFR214" s="262"/>
      <c r="HFS214" s="262"/>
      <c r="HFT214" s="262"/>
      <c r="HFU214" s="262"/>
      <c r="HFV214" s="262"/>
      <c r="HFW214" s="261"/>
      <c r="HFX214" s="261"/>
      <c r="HFY214" s="262"/>
      <c r="HFZ214" s="262"/>
      <c r="HGA214" s="262"/>
      <c r="HGB214" s="262"/>
      <c r="HGC214" s="262"/>
      <c r="HGD214" s="262"/>
      <c r="HGE214" s="262"/>
      <c r="HGF214" s="262"/>
      <c r="HGG214" s="262"/>
      <c r="HGH214" s="262"/>
      <c r="HGI214" s="262"/>
      <c r="HGJ214" s="262"/>
      <c r="HGK214" s="262"/>
      <c r="HGL214" s="262"/>
      <c r="HGM214" s="262"/>
      <c r="HGN214" s="262"/>
      <c r="HGO214" s="226"/>
      <c r="HGP214" s="226"/>
      <c r="HGQ214" s="226"/>
      <c r="HGR214" s="226"/>
      <c r="HGS214" s="226"/>
      <c r="HGT214" s="250"/>
      <c r="HGU214" s="250"/>
      <c r="HGV214" s="22"/>
      <c r="HGW214" s="22"/>
      <c r="HGX214" s="6"/>
      <c r="HGY214" s="7"/>
      <c r="HGZ214" s="7"/>
      <c r="HHA214" s="7"/>
      <c r="HHB214" s="8"/>
      <c r="HHC214" s="9"/>
      <c r="HHD214" s="10"/>
      <c r="HHE214" s="10"/>
      <c r="HHF214" s="10"/>
      <c r="HHG214" s="11"/>
      <c r="HHH214" s="8"/>
      <c r="HHI214" s="8"/>
      <c r="HHJ214" s="8"/>
      <c r="HHK214" s="11"/>
      <c r="HHL214" s="12"/>
      <c r="HHM214" s="12"/>
      <c r="HHN214" s="12"/>
      <c r="HHO214" s="12"/>
      <c r="HHP214" s="11"/>
      <c r="HHQ214" s="11"/>
      <c r="HHR214" s="11"/>
      <c r="HHS214" s="13"/>
      <c r="HHT214" s="14"/>
      <c r="HHU214" s="15"/>
      <c r="HHV214" s="15"/>
      <c r="HHW214" s="16"/>
      <c r="HHX214" s="16"/>
      <c r="HHY214" s="17"/>
      <c r="HHZ214" s="17"/>
      <c r="HIA214" s="283"/>
      <c r="HIB214" s="18"/>
      <c r="HIC214" s="59"/>
      <c r="HID214" s="129"/>
      <c r="HIE214" s="290"/>
      <c r="HIF214" s="9"/>
      <c r="HIG214" s="259"/>
      <c r="HIH214" s="259"/>
      <c r="HII214" s="262"/>
      <c r="HIJ214" s="262"/>
      <c r="HIK214" s="262"/>
      <c r="HIL214" s="262"/>
      <c r="HIM214" s="274"/>
      <c r="HIN214" s="274"/>
      <c r="HIO214" s="274"/>
      <c r="HIP214" s="274"/>
      <c r="HIQ214" s="262"/>
      <c r="HIR214" s="262"/>
      <c r="HIS214" s="262"/>
      <c r="HIT214" s="262"/>
      <c r="HIU214" s="261"/>
      <c r="HIV214" s="261"/>
      <c r="HIW214" s="261"/>
      <c r="HIX214" s="261"/>
      <c r="HIY214" s="261"/>
      <c r="HIZ214" s="261"/>
      <c r="HJA214" s="262"/>
      <c r="HJB214" s="262"/>
      <c r="HJC214" s="262"/>
      <c r="HJD214" s="262"/>
      <c r="HJE214" s="262"/>
      <c r="HJF214" s="262"/>
      <c r="HJG214" s="262"/>
      <c r="HJH214" s="262"/>
      <c r="HJI214" s="262"/>
      <c r="HJJ214" s="262"/>
      <c r="HJK214" s="261"/>
      <c r="HJL214" s="261"/>
      <c r="HJM214" s="262"/>
      <c r="HJN214" s="262"/>
      <c r="HJO214" s="262"/>
      <c r="HJP214" s="262"/>
      <c r="HJQ214" s="262"/>
      <c r="HJR214" s="262"/>
      <c r="HJS214" s="261"/>
      <c r="HJT214" s="261"/>
      <c r="HJU214" s="262"/>
      <c r="HJV214" s="262"/>
      <c r="HJW214" s="262"/>
      <c r="HJX214" s="262"/>
      <c r="HJY214" s="262"/>
      <c r="HJZ214" s="262"/>
      <c r="HKA214" s="261"/>
      <c r="HKB214" s="261"/>
      <c r="HKC214" s="262"/>
      <c r="HKD214" s="262"/>
      <c r="HKE214" s="262"/>
      <c r="HKF214" s="262"/>
      <c r="HKG214" s="262"/>
      <c r="HKH214" s="262"/>
      <c r="HKI214" s="262"/>
      <c r="HKJ214" s="262"/>
      <c r="HKK214" s="262"/>
      <c r="HKL214" s="262"/>
      <c r="HKM214" s="262"/>
      <c r="HKN214" s="262"/>
      <c r="HKO214" s="262"/>
      <c r="HKP214" s="262"/>
      <c r="HKQ214" s="262"/>
      <c r="HKR214" s="262"/>
      <c r="HKS214" s="226"/>
      <c r="HKT214" s="226"/>
      <c r="HKU214" s="226"/>
      <c r="HKV214" s="226"/>
      <c r="HKW214" s="226"/>
      <c r="HKX214" s="250"/>
      <c r="HKY214" s="250"/>
      <c r="HKZ214" s="22"/>
      <c r="HLA214" s="22"/>
      <c r="HLB214" s="6"/>
      <c r="HLC214" s="7"/>
      <c r="HLD214" s="7"/>
      <c r="HLE214" s="7"/>
      <c r="HLF214" s="8"/>
      <c r="HLG214" s="9"/>
      <c r="HLH214" s="10"/>
      <c r="HLI214" s="10"/>
      <c r="HLJ214" s="10"/>
      <c r="HLK214" s="11"/>
      <c r="HLL214" s="8"/>
      <c r="HLM214" s="8"/>
      <c r="HLN214" s="8"/>
      <c r="HLO214" s="11"/>
      <c r="HLP214" s="12"/>
      <c r="HLQ214" s="12"/>
      <c r="HLR214" s="12"/>
      <c r="HLS214" s="12"/>
      <c r="HLT214" s="11"/>
      <c r="HLU214" s="11"/>
      <c r="HLV214" s="11"/>
      <c r="HLW214" s="13"/>
      <c r="HLX214" s="14"/>
      <c r="HLY214" s="15"/>
      <c r="HLZ214" s="15"/>
      <c r="HMA214" s="16"/>
      <c r="HMB214" s="16"/>
      <c r="HMC214" s="17"/>
      <c r="HMD214" s="17"/>
      <c r="HME214" s="283"/>
      <c r="HMF214" s="18"/>
      <c r="HMG214" s="59"/>
      <c r="HMH214" s="129"/>
      <c r="HMI214" s="290"/>
      <c r="HMJ214" s="9"/>
      <c r="HMK214" s="259"/>
      <c r="HML214" s="259"/>
      <c r="HMM214" s="262"/>
      <c r="HMN214" s="262"/>
      <c r="HMO214" s="262"/>
      <c r="HMP214" s="262"/>
      <c r="HMQ214" s="274"/>
      <c r="HMR214" s="274"/>
      <c r="HMS214" s="274"/>
      <c r="HMT214" s="274"/>
      <c r="HMU214" s="262"/>
      <c r="HMV214" s="262"/>
      <c r="HMW214" s="262"/>
      <c r="HMX214" s="262"/>
      <c r="HMY214" s="261"/>
      <c r="HMZ214" s="261"/>
      <c r="HNA214" s="261"/>
      <c r="HNB214" s="261"/>
      <c r="HNC214" s="261"/>
      <c r="HND214" s="261"/>
      <c r="HNE214" s="262"/>
      <c r="HNF214" s="262"/>
      <c r="HNG214" s="262"/>
      <c r="HNH214" s="262"/>
      <c r="HNI214" s="262"/>
      <c r="HNJ214" s="262"/>
      <c r="HNK214" s="262"/>
      <c r="HNL214" s="262"/>
      <c r="HNM214" s="262"/>
      <c r="HNN214" s="262"/>
      <c r="HNO214" s="261"/>
      <c r="HNP214" s="261"/>
      <c r="HNQ214" s="262"/>
      <c r="HNR214" s="262"/>
      <c r="HNS214" s="262"/>
      <c r="HNT214" s="262"/>
      <c r="HNU214" s="262"/>
      <c r="HNV214" s="262"/>
      <c r="HNW214" s="261"/>
      <c r="HNX214" s="261"/>
      <c r="HNY214" s="262"/>
      <c r="HNZ214" s="262"/>
      <c r="HOA214" s="262"/>
      <c r="HOB214" s="262"/>
      <c r="HOC214" s="262"/>
      <c r="HOD214" s="262"/>
      <c r="HOE214" s="261"/>
      <c r="HOF214" s="261"/>
      <c r="HOG214" s="262"/>
      <c r="HOH214" s="262"/>
      <c r="HOI214" s="262"/>
      <c r="HOJ214" s="262"/>
      <c r="HOK214" s="262"/>
      <c r="HOL214" s="262"/>
      <c r="HOM214" s="262"/>
      <c r="HON214" s="262"/>
      <c r="HOO214" s="262"/>
      <c r="HOP214" s="262"/>
      <c r="HOQ214" s="262"/>
      <c r="HOR214" s="262"/>
      <c r="HOS214" s="262"/>
      <c r="HOT214" s="262"/>
      <c r="HOU214" s="262"/>
      <c r="HOV214" s="262"/>
      <c r="HOW214" s="226"/>
      <c r="HOX214" s="226"/>
      <c r="HOY214" s="226"/>
      <c r="HOZ214" s="226"/>
      <c r="HPA214" s="226"/>
      <c r="HPB214" s="250"/>
      <c r="HPC214" s="250"/>
      <c r="HPD214" s="22"/>
      <c r="HPE214" s="22"/>
      <c r="HPF214" s="6"/>
      <c r="HPG214" s="7"/>
      <c r="HPH214" s="7"/>
      <c r="HPI214" s="7"/>
      <c r="HPJ214" s="8"/>
      <c r="HPK214" s="9"/>
      <c r="HPL214" s="10"/>
      <c r="HPM214" s="10"/>
      <c r="HPN214" s="10"/>
      <c r="HPO214" s="11"/>
      <c r="HPP214" s="8"/>
      <c r="HPQ214" s="8"/>
      <c r="HPR214" s="8"/>
      <c r="HPS214" s="11"/>
      <c r="HPT214" s="12"/>
      <c r="HPU214" s="12"/>
      <c r="HPV214" s="12"/>
      <c r="HPW214" s="12"/>
      <c r="HPX214" s="11"/>
      <c r="HPY214" s="11"/>
      <c r="HPZ214" s="11"/>
      <c r="HQA214" s="13"/>
      <c r="HQB214" s="14"/>
      <c r="HQC214" s="15"/>
      <c r="HQD214" s="15"/>
      <c r="HQE214" s="16"/>
      <c r="HQF214" s="16"/>
      <c r="HQG214" s="17"/>
      <c r="HQH214" s="17"/>
      <c r="HQI214" s="283"/>
      <c r="HQJ214" s="18"/>
      <c r="HQK214" s="59"/>
      <c r="HQL214" s="129"/>
      <c r="HQM214" s="290"/>
      <c r="HQN214" s="9"/>
      <c r="HQO214" s="259"/>
      <c r="HQP214" s="259"/>
      <c r="HQQ214" s="262"/>
      <c r="HQR214" s="262"/>
      <c r="HQS214" s="262"/>
      <c r="HQT214" s="262"/>
      <c r="HQU214" s="274"/>
      <c r="HQV214" s="274"/>
      <c r="HQW214" s="274"/>
      <c r="HQX214" s="274"/>
      <c r="HQY214" s="262"/>
      <c r="HQZ214" s="262"/>
      <c r="HRA214" s="262"/>
      <c r="HRB214" s="262"/>
      <c r="HRC214" s="261"/>
      <c r="HRD214" s="261"/>
      <c r="HRE214" s="261"/>
      <c r="HRF214" s="261"/>
      <c r="HRG214" s="261"/>
      <c r="HRH214" s="261"/>
      <c r="HRI214" s="262"/>
      <c r="HRJ214" s="262"/>
      <c r="HRK214" s="262"/>
      <c r="HRL214" s="262"/>
      <c r="HRM214" s="262"/>
      <c r="HRN214" s="262"/>
      <c r="HRO214" s="262"/>
      <c r="HRP214" s="262"/>
      <c r="HRQ214" s="262"/>
      <c r="HRR214" s="262"/>
      <c r="HRS214" s="261"/>
      <c r="HRT214" s="261"/>
      <c r="HRU214" s="262"/>
      <c r="HRV214" s="262"/>
      <c r="HRW214" s="262"/>
      <c r="HRX214" s="262"/>
      <c r="HRY214" s="262"/>
      <c r="HRZ214" s="262"/>
      <c r="HSA214" s="261"/>
      <c r="HSB214" s="261"/>
      <c r="HSC214" s="262"/>
      <c r="HSD214" s="262"/>
      <c r="HSE214" s="262"/>
      <c r="HSF214" s="262"/>
      <c r="HSG214" s="262"/>
      <c r="HSH214" s="262"/>
      <c r="HSI214" s="261"/>
      <c r="HSJ214" s="261"/>
      <c r="HSK214" s="262"/>
      <c r="HSL214" s="262"/>
      <c r="HSM214" s="262"/>
      <c r="HSN214" s="262"/>
      <c r="HSO214" s="262"/>
      <c r="HSP214" s="262"/>
      <c r="HSQ214" s="262"/>
      <c r="HSR214" s="262"/>
      <c r="HSS214" s="262"/>
      <c r="HST214" s="262"/>
      <c r="HSU214" s="262"/>
      <c r="HSV214" s="262"/>
      <c r="HSW214" s="262"/>
      <c r="HSX214" s="262"/>
      <c r="HSY214" s="262"/>
      <c r="HSZ214" s="262"/>
      <c r="HTA214" s="226"/>
      <c r="HTB214" s="226"/>
      <c r="HTC214" s="226"/>
      <c r="HTD214" s="226"/>
      <c r="HTE214" s="226"/>
      <c r="HTF214" s="250"/>
      <c r="HTG214" s="250"/>
      <c r="HTH214" s="22"/>
      <c r="HTI214" s="22"/>
      <c r="HTJ214" s="6"/>
      <c r="HTK214" s="7"/>
      <c r="HTL214" s="7"/>
      <c r="HTM214" s="7"/>
      <c r="HTN214" s="8"/>
      <c r="HTO214" s="9"/>
      <c r="HTP214" s="10"/>
      <c r="HTQ214" s="10"/>
      <c r="HTR214" s="10"/>
      <c r="HTS214" s="11"/>
      <c r="HTT214" s="8"/>
      <c r="HTU214" s="8"/>
      <c r="HTV214" s="8"/>
      <c r="HTW214" s="11"/>
      <c r="HTX214" s="12"/>
      <c r="HTY214" s="12"/>
      <c r="HTZ214" s="12"/>
      <c r="HUA214" s="12"/>
      <c r="HUB214" s="11"/>
      <c r="HUC214" s="11"/>
      <c r="HUD214" s="11"/>
      <c r="HUE214" s="13"/>
      <c r="HUF214" s="14"/>
      <c r="HUG214" s="15"/>
      <c r="HUH214" s="15"/>
      <c r="HUI214" s="16"/>
      <c r="HUJ214" s="16"/>
      <c r="HUK214" s="17"/>
      <c r="HUL214" s="17"/>
      <c r="HUM214" s="283"/>
      <c r="HUN214" s="18"/>
      <c r="HUO214" s="59"/>
      <c r="HUP214" s="129"/>
      <c r="HUQ214" s="290"/>
      <c r="HUR214" s="9"/>
      <c r="HUS214" s="259"/>
      <c r="HUT214" s="259"/>
      <c r="HUU214" s="262"/>
      <c r="HUV214" s="262"/>
      <c r="HUW214" s="262"/>
      <c r="HUX214" s="262"/>
      <c r="HUY214" s="274"/>
      <c r="HUZ214" s="274"/>
      <c r="HVA214" s="274"/>
      <c r="HVB214" s="274"/>
      <c r="HVC214" s="262"/>
      <c r="HVD214" s="262"/>
      <c r="HVE214" s="262"/>
      <c r="HVF214" s="262"/>
      <c r="HVG214" s="261"/>
      <c r="HVH214" s="261"/>
      <c r="HVI214" s="261"/>
      <c r="HVJ214" s="261"/>
      <c r="HVK214" s="261"/>
      <c r="HVL214" s="261"/>
      <c r="HVM214" s="262"/>
      <c r="HVN214" s="262"/>
      <c r="HVO214" s="262"/>
      <c r="HVP214" s="262"/>
      <c r="HVQ214" s="262"/>
      <c r="HVR214" s="262"/>
      <c r="HVS214" s="262"/>
      <c r="HVT214" s="262"/>
      <c r="HVU214" s="262"/>
      <c r="HVV214" s="262"/>
      <c r="HVW214" s="261"/>
      <c r="HVX214" s="261"/>
      <c r="HVY214" s="262"/>
      <c r="HVZ214" s="262"/>
      <c r="HWA214" s="262"/>
      <c r="HWB214" s="262"/>
      <c r="HWC214" s="262"/>
      <c r="HWD214" s="262"/>
      <c r="HWE214" s="261"/>
      <c r="HWF214" s="261"/>
      <c r="HWG214" s="262"/>
      <c r="HWH214" s="262"/>
      <c r="HWI214" s="262"/>
      <c r="HWJ214" s="262"/>
      <c r="HWK214" s="262"/>
      <c r="HWL214" s="262"/>
      <c r="HWM214" s="261"/>
      <c r="HWN214" s="261"/>
      <c r="HWO214" s="262"/>
      <c r="HWP214" s="262"/>
      <c r="HWQ214" s="262"/>
      <c r="HWR214" s="262"/>
      <c r="HWS214" s="262"/>
      <c r="HWT214" s="262"/>
      <c r="HWU214" s="262"/>
      <c r="HWV214" s="262"/>
      <c r="HWW214" s="262"/>
      <c r="HWX214" s="262"/>
      <c r="HWY214" s="262"/>
      <c r="HWZ214" s="262"/>
      <c r="HXA214" s="262"/>
      <c r="HXB214" s="262"/>
      <c r="HXC214" s="262"/>
      <c r="HXD214" s="262"/>
      <c r="HXE214" s="226"/>
      <c r="HXF214" s="226"/>
      <c r="HXG214" s="226"/>
      <c r="HXH214" s="226"/>
      <c r="HXI214" s="226"/>
      <c r="HXJ214" s="250"/>
      <c r="HXK214" s="250"/>
      <c r="HXL214" s="22"/>
      <c r="HXM214" s="22"/>
      <c r="HXN214" s="6"/>
      <c r="HXO214" s="7"/>
      <c r="HXP214" s="7"/>
      <c r="HXQ214" s="7"/>
      <c r="HXR214" s="8"/>
      <c r="HXS214" s="9"/>
      <c r="HXT214" s="10"/>
      <c r="HXU214" s="10"/>
      <c r="HXV214" s="10"/>
      <c r="HXW214" s="11"/>
      <c r="HXX214" s="8"/>
      <c r="HXY214" s="8"/>
      <c r="HXZ214" s="8"/>
      <c r="HYA214" s="11"/>
      <c r="HYB214" s="12"/>
      <c r="HYC214" s="12"/>
      <c r="HYD214" s="12"/>
      <c r="HYE214" s="12"/>
      <c r="HYF214" s="11"/>
      <c r="HYG214" s="11"/>
      <c r="HYH214" s="11"/>
      <c r="HYI214" s="13"/>
      <c r="HYJ214" s="14"/>
      <c r="HYK214" s="15"/>
      <c r="HYL214" s="15"/>
      <c r="HYM214" s="16"/>
      <c r="HYN214" s="16"/>
      <c r="HYO214" s="17"/>
      <c r="HYP214" s="17"/>
      <c r="HYQ214" s="283"/>
      <c r="HYR214" s="18"/>
      <c r="HYS214" s="59"/>
      <c r="HYT214" s="129"/>
      <c r="HYU214" s="290"/>
      <c r="HYV214" s="9"/>
      <c r="HYW214" s="259"/>
      <c r="HYX214" s="259"/>
      <c r="HYY214" s="262"/>
      <c r="HYZ214" s="262"/>
      <c r="HZA214" s="262"/>
      <c r="HZB214" s="262"/>
      <c r="HZC214" s="274"/>
      <c r="HZD214" s="274"/>
      <c r="HZE214" s="274"/>
      <c r="HZF214" s="274"/>
      <c r="HZG214" s="262"/>
      <c r="HZH214" s="262"/>
      <c r="HZI214" s="262"/>
      <c r="HZJ214" s="262"/>
      <c r="HZK214" s="261"/>
      <c r="HZL214" s="261"/>
      <c r="HZM214" s="261"/>
      <c r="HZN214" s="261"/>
      <c r="HZO214" s="261"/>
      <c r="HZP214" s="261"/>
      <c r="HZQ214" s="262"/>
      <c r="HZR214" s="262"/>
      <c r="HZS214" s="262"/>
      <c r="HZT214" s="262"/>
      <c r="HZU214" s="262"/>
      <c r="HZV214" s="262"/>
      <c r="HZW214" s="262"/>
      <c r="HZX214" s="262"/>
      <c r="HZY214" s="262"/>
      <c r="HZZ214" s="262"/>
      <c r="IAA214" s="261"/>
      <c r="IAB214" s="261"/>
      <c r="IAC214" s="262"/>
      <c r="IAD214" s="262"/>
      <c r="IAE214" s="262"/>
      <c r="IAF214" s="262"/>
      <c r="IAG214" s="262"/>
      <c r="IAH214" s="262"/>
      <c r="IAI214" s="261"/>
      <c r="IAJ214" s="261"/>
      <c r="IAK214" s="262"/>
      <c r="IAL214" s="262"/>
      <c r="IAM214" s="262"/>
      <c r="IAN214" s="262"/>
      <c r="IAO214" s="262"/>
      <c r="IAP214" s="262"/>
      <c r="IAQ214" s="261"/>
      <c r="IAR214" s="261"/>
      <c r="IAS214" s="262"/>
      <c r="IAT214" s="262"/>
      <c r="IAU214" s="262"/>
      <c r="IAV214" s="262"/>
      <c r="IAW214" s="262"/>
      <c r="IAX214" s="262"/>
      <c r="IAY214" s="262"/>
      <c r="IAZ214" s="262"/>
      <c r="IBA214" s="262"/>
      <c r="IBB214" s="262"/>
      <c r="IBC214" s="262"/>
      <c r="IBD214" s="262"/>
      <c r="IBE214" s="262"/>
      <c r="IBF214" s="262"/>
      <c r="IBG214" s="262"/>
      <c r="IBH214" s="262"/>
      <c r="IBI214" s="226"/>
      <c r="IBJ214" s="226"/>
      <c r="IBK214" s="226"/>
      <c r="IBL214" s="226"/>
      <c r="IBM214" s="226"/>
      <c r="IBN214" s="250"/>
      <c r="IBO214" s="250"/>
      <c r="IBP214" s="22"/>
      <c r="IBQ214" s="22"/>
      <c r="IBR214" s="6"/>
      <c r="IBS214" s="7"/>
      <c r="IBT214" s="7"/>
      <c r="IBU214" s="7"/>
      <c r="IBV214" s="8"/>
      <c r="IBW214" s="9"/>
      <c r="IBX214" s="10"/>
      <c r="IBY214" s="10"/>
      <c r="IBZ214" s="10"/>
      <c r="ICA214" s="11"/>
      <c r="ICB214" s="8"/>
      <c r="ICC214" s="8"/>
      <c r="ICD214" s="8"/>
      <c r="ICE214" s="11"/>
      <c r="ICF214" s="12"/>
      <c r="ICG214" s="12"/>
      <c r="ICH214" s="12"/>
      <c r="ICI214" s="12"/>
      <c r="ICJ214" s="11"/>
      <c r="ICK214" s="11"/>
      <c r="ICL214" s="11"/>
      <c r="ICM214" s="13"/>
      <c r="ICN214" s="14"/>
      <c r="ICO214" s="15"/>
      <c r="ICP214" s="15"/>
      <c r="ICQ214" s="16"/>
      <c r="ICR214" s="16"/>
      <c r="ICS214" s="17"/>
      <c r="ICT214" s="17"/>
      <c r="ICU214" s="283"/>
      <c r="ICV214" s="18"/>
      <c r="ICW214" s="59"/>
      <c r="ICX214" s="129"/>
      <c r="ICY214" s="290"/>
      <c r="ICZ214" s="9"/>
      <c r="IDA214" s="259"/>
      <c r="IDB214" s="259"/>
      <c r="IDC214" s="262"/>
      <c r="IDD214" s="262"/>
      <c r="IDE214" s="262"/>
      <c r="IDF214" s="262"/>
      <c r="IDG214" s="274"/>
      <c r="IDH214" s="274"/>
      <c r="IDI214" s="274"/>
      <c r="IDJ214" s="274"/>
      <c r="IDK214" s="262"/>
      <c r="IDL214" s="262"/>
      <c r="IDM214" s="262"/>
      <c r="IDN214" s="262"/>
      <c r="IDO214" s="261"/>
      <c r="IDP214" s="261"/>
      <c r="IDQ214" s="261"/>
      <c r="IDR214" s="261"/>
      <c r="IDS214" s="261"/>
      <c r="IDT214" s="261"/>
      <c r="IDU214" s="262"/>
      <c r="IDV214" s="262"/>
      <c r="IDW214" s="262"/>
      <c r="IDX214" s="262"/>
      <c r="IDY214" s="262"/>
      <c r="IDZ214" s="262"/>
      <c r="IEA214" s="262"/>
      <c r="IEB214" s="262"/>
      <c r="IEC214" s="262"/>
      <c r="IED214" s="262"/>
      <c r="IEE214" s="261"/>
      <c r="IEF214" s="261"/>
      <c r="IEG214" s="262"/>
      <c r="IEH214" s="262"/>
      <c r="IEI214" s="262"/>
      <c r="IEJ214" s="262"/>
      <c r="IEK214" s="262"/>
      <c r="IEL214" s="262"/>
      <c r="IEM214" s="261"/>
      <c r="IEN214" s="261"/>
      <c r="IEO214" s="262"/>
      <c r="IEP214" s="262"/>
      <c r="IEQ214" s="262"/>
      <c r="IER214" s="262"/>
      <c r="IES214" s="262"/>
      <c r="IET214" s="262"/>
      <c r="IEU214" s="261"/>
      <c r="IEV214" s="261"/>
      <c r="IEW214" s="262"/>
      <c r="IEX214" s="262"/>
      <c r="IEY214" s="262"/>
      <c r="IEZ214" s="262"/>
      <c r="IFA214" s="262"/>
      <c r="IFB214" s="262"/>
      <c r="IFC214" s="262"/>
      <c r="IFD214" s="262"/>
      <c r="IFE214" s="262"/>
      <c r="IFF214" s="262"/>
      <c r="IFG214" s="262"/>
      <c r="IFH214" s="262"/>
      <c r="IFI214" s="262"/>
      <c r="IFJ214" s="262"/>
      <c r="IFK214" s="262"/>
      <c r="IFL214" s="262"/>
      <c r="IFM214" s="226"/>
      <c r="IFN214" s="226"/>
      <c r="IFO214" s="226"/>
      <c r="IFP214" s="226"/>
      <c r="IFQ214" s="226"/>
      <c r="IFR214" s="250"/>
      <c r="IFS214" s="250"/>
      <c r="IFT214" s="22"/>
      <c r="IFU214" s="22"/>
      <c r="IFV214" s="6"/>
      <c r="IFW214" s="7"/>
      <c r="IFX214" s="7"/>
      <c r="IFY214" s="7"/>
      <c r="IFZ214" s="8"/>
      <c r="IGA214" s="9"/>
      <c r="IGB214" s="10"/>
      <c r="IGC214" s="10"/>
      <c r="IGD214" s="10"/>
      <c r="IGE214" s="11"/>
      <c r="IGF214" s="8"/>
      <c r="IGG214" s="8"/>
      <c r="IGH214" s="8"/>
      <c r="IGI214" s="11"/>
      <c r="IGJ214" s="12"/>
      <c r="IGK214" s="12"/>
      <c r="IGL214" s="12"/>
      <c r="IGM214" s="12"/>
      <c r="IGN214" s="11"/>
      <c r="IGO214" s="11"/>
      <c r="IGP214" s="11"/>
      <c r="IGQ214" s="13"/>
      <c r="IGR214" s="14"/>
      <c r="IGS214" s="15"/>
      <c r="IGT214" s="15"/>
      <c r="IGU214" s="16"/>
      <c r="IGV214" s="16"/>
      <c r="IGW214" s="17"/>
      <c r="IGX214" s="17"/>
      <c r="IGY214" s="283"/>
      <c r="IGZ214" s="18"/>
      <c r="IHA214" s="59"/>
      <c r="IHB214" s="129"/>
      <c r="IHC214" s="290"/>
      <c r="IHD214" s="9"/>
      <c r="IHE214" s="259"/>
      <c r="IHF214" s="259"/>
      <c r="IHG214" s="262"/>
      <c r="IHH214" s="262"/>
      <c r="IHI214" s="262"/>
      <c r="IHJ214" s="262"/>
      <c r="IHK214" s="274"/>
      <c r="IHL214" s="274"/>
      <c r="IHM214" s="274"/>
      <c r="IHN214" s="274"/>
      <c r="IHO214" s="262"/>
      <c r="IHP214" s="262"/>
      <c r="IHQ214" s="262"/>
      <c r="IHR214" s="262"/>
      <c r="IHS214" s="261"/>
      <c r="IHT214" s="261"/>
      <c r="IHU214" s="261"/>
      <c r="IHV214" s="261"/>
      <c r="IHW214" s="261"/>
      <c r="IHX214" s="261"/>
      <c r="IHY214" s="262"/>
      <c r="IHZ214" s="262"/>
      <c r="IIA214" s="262"/>
      <c r="IIB214" s="262"/>
      <c r="IIC214" s="262"/>
      <c r="IID214" s="262"/>
      <c r="IIE214" s="262"/>
      <c r="IIF214" s="262"/>
      <c r="IIG214" s="262"/>
      <c r="IIH214" s="262"/>
      <c r="III214" s="261"/>
      <c r="IIJ214" s="261"/>
      <c r="IIK214" s="262"/>
      <c r="IIL214" s="262"/>
      <c r="IIM214" s="262"/>
      <c r="IIN214" s="262"/>
      <c r="IIO214" s="262"/>
      <c r="IIP214" s="262"/>
      <c r="IIQ214" s="261"/>
      <c r="IIR214" s="261"/>
      <c r="IIS214" s="262"/>
      <c r="IIT214" s="262"/>
      <c r="IIU214" s="262"/>
      <c r="IIV214" s="262"/>
      <c r="IIW214" s="262"/>
      <c r="IIX214" s="262"/>
      <c r="IIY214" s="261"/>
      <c r="IIZ214" s="261"/>
      <c r="IJA214" s="262"/>
      <c r="IJB214" s="262"/>
      <c r="IJC214" s="262"/>
      <c r="IJD214" s="262"/>
      <c r="IJE214" s="262"/>
      <c r="IJF214" s="262"/>
      <c r="IJG214" s="262"/>
      <c r="IJH214" s="262"/>
      <c r="IJI214" s="262"/>
      <c r="IJJ214" s="262"/>
      <c r="IJK214" s="262"/>
      <c r="IJL214" s="262"/>
      <c r="IJM214" s="262"/>
      <c r="IJN214" s="262"/>
      <c r="IJO214" s="262"/>
      <c r="IJP214" s="262"/>
      <c r="IJQ214" s="226"/>
      <c r="IJR214" s="226"/>
      <c r="IJS214" s="226"/>
      <c r="IJT214" s="226"/>
      <c r="IJU214" s="226"/>
      <c r="IJV214" s="250"/>
      <c r="IJW214" s="250"/>
      <c r="IJX214" s="22"/>
      <c r="IJY214" s="22"/>
      <c r="IJZ214" s="6"/>
      <c r="IKA214" s="7"/>
      <c r="IKB214" s="7"/>
      <c r="IKC214" s="7"/>
      <c r="IKD214" s="8"/>
      <c r="IKE214" s="9"/>
      <c r="IKF214" s="10"/>
      <c r="IKG214" s="10"/>
      <c r="IKH214" s="10"/>
      <c r="IKI214" s="11"/>
      <c r="IKJ214" s="8"/>
      <c r="IKK214" s="8"/>
      <c r="IKL214" s="8"/>
      <c r="IKM214" s="11"/>
      <c r="IKN214" s="12"/>
      <c r="IKO214" s="12"/>
      <c r="IKP214" s="12"/>
      <c r="IKQ214" s="12"/>
      <c r="IKR214" s="11"/>
      <c r="IKS214" s="11"/>
      <c r="IKT214" s="11"/>
      <c r="IKU214" s="13"/>
      <c r="IKV214" s="14"/>
      <c r="IKW214" s="15"/>
      <c r="IKX214" s="15"/>
      <c r="IKY214" s="16"/>
      <c r="IKZ214" s="16"/>
      <c r="ILA214" s="17"/>
      <c r="ILB214" s="17"/>
      <c r="ILC214" s="283"/>
      <c r="ILD214" s="18"/>
      <c r="ILE214" s="59"/>
      <c r="ILF214" s="129"/>
      <c r="ILG214" s="290"/>
      <c r="ILH214" s="9"/>
      <c r="ILI214" s="259"/>
      <c r="ILJ214" s="259"/>
      <c r="ILK214" s="262"/>
      <c r="ILL214" s="262"/>
      <c r="ILM214" s="262"/>
      <c r="ILN214" s="262"/>
      <c r="ILO214" s="274"/>
      <c r="ILP214" s="274"/>
      <c r="ILQ214" s="274"/>
      <c r="ILR214" s="274"/>
      <c r="ILS214" s="262"/>
      <c r="ILT214" s="262"/>
      <c r="ILU214" s="262"/>
      <c r="ILV214" s="262"/>
      <c r="ILW214" s="261"/>
      <c r="ILX214" s="261"/>
      <c r="ILY214" s="261"/>
      <c r="ILZ214" s="261"/>
      <c r="IMA214" s="261"/>
      <c r="IMB214" s="261"/>
      <c r="IMC214" s="262"/>
      <c r="IMD214" s="262"/>
      <c r="IME214" s="262"/>
      <c r="IMF214" s="262"/>
      <c r="IMG214" s="262"/>
      <c r="IMH214" s="262"/>
      <c r="IMI214" s="262"/>
      <c r="IMJ214" s="262"/>
      <c r="IMK214" s="262"/>
      <c r="IML214" s="262"/>
      <c r="IMM214" s="261"/>
      <c r="IMN214" s="261"/>
      <c r="IMO214" s="262"/>
      <c r="IMP214" s="262"/>
      <c r="IMQ214" s="262"/>
      <c r="IMR214" s="262"/>
      <c r="IMS214" s="262"/>
      <c r="IMT214" s="262"/>
      <c r="IMU214" s="261"/>
      <c r="IMV214" s="261"/>
      <c r="IMW214" s="262"/>
      <c r="IMX214" s="262"/>
      <c r="IMY214" s="262"/>
      <c r="IMZ214" s="262"/>
      <c r="INA214" s="262"/>
      <c r="INB214" s="262"/>
      <c r="INC214" s="261"/>
      <c r="IND214" s="261"/>
      <c r="INE214" s="262"/>
      <c r="INF214" s="262"/>
      <c r="ING214" s="262"/>
      <c r="INH214" s="262"/>
      <c r="INI214" s="262"/>
      <c r="INJ214" s="262"/>
      <c r="INK214" s="262"/>
      <c r="INL214" s="262"/>
      <c r="INM214" s="262"/>
      <c r="INN214" s="262"/>
      <c r="INO214" s="262"/>
      <c r="INP214" s="262"/>
      <c r="INQ214" s="262"/>
      <c r="INR214" s="262"/>
      <c r="INS214" s="262"/>
      <c r="INT214" s="262"/>
      <c r="INU214" s="226"/>
      <c r="INV214" s="226"/>
      <c r="INW214" s="226"/>
      <c r="INX214" s="226"/>
      <c r="INY214" s="226"/>
      <c r="INZ214" s="250"/>
      <c r="IOA214" s="250"/>
      <c r="IOB214" s="22"/>
      <c r="IOC214" s="22"/>
      <c r="IOD214" s="6"/>
      <c r="IOE214" s="7"/>
      <c r="IOF214" s="7"/>
      <c r="IOG214" s="7"/>
      <c r="IOH214" s="8"/>
      <c r="IOI214" s="9"/>
      <c r="IOJ214" s="10"/>
      <c r="IOK214" s="10"/>
      <c r="IOL214" s="10"/>
      <c r="IOM214" s="11"/>
      <c r="ION214" s="8"/>
      <c r="IOO214" s="8"/>
      <c r="IOP214" s="8"/>
      <c r="IOQ214" s="11"/>
      <c r="IOR214" s="12"/>
      <c r="IOS214" s="12"/>
      <c r="IOT214" s="12"/>
      <c r="IOU214" s="12"/>
      <c r="IOV214" s="11"/>
      <c r="IOW214" s="11"/>
      <c r="IOX214" s="11"/>
      <c r="IOY214" s="13"/>
      <c r="IOZ214" s="14"/>
      <c r="IPA214" s="15"/>
      <c r="IPB214" s="15"/>
      <c r="IPC214" s="16"/>
      <c r="IPD214" s="16"/>
      <c r="IPE214" s="17"/>
      <c r="IPF214" s="17"/>
      <c r="IPG214" s="283"/>
      <c r="IPH214" s="18"/>
      <c r="IPI214" s="59"/>
      <c r="IPJ214" s="129"/>
      <c r="IPK214" s="290"/>
      <c r="IPL214" s="9"/>
      <c r="IPM214" s="259"/>
      <c r="IPN214" s="259"/>
      <c r="IPO214" s="262"/>
      <c r="IPP214" s="262"/>
      <c r="IPQ214" s="262"/>
      <c r="IPR214" s="262"/>
      <c r="IPS214" s="274"/>
      <c r="IPT214" s="274"/>
      <c r="IPU214" s="274"/>
      <c r="IPV214" s="274"/>
      <c r="IPW214" s="262"/>
      <c r="IPX214" s="262"/>
      <c r="IPY214" s="262"/>
      <c r="IPZ214" s="262"/>
      <c r="IQA214" s="261"/>
      <c r="IQB214" s="261"/>
      <c r="IQC214" s="261"/>
      <c r="IQD214" s="261"/>
      <c r="IQE214" s="261"/>
      <c r="IQF214" s="261"/>
      <c r="IQG214" s="262"/>
      <c r="IQH214" s="262"/>
      <c r="IQI214" s="262"/>
      <c r="IQJ214" s="262"/>
      <c r="IQK214" s="262"/>
      <c r="IQL214" s="262"/>
      <c r="IQM214" s="262"/>
      <c r="IQN214" s="262"/>
      <c r="IQO214" s="262"/>
      <c r="IQP214" s="262"/>
      <c r="IQQ214" s="261"/>
      <c r="IQR214" s="261"/>
      <c r="IQS214" s="262"/>
      <c r="IQT214" s="262"/>
      <c r="IQU214" s="262"/>
      <c r="IQV214" s="262"/>
      <c r="IQW214" s="262"/>
      <c r="IQX214" s="262"/>
      <c r="IQY214" s="261"/>
      <c r="IQZ214" s="261"/>
      <c r="IRA214" s="262"/>
      <c r="IRB214" s="262"/>
      <c r="IRC214" s="262"/>
      <c r="IRD214" s="262"/>
      <c r="IRE214" s="262"/>
      <c r="IRF214" s="262"/>
      <c r="IRG214" s="261"/>
      <c r="IRH214" s="261"/>
      <c r="IRI214" s="262"/>
      <c r="IRJ214" s="262"/>
      <c r="IRK214" s="262"/>
      <c r="IRL214" s="262"/>
      <c r="IRM214" s="262"/>
      <c r="IRN214" s="262"/>
      <c r="IRO214" s="262"/>
      <c r="IRP214" s="262"/>
      <c r="IRQ214" s="262"/>
      <c r="IRR214" s="262"/>
      <c r="IRS214" s="262"/>
      <c r="IRT214" s="262"/>
      <c r="IRU214" s="262"/>
      <c r="IRV214" s="262"/>
      <c r="IRW214" s="262"/>
      <c r="IRX214" s="262"/>
      <c r="IRY214" s="226"/>
      <c r="IRZ214" s="226"/>
      <c r="ISA214" s="226"/>
      <c r="ISB214" s="226"/>
      <c r="ISC214" s="226"/>
      <c r="ISD214" s="250"/>
      <c r="ISE214" s="250"/>
      <c r="ISF214" s="22"/>
      <c r="ISG214" s="22"/>
      <c r="ISH214" s="6"/>
      <c r="ISI214" s="7"/>
      <c r="ISJ214" s="7"/>
      <c r="ISK214" s="7"/>
      <c r="ISL214" s="8"/>
      <c r="ISM214" s="9"/>
      <c r="ISN214" s="10"/>
      <c r="ISO214" s="10"/>
      <c r="ISP214" s="10"/>
      <c r="ISQ214" s="11"/>
      <c r="ISR214" s="8"/>
      <c r="ISS214" s="8"/>
      <c r="IST214" s="8"/>
      <c r="ISU214" s="11"/>
      <c r="ISV214" s="12"/>
      <c r="ISW214" s="12"/>
      <c r="ISX214" s="12"/>
      <c r="ISY214" s="12"/>
      <c r="ISZ214" s="11"/>
      <c r="ITA214" s="11"/>
      <c r="ITB214" s="11"/>
      <c r="ITC214" s="13"/>
      <c r="ITD214" s="14"/>
      <c r="ITE214" s="15"/>
      <c r="ITF214" s="15"/>
      <c r="ITG214" s="16"/>
      <c r="ITH214" s="16"/>
      <c r="ITI214" s="17"/>
      <c r="ITJ214" s="17"/>
      <c r="ITK214" s="283"/>
      <c r="ITL214" s="18"/>
      <c r="ITM214" s="59"/>
      <c r="ITN214" s="129"/>
      <c r="ITO214" s="290"/>
      <c r="ITP214" s="9"/>
      <c r="ITQ214" s="259"/>
      <c r="ITR214" s="259"/>
      <c r="ITS214" s="262"/>
      <c r="ITT214" s="262"/>
      <c r="ITU214" s="262"/>
      <c r="ITV214" s="262"/>
      <c r="ITW214" s="274"/>
      <c r="ITX214" s="274"/>
      <c r="ITY214" s="274"/>
      <c r="ITZ214" s="274"/>
      <c r="IUA214" s="262"/>
      <c r="IUB214" s="262"/>
      <c r="IUC214" s="262"/>
      <c r="IUD214" s="262"/>
      <c r="IUE214" s="261"/>
      <c r="IUF214" s="261"/>
      <c r="IUG214" s="261"/>
      <c r="IUH214" s="261"/>
      <c r="IUI214" s="261"/>
      <c r="IUJ214" s="261"/>
      <c r="IUK214" s="262"/>
      <c r="IUL214" s="262"/>
      <c r="IUM214" s="262"/>
      <c r="IUN214" s="262"/>
      <c r="IUO214" s="262"/>
      <c r="IUP214" s="262"/>
      <c r="IUQ214" s="262"/>
      <c r="IUR214" s="262"/>
      <c r="IUS214" s="262"/>
      <c r="IUT214" s="262"/>
      <c r="IUU214" s="261"/>
      <c r="IUV214" s="261"/>
      <c r="IUW214" s="262"/>
      <c r="IUX214" s="262"/>
      <c r="IUY214" s="262"/>
      <c r="IUZ214" s="262"/>
      <c r="IVA214" s="262"/>
      <c r="IVB214" s="262"/>
      <c r="IVC214" s="261"/>
      <c r="IVD214" s="261"/>
      <c r="IVE214" s="262"/>
      <c r="IVF214" s="262"/>
      <c r="IVG214" s="262"/>
      <c r="IVH214" s="262"/>
      <c r="IVI214" s="262"/>
      <c r="IVJ214" s="262"/>
      <c r="IVK214" s="261"/>
      <c r="IVL214" s="261"/>
      <c r="IVM214" s="262"/>
      <c r="IVN214" s="262"/>
      <c r="IVO214" s="262"/>
      <c r="IVP214" s="262"/>
      <c r="IVQ214" s="262"/>
      <c r="IVR214" s="262"/>
      <c r="IVS214" s="262"/>
      <c r="IVT214" s="262"/>
      <c r="IVU214" s="262"/>
      <c r="IVV214" s="262"/>
      <c r="IVW214" s="262"/>
      <c r="IVX214" s="262"/>
      <c r="IVY214" s="262"/>
      <c r="IVZ214" s="262"/>
      <c r="IWA214" s="262"/>
      <c r="IWB214" s="262"/>
      <c r="IWC214" s="226"/>
      <c r="IWD214" s="226"/>
      <c r="IWE214" s="226"/>
      <c r="IWF214" s="226"/>
      <c r="IWG214" s="226"/>
      <c r="IWH214" s="250"/>
      <c r="IWI214" s="250"/>
      <c r="IWJ214" s="22"/>
      <c r="IWK214" s="22"/>
      <c r="IWL214" s="6"/>
      <c r="IWM214" s="7"/>
      <c r="IWN214" s="7"/>
      <c r="IWO214" s="7"/>
      <c r="IWP214" s="8"/>
      <c r="IWQ214" s="9"/>
      <c r="IWR214" s="10"/>
      <c r="IWS214" s="10"/>
      <c r="IWT214" s="10"/>
      <c r="IWU214" s="11"/>
      <c r="IWV214" s="8"/>
      <c r="IWW214" s="8"/>
      <c r="IWX214" s="8"/>
      <c r="IWY214" s="11"/>
      <c r="IWZ214" s="12"/>
      <c r="IXA214" s="12"/>
      <c r="IXB214" s="12"/>
      <c r="IXC214" s="12"/>
      <c r="IXD214" s="11"/>
      <c r="IXE214" s="11"/>
      <c r="IXF214" s="11"/>
      <c r="IXG214" s="13"/>
      <c r="IXH214" s="14"/>
      <c r="IXI214" s="15"/>
      <c r="IXJ214" s="15"/>
      <c r="IXK214" s="16"/>
      <c r="IXL214" s="16"/>
      <c r="IXM214" s="17"/>
      <c r="IXN214" s="17"/>
      <c r="IXO214" s="283"/>
      <c r="IXP214" s="18"/>
      <c r="IXQ214" s="59"/>
      <c r="IXR214" s="129"/>
      <c r="IXS214" s="290"/>
      <c r="IXT214" s="9"/>
      <c r="IXU214" s="259"/>
      <c r="IXV214" s="259"/>
      <c r="IXW214" s="262"/>
      <c r="IXX214" s="262"/>
      <c r="IXY214" s="262"/>
      <c r="IXZ214" s="262"/>
      <c r="IYA214" s="274"/>
      <c r="IYB214" s="274"/>
      <c r="IYC214" s="274"/>
      <c r="IYD214" s="274"/>
      <c r="IYE214" s="262"/>
      <c r="IYF214" s="262"/>
      <c r="IYG214" s="262"/>
      <c r="IYH214" s="262"/>
      <c r="IYI214" s="261"/>
      <c r="IYJ214" s="261"/>
      <c r="IYK214" s="261"/>
      <c r="IYL214" s="261"/>
      <c r="IYM214" s="261"/>
      <c r="IYN214" s="261"/>
      <c r="IYO214" s="262"/>
      <c r="IYP214" s="262"/>
      <c r="IYQ214" s="262"/>
      <c r="IYR214" s="262"/>
      <c r="IYS214" s="262"/>
      <c r="IYT214" s="262"/>
      <c r="IYU214" s="262"/>
      <c r="IYV214" s="262"/>
      <c r="IYW214" s="262"/>
      <c r="IYX214" s="262"/>
      <c r="IYY214" s="261"/>
      <c r="IYZ214" s="261"/>
      <c r="IZA214" s="262"/>
      <c r="IZB214" s="262"/>
      <c r="IZC214" s="262"/>
      <c r="IZD214" s="262"/>
      <c r="IZE214" s="262"/>
      <c r="IZF214" s="262"/>
      <c r="IZG214" s="261"/>
      <c r="IZH214" s="261"/>
      <c r="IZI214" s="262"/>
      <c r="IZJ214" s="262"/>
      <c r="IZK214" s="262"/>
      <c r="IZL214" s="262"/>
      <c r="IZM214" s="262"/>
      <c r="IZN214" s="262"/>
      <c r="IZO214" s="261"/>
      <c r="IZP214" s="261"/>
      <c r="IZQ214" s="262"/>
      <c r="IZR214" s="262"/>
      <c r="IZS214" s="262"/>
      <c r="IZT214" s="262"/>
      <c r="IZU214" s="262"/>
      <c r="IZV214" s="262"/>
      <c r="IZW214" s="262"/>
      <c r="IZX214" s="262"/>
      <c r="IZY214" s="262"/>
      <c r="IZZ214" s="262"/>
      <c r="JAA214" s="262"/>
      <c r="JAB214" s="262"/>
      <c r="JAC214" s="262"/>
      <c r="JAD214" s="262"/>
      <c r="JAE214" s="262"/>
      <c r="JAF214" s="262"/>
      <c r="JAG214" s="226"/>
      <c r="JAH214" s="226"/>
      <c r="JAI214" s="226"/>
      <c r="JAJ214" s="226"/>
      <c r="JAK214" s="226"/>
      <c r="JAL214" s="250"/>
      <c r="JAM214" s="250"/>
      <c r="JAN214" s="22"/>
      <c r="JAO214" s="22"/>
      <c r="JAP214" s="6"/>
      <c r="JAQ214" s="7"/>
      <c r="JAR214" s="7"/>
      <c r="JAS214" s="7"/>
      <c r="JAT214" s="8"/>
      <c r="JAU214" s="9"/>
      <c r="JAV214" s="10"/>
      <c r="JAW214" s="10"/>
      <c r="JAX214" s="10"/>
      <c r="JAY214" s="11"/>
      <c r="JAZ214" s="8"/>
      <c r="JBA214" s="8"/>
      <c r="JBB214" s="8"/>
      <c r="JBC214" s="11"/>
      <c r="JBD214" s="12"/>
      <c r="JBE214" s="12"/>
      <c r="JBF214" s="12"/>
      <c r="JBG214" s="12"/>
      <c r="JBH214" s="11"/>
      <c r="JBI214" s="11"/>
      <c r="JBJ214" s="11"/>
      <c r="JBK214" s="13"/>
      <c r="JBL214" s="14"/>
      <c r="JBM214" s="15"/>
      <c r="JBN214" s="15"/>
      <c r="JBO214" s="16"/>
      <c r="JBP214" s="16"/>
      <c r="JBQ214" s="17"/>
      <c r="JBR214" s="17"/>
      <c r="JBS214" s="283"/>
      <c r="JBT214" s="18"/>
      <c r="JBU214" s="59"/>
      <c r="JBV214" s="129"/>
      <c r="JBW214" s="290"/>
      <c r="JBX214" s="9"/>
      <c r="JBY214" s="259"/>
      <c r="JBZ214" s="259"/>
      <c r="JCA214" s="262"/>
      <c r="JCB214" s="262"/>
      <c r="JCC214" s="262"/>
      <c r="JCD214" s="262"/>
      <c r="JCE214" s="274"/>
      <c r="JCF214" s="274"/>
      <c r="JCG214" s="274"/>
      <c r="JCH214" s="274"/>
      <c r="JCI214" s="262"/>
      <c r="JCJ214" s="262"/>
      <c r="JCK214" s="262"/>
      <c r="JCL214" s="262"/>
      <c r="JCM214" s="261"/>
      <c r="JCN214" s="261"/>
      <c r="JCO214" s="261"/>
      <c r="JCP214" s="261"/>
      <c r="JCQ214" s="261"/>
      <c r="JCR214" s="261"/>
      <c r="JCS214" s="262"/>
      <c r="JCT214" s="262"/>
      <c r="JCU214" s="262"/>
      <c r="JCV214" s="262"/>
      <c r="JCW214" s="262"/>
      <c r="JCX214" s="262"/>
      <c r="JCY214" s="262"/>
      <c r="JCZ214" s="262"/>
      <c r="JDA214" s="262"/>
      <c r="JDB214" s="262"/>
      <c r="JDC214" s="261"/>
      <c r="JDD214" s="261"/>
      <c r="JDE214" s="262"/>
      <c r="JDF214" s="262"/>
      <c r="JDG214" s="262"/>
      <c r="JDH214" s="262"/>
      <c r="JDI214" s="262"/>
      <c r="JDJ214" s="262"/>
      <c r="JDK214" s="261"/>
      <c r="JDL214" s="261"/>
      <c r="JDM214" s="262"/>
      <c r="JDN214" s="262"/>
      <c r="JDO214" s="262"/>
      <c r="JDP214" s="262"/>
      <c r="JDQ214" s="262"/>
      <c r="JDR214" s="262"/>
      <c r="JDS214" s="261"/>
      <c r="JDT214" s="261"/>
      <c r="JDU214" s="262"/>
      <c r="JDV214" s="262"/>
      <c r="JDW214" s="262"/>
      <c r="JDX214" s="262"/>
      <c r="JDY214" s="262"/>
      <c r="JDZ214" s="262"/>
      <c r="JEA214" s="262"/>
      <c r="JEB214" s="262"/>
      <c r="JEC214" s="262"/>
      <c r="JED214" s="262"/>
      <c r="JEE214" s="262"/>
      <c r="JEF214" s="262"/>
      <c r="JEG214" s="262"/>
      <c r="JEH214" s="262"/>
      <c r="JEI214" s="262"/>
      <c r="JEJ214" s="262"/>
      <c r="JEK214" s="226"/>
      <c r="JEL214" s="226"/>
      <c r="JEM214" s="226"/>
      <c r="JEN214" s="226"/>
      <c r="JEO214" s="226"/>
      <c r="JEP214" s="250"/>
      <c r="JEQ214" s="250"/>
      <c r="JER214" s="22"/>
      <c r="JES214" s="22"/>
      <c r="JET214" s="6"/>
      <c r="JEU214" s="7"/>
      <c r="JEV214" s="7"/>
      <c r="JEW214" s="7"/>
      <c r="JEX214" s="8"/>
      <c r="JEY214" s="9"/>
      <c r="JEZ214" s="10"/>
      <c r="JFA214" s="10"/>
      <c r="JFB214" s="10"/>
      <c r="JFC214" s="11"/>
      <c r="JFD214" s="8"/>
      <c r="JFE214" s="8"/>
      <c r="JFF214" s="8"/>
      <c r="JFG214" s="11"/>
      <c r="JFH214" s="12"/>
      <c r="JFI214" s="12"/>
      <c r="JFJ214" s="12"/>
      <c r="JFK214" s="12"/>
      <c r="JFL214" s="11"/>
      <c r="JFM214" s="11"/>
      <c r="JFN214" s="11"/>
      <c r="JFO214" s="13"/>
      <c r="JFP214" s="14"/>
      <c r="JFQ214" s="15"/>
      <c r="JFR214" s="15"/>
      <c r="JFS214" s="16"/>
      <c r="JFT214" s="16"/>
      <c r="JFU214" s="17"/>
      <c r="JFV214" s="17"/>
      <c r="JFW214" s="283"/>
      <c r="JFX214" s="18"/>
      <c r="JFY214" s="59"/>
      <c r="JFZ214" s="129"/>
      <c r="JGA214" s="290"/>
      <c r="JGB214" s="9"/>
      <c r="JGC214" s="259"/>
      <c r="JGD214" s="259"/>
      <c r="JGE214" s="262"/>
      <c r="JGF214" s="262"/>
      <c r="JGG214" s="262"/>
      <c r="JGH214" s="262"/>
      <c r="JGI214" s="274"/>
      <c r="JGJ214" s="274"/>
      <c r="JGK214" s="274"/>
      <c r="JGL214" s="274"/>
      <c r="JGM214" s="262"/>
      <c r="JGN214" s="262"/>
      <c r="JGO214" s="262"/>
      <c r="JGP214" s="262"/>
      <c r="JGQ214" s="261"/>
      <c r="JGR214" s="261"/>
      <c r="JGS214" s="261"/>
      <c r="JGT214" s="261"/>
      <c r="JGU214" s="261"/>
      <c r="JGV214" s="261"/>
      <c r="JGW214" s="262"/>
      <c r="JGX214" s="262"/>
      <c r="JGY214" s="262"/>
      <c r="JGZ214" s="262"/>
      <c r="JHA214" s="262"/>
      <c r="JHB214" s="262"/>
      <c r="JHC214" s="262"/>
      <c r="JHD214" s="262"/>
      <c r="JHE214" s="262"/>
      <c r="JHF214" s="262"/>
      <c r="JHG214" s="261"/>
      <c r="JHH214" s="261"/>
      <c r="JHI214" s="262"/>
      <c r="JHJ214" s="262"/>
      <c r="JHK214" s="262"/>
      <c r="JHL214" s="262"/>
      <c r="JHM214" s="262"/>
      <c r="JHN214" s="262"/>
      <c r="JHO214" s="261"/>
      <c r="JHP214" s="261"/>
      <c r="JHQ214" s="262"/>
      <c r="JHR214" s="262"/>
      <c r="JHS214" s="262"/>
      <c r="JHT214" s="262"/>
      <c r="JHU214" s="262"/>
      <c r="JHV214" s="262"/>
      <c r="JHW214" s="261"/>
      <c r="JHX214" s="261"/>
      <c r="JHY214" s="262"/>
      <c r="JHZ214" s="262"/>
      <c r="JIA214" s="262"/>
      <c r="JIB214" s="262"/>
      <c r="JIC214" s="262"/>
      <c r="JID214" s="262"/>
      <c r="JIE214" s="262"/>
      <c r="JIF214" s="262"/>
      <c r="JIG214" s="262"/>
      <c r="JIH214" s="262"/>
      <c r="JII214" s="262"/>
      <c r="JIJ214" s="262"/>
      <c r="JIK214" s="262"/>
      <c r="JIL214" s="262"/>
      <c r="JIM214" s="262"/>
      <c r="JIN214" s="262"/>
      <c r="JIO214" s="226"/>
      <c r="JIP214" s="226"/>
      <c r="JIQ214" s="226"/>
      <c r="JIR214" s="226"/>
      <c r="JIS214" s="226"/>
      <c r="JIT214" s="250"/>
      <c r="JIU214" s="250"/>
      <c r="JIV214" s="22"/>
      <c r="JIW214" s="22"/>
      <c r="JIX214" s="6"/>
      <c r="JIY214" s="7"/>
      <c r="JIZ214" s="7"/>
      <c r="JJA214" s="7"/>
      <c r="JJB214" s="8"/>
      <c r="JJC214" s="9"/>
      <c r="JJD214" s="10"/>
      <c r="JJE214" s="10"/>
      <c r="JJF214" s="10"/>
      <c r="JJG214" s="11"/>
      <c r="JJH214" s="8"/>
      <c r="JJI214" s="8"/>
      <c r="JJJ214" s="8"/>
      <c r="JJK214" s="11"/>
      <c r="JJL214" s="12"/>
      <c r="JJM214" s="12"/>
      <c r="JJN214" s="12"/>
      <c r="JJO214" s="12"/>
      <c r="JJP214" s="11"/>
      <c r="JJQ214" s="11"/>
      <c r="JJR214" s="11"/>
      <c r="JJS214" s="13"/>
      <c r="JJT214" s="14"/>
      <c r="JJU214" s="15"/>
      <c r="JJV214" s="15"/>
      <c r="JJW214" s="16"/>
      <c r="JJX214" s="16"/>
      <c r="JJY214" s="17"/>
      <c r="JJZ214" s="17"/>
      <c r="JKA214" s="283"/>
      <c r="JKB214" s="18"/>
      <c r="JKC214" s="59"/>
      <c r="JKD214" s="129"/>
      <c r="JKE214" s="290"/>
      <c r="JKF214" s="9"/>
      <c r="JKG214" s="259"/>
      <c r="JKH214" s="259"/>
      <c r="JKI214" s="262"/>
      <c r="JKJ214" s="262"/>
      <c r="JKK214" s="262"/>
      <c r="JKL214" s="262"/>
      <c r="JKM214" s="274"/>
      <c r="JKN214" s="274"/>
      <c r="JKO214" s="274"/>
      <c r="JKP214" s="274"/>
      <c r="JKQ214" s="262"/>
      <c r="JKR214" s="262"/>
      <c r="JKS214" s="262"/>
      <c r="JKT214" s="262"/>
      <c r="JKU214" s="261"/>
      <c r="JKV214" s="261"/>
      <c r="JKW214" s="261"/>
      <c r="JKX214" s="261"/>
      <c r="JKY214" s="261"/>
      <c r="JKZ214" s="261"/>
      <c r="JLA214" s="262"/>
      <c r="JLB214" s="262"/>
      <c r="JLC214" s="262"/>
      <c r="JLD214" s="262"/>
      <c r="JLE214" s="262"/>
      <c r="JLF214" s="262"/>
      <c r="JLG214" s="262"/>
      <c r="JLH214" s="262"/>
      <c r="JLI214" s="262"/>
      <c r="JLJ214" s="262"/>
      <c r="JLK214" s="261"/>
      <c r="JLL214" s="261"/>
      <c r="JLM214" s="262"/>
      <c r="JLN214" s="262"/>
      <c r="JLO214" s="262"/>
      <c r="JLP214" s="262"/>
      <c r="JLQ214" s="262"/>
      <c r="JLR214" s="262"/>
      <c r="JLS214" s="261"/>
      <c r="JLT214" s="261"/>
      <c r="JLU214" s="262"/>
      <c r="JLV214" s="262"/>
      <c r="JLW214" s="262"/>
      <c r="JLX214" s="262"/>
      <c r="JLY214" s="262"/>
      <c r="JLZ214" s="262"/>
      <c r="JMA214" s="261"/>
      <c r="JMB214" s="261"/>
      <c r="JMC214" s="262"/>
      <c r="JMD214" s="262"/>
      <c r="JME214" s="262"/>
      <c r="JMF214" s="262"/>
      <c r="JMG214" s="262"/>
      <c r="JMH214" s="262"/>
      <c r="JMI214" s="262"/>
      <c r="JMJ214" s="262"/>
      <c r="JMK214" s="262"/>
      <c r="JML214" s="262"/>
      <c r="JMM214" s="262"/>
      <c r="JMN214" s="262"/>
      <c r="JMO214" s="262"/>
      <c r="JMP214" s="262"/>
      <c r="JMQ214" s="262"/>
      <c r="JMR214" s="262"/>
      <c r="JMS214" s="226"/>
      <c r="JMT214" s="226"/>
      <c r="JMU214" s="226"/>
      <c r="JMV214" s="226"/>
      <c r="JMW214" s="226"/>
      <c r="JMX214" s="250"/>
      <c r="JMY214" s="250"/>
      <c r="JMZ214" s="22"/>
      <c r="JNA214" s="22"/>
      <c r="JNB214" s="6"/>
      <c r="JNC214" s="7"/>
      <c r="JND214" s="7"/>
      <c r="JNE214" s="7"/>
      <c r="JNF214" s="8"/>
      <c r="JNG214" s="9"/>
      <c r="JNH214" s="10"/>
      <c r="JNI214" s="10"/>
      <c r="JNJ214" s="10"/>
      <c r="JNK214" s="11"/>
      <c r="JNL214" s="8"/>
      <c r="JNM214" s="8"/>
      <c r="JNN214" s="8"/>
      <c r="JNO214" s="11"/>
      <c r="JNP214" s="12"/>
      <c r="JNQ214" s="12"/>
      <c r="JNR214" s="12"/>
      <c r="JNS214" s="12"/>
      <c r="JNT214" s="11"/>
      <c r="JNU214" s="11"/>
      <c r="JNV214" s="11"/>
      <c r="JNW214" s="13"/>
      <c r="JNX214" s="14"/>
      <c r="JNY214" s="15"/>
      <c r="JNZ214" s="15"/>
      <c r="JOA214" s="16"/>
      <c r="JOB214" s="16"/>
      <c r="JOC214" s="17"/>
      <c r="JOD214" s="17"/>
      <c r="JOE214" s="283"/>
      <c r="JOF214" s="18"/>
      <c r="JOG214" s="59"/>
      <c r="JOH214" s="129"/>
      <c r="JOI214" s="290"/>
      <c r="JOJ214" s="9"/>
      <c r="JOK214" s="259"/>
      <c r="JOL214" s="259"/>
      <c r="JOM214" s="262"/>
      <c r="JON214" s="262"/>
      <c r="JOO214" s="262"/>
      <c r="JOP214" s="262"/>
      <c r="JOQ214" s="274"/>
      <c r="JOR214" s="274"/>
      <c r="JOS214" s="274"/>
      <c r="JOT214" s="274"/>
      <c r="JOU214" s="262"/>
      <c r="JOV214" s="262"/>
      <c r="JOW214" s="262"/>
      <c r="JOX214" s="262"/>
      <c r="JOY214" s="261"/>
      <c r="JOZ214" s="261"/>
      <c r="JPA214" s="261"/>
      <c r="JPB214" s="261"/>
      <c r="JPC214" s="261"/>
      <c r="JPD214" s="261"/>
      <c r="JPE214" s="262"/>
      <c r="JPF214" s="262"/>
      <c r="JPG214" s="262"/>
      <c r="JPH214" s="262"/>
      <c r="JPI214" s="262"/>
      <c r="JPJ214" s="262"/>
      <c r="JPK214" s="262"/>
      <c r="JPL214" s="262"/>
      <c r="JPM214" s="262"/>
      <c r="JPN214" s="262"/>
      <c r="JPO214" s="261"/>
      <c r="JPP214" s="261"/>
      <c r="JPQ214" s="262"/>
      <c r="JPR214" s="262"/>
      <c r="JPS214" s="262"/>
      <c r="JPT214" s="262"/>
      <c r="JPU214" s="262"/>
      <c r="JPV214" s="262"/>
      <c r="JPW214" s="261"/>
      <c r="JPX214" s="261"/>
      <c r="JPY214" s="262"/>
      <c r="JPZ214" s="262"/>
      <c r="JQA214" s="262"/>
      <c r="JQB214" s="262"/>
      <c r="JQC214" s="262"/>
      <c r="JQD214" s="262"/>
      <c r="JQE214" s="261"/>
      <c r="JQF214" s="261"/>
      <c r="JQG214" s="262"/>
      <c r="JQH214" s="262"/>
      <c r="JQI214" s="262"/>
      <c r="JQJ214" s="262"/>
      <c r="JQK214" s="262"/>
      <c r="JQL214" s="262"/>
      <c r="JQM214" s="262"/>
      <c r="JQN214" s="262"/>
      <c r="JQO214" s="262"/>
      <c r="JQP214" s="262"/>
      <c r="JQQ214" s="262"/>
      <c r="JQR214" s="262"/>
      <c r="JQS214" s="262"/>
      <c r="JQT214" s="262"/>
      <c r="JQU214" s="262"/>
      <c r="JQV214" s="262"/>
      <c r="JQW214" s="226"/>
      <c r="JQX214" s="226"/>
      <c r="JQY214" s="226"/>
      <c r="JQZ214" s="226"/>
      <c r="JRA214" s="226"/>
      <c r="JRB214" s="250"/>
      <c r="JRC214" s="250"/>
      <c r="JRD214" s="22"/>
      <c r="JRE214" s="22"/>
      <c r="JRF214" s="6"/>
      <c r="JRG214" s="7"/>
      <c r="JRH214" s="7"/>
      <c r="JRI214" s="7"/>
      <c r="JRJ214" s="8"/>
      <c r="JRK214" s="9"/>
      <c r="JRL214" s="10"/>
      <c r="JRM214" s="10"/>
      <c r="JRN214" s="10"/>
      <c r="JRO214" s="11"/>
      <c r="JRP214" s="8"/>
      <c r="JRQ214" s="8"/>
      <c r="JRR214" s="8"/>
      <c r="JRS214" s="11"/>
      <c r="JRT214" s="12"/>
      <c r="JRU214" s="12"/>
      <c r="JRV214" s="12"/>
      <c r="JRW214" s="12"/>
      <c r="JRX214" s="11"/>
      <c r="JRY214" s="11"/>
      <c r="JRZ214" s="11"/>
      <c r="JSA214" s="13"/>
      <c r="JSB214" s="14"/>
      <c r="JSC214" s="15"/>
      <c r="JSD214" s="15"/>
      <c r="JSE214" s="16"/>
      <c r="JSF214" s="16"/>
      <c r="JSG214" s="17"/>
      <c r="JSH214" s="17"/>
      <c r="JSI214" s="283"/>
      <c r="JSJ214" s="18"/>
      <c r="JSK214" s="59"/>
      <c r="JSL214" s="129"/>
      <c r="JSM214" s="290"/>
      <c r="JSN214" s="9"/>
      <c r="JSO214" s="259"/>
      <c r="JSP214" s="259"/>
      <c r="JSQ214" s="262"/>
      <c r="JSR214" s="262"/>
      <c r="JSS214" s="262"/>
      <c r="JST214" s="262"/>
      <c r="JSU214" s="274"/>
      <c r="JSV214" s="274"/>
      <c r="JSW214" s="274"/>
      <c r="JSX214" s="274"/>
      <c r="JSY214" s="262"/>
      <c r="JSZ214" s="262"/>
      <c r="JTA214" s="262"/>
      <c r="JTB214" s="262"/>
      <c r="JTC214" s="261"/>
      <c r="JTD214" s="261"/>
      <c r="JTE214" s="261"/>
      <c r="JTF214" s="261"/>
      <c r="JTG214" s="261"/>
      <c r="JTH214" s="261"/>
      <c r="JTI214" s="262"/>
      <c r="JTJ214" s="262"/>
      <c r="JTK214" s="262"/>
      <c r="JTL214" s="262"/>
      <c r="JTM214" s="262"/>
      <c r="JTN214" s="262"/>
      <c r="JTO214" s="262"/>
      <c r="JTP214" s="262"/>
      <c r="JTQ214" s="262"/>
      <c r="JTR214" s="262"/>
      <c r="JTS214" s="261"/>
      <c r="JTT214" s="261"/>
      <c r="JTU214" s="262"/>
      <c r="JTV214" s="262"/>
      <c r="JTW214" s="262"/>
      <c r="JTX214" s="262"/>
      <c r="JTY214" s="262"/>
      <c r="JTZ214" s="262"/>
      <c r="JUA214" s="261"/>
      <c r="JUB214" s="261"/>
      <c r="JUC214" s="262"/>
      <c r="JUD214" s="262"/>
      <c r="JUE214" s="262"/>
      <c r="JUF214" s="262"/>
      <c r="JUG214" s="262"/>
      <c r="JUH214" s="262"/>
      <c r="JUI214" s="261"/>
      <c r="JUJ214" s="261"/>
      <c r="JUK214" s="262"/>
      <c r="JUL214" s="262"/>
      <c r="JUM214" s="262"/>
      <c r="JUN214" s="262"/>
      <c r="JUO214" s="262"/>
      <c r="JUP214" s="262"/>
      <c r="JUQ214" s="262"/>
      <c r="JUR214" s="262"/>
      <c r="JUS214" s="262"/>
      <c r="JUT214" s="262"/>
      <c r="JUU214" s="262"/>
      <c r="JUV214" s="262"/>
      <c r="JUW214" s="262"/>
      <c r="JUX214" s="262"/>
      <c r="JUY214" s="262"/>
      <c r="JUZ214" s="262"/>
      <c r="JVA214" s="226"/>
      <c r="JVB214" s="226"/>
      <c r="JVC214" s="226"/>
      <c r="JVD214" s="226"/>
      <c r="JVE214" s="226"/>
      <c r="JVF214" s="250"/>
      <c r="JVG214" s="250"/>
      <c r="JVH214" s="22"/>
      <c r="JVI214" s="22"/>
      <c r="JVJ214" s="6"/>
      <c r="JVK214" s="7"/>
      <c r="JVL214" s="7"/>
      <c r="JVM214" s="7"/>
      <c r="JVN214" s="8"/>
      <c r="JVO214" s="9"/>
      <c r="JVP214" s="10"/>
      <c r="JVQ214" s="10"/>
      <c r="JVR214" s="10"/>
      <c r="JVS214" s="11"/>
      <c r="JVT214" s="8"/>
      <c r="JVU214" s="8"/>
      <c r="JVV214" s="8"/>
      <c r="JVW214" s="11"/>
      <c r="JVX214" s="12"/>
      <c r="JVY214" s="12"/>
      <c r="JVZ214" s="12"/>
      <c r="JWA214" s="12"/>
      <c r="JWB214" s="11"/>
      <c r="JWC214" s="11"/>
      <c r="JWD214" s="11"/>
      <c r="JWE214" s="13"/>
      <c r="JWF214" s="14"/>
      <c r="JWG214" s="15"/>
      <c r="JWH214" s="15"/>
      <c r="JWI214" s="16"/>
      <c r="JWJ214" s="16"/>
      <c r="JWK214" s="17"/>
      <c r="JWL214" s="17"/>
      <c r="JWM214" s="283"/>
      <c r="JWN214" s="18"/>
      <c r="JWO214" s="59"/>
      <c r="JWP214" s="129"/>
      <c r="JWQ214" s="290"/>
      <c r="JWR214" s="9"/>
      <c r="JWS214" s="259"/>
      <c r="JWT214" s="259"/>
      <c r="JWU214" s="262"/>
      <c r="JWV214" s="262"/>
      <c r="JWW214" s="262"/>
      <c r="JWX214" s="262"/>
      <c r="JWY214" s="274"/>
      <c r="JWZ214" s="274"/>
      <c r="JXA214" s="274"/>
      <c r="JXB214" s="274"/>
      <c r="JXC214" s="262"/>
      <c r="JXD214" s="262"/>
      <c r="JXE214" s="262"/>
      <c r="JXF214" s="262"/>
      <c r="JXG214" s="261"/>
      <c r="JXH214" s="261"/>
      <c r="JXI214" s="261"/>
      <c r="JXJ214" s="261"/>
      <c r="JXK214" s="261"/>
      <c r="JXL214" s="261"/>
      <c r="JXM214" s="262"/>
      <c r="JXN214" s="262"/>
      <c r="JXO214" s="262"/>
      <c r="JXP214" s="262"/>
      <c r="JXQ214" s="262"/>
      <c r="JXR214" s="262"/>
      <c r="JXS214" s="262"/>
      <c r="JXT214" s="262"/>
      <c r="JXU214" s="262"/>
      <c r="JXV214" s="262"/>
      <c r="JXW214" s="261"/>
      <c r="JXX214" s="261"/>
      <c r="JXY214" s="262"/>
      <c r="JXZ214" s="262"/>
      <c r="JYA214" s="262"/>
      <c r="JYB214" s="262"/>
      <c r="JYC214" s="262"/>
      <c r="JYD214" s="262"/>
      <c r="JYE214" s="261"/>
      <c r="JYF214" s="261"/>
      <c r="JYG214" s="262"/>
      <c r="JYH214" s="262"/>
      <c r="JYI214" s="262"/>
      <c r="JYJ214" s="262"/>
      <c r="JYK214" s="262"/>
      <c r="JYL214" s="262"/>
      <c r="JYM214" s="261"/>
      <c r="JYN214" s="261"/>
      <c r="JYO214" s="262"/>
      <c r="JYP214" s="262"/>
      <c r="JYQ214" s="262"/>
      <c r="JYR214" s="262"/>
      <c r="JYS214" s="262"/>
      <c r="JYT214" s="262"/>
      <c r="JYU214" s="262"/>
      <c r="JYV214" s="262"/>
      <c r="JYW214" s="262"/>
      <c r="JYX214" s="262"/>
      <c r="JYY214" s="262"/>
      <c r="JYZ214" s="262"/>
      <c r="JZA214" s="262"/>
      <c r="JZB214" s="262"/>
      <c r="JZC214" s="262"/>
      <c r="JZD214" s="262"/>
      <c r="JZE214" s="226"/>
      <c r="JZF214" s="226"/>
      <c r="JZG214" s="226"/>
      <c r="JZH214" s="226"/>
      <c r="JZI214" s="226"/>
      <c r="JZJ214" s="250"/>
      <c r="JZK214" s="250"/>
      <c r="JZL214" s="22"/>
      <c r="JZM214" s="22"/>
      <c r="JZN214" s="6"/>
      <c r="JZO214" s="7"/>
      <c r="JZP214" s="7"/>
      <c r="JZQ214" s="7"/>
      <c r="JZR214" s="8"/>
      <c r="JZS214" s="9"/>
      <c r="JZT214" s="10"/>
      <c r="JZU214" s="10"/>
      <c r="JZV214" s="10"/>
      <c r="JZW214" s="11"/>
      <c r="JZX214" s="8"/>
      <c r="JZY214" s="8"/>
      <c r="JZZ214" s="8"/>
      <c r="KAA214" s="11"/>
      <c r="KAB214" s="12"/>
      <c r="KAC214" s="12"/>
      <c r="KAD214" s="12"/>
      <c r="KAE214" s="12"/>
      <c r="KAF214" s="11"/>
      <c r="KAG214" s="11"/>
      <c r="KAH214" s="11"/>
      <c r="KAI214" s="13"/>
      <c r="KAJ214" s="14"/>
      <c r="KAK214" s="15"/>
      <c r="KAL214" s="15"/>
      <c r="KAM214" s="16"/>
      <c r="KAN214" s="16"/>
      <c r="KAO214" s="17"/>
      <c r="KAP214" s="17"/>
      <c r="KAQ214" s="283"/>
      <c r="KAR214" s="18"/>
      <c r="KAS214" s="59"/>
      <c r="KAT214" s="129"/>
      <c r="KAU214" s="290"/>
      <c r="KAV214" s="9"/>
      <c r="KAW214" s="259"/>
      <c r="KAX214" s="259"/>
      <c r="KAY214" s="262"/>
      <c r="KAZ214" s="262"/>
      <c r="KBA214" s="262"/>
      <c r="KBB214" s="262"/>
      <c r="KBC214" s="274"/>
      <c r="KBD214" s="274"/>
      <c r="KBE214" s="274"/>
      <c r="KBF214" s="274"/>
      <c r="KBG214" s="262"/>
      <c r="KBH214" s="262"/>
      <c r="KBI214" s="262"/>
      <c r="KBJ214" s="262"/>
      <c r="KBK214" s="261"/>
      <c r="KBL214" s="261"/>
      <c r="KBM214" s="261"/>
      <c r="KBN214" s="261"/>
      <c r="KBO214" s="261"/>
      <c r="KBP214" s="261"/>
      <c r="KBQ214" s="262"/>
      <c r="KBR214" s="262"/>
      <c r="KBS214" s="262"/>
      <c r="KBT214" s="262"/>
      <c r="KBU214" s="262"/>
      <c r="KBV214" s="262"/>
      <c r="KBW214" s="262"/>
      <c r="KBX214" s="262"/>
      <c r="KBY214" s="262"/>
      <c r="KBZ214" s="262"/>
      <c r="KCA214" s="261"/>
      <c r="KCB214" s="261"/>
      <c r="KCC214" s="262"/>
      <c r="KCD214" s="262"/>
      <c r="KCE214" s="262"/>
      <c r="KCF214" s="262"/>
      <c r="KCG214" s="262"/>
      <c r="KCH214" s="262"/>
      <c r="KCI214" s="261"/>
      <c r="KCJ214" s="261"/>
      <c r="KCK214" s="262"/>
      <c r="KCL214" s="262"/>
      <c r="KCM214" s="262"/>
      <c r="KCN214" s="262"/>
      <c r="KCO214" s="262"/>
      <c r="KCP214" s="262"/>
      <c r="KCQ214" s="261"/>
      <c r="KCR214" s="261"/>
      <c r="KCS214" s="262"/>
      <c r="KCT214" s="262"/>
      <c r="KCU214" s="262"/>
      <c r="KCV214" s="262"/>
      <c r="KCW214" s="262"/>
      <c r="KCX214" s="262"/>
      <c r="KCY214" s="262"/>
      <c r="KCZ214" s="262"/>
      <c r="KDA214" s="262"/>
      <c r="KDB214" s="262"/>
      <c r="KDC214" s="262"/>
      <c r="KDD214" s="262"/>
      <c r="KDE214" s="262"/>
      <c r="KDF214" s="262"/>
      <c r="KDG214" s="262"/>
      <c r="KDH214" s="262"/>
      <c r="KDI214" s="226"/>
      <c r="KDJ214" s="226"/>
      <c r="KDK214" s="226"/>
      <c r="KDL214" s="226"/>
      <c r="KDM214" s="226"/>
      <c r="KDN214" s="250"/>
      <c r="KDO214" s="250"/>
      <c r="KDP214" s="22"/>
      <c r="KDQ214" s="22"/>
      <c r="KDR214" s="6"/>
      <c r="KDS214" s="7"/>
      <c r="KDT214" s="7"/>
      <c r="KDU214" s="7"/>
      <c r="KDV214" s="8"/>
      <c r="KDW214" s="9"/>
      <c r="KDX214" s="10"/>
      <c r="KDY214" s="10"/>
      <c r="KDZ214" s="10"/>
      <c r="KEA214" s="11"/>
      <c r="KEB214" s="8"/>
      <c r="KEC214" s="8"/>
      <c r="KED214" s="8"/>
      <c r="KEE214" s="11"/>
      <c r="KEF214" s="12"/>
      <c r="KEG214" s="12"/>
      <c r="KEH214" s="12"/>
      <c r="KEI214" s="12"/>
      <c r="KEJ214" s="11"/>
      <c r="KEK214" s="11"/>
      <c r="KEL214" s="11"/>
      <c r="KEM214" s="13"/>
      <c r="KEN214" s="14"/>
      <c r="KEO214" s="15"/>
      <c r="KEP214" s="15"/>
      <c r="KEQ214" s="16"/>
      <c r="KER214" s="16"/>
      <c r="KES214" s="17"/>
      <c r="KET214" s="17"/>
      <c r="KEU214" s="283"/>
      <c r="KEV214" s="18"/>
      <c r="KEW214" s="59"/>
      <c r="KEX214" s="129"/>
      <c r="KEY214" s="290"/>
      <c r="KEZ214" s="9"/>
      <c r="KFA214" s="259"/>
      <c r="KFB214" s="259"/>
      <c r="KFC214" s="262"/>
      <c r="KFD214" s="262"/>
      <c r="KFE214" s="262"/>
      <c r="KFF214" s="262"/>
      <c r="KFG214" s="274"/>
      <c r="KFH214" s="274"/>
      <c r="KFI214" s="274"/>
      <c r="KFJ214" s="274"/>
      <c r="KFK214" s="262"/>
      <c r="KFL214" s="262"/>
      <c r="KFM214" s="262"/>
      <c r="KFN214" s="262"/>
      <c r="KFO214" s="261"/>
      <c r="KFP214" s="261"/>
      <c r="KFQ214" s="261"/>
      <c r="KFR214" s="261"/>
      <c r="KFS214" s="261"/>
      <c r="KFT214" s="261"/>
      <c r="KFU214" s="262"/>
      <c r="KFV214" s="262"/>
      <c r="KFW214" s="262"/>
      <c r="KFX214" s="262"/>
      <c r="KFY214" s="262"/>
      <c r="KFZ214" s="262"/>
      <c r="KGA214" s="262"/>
      <c r="KGB214" s="262"/>
      <c r="KGC214" s="262"/>
      <c r="KGD214" s="262"/>
      <c r="KGE214" s="261"/>
      <c r="KGF214" s="261"/>
      <c r="KGG214" s="262"/>
      <c r="KGH214" s="262"/>
      <c r="KGI214" s="262"/>
      <c r="KGJ214" s="262"/>
      <c r="KGK214" s="262"/>
      <c r="KGL214" s="262"/>
      <c r="KGM214" s="261"/>
      <c r="KGN214" s="261"/>
      <c r="KGO214" s="262"/>
      <c r="KGP214" s="262"/>
      <c r="KGQ214" s="262"/>
      <c r="KGR214" s="262"/>
      <c r="KGS214" s="262"/>
      <c r="KGT214" s="262"/>
      <c r="KGU214" s="261"/>
      <c r="KGV214" s="261"/>
      <c r="KGW214" s="262"/>
      <c r="KGX214" s="262"/>
      <c r="KGY214" s="262"/>
      <c r="KGZ214" s="262"/>
      <c r="KHA214" s="262"/>
      <c r="KHB214" s="262"/>
      <c r="KHC214" s="262"/>
      <c r="KHD214" s="262"/>
      <c r="KHE214" s="262"/>
      <c r="KHF214" s="262"/>
      <c r="KHG214" s="262"/>
      <c r="KHH214" s="262"/>
      <c r="KHI214" s="262"/>
      <c r="KHJ214" s="262"/>
      <c r="KHK214" s="262"/>
      <c r="KHL214" s="262"/>
      <c r="KHM214" s="226"/>
      <c r="KHN214" s="226"/>
      <c r="KHO214" s="226"/>
      <c r="KHP214" s="226"/>
      <c r="KHQ214" s="226"/>
      <c r="KHR214" s="250"/>
      <c r="KHS214" s="250"/>
      <c r="KHT214" s="22"/>
      <c r="KHU214" s="22"/>
      <c r="KHV214" s="6"/>
      <c r="KHW214" s="7"/>
      <c r="KHX214" s="7"/>
      <c r="KHY214" s="7"/>
      <c r="KHZ214" s="8"/>
      <c r="KIA214" s="9"/>
      <c r="KIB214" s="10"/>
      <c r="KIC214" s="10"/>
      <c r="KID214" s="10"/>
      <c r="KIE214" s="11"/>
      <c r="KIF214" s="8"/>
      <c r="KIG214" s="8"/>
      <c r="KIH214" s="8"/>
      <c r="KII214" s="11"/>
      <c r="KIJ214" s="12"/>
      <c r="KIK214" s="12"/>
      <c r="KIL214" s="12"/>
      <c r="KIM214" s="12"/>
      <c r="KIN214" s="11"/>
      <c r="KIO214" s="11"/>
      <c r="KIP214" s="11"/>
      <c r="KIQ214" s="13"/>
      <c r="KIR214" s="14"/>
      <c r="KIS214" s="15"/>
      <c r="KIT214" s="15"/>
      <c r="KIU214" s="16"/>
      <c r="KIV214" s="16"/>
      <c r="KIW214" s="17"/>
      <c r="KIX214" s="17"/>
      <c r="KIY214" s="283"/>
      <c r="KIZ214" s="18"/>
      <c r="KJA214" s="59"/>
      <c r="KJB214" s="129"/>
      <c r="KJC214" s="290"/>
      <c r="KJD214" s="9"/>
      <c r="KJE214" s="259"/>
      <c r="KJF214" s="259"/>
      <c r="KJG214" s="262"/>
      <c r="KJH214" s="262"/>
      <c r="KJI214" s="262"/>
      <c r="KJJ214" s="262"/>
      <c r="KJK214" s="274"/>
      <c r="KJL214" s="274"/>
      <c r="KJM214" s="274"/>
      <c r="KJN214" s="274"/>
      <c r="KJO214" s="262"/>
      <c r="KJP214" s="262"/>
      <c r="KJQ214" s="262"/>
      <c r="KJR214" s="262"/>
      <c r="KJS214" s="261"/>
      <c r="KJT214" s="261"/>
      <c r="KJU214" s="261"/>
      <c r="KJV214" s="261"/>
      <c r="KJW214" s="261"/>
      <c r="KJX214" s="261"/>
      <c r="KJY214" s="262"/>
      <c r="KJZ214" s="262"/>
      <c r="KKA214" s="262"/>
      <c r="KKB214" s="262"/>
      <c r="KKC214" s="262"/>
      <c r="KKD214" s="262"/>
      <c r="KKE214" s="262"/>
      <c r="KKF214" s="262"/>
      <c r="KKG214" s="262"/>
      <c r="KKH214" s="262"/>
      <c r="KKI214" s="261"/>
      <c r="KKJ214" s="261"/>
      <c r="KKK214" s="262"/>
      <c r="KKL214" s="262"/>
      <c r="KKM214" s="262"/>
      <c r="KKN214" s="262"/>
      <c r="KKO214" s="262"/>
      <c r="KKP214" s="262"/>
      <c r="KKQ214" s="261"/>
      <c r="KKR214" s="261"/>
      <c r="KKS214" s="262"/>
      <c r="KKT214" s="262"/>
      <c r="KKU214" s="262"/>
      <c r="KKV214" s="262"/>
      <c r="KKW214" s="262"/>
      <c r="KKX214" s="262"/>
      <c r="KKY214" s="261"/>
      <c r="KKZ214" s="261"/>
      <c r="KLA214" s="262"/>
      <c r="KLB214" s="262"/>
      <c r="KLC214" s="262"/>
      <c r="KLD214" s="262"/>
      <c r="KLE214" s="262"/>
      <c r="KLF214" s="262"/>
      <c r="KLG214" s="262"/>
      <c r="KLH214" s="262"/>
      <c r="KLI214" s="262"/>
      <c r="KLJ214" s="262"/>
      <c r="KLK214" s="262"/>
      <c r="KLL214" s="262"/>
      <c r="KLM214" s="262"/>
      <c r="KLN214" s="262"/>
      <c r="KLO214" s="262"/>
      <c r="KLP214" s="262"/>
      <c r="KLQ214" s="226"/>
      <c r="KLR214" s="226"/>
      <c r="KLS214" s="226"/>
      <c r="KLT214" s="226"/>
      <c r="KLU214" s="226"/>
      <c r="KLV214" s="250"/>
      <c r="KLW214" s="250"/>
      <c r="KLX214" s="22"/>
      <c r="KLY214" s="22"/>
      <c r="KLZ214" s="6"/>
      <c r="KMA214" s="7"/>
      <c r="KMB214" s="7"/>
      <c r="KMC214" s="7"/>
      <c r="KMD214" s="8"/>
      <c r="KME214" s="9"/>
      <c r="KMF214" s="10"/>
      <c r="KMG214" s="10"/>
      <c r="KMH214" s="10"/>
      <c r="KMI214" s="11"/>
      <c r="KMJ214" s="8"/>
      <c r="KMK214" s="8"/>
      <c r="KML214" s="8"/>
      <c r="KMM214" s="11"/>
      <c r="KMN214" s="12"/>
      <c r="KMO214" s="12"/>
      <c r="KMP214" s="12"/>
      <c r="KMQ214" s="12"/>
      <c r="KMR214" s="11"/>
      <c r="KMS214" s="11"/>
      <c r="KMT214" s="11"/>
      <c r="KMU214" s="13"/>
      <c r="KMV214" s="14"/>
      <c r="KMW214" s="15"/>
      <c r="KMX214" s="15"/>
      <c r="KMY214" s="16"/>
      <c r="KMZ214" s="16"/>
      <c r="KNA214" s="17"/>
      <c r="KNB214" s="17"/>
      <c r="KNC214" s="283"/>
      <c r="KND214" s="18"/>
      <c r="KNE214" s="59"/>
      <c r="KNF214" s="129"/>
      <c r="KNG214" s="290"/>
      <c r="KNH214" s="9"/>
      <c r="KNI214" s="259"/>
      <c r="KNJ214" s="259"/>
      <c r="KNK214" s="262"/>
      <c r="KNL214" s="262"/>
      <c r="KNM214" s="262"/>
      <c r="KNN214" s="262"/>
      <c r="KNO214" s="274"/>
      <c r="KNP214" s="274"/>
      <c r="KNQ214" s="274"/>
      <c r="KNR214" s="274"/>
      <c r="KNS214" s="262"/>
      <c r="KNT214" s="262"/>
      <c r="KNU214" s="262"/>
      <c r="KNV214" s="262"/>
      <c r="KNW214" s="261"/>
      <c r="KNX214" s="261"/>
      <c r="KNY214" s="261"/>
      <c r="KNZ214" s="261"/>
      <c r="KOA214" s="261"/>
      <c r="KOB214" s="261"/>
      <c r="KOC214" s="262"/>
      <c r="KOD214" s="262"/>
      <c r="KOE214" s="262"/>
      <c r="KOF214" s="262"/>
      <c r="KOG214" s="262"/>
      <c r="KOH214" s="262"/>
      <c r="KOI214" s="262"/>
      <c r="KOJ214" s="262"/>
      <c r="KOK214" s="262"/>
      <c r="KOL214" s="262"/>
      <c r="KOM214" s="261"/>
      <c r="KON214" s="261"/>
      <c r="KOO214" s="262"/>
      <c r="KOP214" s="262"/>
      <c r="KOQ214" s="262"/>
      <c r="KOR214" s="262"/>
      <c r="KOS214" s="262"/>
      <c r="KOT214" s="262"/>
      <c r="KOU214" s="261"/>
      <c r="KOV214" s="261"/>
      <c r="KOW214" s="262"/>
      <c r="KOX214" s="262"/>
      <c r="KOY214" s="262"/>
      <c r="KOZ214" s="262"/>
      <c r="KPA214" s="262"/>
      <c r="KPB214" s="262"/>
      <c r="KPC214" s="261"/>
      <c r="KPD214" s="261"/>
      <c r="KPE214" s="262"/>
      <c r="KPF214" s="262"/>
      <c r="KPG214" s="262"/>
      <c r="KPH214" s="262"/>
      <c r="KPI214" s="262"/>
      <c r="KPJ214" s="262"/>
      <c r="KPK214" s="262"/>
      <c r="KPL214" s="262"/>
      <c r="KPM214" s="262"/>
      <c r="KPN214" s="262"/>
      <c r="KPO214" s="262"/>
      <c r="KPP214" s="262"/>
      <c r="KPQ214" s="262"/>
      <c r="KPR214" s="262"/>
      <c r="KPS214" s="262"/>
      <c r="KPT214" s="262"/>
      <c r="KPU214" s="226"/>
      <c r="KPV214" s="226"/>
      <c r="KPW214" s="226"/>
      <c r="KPX214" s="226"/>
      <c r="KPY214" s="226"/>
      <c r="KPZ214" s="250"/>
      <c r="KQA214" s="250"/>
      <c r="KQB214" s="22"/>
      <c r="KQC214" s="22"/>
      <c r="KQD214" s="6"/>
      <c r="KQE214" s="7"/>
      <c r="KQF214" s="7"/>
      <c r="KQG214" s="7"/>
      <c r="KQH214" s="8"/>
      <c r="KQI214" s="9"/>
      <c r="KQJ214" s="10"/>
      <c r="KQK214" s="10"/>
      <c r="KQL214" s="10"/>
      <c r="KQM214" s="11"/>
      <c r="KQN214" s="8"/>
      <c r="KQO214" s="8"/>
      <c r="KQP214" s="8"/>
      <c r="KQQ214" s="11"/>
      <c r="KQR214" s="12"/>
      <c r="KQS214" s="12"/>
      <c r="KQT214" s="12"/>
      <c r="KQU214" s="12"/>
      <c r="KQV214" s="11"/>
      <c r="KQW214" s="11"/>
      <c r="KQX214" s="11"/>
      <c r="KQY214" s="13"/>
      <c r="KQZ214" s="14"/>
      <c r="KRA214" s="15"/>
      <c r="KRB214" s="15"/>
      <c r="KRC214" s="16"/>
      <c r="KRD214" s="16"/>
      <c r="KRE214" s="17"/>
      <c r="KRF214" s="17"/>
      <c r="KRG214" s="283"/>
      <c r="KRH214" s="18"/>
      <c r="KRI214" s="59"/>
      <c r="KRJ214" s="129"/>
      <c r="KRK214" s="290"/>
      <c r="KRL214" s="9"/>
      <c r="KRM214" s="259"/>
      <c r="KRN214" s="259"/>
      <c r="KRO214" s="262"/>
      <c r="KRP214" s="262"/>
      <c r="KRQ214" s="262"/>
      <c r="KRR214" s="262"/>
      <c r="KRS214" s="274"/>
      <c r="KRT214" s="274"/>
      <c r="KRU214" s="274"/>
      <c r="KRV214" s="274"/>
      <c r="KRW214" s="262"/>
      <c r="KRX214" s="262"/>
      <c r="KRY214" s="262"/>
      <c r="KRZ214" s="262"/>
      <c r="KSA214" s="261"/>
      <c r="KSB214" s="261"/>
      <c r="KSC214" s="261"/>
      <c r="KSD214" s="261"/>
      <c r="KSE214" s="261"/>
      <c r="KSF214" s="261"/>
      <c r="KSG214" s="262"/>
      <c r="KSH214" s="262"/>
      <c r="KSI214" s="262"/>
      <c r="KSJ214" s="262"/>
      <c r="KSK214" s="262"/>
      <c r="KSL214" s="262"/>
      <c r="KSM214" s="262"/>
      <c r="KSN214" s="262"/>
      <c r="KSO214" s="262"/>
      <c r="KSP214" s="262"/>
      <c r="KSQ214" s="261"/>
      <c r="KSR214" s="261"/>
      <c r="KSS214" s="262"/>
      <c r="KST214" s="262"/>
      <c r="KSU214" s="262"/>
      <c r="KSV214" s="262"/>
      <c r="KSW214" s="262"/>
      <c r="KSX214" s="262"/>
      <c r="KSY214" s="261"/>
      <c r="KSZ214" s="261"/>
      <c r="KTA214" s="262"/>
      <c r="KTB214" s="262"/>
      <c r="KTC214" s="262"/>
      <c r="KTD214" s="262"/>
      <c r="KTE214" s="262"/>
      <c r="KTF214" s="262"/>
      <c r="KTG214" s="261"/>
      <c r="KTH214" s="261"/>
      <c r="KTI214" s="262"/>
      <c r="KTJ214" s="262"/>
      <c r="KTK214" s="262"/>
      <c r="KTL214" s="262"/>
      <c r="KTM214" s="262"/>
      <c r="KTN214" s="262"/>
      <c r="KTO214" s="262"/>
      <c r="KTP214" s="262"/>
      <c r="KTQ214" s="262"/>
      <c r="KTR214" s="262"/>
      <c r="KTS214" s="262"/>
      <c r="KTT214" s="262"/>
      <c r="KTU214" s="262"/>
      <c r="KTV214" s="262"/>
      <c r="KTW214" s="262"/>
      <c r="KTX214" s="262"/>
      <c r="KTY214" s="226"/>
      <c r="KTZ214" s="226"/>
      <c r="KUA214" s="226"/>
      <c r="KUB214" s="226"/>
      <c r="KUC214" s="226"/>
      <c r="KUD214" s="250"/>
      <c r="KUE214" s="250"/>
      <c r="KUF214" s="22"/>
      <c r="KUG214" s="22"/>
      <c r="KUH214" s="6"/>
      <c r="KUI214" s="7"/>
      <c r="KUJ214" s="7"/>
      <c r="KUK214" s="7"/>
      <c r="KUL214" s="8"/>
      <c r="KUM214" s="9"/>
      <c r="KUN214" s="10"/>
      <c r="KUO214" s="10"/>
      <c r="KUP214" s="10"/>
      <c r="KUQ214" s="11"/>
      <c r="KUR214" s="8"/>
      <c r="KUS214" s="8"/>
      <c r="KUT214" s="8"/>
      <c r="KUU214" s="11"/>
      <c r="KUV214" s="12"/>
      <c r="KUW214" s="12"/>
      <c r="KUX214" s="12"/>
      <c r="KUY214" s="12"/>
      <c r="KUZ214" s="11"/>
      <c r="KVA214" s="11"/>
      <c r="KVB214" s="11"/>
      <c r="KVC214" s="13"/>
      <c r="KVD214" s="14"/>
      <c r="KVE214" s="15"/>
      <c r="KVF214" s="15"/>
      <c r="KVG214" s="16"/>
      <c r="KVH214" s="16"/>
      <c r="KVI214" s="17"/>
      <c r="KVJ214" s="17"/>
      <c r="KVK214" s="283"/>
      <c r="KVL214" s="18"/>
      <c r="KVM214" s="59"/>
      <c r="KVN214" s="129"/>
      <c r="KVO214" s="290"/>
      <c r="KVP214" s="9"/>
      <c r="KVQ214" s="259"/>
      <c r="KVR214" s="259"/>
      <c r="KVS214" s="262"/>
      <c r="KVT214" s="262"/>
      <c r="KVU214" s="262"/>
      <c r="KVV214" s="262"/>
      <c r="KVW214" s="274"/>
      <c r="KVX214" s="274"/>
      <c r="KVY214" s="274"/>
      <c r="KVZ214" s="274"/>
      <c r="KWA214" s="262"/>
      <c r="KWB214" s="262"/>
      <c r="KWC214" s="262"/>
      <c r="KWD214" s="262"/>
      <c r="KWE214" s="261"/>
      <c r="KWF214" s="261"/>
      <c r="KWG214" s="261"/>
      <c r="KWH214" s="261"/>
      <c r="KWI214" s="261"/>
      <c r="KWJ214" s="261"/>
      <c r="KWK214" s="262"/>
      <c r="KWL214" s="262"/>
      <c r="KWM214" s="262"/>
      <c r="KWN214" s="262"/>
      <c r="KWO214" s="262"/>
      <c r="KWP214" s="262"/>
      <c r="KWQ214" s="262"/>
      <c r="KWR214" s="262"/>
      <c r="KWS214" s="262"/>
      <c r="KWT214" s="262"/>
      <c r="KWU214" s="261"/>
      <c r="KWV214" s="261"/>
      <c r="KWW214" s="262"/>
      <c r="KWX214" s="262"/>
      <c r="KWY214" s="262"/>
      <c r="KWZ214" s="262"/>
      <c r="KXA214" s="262"/>
      <c r="KXB214" s="262"/>
      <c r="KXC214" s="261"/>
      <c r="KXD214" s="261"/>
      <c r="KXE214" s="262"/>
      <c r="KXF214" s="262"/>
      <c r="KXG214" s="262"/>
      <c r="KXH214" s="262"/>
      <c r="KXI214" s="262"/>
      <c r="KXJ214" s="262"/>
      <c r="KXK214" s="261"/>
      <c r="KXL214" s="261"/>
      <c r="KXM214" s="262"/>
      <c r="KXN214" s="262"/>
      <c r="KXO214" s="262"/>
      <c r="KXP214" s="262"/>
      <c r="KXQ214" s="262"/>
      <c r="KXR214" s="262"/>
      <c r="KXS214" s="262"/>
      <c r="KXT214" s="262"/>
      <c r="KXU214" s="262"/>
      <c r="KXV214" s="262"/>
      <c r="KXW214" s="262"/>
      <c r="KXX214" s="262"/>
      <c r="KXY214" s="262"/>
      <c r="KXZ214" s="262"/>
      <c r="KYA214" s="262"/>
      <c r="KYB214" s="262"/>
      <c r="KYC214" s="226"/>
      <c r="KYD214" s="226"/>
      <c r="KYE214" s="226"/>
      <c r="KYF214" s="226"/>
      <c r="KYG214" s="226"/>
      <c r="KYH214" s="250"/>
      <c r="KYI214" s="250"/>
      <c r="KYJ214" s="22"/>
      <c r="KYK214" s="22"/>
      <c r="KYL214" s="6"/>
      <c r="KYM214" s="7"/>
      <c r="KYN214" s="7"/>
      <c r="KYO214" s="7"/>
      <c r="KYP214" s="8"/>
      <c r="KYQ214" s="9"/>
      <c r="KYR214" s="10"/>
      <c r="KYS214" s="10"/>
      <c r="KYT214" s="10"/>
      <c r="KYU214" s="11"/>
      <c r="KYV214" s="8"/>
      <c r="KYW214" s="8"/>
      <c r="KYX214" s="8"/>
      <c r="KYY214" s="11"/>
      <c r="KYZ214" s="12"/>
      <c r="KZA214" s="12"/>
      <c r="KZB214" s="12"/>
      <c r="KZC214" s="12"/>
      <c r="KZD214" s="11"/>
      <c r="KZE214" s="11"/>
      <c r="KZF214" s="11"/>
      <c r="KZG214" s="13"/>
      <c r="KZH214" s="14"/>
      <c r="KZI214" s="15"/>
      <c r="KZJ214" s="15"/>
      <c r="KZK214" s="16"/>
      <c r="KZL214" s="16"/>
      <c r="KZM214" s="17"/>
      <c r="KZN214" s="17"/>
      <c r="KZO214" s="283"/>
      <c r="KZP214" s="18"/>
      <c r="KZQ214" s="59"/>
      <c r="KZR214" s="129"/>
      <c r="KZS214" s="290"/>
      <c r="KZT214" s="9"/>
      <c r="KZU214" s="259"/>
      <c r="KZV214" s="259"/>
      <c r="KZW214" s="262"/>
      <c r="KZX214" s="262"/>
      <c r="KZY214" s="262"/>
      <c r="KZZ214" s="262"/>
      <c r="LAA214" s="274"/>
      <c r="LAB214" s="274"/>
      <c r="LAC214" s="274"/>
      <c r="LAD214" s="274"/>
      <c r="LAE214" s="262"/>
      <c r="LAF214" s="262"/>
      <c r="LAG214" s="262"/>
      <c r="LAH214" s="262"/>
      <c r="LAI214" s="261"/>
      <c r="LAJ214" s="261"/>
      <c r="LAK214" s="261"/>
      <c r="LAL214" s="261"/>
      <c r="LAM214" s="261"/>
      <c r="LAN214" s="261"/>
      <c r="LAO214" s="262"/>
      <c r="LAP214" s="262"/>
      <c r="LAQ214" s="262"/>
      <c r="LAR214" s="262"/>
      <c r="LAS214" s="262"/>
      <c r="LAT214" s="262"/>
      <c r="LAU214" s="262"/>
      <c r="LAV214" s="262"/>
      <c r="LAW214" s="262"/>
      <c r="LAX214" s="262"/>
      <c r="LAY214" s="261"/>
      <c r="LAZ214" s="261"/>
      <c r="LBA214" s="262"/>
      <c r="LBB214" s="262"/>
      <c r="LBC214" s="262"/>
      <c r="LBD214" s="262"/>
      <c r="LBE214" s="262"/>
      <c r="LBF214" s="262"/>
      <c r="LBG214" s="261"/>
      <c r="LBH214" s="261"/>
      <c r="LBI214" s="262"/>
      <c r="LBJ214" s="262"/>
      <c r="LBK214" s="262"/>
      <c r="LBL214" s="262"/>
      <c r="LBM214" s="262"/>
      <c r="LBN214" s="262"/>
      <c r="LBO214" s="261"/>
      <c r="LBP214" s="261"/>
      <c r="LBQ214" s="262"/>
      <c r="LBR214" s="262"/>
      <c r="LBS214" s="262"/>
      <c r="LBT214" s="262"/>
      <c r="LBU214" s="262"/>
      <c r="LBV214" s="262"/>
      <c r="LBW214" s="262"/>
      <c r="LBX214" s="262"/>
      <c r="LBY214" s="262"/>
      <c r="LBZ214" s="262"/>
      <c r="LCA214" s="262"/>
      <c r="LCB214" s="262"/>
      <c r="LCC214" s="262"/>
      <c r="LCD214" s="262"/>
      <c r="LCE214" s="262"/>
      <c r="LCF214" s="262"/>
      <c r="LCG214" s="226"/>
      <c r="LCH214" s="226"/>
      <c r="LCI214" s="226"/>
      <c r="LCJ214" s="226"/>
      <c r="LCK214" s="226"/>
      <c r="LCL214" s="250"/>
      <c r="LCM214" s="250"/>
      <c r="LCN214" s="22"/>
      <c r="LCO214" s="22"/>
      <c r="LCP214" s="6"/>
      <c r="LCQ214" s="7"/>
      <c r="LCR214" s="7"/>
      <c r="LCS214" s="7"/>
      <c r="LCT214" s="8"/>
      <c r="LCU214" s="9"/>
      <c r="LCV214" s="10"/>
      <c r="LCW214" s="10"/>
      <c r="LCX214" s="10"/>
      <c r="LCY214" s="11"/>
      <c r="LCZ214" s="8"/>
      <c r="LDA214" s="8"/>
      <c r="LDB214" s="8"/>
      <c r="LDC214" s="11"/>
      <c r="LDD214" s="12"/>
      <c r="LDE214" s="12"/>
      <c r="LDF214" s="12"/>
      <c r="LDG214" s="12"/>
      <c r="LDH214" s="11"/>
      <c r="LDI214" s="11"/>
      <c r="LDJ214" s="11"/>
      <c r="LDK214" s="13"/>
      <c r="LDL214" s="14"/>
      <c r="LDM214" s="15"/>
      <c r="LDN214" s="15"/>
      <c r="LDO214" s="16"/>
      <c r="LDP214" s="16"/>
      <c r="LDQ214" s="17"/>
      <c r="LDR214" s="17"/>
      <c r="LDS214" s="283"/>
      <c r="LDT214" s="18"/>
      <c r="LDU214" s="59"/>
      <c r="LDV214" s="129"/>
      <c r="LDW214" s="290"/>
      <c r="LDX214" s="9"/>
      <c r="LDY214" s="259"/>
      <c r="LDZ214" s="259"/>
      <c r="LEA214" s="262"/>
      <c r="LEB214" s="262"/>
      <c r="LEC214" s="262"/>
      <c r="LED214" s="262"/>
      <c r="LEE214" s="274"/>
      <c r="LEF214" s="274"/>
      <c r="LEG214" s="274"/>
      <c r="LEH214" s="274"/>
      <c r="LEI214" s="262"/>
      <c r="LEJ214" s="262"/>
      <c r="LEK214" s="262"/>
      <c r="LEL214" s="262"/>
      <c r="LEM214" s="261"/>
      <c r="LEN214" s="261"/>
      <c r="LEO214" s="261"/>
      <c r="LEP214" s="261"/>
      <c r="LEQ214" s="261"/>
      <c r="LER214" s="261"/>
      <c r="LES214" s="262"/>
      <c r="LET214" s="262"/>
      <c r="LEU214" s="262"/>
      <c r="LEV214" s="262"/>
      <c r="LEW214" s="262"/>
      <c r="LEX214" s="262"/>
      <c r="LEY214" s="262"/>
      <c r="LEZ214" s="262"/>
      <c r="LFA214" s="262"/>
      <c r="LFB214" s="262"/>
      <c r="LFC214" s="261"/>
      <c r="LFD214" s="261"/>
      <c r="LFE214" s="262"/>
      <c r="LFF214" s="262"/>
      <c r="LFG214" s="262"/>
      <c r="LFH214" s="262"/>
      <c r="LFI214" s="262"/>
      <c r="LFJ214" s="262"/>
      <c r="LFK214" s="261"/>
      <c r="LFL214" s="261"/>
      <c r="LFM214" s="262"/>
      <c r="LFN214" s="262"/>
      <c r="LFO214" s="262"/>
      <c r="LFP214" s="262"/>
      <c r="LFQ214" s="262"/>
      <c r="LFR214" s="262"/>
      <c r="LFS214" s="261"/>
      <c r="LFT214" s="261"/>
      <c r="LFU214" s="262"/>
      <c r="LFV214" s="262"/>
      <c r="LFW214" s="262"/>
      <c r="LFX214" s="262"/>
      <c r="LFY214" s="262"/>
      <c r="LFZ214" s="262"/>
      <c r="LGA214" s="262"/>
      <c r="LGB214" s="262"/>
      <c r="LGC214" s="262"/>
      <c r="LGD214" s="262"/>
      <c r="LGE214" s="262"/>
      <c r="LGF214" s="262"/>
      <c r="LGG214" s="262"/>
      <c r="LGH214" s="262"/>
      <c r="LGI214" s="262"/>
      <c r="LGJ214" s="262"/>
      <c r="LGK214" s="226"/>
      <c r="LGL214" s="226"/>
      <c r="LGM214" s="226"/>
      <c r="LGN214" s="226"/>
      <c r="LGO214" s="226"/>
      <c r="LGP214" s="250"/>
      <c r="LGQ214" s="250"/>
      <c r="LGR214" s="22"/>
      <c r="LGS214" s="22"/>
      <c r="LGT214" s="6"/>
      <c r="LGU214" s="7"/>
      <c r="LGV214" s="7"/>
      <c r="LGW214" s="7"/>
      <c r="LGX214" s="8"/>
      <c r="LGY214" s="9"/>
      <c r="LGZ214" s="10"/>
      <c r="LHA214" s="10"/>
      <c r="LHB214" s="10"/>
      <c r="LHC214" s="11"/>
      <c r="LHD214" s="8"/>
      <c r="LHE214" s="8"/>
      <c r="LHF214" s="8"/>
      <c r="LHG214" s="11"/>
      <c r="LHH214" s="12"/>
      <c r="LHI214" s="12"/>
      <c r="LHJ214" s="12"/>
      <c r="LHK214" s="12"/>
      <c r="LHL214" s="11"/>
      <c r="LHM214" s="11"/>
      <c r="LHN214" s="11"/>
      <c r="LHO214" s="13"/>
      <c r="LHP214" s="14"/>
      <c r="LHQ214" s="15"/>
      <c r="LHR214" s="15"/>
      <c r="LHS214" s="16"/>
      <c r="LHT214" s="16"/>
      <c r="LHU214" s="17"/>
      <c r="LHV214" s="17"/>
      <c r="LHW214" s="283"/>
      <c r="LHX214" s="18"/>
      <c r="LHY214" s="59"/>
      <c r="LHZ214" s="129"/>
      <c r="LIA214" s="290"/>
      <c r="LIB214" s="9"/>
      <c r="LIC214" s="259"/>
      <c r="LID214" s="259"/>
      <c r="LIE214" s="262"/>
      <c r="LIF214" s="262"/>
      <c r="LIG214" s="262"/>
      <c r="LIH214" s="262"/>
      <c r="LII214" s="274"/>
      <c r="LIJ214" s="274"/>
      <c r="LIK214" s="274"/>
      <c r="LIL214" s="274"/>
      <c r="LIM214" s="262"/>
      <c r="LIN214" s="262"/>
      <c r="LIO214" s="262"/>
      <c r="LIP214" s="262"/>
      <c r="LIQ214" s="261"/>
      <c r="LIR214" s="261"/>
      <c r="LIS214" s="261"/>
      <c r="LIT214" s="261"/>
      <c r="LIU214" s="261"/>
      <c r="LIV214" s="261"/>
      <c r="LIW214" s="262"/>
      <c r="LIX214" s="262"/>
      <c r="LIY214" s="262"/>
      <c r="LIZ214" s="262"/>
      <c r="LJA214" s="262"/>
      <c r="LJB214" s="262"/>
      <c r="LJC214" s="262"/>
      <c r="LJD214" s="262"/>
      <c r="LJE214" s="262"/>
      <c r="LJF214" s="262"/>
      <c r="LJG214" s="261"/>
      <c r="LJH214" s="261"/>
      <c r="LJI214" s="262"/>
      <c r="LJJ214" s="262"/>
      <c r="LJK214" s="262"/>
      <c r="LJL214" s="262"/>
      <c r="LJM214" s="262"/>
      <c r="LJN214" s="262"/>
      <c r="LJO214" s="261"/>
      <c r="LJP214" s="261"/>
      <c r="LJQ214" s="262"/>
      <c r="LJR214" s="262"/>
      <c r="LJS214" s="262"/>
      <c r="LJT214" s="262"/>
      <c r="LJU214" s="262"/>
      <c r="LJV214" s="262"/>
      <c r="LJW214" s="261"/>
      <c r="LJX214" s="261"/>
      <c r="LJY214" s="262"/>
      <c r="LJZ214" s="262"/>
      <c r="LKA214" s="262"/>
      <c r="LKB214" s="262"/>
      <c r="LKC214" s="262"/>
      <c r="LKD214" s="262"/>
      <c r="LKE214" s="262"/>
      <c r="LKF214" s="262"/>
      <c r="LKG214" s="262"/>
      <c r="LKH214" s="262"/>
      <c r="LKI214" s="262"/>
      <c r="LKJ214" s="262"/>
      <c r="LKK214" s="262"/>
      <c r="LKL214" s="262"/>
      <c r="LKM214" s="262"/>
      <c r="LKN214" s="262"/>
      <c r="LKO214" s="226"/>
      <c r="LKP214" s="226"/>
      <c r="LKQ214" s="226"/>
      <c r="LKR214" s="226"/>
      <c r="LKS214" s="226"/>
      <c r="LKT214" s="250"/>
      <c r="LKU214" s="250"/>
      <c r="LKV214" s="22"/>
      <c r="LKW214" s="22"/>
      <c r="LKX214" s="6"/>
      <c r="LKY214" s="7"/>
      <c r="LKZ214" s="7"/>
      <c r="LLA214" s="7"/>
      <c r="LLB214" s="8"/>
      <c r="LLC214" s="9"/>
      <c r="LLD214" s="10"/>
      <c r="LLE214" s="10"/>
      <c r="LLF214" s="10"/>
      <c r="LLG214" s="11"/>
      <c r="LLH214" s="8"/>
      <c r="LLI214" s="8"/>
      <c r="LLJ214" s="8"/>
      <c r="LLK214" s="11"/>
      <c r="LLL214" s="12"/>
      <c r="LLM214" s="12"/>
      <c r="LLN214" s="12"/>
      <c r="LLO214" s="12"/>
      <c r="LLP214" s="11"/>
      <c r="LLQ214" s="11"/>
      <c r="LLR214" s="11"/>
      <c r="LLS214" s="13"/>
      <c r="LLT214" s="14"/>
      <c r="LLU214" s="15"/>
      <c r="LLV214" s="15"/>
      <c r="LLW214" s="16"/>
      <c r="LLX214" s="16"/>
      <c r="LLY214" s="17"/>
      <c r="LLZ214" s="17"/>
      <c r="LMA214" s="283"/>
      <c r="LMB214" s="18"/>
      <c r="LMC214" s="59"/>
      <c r="LMD214" s="129"/>
      <c r="LME214" s="290"/>
      <c r="LMF214" s="9"/>
      <c r="LMG214" s="259"/>
      <c r="LMH214" s="259"/>
      <c r="LMI214" s="262"/>
      <c r="LMJ214" s="262"/>
      <c r="LMK214" s="262"/>
      <c r="LML214" s="262"/>
      <c r="LMM214" s="274"/>
      <c r="LMN214" s="274"/>
      <c r="LMO214" s="274"/>
      <c r="LMP214" s="274"/>
      <c r="LMQ214" s="262"/>
      <c r="LMR214" s="262"/>
      <c r="LMS214" s="262"/>
      <c r="LMT214" s="262"/>
      <c r="LMU214" s="261"/>
      <c r="LMV214" s="261"/>
      <c r="LMW214" s="261"/>
      <c r="LMX214" s="261"/>
      <c r="LMY214" s="261"/>
      <c r="LMZ214" s="261"/>
      <c r="LNA214" s="262"/>
      <c r="LNB214" s="262"/>
      <c r="LNC214" s="262"/>
      <c r="LND214" s="262"/>
      <c r="LNE214" s="262"/>
      <c r="LNF214" s="262"/>
      <c r="LNG214" s="262"/>
      <c r="LNH214" s="262"/>
      <c r="LNI214" s="262"/>
      <c r="LNJ214" s="262"/>
      <c r="LNK214" s="261"/>
      <c r="LNL214" s="261"/>
      <c r="LNM214" s="262"/>
      <c r="LNN214" s="262"/>
      <c r="LNO214" s="262"/>
      <c r="LNP214" s="262"/>
      <c r="LNQ214" s="262"/>
      <c r="LNR214" s="262"/>
      <c r="LNS214" s="261"/>
      <c r="LNT214" s="261"/>
      <c r="LNU214" s="262"/>
      <c r="LNV214" s="262"/>
      <c r="LNW214" s="262"/>
      <c r="LNX214" s="262"/>
      <c r="LNY214" s="262"/>
      <c r="LNZ214" s="262"/>
      <c r="LOA214" s="261"/>
      <c r="LOB214" s="261"/>
      <c r="LOC214" s="262"/>
      <c r="LOD214" s="262"/>
      <c r="LOE214" s="262"/>
      <c r="LOF214" s="262"/>
      <c r="LOG214" s="262"/>
      <c r="LOH214" s="262"/>
      <c r="LOI214" s="262"/>
      <c r="LOJ214" s="262"/>
      <c r="LOK214" s="262"/>
      <c r="LOL214" s="262"/>
      <c r="LOM214" s="262"/>
      <c r="LON214" s="262"/>
      <c r="LOO214" s="262"/>
      <c r="LOP214" s="262"/>
      <c r="LOQ214" s="262"/>
      <c r="LOR214" s="262"/>
      <c r="LOS214" s="226"/>
      <c r="LOT214" s="226"/>
      <c r="LOU214" s="226"/>
      <c r="LOV214" s="226"/>
      <c r="LOW214" s="226"/>
      <c r="LOX214" s="250"/>
      <c r="LOY214" s="250"/>
      <c r="LOZ214" s="22"/>
      <c r="LPA214" s="22"/>
      <c r="LPB214" s="6"/>
      <c r="LPC214" s="7"/>
      <c r="LPD214" s="7"/>
      <c r="LPE214" s="7"/>
      <c r="LPF214" s="8"/>
      <c r="LPG214" s="9"/>
      <c r="LPH214" s="10"/>
      <c r="LPI214" s="10"/>
      <c r="LPJ214" s="10"/>
      <c r="LPK214" s="11"/>
      <c r="LPL214" s="8"/>
      <c r="LPM214" s="8"/>
      <c r="LPN214" s="8"/>
      <c r="LPO214" s="11"/>
      <c r="LPP214" s="12"/>
      <c r="LPQ214" s="12"/>
      <c r="LPR214" s="12"/>
      <c r="LPS214" s="12"/>
      <c r="LPT214" s="11"/>
      <c r="LPU214" s="11"/>
      <c r="LPV214" s="11"/>
      <c r="LPW214" s="13"/>
      <c r="LPX214" s="14"/>
      <c r="LPY214" s="15"/>
      <c r="LPZ214" s="15"/>
      <c r="LQA214" s="16"/>
      <c r="LQB214" s="16"/>
      <c r="LQC214" s="17"/>
      <c r="LQD214" s="17"/>
      <c r="LQE214" s="283"/>
      <c r="LQF214" s="18"/>
      <c r="LQG214" s="59"/>
      <c r="LQH214" s="129"/>
      <c r="LQI214" s="290"/>
      <c r="LQJ214" s="9"/>
      <c r="LQK214" s="259"/>
      <c r="LQL214" s="259"/>
      <c r="LQM214" s="262"/>
      <c r="LQN214" s="262"/>
      <c r="LQO214" s="262"/>
      <c r="LQP214" s="262"/>
      <c r="LQQ214" s="274"/>
      <c r="LQR214" s="274"/>
      <c r="LQS214" s="274"/>
      <c r="LQT214" s="274"/>
      <c r="LQU214" s="262"/>
      <c r="LQV214" s="262"/>
      <c r="LQW214" s="262"/>
      <c r="LQX214" s="262"/>
      <c r="LQY214" s="261"/>
      <c r="LQZ214" s="261"/>
      <c r="LRA214" s="261"/>
      <c r="LRB214" s="261"/>
      <c r="LRC214" s="261"/>
      <c r="LRD214" s="261"/>
      <c r="LRE214" s="262"/>
      <c r="LRF214" s="262"/>
      <c r="LRG214" s="262"/>
      <c r="LRH214" s="262"/>
      <c r="LRI214" s="262"/>
      <c r="LRJ214" s="262"/>
      <c r="LRK214" s="262"/>
      <c r="LRL214" s="262"/>
      <c r="LRM214" s="262"/>
      <c r="LRN214" s="262"/>
      <c r="LRO214" s="261"/>
      <c r="LRP214" s="261"/>
      <c r="LRQ214" s="262"/>
      <c r="LRR214" s="262"/>
      <c r="LRS214" s="262"/>
      <c r="LRT214" s="262"/>
      <c r="LRU214" s="262"/>
      <c r="LRV214" s="262"/>
      <c r="LRW214" s="261"/>
      <c r="LRX214" s="261"/>
      <c r="LRY214" s="262"/>
      <c r="LRZ214" s="262"/>
      <c r="LSA214" s="262"/>
      <c r="LSB214" s="262"/>
      <c r="LSC214" s="262"/>
      <c r="LSD214" s="262"/>
      <c r="LSE214" s="261"/>
      <c r="LSF214" s="261"/>
      <c r="LSG214" s="262"/>
      <c r="LSH214" s="262"/>
      <c r="LSI214" s="262"/>
      <c r="LSJ214" s="262"/>
      <c r="LSK214" s="262"/>
      <c r="LSL214" s="262"/>
      <c r="LSM214" s="262"/>
      <c r="LSN214" s="262"/>
      <c r="LSO214" s="262"/>
      <c r="LSP214" s="262"/>
      <c r="LSQ214" s="262"/>
      <c r="LSR214" s="262"/>
      <c r="LSS214" s="262"/>
      <c r="LST214" s="262"/>
      <c r="LSU214" s="262"/>
      <c r="LSV214" s="262"/>
      <c r="LSW214" s="226"/>
      <c r="LSX214" s="226"/>
      <c r="LSY214" s="226"/>
      <c r="LSZ214" s="226"/>
      <c r="LTA214" s="226"/>
      <c r="LTB214" s="250"/>
      <c r="LTC214" s="250"/>
      <c r="LTD214" s="22"/>
      <c r="LTE214" s="22"/>
      <c r="LTF214" s="6"/>
      <c r="LTG214" s="7"/>
      <c r="LTH214" s="7"/>
      <c r="LTI214" s="7"/>
      <c r="LTJ214" s="8"/>
      <c r="LTK214" s="9"/>
      <c r="LTL214" s="10"/>
      <c r="LTM214" s="10"/>
      <c r="LTN214" s="10"/>
      <c r="LTO214" s="11"/>
      <c r="LTP214" s="8"/>
      <c r="LTQ214" s="8"/>
      <c r="LTR214" s="8"/>
      <c r="LTS214" s="11"/>
      <c r="LTT214" s="12"/>
      <c r="LTU214" s="12"/>
      <c r="LTV214" s="12"/>
      <c r="LTW214" s="12"/>
      <c r="LTX214" s="11"/>
      <c r="LTY214" s="11"/>
      <c r="LTZ214" s="11"/>
      <c r="LUA214" s="13"/>
      <c r="LUB214" s="14"/>
      <c r="LUC214" s="15"/>
      <c r="LUD214" s="15"/>
      <c r="LUE214" s="16"/>
      <c r="LUF214" s="16"/>
      <c r="LUG214" s="17"/>
      <c r="LUH214" s="17"/>
      <c r="LUI214" s="283"/>
      <c r="LUJ214" s="18"/>
      <c r="LUK214" s="59"/>
      <c r="LUL214" s="129"/>
      <c r="LUM214" s="290"/>
      <c r="LUN214" s="9"/>
      <c r="LUO214" s="259"/>
      <c r="LUP214" s="259"/>
      <c r="LUQ214" s="262"/>
      <c r="LUR214" s="262"/>
      <c r="LUS214" s="262"/>
      <c r="LUT214" s="262"/>
      <c r="LUU214" s="274"/>
      <c r="LUV214" s="274"/>
      <c r="LUW214" s="274"/>
      <c r="LUX214" s="274"/>
      <c r="LUY214" s="262"/>
      <c r="LUZ214" s="262"/>
      <c r="LVA214" s="262"/>
      <c r="LVB214" s="262"/>
      <c r="LVC214" s="261"/>
      <c r="LVD214" s="261"/>
      <c r="LVE214" s="261"/>
      <c r="LVF214" s="261"/>
      <c r="LVG214" s="261"/>
      <c r="LVH214" s="261"/>
      <c r="LVI214" s="262"/>
      <c r="LVJ214" s="262"/>
      <c r="LVK214" s="262"/>
      <c r="LVL214" s="262"/>
      <c r="LVM214" s="262"/>
      <c r="LVN214" s="262"/>
      <c r="LVO214" s="262"/>
      <c r="LVP214" s="262"/>
      <c r="LVQ214" s="262"/>
      <c r="LVR214" s="262"/>
      <c r="LVS214" s="261"/>
      <c r="LVT214" s="261"/>
      <c r="LVU214" s="262"/>
      <c r="LVV214" s="262"/>
      <c r="LVW214" s="262"/>
      <c r="LVX214" s="262"/>
      <c r="LVY214" s="262"/>
      <c r="LVZ214" s="262"/>
      <c r="LWA214" s="261"/>
      <c r="LWB214" s="261"/>
      <c r="LWC214" s="262"/>
      <c r="LWD214" s="262"/>
      <c r="LWE214" s="262"/>
      <c r="LWF214" s="262"/>
      <c r="LWG214" s="262"/>
      <c r="LWH214" s="262"/>
      <c r="LWI214" s="261"/>
      <c r="LWJ214" s="261"/>
      <c r="LWK214" s="262"/>
      <c r="LWL214" s="262"/>
      <c r="LWM214" s="262"/>
      <c r="LWN214" s="262"/>
      <c r="LWO214" s="262"/>
      <c r="LWP214" s="262"/>
      <c r="LWQ214" s="262"/>
      <c r="LWR214" s="262"/>
      <c r="LWS214" s="262"/>
      <c r="LWT214" s="262"/>
      <c r="LWU214" s="262"/>
      <c r="LWV214" s="262"/>
      <c r="LWW214" s="262"/>
      <c r="LWX214" s="262"/>
      <c r="LWY214" s="262"/>
      <c r="LWZ214" s="262"/>
      <c r="LXA214" s="226"/>
      <c r="LXB214" s="226"/>
      <c r="LXC214" s="226"/>
      <c r="LXD214" s="226"/>
      <c r="LXE214" s="226"/>
      <c r="LXF214" s="250"/>
      <c r="LXG214" s="250"/>
      <c r="LXH214" s="22"/>
      <c r="LXI214" s="22"/>
      <c r="LXJ214" s="6"/>
      <c r="LXK214" s="7"/>
      <c r="LXL214" s="7"/>
      <c r="LXM214" s="7"/>
      <c r="LXN214" s="8"/>
      <c r="LXO214" s="9"/>
      <c r="LXP214" s="10"/>
      <c r="LXQ214" s="10"/>
      <c r="LXR214" s="10"/>
      <c r="LXS214" s="11"/>
      <c r="LXT214" s="8"/>
      <c r="LXU214" s="8"/>
      <c r="LXV214" s="8"/>
      <c r="LXW214" s="11"/>
      <c r="LXX214" s="12"/>
      <c r="LXY214" s="12"/>
      <c r="LXZ214" s="12"/>
      <c r="LYA214" s="12"/>
      <c r="LYB214" s="11"/>
      <c r="LYC214" s="11"/>
      <c r="LYD214" s="11"/>
      <c r="LYE214" s="13"/>
      <c r="LYF214" s="14"/>
      <c r="LYG214" s="15"/>
      <c r="LYH214" s="15"/>
      <c r="LYI214" s="16"/>
      <c r="LYJ214" s="16"/>
      <c r="LYK214" s="17"/>
      <c r="LYL214" s="17"/>
      <c r="LYM214" s="283"/>
      <c r="LYN214" s="18"/>
      <c r="LYO214" s="59"/>
      <c r="LYP214" s="129"/>
      <c r="LYQ214" s="290"/>
      <c r="LYR214" s="9"/>
      <c r="LYS214" s="259"/>
      <c r="LYT214" s="259"/>
      <c r="LYU214" s="262"/>
      <c r="LYV214" s="262"/>
      <c r="LYW214" s="262"/>
      <c r="LYX214" s="262"/>
      <c r="LYY214" s="274"/>
      <c r="LYZ214" s="274"/>
      <c r="LZA214" s="274"/>
      <c r="LZB214" s="274"/>
      <c r="LZC214" s="262"/>
      <c r="LZD214" s="262"/>
      <c r="LZE214" s="262"/>
      <c r="LZF214" s="262"/>
      <c r="LZG214" s="261"/>
      <c r="LZH214" s="261"/>
      <c r="LZI214" s="261"/>
      <c r="LZJ214" s="261"/>
      <c r="LZK214" s="261"/>
      <c r="LZL214" s="261"/>
      <c r="LZM214" s="262"/>
      <c r="LZN214" s="262"/>
      <c r="LZO214" s="262"/>
      <c r="LZP214" s="262"/>
      <c r="LZQ214" s="262"/>
      <c r="LZR214" s="262"/>
      <c r="LZS214" s="262"/>
      <c r="LZT214" s="262"/>
      <c r="LZU214" s="262"/>
      <c r="LZV214" s="262"/>
      <c r="LZW214" s="261"/>
      <c r="LZX214" s="261"/>
      <c r="LZY214" s="262"/>
      <c r="LZZ214" s="262"/>
      <c r="MAA214" s="262"/>
      <c r="MAB214" s="262"/>
      <c r="MAC214" s="262"/>
      <c r="MAD214" s="262"/>
      <c r="MAE214" s="261"/>
      <c r="MAF214" s="261"/>
      <c r="MAG214" s="262"/>
      <c r="MAH214" s="262"/>
      <c r="MAI214" s="262"/>
      <c r="MAJ214" s="262"/>
      <c r="MAK214" s="262"/>
      <c r="MAL214" s="262"/>
      <c r="MAM214" s="261"/>
      <c r="MAN214" s="261"/>
      <c r="MAO214" s="262"/>
      <c r="MAP214" s="262"/>
      <c r="MAQ214" s="262"/>
      <c r="MAR214" s="262"/>
      <c r="MAS214" s="262"/>
      <c r="MAT214" s="262"/>
      <c r="MAU214" s="262"/>
      <c r="MAV214" s="262"/>
      <c r="MAW214" s="262"/>
      <c r="MAX214" s="262"/>
      <c r="MAY214" s="262"/>
      <c r="MAZ214" s="262"/>
      <c r="MBA214" s="262"/>
      <c r="MBB214" s="262"/>
      <c r="MBC214" s="262"/>
      <c r="MBD214" s="262"/>
      <c r="MBE214" s="226"/>
      <c r="MBF214" s="226"/>
      <c r="MBG214" s="226"/>
      <c r="MBH214" s="226"/>
      <c r="MBI214" s="226"/>
      <c r="MBJ214" s="250"/>
      <c r="MBK214" s="250"/>
      <c r="MBL214" s="22"/>
      <c r="MBM214" s="22"/>
      <c r="MBN214" s="6"/>
      <c r="MBO214" s="7"/>
      <c r="MBP214" s="7"/>
      <c r="MBQ214" s="7"/>
      <c r="MBR214" s="8"/>
      <c r="MBS214" s="9"/>
      <c r="MBT214" s="10"/>
      <c r="MBU214" s="10"/>
      <c r="MBV214" s="10"/>
      <c r="MBW214" s="11"/>
      <c r="MBX214" s="8"/>
      <c r="MBY214" s="8"/>
      <c r="MBZ214" s="8"/>
      <c r="MCA214" s="11"/>
      <c r="MCB214" s="12"/>
      <c r="MCC214" s="12"/>
      <c r="MCD214" s="12"/>
      <c r="MCE214" s="12"/>
      <c r="MCF214" s="11"/>
      <c r="MCG214" s="11"/>
      <c r="MCH214" s="11"/>
      <c r="MCI214" s="13"/>
      <c r="MCJ214" s="14"/>
      <c r="MCK214" s="15"/>
      <c r="MCL214" s="15"/>
      <c r="MCM214" s="16"/>
      <c r="MCN214" s="16"/>
      <c r="MCO214" s="17"/>
      <c r="MCP214" s="17"/>
      <c r="MCQ214" s="283"/>
      <c r="MCR214" s="18"/>
      <c r="MCS214" s="59"/>
      <c r="MCT214" s="129"/>
      <c r="MCU214" s="290"/>
      <c r="MCV214" s="9"/>
      <c r="MCW214" s="259"/>
      <c r="MCX214" s="259"/>
      <c r="MCY214" s="262"/>
      <c r="MCZ214" s="262"/>
      <c r="MDA214" s="262"/>
      <c r="MDB214" s="262"/>
      <c r="MDC214" s="274"/>
      <c r="MDD214" s="274"/>
      <c r="MDE214" s="274"/>
      <c r="MDF214" s="274"/>
      <c r="MDG214" s="262"/>
      <c r="MDH214" s="262"/>
      <c r="MDI214" s="262"/>
      <c r="MDJ214" s="262"/>
      <c r="MDK214" s="261"/>
      <c r="MDL214" s="261"/>
      <c r="MDM214" s="261"/>
      <c r="MDN214" s="261"/>
      <c r="MDO214" s="261"/>
      <c r="MDP214" s="261"/>
      <c r="MDQ214" s="262"/>
      <c r="MDR214" s="262"/>
      <c r="MDS214" s="262"/>
      <c r="MDT214" s="262"/>
      <c r="MDU214" s="262"/>
      <c r="MDV214" s="262"/>
      <c r="MDW214" s="262"/>
      <c r="MDX214" s="262"/>
      <c r="MDY214" s="262"/>
      <c r="MDZ214" s="262"/>
      <c r="MEA214" s="261"/>
      <c r="MEB214" s="261"/>
      <c r="MEC214" s="262"/>
      <c r="MED214" s="262"/>
      <c r="MEE214" s="262"/>
      <c r="MEF214" s="262"/>
      <c r="MEG214" s="262"/>
      <c r="MEH214" s="262"/>
      <c r="MEI214" s="261"/>
      <c r="MEJ214" s="261"/>
      <c r="MEK214" s="262"/>
      <c r="MEL214" s="262"/>
      <c r="MEM214" s="262"/>
      <c r="MEN214" s="262"/>
      <c r="MEO214" s="262"/>
      <c r="MEP214" s="262"/>
      <c r="MEQ214" s="261"/>
      <c r="MER214" s="261"/>
      <c r="MES214" s="262"/>
      <c r="MET214" s="262"/>
      <c r="MEU214" s="262"/>
      <c r="MEV214" s="262"/>
      <c r="MEW214" s="262"/>
      <c r="MEX214" s="262"/>
      <c r="MEY214" s="262"/>
      <c r="MEZ214" s="262"/>
      <c r="MFA214" s="262"/>
      <c r="MFB214" s="262"/>
      <c r="MFC214" s="262"/>
      <c r="MFD214" s="262"/>
      <c r="MFE214" s="262"/>
      <c r="MFF214" s="262"/>
      <c r="MFG214" s="262"/>
      <c r="MFH214" s="262"/>
      <c r="MFI214" s="226"/>
      <c r="MFJ214" s="226"/>
      <c r="MFK214" s="226"/>
      <c r="MFL214" s="226"/>
      <c r="MFM214" s="226"/>
      <c r="MFN214" s="250"/>
      <c r="MFO214" s="250"/>
      <c r="MFP214" s="22"/>
      <c r="MFQ214" s="22"/>
      <c r="MFR214" s="6"/>
      <c r="MFS214" s="7"/>
      <c r="MFT214" s="7"/>
      <c r="MFU214" s="7"/>
      <c r="MFV214" s="8"/>
      <c r="MFW214" s="9"/>
      <c r="MFX214" s="10"/>
      <c r="MFY214" s="10"/>
      <c r="MFZ214" s="10"/>
      <c r="MGA214" s="11"/>
      <c r="MGB214" s="8"/>
      <c r="MGC214" s="8"/>
      <c r="MGD214" s="8"/>
      <c r="MGE214" s="11"/>
      <c r="MGF214" s="12"/>
      <c r="MGG214" s="12"/>
      <c r="MGH214" s="12"/>
      <c r="MGI214" s="12"/>
      <c r="MGJ214" s="11"/>
      <c r="MGK214" s="11"/>
      <c r="MGL214" s="11"/>
      <c r="MGM214" s="13"/>
      <c r="MGN214" s="14"/>
      <c r="MGO214" s="15"/>
      <c r="MGP214" s="15"/>
      <c r="MGQ214" s="16"/>
      <c r="MGR214" s="16"/>
      <c r="MGS214" s="17"/>
      <c r="MGT214" s="17"/>
      <c r="MGU214" s="283"/>
      <c r="MGV214" s="18"/>
      <c r="MGW214" s="59"/>
      <c r="MGX214" s="129"/>
      <c r="MGY214" s="290"/>
      <c r="MGZ214" s="9"/>
      <c r="MHA214" s="259"/>
      <c r="MHB214" s="259"/>
      <c r="MHC214" s="262"/>
      <c r="MHD214" s="262"/>
      <c r="MHE214" s="262"/>
      <c r="MHF214" s="262"/>
      <c r="MHG214" s="274"/>
      <c r="MHH214" s="274"/>
      <c r="MHI214" s="274"/>
      <c r="MHJ214" s="274"/>
      <c r="MHK214" s="262"/>
      <c r="MHL214" s="262"/>
      <c r="MHM214" s="262"/>
      <c r="MHN214" s="262"/>
      <c r="MHO214" s="261"/>
      <c r="MHP214" s="261"/>
      <c r="MHQ214" s="261"/>
      <c r="MHR214" s="261"/>
      <c r="MHS214" s="261"/>
      <c r="MHT214" s="261"/>
      <c r="MHU214" s="262"/>
      <c r="MHV214" s="262"/>
      <c r="MHW214" s="262"/>
      <c r="MHX214" s="262"/>
      <c r="MHY214" s="262"/>
      <c r="MHZ214" s="262"/>
      <c r="MIA214" s="262"/>
      <c r="MIB214" s="262"/>
      <c r="MIC214" s="262"/>
      <c r="MID214" s="262"/>
      <c r="MIE214" s="261"/>
      <c r="MIF214" s="261"/>
      <c r="MIG214" s="262"/>
      <c r="MIH214" s="262"/>
      <c r="MII214" s="262"/>
      <c r="MIJ214" s="262"/>
      <c r="MIK214" s="262"/>
      <c r="MIL214" s="262"/>
      <c r="MIM214" s="261"/>
      <c r="MIN214" s="261"/>
      <c r="MIO214" s="262"/>
      <c r="MIP214" s="262"/>
      <c r="MIQ214" s="262"/>
      <c r="MIR214" s="262"/>
      <c r="MIS214" s="262"/>
      <c r="MIT214" s="262"/>
      <c r="MIU214" s="261"/>
      <c r="MIV214" s="261"/>
      <c r="MIW214" s="262"/>
      <c r="MIX214" s="262"/>
      <c r="MIY214" s="262"/>
      <c r="MIZ214" s="262"/>
      <c r="MJA214" s="262"/>
      <c r="MJB214" s="262"/>
      <c r="MJC214" s="262"/>
      <c r="MJD214" s="262"/>
      <c r="MJE214" s="262"/>
      <c r="MJF214" s="262"/>
      <c r="MJG214" s="262"/>
      <c r="MJH214" s="262"/>
      <c r="MJI214" s="262"/>
      <c r="MJJ214" s="262"/>
      <c r="MJK214" s="262"/>
      <c r="MJL214" s="262"/>
      <c r="MJM214" s="226"/>
      <c r="MJN214" s="226"/>
      <c r="MJO214" s="226"/>
      <c r="MJP214" s="226"/>
      <c r="MJQ214" s="226"/>
      <c r="MJR214" s="250"/>
      <c r="MJS214" s="250"/>
      <c r="MJT214" s="22"/>
      <c r="MJU214" s="22"/>
      <c r="MJV214" s="6"/>
      <c r="MJW214" s="7"/>
      <c r="MJX214" s="7"/>
      <c r="MJY214" s="7"/>
      <c r="MJZ214" s="8"/>
      <c r="MKA214" s="9"/>
      <c r="MKB214" s="10"/>
      <c r="MKC214" s="10"/>
      <c r="MKD214" s="10"/>
      <c r="MKE214" s="11"/>
      <c r="MKF214" s="8"/>
      <c r="MKG214" s="8"/>
      <c r="MKH214" s="8"/>
      <c r="MKI214" s="11"/>
      <c r="MKJ214" s="12"/>
      <c r="MKK214" s="12"/>
      <c r="MKL214" s="12"/>
      <c r="MKM214" s="12"/>
      <c r="MKN214" s="11"/>
      <c r="MKO214" s="11"/>
      <c r="MKP214" s="11"/>
      <c r="MKQ214" s="13"/>
      <c r="MKR214" s="14"/>
      <c r="MKS214" s="15"/>
      <c r="MKT214" s="15"/>
      <c r="MKU214" s="16"/>
      <c r="MKV214" s="16"/>
      <c r="MKW214" s="17"/>
      <c r="MKX214" s="17"/>
      <c r="MKY214" s="283"/>
      <c r="MKZ214" s="18"/>
      <c r="MLA214" s="59"/>
      <c r="MLB214" s="129"/>
      <c r="MLC214" s="290"/>
      <c r="MLD214" s="9"/>
      <c r="MLE214" s="259"/>
      <c r="MLF214" s="259"/>
      <c r="MLG214" s="262"/>
      <c r="MLH214" s="262"/>
      <c r="MLI214" s="262"/>
      <c r="MLJ214" s="262"/>
      <c r="MLK214" s="274"/>
      <c r="MLL214" s="274"/>
      <c r="MLM214" s="274"/>
      <c r="MLN214" s="274"/>
      <c r="MLO214" s="262"/>
      <c r="MLP214" s="262"/>
      <c r="MLQ214" s="262"/>
      <c r="MLR214" s="262"/>
      <c r="MLS214" s="261"/>
      <c r="MLT214" s="261"/>
      <c r="MLU214" s="261"/>
      <c r="MLV214" s="261"/>
      <c r="MLW214" s="261"/>
      <c r="MLX214" s="261"/>
      <c r="MLY214" s="262"/>
      <c r="MLZ214" s="262"/>
      <c r="MMA214" s="262"/>
      <c r="MMB214" s="262"/>
      <c r="MMC214" s="262"/>
      <c r="MMD214" s="262"/>
      <c r="MME214" s="262"/>
      <c r="MMF214" s="262"/>
      <c r="MMG214" s="262"/>
      <c r="MMH214" s="262"/>
      <c r="MMI214" s="261"/>
      <c r="MMJ214" s="261"/>
      <c r="MMK214" s="262"/>
      <c r="MML214" s="262"/>
      <c r="MMM214" s="262"/>
      <c r="MMN214" s="262"/>
      <c r="MMO214" s="262"/>
      <c r="MMP214" s="262"/>
      <c r="MMQ214" s="261"/>
      <c r="MMR214" s="261"/>
      <c r="MMS214" s="262"/>
      <c r="MMT214" s="262"/>
      <c r="MMU214" s="262"/>
      <c r="MMV214" s="262"/>
      <c r="MMW214" s="262"/>
      <c r="MMX214" s="262"/>
      <c r="MMY214" s="261"/>
      <c r="MMZ214" s="261"/>
      <c r="MNA214" s="262"/>
      <c r="MNB214" s="262"/>
      <c r="MNC214" s="262"/>
      <c r="MND214" s="262"/>
      <c r="MNE214" s="262"/>
      <c r="MNF214" s="262"/>
      <c r="MNG214" s="262"/>
      <c r="MNH214" s="262"/>
      <c r="MNI214" s="262"/>
      <c r="MNJ214" s="262"/>
      <c r="MNK214" s="262"/>
      <c r="MNL214" s="262"/>
      <c r="MNM214" s="262"/>
      <c r="MNN214" s="262"/>
      <c r="MNO214" s="262"/>
      <c r="MNP214" s="262"/>
      <c r="MNQ214" s="226"/>
      <c r="MNR214" s="226"/>
      <c r="MNS214" s="226"/>
      <c r="MNT214" s="226"/>
      <c r="MNU214" s="226"/>
      <c r="MNV214" s="250"/>
      <c r="MNW214" s="250"/>
      <c r="MNX214" s="22"/>
      <c r="MNY214" s="22"/>
      <c r="MNZ214" s="6"/>
      <c r="MOA214" s="7"/>
      <c r="MOB214" s="7"/>
      <c r="MOC214" s="7"/>
      <c r="MOD214" s="8"/>
      <c r="MOE214" s="9"/>
      <c r="MOF214" s="10"/>
      <c r="MOG214" s="10"/>
      <c r="MOH214" s="10"/>
      <c r="MOI214" s="11"/>
      <c r="MOJ214" s="8"/>
      <c r="MOK214" s="8"/>
      <c r="MOL214" s="8"/>
      <c r="MOM214" s="11"/>
      <c r="MON214" s="12"/>
      <c r="MOO214" s="12"/>
      <c r="MOP214" s="12"/>
      <c r="MOQ214" s="12"/>
      <c r="MOR214" s="11"/>
      <c r="MOS214" s="11"/>
      <c r="MOT214" s="11"/>
      <c r="MOU214" s="13"/>
      <c r="MOV214" s="14"/>
      <c r="MOW214" s="15"/>
      <c r="MOX214" s="15"/>
      <c r="MOY214" s="16"/>
      <c r="MOZ214" s="16"/>
      <c r="MPA214" s="17"/>
      <c r="MPB214" s="17"/>
      <c r="MPC214" s="283"/>
      <c r="MPD214" s="18"/>
      <c r="MPE214" s="59"/>
      <c r="MPF214" s="129"/>
      <c r="MPG214" s="290"/>
      <c r="MPH214" s="9"/>
      <c r="MPI214" s="259"/>
      <c r="MPJ214" s="259"/>
      <c r="MPK214" s="262"/>
      <c r="MPL214" s="262"/>
      <c r="MPM214" s="262"/>
      <c r="MPN214" s="262"/>
      <c r="MPO214" s="274"/>
      <c r="MPP214" s="274"/>
      <c r="MPQ214" s="274"/>
      <c r="MPR214" s="274"/>
      <c r="MPS214" s="262"/>
      <c r="MPT214" s="262"/>
      <c r="MPU214" s="262"/>
      <c r="MPV214" s="262"/>
      <c r="MPW214" s="261"/>
      <c r="MPX214" s="261"/>
      <c r="MPY214" s="261"/>
      <c r="MPZ214" s="261"/>
      <c r="MQA214" s="261"/>
      <c r="MQB214" s="261"/>
      <c r="MQC214" s="262"/>
      <c r="MQD214" s="262"/>
      <c r="MQE214" s="262"/>
      <c r="MQF214" s="262"/>
      <c r="MQG214" s="262"/>
      <c r="MQH214" s="262"/>
      <c r="MQI214" s="262"/>
      <c r="MQJ214" s="262"/>
      <c r="MQK214" s="262"/>
      <c r="MQL214" s="262"/>
      <c r="MQM214" s="261"/>
      <c r="MQN214" s="261"/>
      <c r="MQO214" s="262"/>
      <c r="MQP214" s="262"/>
      <c r="MQQ214" s="262"/>
      <c r="MQR214" s="262"/>
      <c r="MQS214" s="262"/>
      <c r="MQT214" s="262"/>
      <c r="MQU214" s="261"/>
      <c r="MQV214" s="261"/>
      <c r="MQW214" s="262"/>
      <c r="MQX214" s="262"/>
      <c r="MQY214" s="262"/>
      <c r="MQZ214" s="262"/>
      <c r="MRA214" s="262"/>
      <c r="MRB214" s="262"/>
      <c r="MRC214" s="261"/>
      <c r="MRD214" s="261"/>
      <c r="MRE214" s="262"/>
      <c r="MRF214" s="262"/>
      <c r="MRG214" s="262"/>
      <c r="MRH214" s="262"/>
      <c r="MRI214" s="262"/>
      <c r="MRJ214" s="262"/>
      <c r="MRK214" s="262"/>
      <c r="MRL214" s="262"/>
      <c r="MRM214" s="262"/>
      <c r="MRN214" s="262"/>
      <c r="MRO214" s="262"/>
      <c r="MRP214" s="262"/>
      <c r="MRQ214" s="262"/>
      <c r="MRR214" s="262"/>
      <c r="MRS214" s="262"/>
      <c r="MRT214" s="262"/>
      <c r="MRU214" s="226"/>
      <c r="MRV214" s="226"/>
      <c r="MRW214" s="226"/>
      <c r="MRX214" s="226"/>
      <c r="MRY214" s="226"/>
      <c r="MRZ214" s="250"/>
      <c r="MSA214" s="250"/>
      <c r="MSB214" s="22"/>
      <c r="MSC214" s="22"/>
      <c r="MSD214" s="6"/>
      <c r="MSE214" s="7"/>
      <c r="MSF214" s="7"/>
      <c r="MSG214" s="7"/>
      <c r="MSH214" s="8"/>
      <c r="MSI214" s="9"/>
      <c r="MSJ214" s="10"/>
      <c r="MSK214" s="10"/>
      <c r="MSL214" s="10"/>
      <c r="MSM214" s="11"/>
      <c r="MSN214" s="8"/>
      <c r="MSO214" s="8"/>
      <c r="MSP214" s="8"/>
      <c r="MSQ214" s="11"/>
      <c r="MSR214" s="12"/>
      <c r="MSS214" s="12"/>
      <c r="MST214" s="12"/>
      <c r="MSU214" s="12"/>
      <c r="MSV214" s="11"/>
      <c r="MSW214" s="11"/>
      <c r="MSX214" s="11"/>
      <c r="MSY214" s="13"/>
      <c r="MSZ214" s="14"/>
      <c r="MTA214" s="15"/>
      <c r="MTB214" s="15"/>
      <c r="MTC214" s="16"/>
      <c r="MTD214" s="16"/>
      <c r="MTE214" s="17"/>
      <c r="MTF214" s="17"/>
      <c r="MTG214" s="283"/>
      <c r="MTH214" s="18"/>
      <c r="MTI214" s="59"/>
      <c r="MTJ214" s="129"/>
      <c r="MTK214" s="290"/>
      <c r="MTL214" s="9"/>
      <c r="MTM214" s="259"/>
      <c r="MTN214" s="259"/>
      <c r="MTO214" s="262"/>
      <c r="MTP214" s="262"/>
      <c r="MTQ214" s="262"/>
      <c r="MTR214" s="262"/>
      <c r="MTS214" s="274"/>
      <c r="MTT214" s="274"/>
      <c r="MTU214" s="274"/>
      <c r="MTV214" s="274"/>
      <c r="MTW214" s="262"/>
      <c r="MTX214" s="262"/>
      <c r="MTY214" s="262"/>
      <c r="MTZ214" s="262"/>
      <c r="MUA214" s="261"/>
      <c r="MUB214" s="261"/>
      <c r="MUC214" s="261"/>
      <c r="MUD214" s="261"/>
      <c r="MUE214" s="261"/>
      <c r="MUF214" s="261"/>
      <c r="MUG214" s="262"/>
      <c r="MUH214" s="262"/>
      <c r="MUI214" s="262"/>
      <c r="MUJ214" s="262"/>
      <c r="MUK214" s="262"/>
      <c r="MUL214" s="262"/>
      <c r="MUM214" s="262"/>
      <c r="MUN214" s="262"/>
      <c r="MUO214" s="262"/>
      <c r="MUP214" s="262"/>
      <c r="MUQ214" s="261"/>
      <c r="MUR214" s="261"/>
      <c r="MUS214" s="262"/>
      <c r="MUT214" s="262"/>
      <c r="MUU214" s="262"/>
      <c r="MUV214" s="262"/>
      <c r="MUW214" s="262"/>
      <c r="MUX214" s="262"/>
      <c r="MUY214" s="261"/>
      <c r="MUZ214" s="261"/>
      <c r="MVA214" s="262"/>
      <c r="MVB214" s="262"/>
      <c r="MVC214" s="262"/>
      <c r="MVD214" s="262"/>
      <c r="MVE214" s="262"/>
      <c r="MVF214" s="262"/>
      <c r="MVG214" s="261"/>
      <c r="MVH214" s="261"/>
      <c r="MVI214" s="262"/>
      <c r="MVJ214" s="262"/>
      <c r="MVK214" s="262"/>
      <c r="MVL214" s="262"/>
      <c r="MVM214" s="262"/>
      <c r="MVN214" s="262"/>
      <c r="MVO214" s="262"/>
      <c r="MVP214" s="262"/>
      <c r="MVQ214" s="262"/>
      <c r="MVR214" s="262"/>
      <c r="MVS214" s="262"/>
      <c r="MVT214" s="262"/>
      <c r="MVU214" s="262"/>
      <c r="MVV214" s="262"/>
      <c r="MVW214" s="262"/>
      <c r="MVX214" s="262"/>
      <c r="MVY214" s="226"/>
      <c r="MVZ214" s="226"/>
      <c r="MWA214" s="226"/>
      <c r="MWB214" s="226"/>
      <c r="MWC214" s="226"/>
      <c r="MWD214" s="250"/>
      <c r="MWE214" s="250"/>
      <c r="MWF214" s="22"/>
      <c r="MWG214" s="22"/>
      <c r="MWH214" s="6"/>
      <c r="MWI214" s="7"/>
      <c r="MWJ214" s="7"/>
      <c r="MWK214" s="7"/>
      <c r="MWL214" s="8"/>
      <c r="MWM214" s="9"/>
      <c r="MWN214" s="10"/>
      <c r="MWO214" s="10"/>
      <c r="MWP214" s="10"/>
      <c r="MWQ214" s="11"/>
      <c r="MWR214" s="8"/>
      <c r="MWS214" s="8"/>
      <c r="MWT214" s="8"/>
      <c r="MWU214" s="11"/>
      <c r="MWV214" s="12"/>
      <c r="MWW214" s="12"/>
      <c r="MWX214" s="12"/>
      <c r="MWY214" s="12"/>
      <c r="MWZ214" s="11"/>
      <c r="MXA214" s="11"/>
      <c r="MXB214" s="11"/>
      <c r="MXC214" s="13"/>
      <c r="MXD214" s="14"/>
      <c r="MXE214" s="15"/>
      <c r="MXF214" s="15"/>
      <c r="MXG214" s="16"/>
      <c r="MXH214" s="16"/>
      <c r="MXI214" s="17"/>
      <c r="MXJ214" s="17"/>
      <c r="MXK214" s="283"/>
      <c r="MXL214" s="18"/>
      <c r="MXM214" s="59"/>
      <c r="MXN214" s="129"/>
      <c r="MXO214" s="290"/>
      <c r="MXP214" s="9"/>
      <c r="MXQ214" s="259"/>
      <c r="MXR214" s="259"/>
      <c r="MXS214" s="262"/>
      <c r="MXT214" s="262"/>
      <c r="MXU214" s="262"/>
      <c r="MXV214" s="262"/>
      <c r="MXW214" s="274"/>
      <c r="MXX214" s="274"/>
      <c r="MXY214" s="274"/>
      <c r="MXZ214" s="274"/>
      <c r="MYA214" s="262"/>
      <c r="MYB214" s="262"/>
      <c r="MYC214" s="262"/>
      <c r="MYD214" s="262"/>
      <c r="MYE214" s="261"/>
      <c r="MYF214" s="261"/>
      <c r="MYG214" s="261"/>
      <c r="MYH214" s="261"/>
      <c r="MYI214" s="261"/>
      <c r="MYJ214" s="261"/>
      <c r="MYK214" s="262"/>
      <c r="MYL214" s="262"/>
      <c r="MYM214" s="262"/>
      <c r="MYN214" s="262"/>
      <c r="MYO214" s="262"/>
      <c r="MYP214" s="262"/>
      <c r="MYQ214" s="262"/>
      <c r="MYR214" s="262"/>
      <c r="MYS214" s="262"/>
      <c r="MYT214" s="262"/>
      <c r="MYU214" s="261"/>
      <c r="MYV214" s="261"/>
      <c r="MYW214" s="262"/>
      <c r="MYX214" s="262"/>
      <c r="MYY214" s="262"/>
      <c r="MYZ214" s="262"/>
      <c r="MZA214" s="262"/>
      <c r="MZB214" s="262"/>
      <c r="MZC214" s="261"/>
      <c r="MZD214" s="261"/>
      <c r="MZE214" s="262"/>
      <c r="MZF214" s="262"/>
      <c r="MZG214" s="262"/>
      <c r="MZH214" s="262"/>
      <c r="MZI214" s="262"/>
      <c r="MZJ214" s="262"/>
      <c r="MZK214" s="261"/>
      <c r="MZL214" s="261"/>
      <c r="MZM214" s="262"/>
      <c r="MZN214" s="262"/>
      <c r="MZO214" s="262"/>
      <c r="MZP214" s="262"/>
      <c r="MZQ214" s="262"/>
      <c r="MZR214" s="262"/>
      <c r="MZS214" s="262"/>
      <c r="MZT214" s="262"/>
      <c r="MZU214" s="262"/>
      <c r="MZV214" s="262"/>
      <c r="MZW214" s="262"/>
      <c r="MZX214" s="262"/>
      <c r="MZY214" s="262"/>
      <c r="MZZ214" s="262"/>
      <c r="NAA214" s="262"/>
      <c r="NAB214" s="262"/>
      <c r="NAC214" s="226"/>
      <c r="NAD214" s="226"/>
      <c r="NAE214" s="226"/>
      <c r="NAF214" s="226"/>
      <c r="NAG214" s="226"/>
      <c r="NAH214" s="250"/>
      <c r="NAI214" s="250"/>
      <c r="NAJ214" s="22"/>
      <c r="NAK214" s="22"/>
      <c r="NAL214" s="6"/>
      <c r="NAM214" s="7"/>
      <c r="NAN214" s="7"/>
      <c r="NAO214" s="7"/>
      <c r="NAP214" s="8"/>
      <c r="NAQ214" s="9"/>
      <c r="NAR214" s="10"/>
      <c r="NAS214" s="10"/>
      <c r="NAT214" s="10"/>
      <c r="NAU214" s="11"/>
      <c r="NAV214" s="8"/>
      <c r="NAW214" s="8"/>
      <c r="NAX214" s="8"/>
      <c r="NAY214" s="11"/>
      <c r="NAZ214" s="12"/>
      <c r="NBA214" s="12"/>
      <c r="NBB214" s="12"/>
      <c r="NBC214" s="12"/>
      <c r="NBD214" s="11"/>
      <c r="NBE214" s="11"/>
      <c r="NBF214" s="11"/>
      <c r="NBG214" s="13"/>
      <c r="NBH214" s="14"/>
      <c r="NBI214" s="15"/>
      <c r="NBJ214" s="15"/>
      <c r="NBK214" s="16"/>
      <c r="NBL214" s="16"/>
      <c r="NBM214" s="17"/>
      <c r="NBN214" s="17"/>
      <c r="NBO214" s="283"/>
      <c r="NBP214" s="18"/>
      <c r="NBQ214" s="59"/>
      <c r="NBR214" s="129"/>
      <c r="NBS214" s="290"/>
      <c r="NBT214" s="9"/>
      <c r="NBU214" s="259"/>
      <c r="NBV214" s="259"/>
      <c r="NBW214" s="262"/>
      <c r="NBX214" s="262"/>
      <c r="NBY214" s="262"/>
      <c r="NBZ214" s="262"/>
      <c r="NCA214" s="274"/>
      <c r="NCB214" s="274"/>
      <c r="NCC214" s="274"/>
      <c r="NCD214" s="274"/>
      <c r="NCE214" s="262"/>
      <c r="NCF214" s="262"/>
      <c r="NCG214" s="262"/>
      <c r="NCH214" s="262"/>
      <c r="NCI214" s="261"/>
      <c r="NCJ214" s="261"/>
      <c r="NCK214" s="261"/>
      <c r="NCL214" s="261"/>
      <c r="NCM214" s="261"/>
      <c r="NCN214" s="261"/>
      <c r="NCO214" s="262"/>
      <c r="NCP214" s="262"/>
      <c r="NCQ214" s="262"/>
      <c r="NCR214" s="262"/>
      <c r="NCS214" s="262"/>
      <c r="NCT214" s="262"/>
      <c r="NCU214" s="262"/>
      <c r="NCV214" s="262"/>
      <c r="NCW214" s="262"/>
      <c r="NCX214" s="262"/>
      <c r="NCY214" s="261"/>
      <c r="NCZ214" s="261"/>
      <c r="NDA214" s="262"/>
      <c r="NDB214" s="262"/>
      <c r="NDC214" s="262"/>
      <c r="NDD214" s="262"/>
      <c r="NDE214" s="262"/>
      <c r="NDF214" s="262"/>
      <c r="NDG214" s="261"/>
      <c r="NDH214" s="261"/>
      <c r="NDI214" s="262"/>
      <c r="NDJ214" s="262"/>
      <c r="NDK214" s="262"/>
      <c r="NDL214" s="262"/>
      <c r="NDM214" s="262"/>
      <c r="NDN214" s="262"/>
      <c r="NDO214" s="261"/>
      <c r="NDP214" s="261"/>
      <c r="NDQ214" s="262"/>
      <c r="NDR214" s="262"/>
      <c r="NDS214" s="262"/>
      <c r="NDT214" s="262"/>
      <c r="NDU214" s="262"/>
      <c r="NDV214" s="262"/>
      <c r="NDW214" s="262"/>
      <c r="NDX214" s="262"/>
      <c r="NDY214" s="262"/>
      <c r="NDZ214" s="262"/>
      <c r="NEA214" s="262"/>
      <c r="NEB214" s="262"/>
      <c r="NEC214" s="262"/>
      <c r="NED214" s="262"/>
      <c r="NEE214" s="262"/>
      <c r="NEF214" s="262"/>
      <c r="NEG214" s="226"/>
      <c r="NEH214" s="226"/>
      <c r="NEI214" s="226"/>
      <c r="NEJ214" s="226"/>
      <c r="NEK214" s="226"/>
      <c r="NEL214" s="250"/>
      <c r="NEM214" s="250"/>
      <c r="NEN214" s="22"/>
      <c r="NEO214" s="22"/>
      <c r="NEP214" s="6"/>
      <c r="NEQ214" s="7"/>
      <c r="NER214" s="7"/>
      <c r="NES214" s="7"/>
      <c r="NET214" s="8"/>
      <c r="NEU214" s="9"/>
      <c r="NEV214" s="10"/>
      <c r="NEW214" s="10"/>
      <c r="NEX214" s="10"/>
      <c r="NEY214" s="11"/>
      <c r="NEZ214" s="8"/>
      <c r="NFA214" s="8"/>
      <c r="NFB214" s="8"/>
      <c r="NFC214" s="11"/>
      <c r="NFD214" s="12"/>
      <c r="NFE214" s="12"/>
      <c r="NFF214" s="12"/>
      <c r="NFG214" s="12"/>
      <c r="NFH214" s="11"/>
      <c r="NFI214" s="11"/>
      <c r="NFJ214" s="11"/>
      <c r="NFK214" s="13"/>
      <c r="NFL214" s="14"/>
      <c r="NFM214" s="15"/>
      <c r="NFN214" s="15"/>
      <c r="NFO214" s="16"/>
      <c r="NFP214" s="16"/>
      <c r="NFQ214" s="17"/>
      <c r="NFR214" s="17"/>
      <c r="NFS214" s="283"/>
      <c r="NFT214" s="18"/>
      <c r="NFU214" s="59"/>
      <c r="NFV214" s="129"/>
      <c r="NFW214" s="290"/>
      <c r="NFX214" s="9"/>
      <c r="NFY214" s="259"/>
      <c r="NFZ214" s="259"/>
      <c r="NGA214" s="262"/>
      <c r="NGB214" s="262"/>
      <c r="NGC214" s="262"/>
      <c r="NGD214" s="262"/>
      <c r="NGE214" s="274"/>
      <c r="NGF214" s="274"/>
      <c r="NGG214" s="274"/>
      <c r="NGH214" s="274"/>
      <c r="NGI214" s="262"/>
      <c r="NGJ214" s="262"/>
      <c r="NGK214" s="262"/>
      <c r="NGL214" s="262"/>
      <c r="NGM214" s="261"/>
      <c r="NGN214" s="261"/>
      <c r="NGO214" s="261"/>
      <c r="NGP214" s="261"/>
      <c r="NGQ214" s="261"/>
      <c r="NGR214" s="261"/>
      <c r="NGS214" s="262"/>
      <c r="NGT214" s="262"/>
      <c r="NGU214" s="262"/>
      <c r="NGV214" s="262"/>
      <c r="NGW214" s="262"/>
      <c r="NGX214" s="262"/>
      <c r="NGY214" s="262"/>
      <c r="NGZ214" s="262"/>
      <c r="NHA214" s="262"/>
      <c r="NHB214" s="262"/>
      <c r="NHC214" s="261"/>
      <c r="NHD214" s="261"/>
      <c r="NHE214" s="262"/>
      <c r="NHF214" s="262"/>
      <c r="NHG214" s="262"/>
      <c r="NHH214" s="262"/>
      <c r="NHI214" s="262"/>
      <c r="NHJ214" s="262"/>
      <c r="NHK214" s="261"/>
      <c r="NHL214" s="261"/>
      <c r="NHM214" s="262"/>
      <c r="NHN214" s="262"/>
      <c r="NHO214" s="262"/>
      <c r="NHP214" s="262"/>
      <c r="NHQ214" s="262"/>
      <c r="NHR214" s="262"/>
      <c r="NHS214" s="261"/>
      <c r="NHT214" s="261"/>
      <c r="NHU214" s="262"/>
      <c r="NHV214" s="262"/>
      <c r="NHW214" s="262"/>
      <c r="NHX214" s="262"/>
      <c r="NHY214" s="262"/>
      <c r="NHZ214" s="262"/>
      <c r="NIA214" s="262"/>
      <c r="NIB214" s="262"/>
      <c r="NIC214" s="262"/>
      <c r="NID214" s="262"/>
      <c r="NIE214" s="262"/>
      <c r="NIF214" s="262"/>
      <c r="NIG214" s="262"/>
      <c r="NIH214" s="262"/>
      <c r="NII214" s="262"/>
      <c r="NIJ214" s="262"/>
      <c r="NIK214" s="226"/>
      <c r="NIL214" s="226"/>
      <c r="NIM214" s="226"/>
      <c r="NIN214" s="226"/>
      <c r="NIO214" s="226"/>
      <c r="NIP214" s="250"/>
      <c r="NIQ214" s="250"/>
      <c r="NIR214" s="22"/>
      <c r="NIS214" s="22"/>
      <c r="NIT214" s="6"/>
      <c r="NIU214" s="7"/>
      <c r="NIV214" s="7"/>
      <c r="NIW214" s="7"/>
      <c r="NIX214" s="8"/>
      <c r="NIY214" s="9"/>
      <c r="NIZ214" s="10"/>
      <c r="NJA214" s="10"/>
      <c r="NJB214" s="10"/>
      <c r="NJC214" s="11"/>
      <c r="NJD214" s="8"/>
      <c r="NJE214" s="8"/>
      <c r="NJF214" s="8"/>
      <c r="NJG214" s="11"/>
      <c r="NJH214" s="12"/>
      <c r="NJI214" s="12"/>
      <c r="NJJ214" s="12"/>
      <c r="NJK214" s="12"/>
      <c r="NJL214" s="11"/>
      <c r="NJM214" s="11"/>
      <c r="NJN214" s="11"/>
      <c r="NJO214" s="13"/>
      <c r="NJP214" s="14"/>
      <c r="NJQ214" s="15"/>
      <c r="NJR214" s="15"/>
      <c r="NJS214" s="16"/>
      <c r="NJT214" s="16"/>
      <c r="NJU214" s="17"/>
      <c r="NJV214" s="17"/>
      <c r="NJW214" s="283"/>
      <c r="NJX214" s="18"/>
      <c r="NJY214" s="59"/>
      <c r="NJZ214" s="129"/>
      <c r="NKA214" s="290"/>
      <c r="NKB214" s="9"/>
      <c r="NKC214" s="259"/>
      <c r="NKD214" s="259"/>
      <c r="NKE214" s="262"/>
      <c r="NKF214" s="262"/>
      <c r="NKG214" s="262"/>
      <c r="NKH214" s="262"/>
      <c r="NKI214" s="274"/>
      <c r="NKJ214" s="274"/>
      <c r="NKK214" s="274"/>
      <c r="NKL214" s="274"/>
      <c r="NKM214" s="262"/>
      <c r="NKN214" s="262"/>
      <c r="NKO214" s="262"/>
      <c r="NKP214" s="262"/>
      <c r="NKQ214" s="261"/>
      <c r="NKR214" s="261"/>
      <c r="NKS214" s="261"/>
      <c r="NKT214" s="261"/>
      <c r="NKU214" s="261"/>
      <c r="NKV214" s="261"/>
      <c r="NKW214" s="262"/>
      <c r="NKX214" s="262"/>
      <c r="NKY214" s="262"/>
      <c r="NKZ214" s="262"/>
      <c r="NLA214" s="262"/>
      <c r="NLB214" s="262"/>
      <c r="NLC214" s="262"/>
      <c r="NLD214" s="262"/>
      <c r="NLE214" s="262"/>
      <c r="NLF214" s="262"/>
      <c r="NLG214" s="261"/>
      <c r="NLH214" s="261"/>
      <c r="NLI214" s="262"/>
      <c r="NLJ214" s="262"/>
      <c r="NLK214" s="262"/>
      <c r="NLL214" s="262"/>
      <c r="NLM214" s="262"/>
      <c r="NLN214" s="262"/>
      <c r="NLO214" s="261"/>
      <c r="NLP214" s="261"/>
      <c r="NLQ214" s="262"/>
      <c r="NLR214" s="262"/>
      <c r="NLS214" s="262"/>
      <c r="NLT214" s="262"/>
      <c r="NLU214" s="262"/>
      <c r="NLV214" s="262"/>
      <c r="NLW214" s="261"/>
      <c r="NLX214" s="261"/>
      <c r="NLY214" s="262"/>
      <c r="NLZ214" s="262"/>
      <c r="NMA214" s="262"/>
      <c r="NMB214" s="262"/>
      <c r="NMC214" s="262"/>
      <c r="NMD214" s="262"/>
      <c r="NME214" s="262"/>
      <c r="NMF214" s="262"/>
      <c r="NMG214" s="262"/>
      <c r="NMH214" s="262"/>
      <c r="NMI214" s="262"/>
      <c r="NMJ214" s="262"/>
      <c r="NMK214" s="262"/>
      <c r="NML214" s="262"/>
      <c r="NMM214" s="262"/>
      <c r="NMN214" s="262"/>
      <c r="NMO214" s="226"/>
      <c r="NMP214" s="226"/>
      <c r="NMQ214" s="226"/>
      <c r="NMR214" s="226"/>
      <c r="NMS214" s="226"/>
      <c r="NMT214" s="250"/>
      <c r="NMU214" s="250"/>
      <c r="NMV214" s="22"/>
      <c r="NMW214" s="22"/>
      <c r="NMX214" s="6"/>
      <c r="NMY214" s="7"/>
      <c r="NMZ214" s="7"/>
      <c r="NNA214" s="7"/>
      <c r="NNB214" s="8"/>
      <c r="NNC214" s="9"/>
      <c r="NND214" s="10"/>
      <c r="NNE214" s="10"/>
      <c r="NNF214" s="10"/>
      <c r="NNG214" s="11"/>
      <c r="NNH214" s="8"/>
      <c r="NNI214" s="8"/>
      <c r="NNJ214" s="8"/>
      <c r="NNK214" s="11"/>
      <c r="NNL214" s="12"/>
      <c r="NNM214" s="12"/>
      <c r="NNN214" s="12"/>
      <c r="NNO214" s="12"/>
      <c r="NNP214" s="11"/>
      <c r="NNQ214" s="11"/>
      <c r="NNR214" s="11"/>
      <c r="NNS214" s="13"/>
      <c r="NNT214" s="14"/>
      <c r="NNU214" s="15"/>
      <c r="NNV214" s="15"/>
      <c r="NNW214" s="16"/>
      <c r="NNX214" s="16"/>
      <c r="NNY214" s="17"/>
      <c r="NNZ214" s="17"/>
      <c r="NOA214" s="283"/>
      <c r="NOB214" s="18"/>
      <c r="NOC214" s="59"/>
      <c r="NOD214" s="129"/>
      <c r="NOE214" s="290"/>
      <c r="NOF214" s="9"/>
      <c r="NOG214" s="259"/>
      <c r="NOH214" s="259"/>
      <c r="NOI214" s="262"/>
      <c r="NOJ214" s="262"/>
      <c r="NOK214" s="262"/>
      <c r="NOL214" s="262"/>
      <c r="NOM214" s="274"/>
      <c r="NON214" s="274"/>
      <c r="NOO214" s="274"/>
      <c r="NOP214" s="274"/>
      <c r="NOQ214" s="262"/>
      <c r="NOR214" s="262"/>
      <c r="NOS214" s="262"/>
      <c r="NOT214" s="262"/>
      <c r="NOU214" s="261"/>
      <c r="NOV214" s="261"/>
      <c r="NOW214" s="261"/>
      <c r="NOX214" s="261"/>
      <c r="NOY214" s="261"/>
      <c r="NOZ214" s="261"/>
      <c r="NPA214" s="262"/>
      <c r="NPB214" s="262"/>
      <c r="NPC214" s="262"/>
      <c r="NPD214" s="262"/>
      <c r="NPE214" s="262"/>
      <c r="NPF214" s="262"/>
      <c r="NPG214" s="262"/>
      <c r="NPH214" s="262"/>
      <c r="NPI214" s="262"/>
      <c r="NPJ214" s="262"/>
      <c r="NPK214" s="261"/>
      <c r="NPL214" s="261"/>
      <c r="NPM214" s="262"/>
      <c r="NPN214" s="262"/>
      <c r="NPO214" s="262"/>
      <c r="NPP214" s="262"/>
      <c r="NPQ214" s="262"/>
      <c r="NPR214" s="262"/>
      <c r="NPS214" s="261"/>
      <c r="NPT214" s="261"/>
      <c r="NPU214" s="262"/>
      <c r="NPV214" s="262"/>
      <c r="NPW214" s="262"/>
      <c r="NPX214" s="262"/>
      <c r="NPY214" s="262"/>
      <c r="NPZ214" s="262"/>
      <c r="NQA214" s="261"/>
      <c r="NQB214" s="261"/>
      <c r="NQC214" s="262"/>
      <c r="NQD214" s="262"/>
      <c r="NQE214" s="262"/>
      <c r="NQF214" s="262"/>
      <c r="NQG214" s="262"/>
      <c r="NQH214" s="262"/>
      <c r="NQI214" s="262"/>
      <c r="NQJ214" s="262"/>
      <c r="NQK214" s="262"/>
      <c r="NQL214" s="262"/>
      <c r="NQM214" s="262"/>
      <c r="NQN214" s="262"/>
      <c r="NQO214" s="262"/>
      <c r="NQP214" s="262"/>
      <c r="NQQ214" s="262"/>
      <c r="NQR214" s="262"/>
      <c r="NQS214" s="226"/>
      <c r="NQT214" s="226"/>
      <c r="NQU214" s="226"/>
      <c r="NQV214" s="226"/>
      <c r="NQW214" s="226"/>
      <c r="NQX214" s="250"/>
      <c r="NQY214" s="250"/>
      <c r="NQZ214" s="22"/>
      <c r="NRA214" s="22"/>
      <c r="NRB214" s="6"/>
      <c r="NRC214" s="7"/>
      <c r="NRD214" s="7"/>
      <c r="NRE214" s="7"/>
      <c r="NRF214" s="8"/>
      <c r="NRG214" s="9"/>
      <c r="NRH214" s="10"/>
      <c r="NRI214" s="10"/>
      <c r="NRJ214" s="10"/>
      <c r="NRK214" s="11"/>
      <c r="NRL214" s="8"/>
      <c r="NRM214" s="8"/>
      <c r="NRN214" s="8"/>
      <c r="NRO214" s="11"/>
      <c r="NRP214" s="12"/>
      <c r="NRQ214" s="12"/>
      <c r="NRR214" s="12"/>
      <c r="NRS214" s="12"/>
      <c r="NRT214" s="11"/>
      <c r="NRU214" s="11"/>
      <c r="NRV214" s="11"/>
      <c r="NRW214" s="13"/>
      <c r="NRX214" s="14"/>
      <c r="NRY214" s="15"/>
      <c r="NRZ214" s="15"/>
      <c r="NSA214" s="16"/>
      <c r="NSB214" s="16"/>
      <c r="NSC214" s="17"/>
      <c r="NSD214" s="17"/>
      <c r="NSE214" s="283"/>
      <c r="NSF214" s="18"/>
      <c r="NSG214" s="59"/>
      <c r="NSH214" s="129"/>
      <c r="NSI214" s="290"/>
      <c r="NSJ214" s="9"/>
      <c r="NSK214" s="259"/>
      <c r="NSL214" s="259"/>
      <c r="NSM214" s="262"/>
      <c r="NSN214" s="262"/>
      <c r="NSO214" s="262"/>
      <c r="NSP214" s="262"/>
      <c r="NSQ214" s="274"/>
      <c r="NSR214" s="274"/>
      <c r="NSS214" s="274"/>
      <c r="NST214" s="274"/>
      <c r="NSU214" s="262"/>
      <c r="NSV214" s="262"/>
      <c r="NSW214" s="262"/>
      <c r="NSX214" s="262"/>
      <c r="NSY214" s="261"/>
      <c r="NSZ214" s="261"/>
      <c r="NTA214" s="261"/>
      <c r="NTB214" s="261"/>
      <c r="NTC214" s="261"/>
      <c r="NTD214" s="261"/>
      <c r="NTE214" s="262"/>
      <c r="NTF214" s="262"/>
      <c r="NTG214" s="262"/>
      <c r="NTH214" s="262"/>
      <c r="NTI214" s="262"/>
      <c r="NTJ214" s="262"/>
      <c r="NTK214" s="262"/>
      <c r="NTL214" s="262"/>
      <c r="NTM214" s="262"/>
      <c r="NTN214" s="262"/>
      <c r="NTO214" s="261"/>
      <c r="NTP214" s="261"/>
      <c r="NTQ214" s="262"/>
      <c r="NTR214" s="262"/>
      <c r="NTS214" s="262"/>
      <c r="NTT214" s="262"/>
      <c r="NTU214" s="262"/>
      <c r="NTV214" s="262"/>
      <c r="NTW214" s="261"/>
      <c r="NTX214" s="261"/>
      <c r="NTY214" s="262"/>
      <c r="NTZ214" s="262"/>
      <c r="NUA214" s="262"/>
      <c r="NUB214" s="262"/>
      <c r="NUC214" s="262"/>
      <c r="NUD214" s="262"/>
      <c r="NUE214" s="261"/>
      <c r="NUF214" s="261"/>
      <c r="NUG214" s="262"/>
      <c r="NUH214" s="262"/>
      <c r="NUI214" s="262"/>
      <c r="NUJ214" s="262"/>
      <c r="NUK214" s="262"/>
      <c r="NUL214" s="262"/>
      <c r="NUM214" s="262"/>
      <c r="NUN214" s="262"/>
      <c r="NUO214" s="262"/>
      <c r="NUP214" s="262"/>
      <c r="NUQ214" s="262"/>
      <c r="NUR214" s="262"/>
      <c r="NUS214" s="262"/>
      <c r="NUT214" s="262"/>
      <c r="NUU214" s="262"/>
      <c r="NUV214" s="262"/>
      <c r="NUW214" s="226"/>
      <c r="NUX214" s="226"/>
      <c r="NUY214" s="226"/>
      <c r="NUZ214" s="226"/>
      <c r="NVA214" s="226"/>
      <c r="NVB214" s="250"/>
      <c r="NVC214" s="250"/>
      <c r="NVD214" s="22"/>
      <c r="NVE214" s="22"/>
      <c r="NVF214" s="6"/>
      <c r="NVG214" s="7"/>
      <c r="NVH214" s="7"/>
      <c r="NVI214" s="7"/>
      <c r="NVJ214" s="8"/>
      <c r="NVK214" s="9"/>
      <c r="NVL214" s="10"/>
      <c r="NVM214" s="10"/>
      <c r="NVN214" s="10"/>
      <c r="NVO214" s="11"/>
      <c r="NVP214" s="8"/>
      <c r="NVQ214" s="8"/>
      <c r="NVR214" s="8"/>
      <c r="NVS214" s="11"/>
      <c r="NVT214" s="12"/>
      <c r="NVU214" s="12"/>
      <c r="NVV214" s="12"/>
      <c r="NVW214" s="12"/>
      <c r="NVX214" s="11"/>
      <c r="NVY214" s="11"/>
      <c r="NVZ214" s="11"/>
      <c r="NWA214" s="13"/>
      <c r="NWB214" s="14"/>
      <c r="NWC214" s="15"/>
      <c r="NWD214" s="15"/>
      <c r="NWE214" s="16"/>
      <c r="NWF214" s="16"/>
      <c r="NWG214" s="17"/>
      <c r="NWH214" s="17"/>
      <c r="NWI214" s="283"/>
      <c r="NWJ214" s="18"/>
      <c r="NWK214" s="59"/>
      <c r="NWL214" s="129"/>
      <c r="NWM214" s="290"/>
      <c r="NWN214" s="9"/>
      <c r="NWO214" s="259"/>
      <c r="NWP214" s="259"/>
      <c r="NWQ214" s="262"/>
      <c r="NWR214" s="262"/>
      <c r="NWS214" s="262"/>
      <c r="NWT214" s="262"/>
      <c r="NWU214" s="274"/>
      <c r="NWV214" s="274"/>
      <c r="NWW214" s="274"/>
      <c r="NWX214" s="274"/>
      <c r="NWY214" s="262"/>
      <c r="NWZ214" s="262"/>
      <c r="NXA214" s="262"/>
      <c r="NXB214" s="262"/>
      <c r="NXC214" s="261"/>
      <c r="NXD214" s="261"/>
      <c r="NXE214" s="261"/>
      <c r="NXF214" s="261"/>
      <c r="NXG214" s="261"/>
      <c r="NXH214" s="261"/>
      <c r="NXI214" s="262"/>
      <c r="NXJ214" s="262"/>
      <c r="NXK214" s="262"/>
      <c r="NXL214" s="262"/>
      <c r="NXM214" s="262"/>
      <c r="NXN214" s="262"/>
      <c r="NXO214" s="262"/>
      <c r="NXP214" s="262"/>
      <c r="NXQ214" s="262"/>
      <c r="NXR214" s="262"/>
      <c r="NXS214" s="261"/>
      <c r="NXT214" s="261"/>
      <c r="NXU214" s="262"/>
      <c r="NXV214" s="262"/>
      <c r="NXW214" s="262"/>
      <c r="NXX214" s="262"/>
      <c r="NXY214" s="262"/>
      <c r="NXZ214" s="262"/>
      <c r="NYA214" s="261"/>
      <c r="NYB214" s="261"/>
      <c r="NYC214" s="262"/>
      <c r="NYD214" s="262"/>
      <c r="NYE214" s="262"/>
      <c r="NYF214" s="262"/>
      <c r="NYG214" s="262"/>
      <c r="NYH214" s="262"/>
      <c r="NYI214" s="261"/>
      <c r="NYJ214" s="261"/>
      <c r="NYK214" s="262"/>
      <c r="NYL214" s="262"/>
      <c r="NYM214" s="262"/>
      <c r="NYN214" s="262"/>
      <c r="NYO214" s="262"/>
      <c r="NYP214" s="262"/>
      <c r="NYQ214" s="262"/>
      <c r="NYR214" s="262"/>
      <c r="NYS214" s="262"/>
      <c r="NYT214" s="262"/>
      <c r="NYU214" s="262"/>
      <c r="NYV214" s="262"/>
      <c r="NYW214" s="262"/>
      <c r="NYX214" s="262"/>
      <c r="NYY214" s="262"/>
      <c r="NYZ214" s="262"/>
      <c r="NZA214" s="226"/>
      <c r="NZB214" s="226"/>
      <c r="NZC214" s="226"/>
      <c r="NZD214" s="226"/>
      <c r="NZE214" s="226"/>
      <c r="NZF214" s="250"/>
      <c r="NZG214" s="250"/>
      <c r="NZH214" s="22"/>
      <c r="NZI214" s="22"/>
      <c r="NZJ214" s="6"/>
      <c r="NZK214" s="7"/>
      <c r="NZL214" s="7"/>
      <c r="NZM214" s="7"/>
      <c r="NZN214" s="8"/>
      <c r="NZO214" s="9"/>
      <c r="NZP214" s="10"/>
      <c r="NZQ214" s="10"/>
      <c r="NZR214" s="10"/>
      <c r="NZS214" s="11"/>
      <c r="NZT214" s="8"/>
      <c r="NZU214" s="8"/>
      <c r="NZV214" s="8"/>
      <c r="NZW214" s="11"/>
      <c r="NZX214" s="12"/>
      <c r="NZY214" s="12"/>
      <c r="NZZ214" s="12"/>
      <c r="OAA214" s="12"/>
      <c r="OAB214" s="11"/>
      <c r="OAC214" s="11"/>
      <c r="OAD214" s="11"/>
      <c r="OAE214" s="13"/>
      <c r="OAF214" s="14"/>
      <c r="OAG214" s="15"/>
      <c r="OAH214" s="15"/>
      <c r="OAI214" s="16"/>
      <c r="OAJ214" s="16"/>
      <c r="OAK214" s="17"/>
      <c r="OAL214" s="17"/>
      <c r="OAM214" s="283"/>
      <c r="OAN214" s="18"/>
      <c r="OAO214" s="59"/>
      <c r="OAP214" s="129"/>
      <c r="OAQ214" s="290"/>
      <c r="OAR214" s="9"/>
      <c r="OAS214" s="259"/>
      <c r="OAT214" s="259"/>
      <c r="OAU214" s="262"/>
      <c r="OAV214" s="262"/>
      <c r="OAW214" s="262"/>
      <c r="OAX214" s="262"/>
      <c r="OAY214" s="274"/>
      <c r="OAZ214" s="274"/>
      <c r="OBA214" s="274"/>
      <c r="OBB214" s="274"/>
      <c r="OBC214" s="262"/>
      <c r="OBD214" s="262"/>
      <c r="OBE214" s="262"/>
      <c r="OBF214" s="262"/>
      <c r="OBG214" s="261"/>
      <c r="OBH214" s="261"/>
      <c r="OBI214" s="261"/>
      <c r="OBJ214" s="261"/>
      <c r="OBK214" s="261"/>
      <c r="OBL214" s="261"/>
      <c r="OBM214" s="262"/>
      <c r="OBN214" s="262"/>
      <c r="OBO214" s="262"/>
      <c r="OBP214" s="262"/>
      <c r="OBQ214" s="262"/>
      <c r="OBR214" s="262"/>
      <c r="OBS214" s="262"/>
      <c r="OBT214" s="262"/>
      <c r="OBU214" s="262"/>
      <c r="OBV214" s="262"/>
      <c r="OBW214" s="261"/>
      <c r="OBX214" s="261"/>
      <c r="OBY214" s="262"/>
      <c r="OBZ214" s="262"/>
      <c r="OCA214" s="262"/>
      <c r="OCB214" s="262"/>
      <c r="OCC214" s="262"/>
      <c r="OCD214" s="262"/>
      <c r="OCE214" s="261"/>
      <c r="OCF214" s="261"/>
      <c r="OCG214" s="262"/>
      <c r="OCH214" s="262"/>
      <c r="OCI214" s="262"/>
      <c r="OCJ214" s="262"/>
      <c r="OCK214" s="262"/>
      <c r="OCL214" s="262"/>
      <c r="OCM214" s="261"/>
      <c r="OCN214" s="261"/>
      <c r="OCO214" s="262"/>
      <c r="OCP214" s="262"/>
      <c r="OCQ214" s="262"/>
      <c r="OCR214" s="262"/>
      <c r="OCS214" s="262"/>
      <c r="OCT214" s="262"/>
      <c r="OCU214" s="262"/>
      <c r="OCV214" s="262"/>
      <c r="OCW214" s="262"/>
      <c r="OCX214" s="262"/>
      <c r="OCY214" s="262"/>
      <c r="OCZ214" s="262"/>
      <c r="ODA214" s="262"/>
      <c r="ODB214" s="262"/>
      <c r="ODC214" s="262"/>
      <c r="ODD214" s="262"/>
      <c r="ODE214" s="226"/>
      <c r="ODF214" s="226"/>
      <c r="ODG214" s="226"/>
      <c r="ODH214" s="226"/>
      <c r="ODI214" s="226"/>
      <c r="ODJ214" s="250"/>
      <c r="ODK214" s="250"/>
      <c r="ODL214" s="22"/>
      <c r="ODM214" s="22"/>
      <c r="ODN214" s="6"/>
      <c r="ODO214" s="7"/>
      <c r="ODP214" s="7"/>
      <c r="ODQ214" s="7"/>
      <c r="ODR214" s="8"/>
      <c r="ODS214" s="9"/>
      <c r="ODT214" s="10"/>
      <c r="ODU214" s="10"/>
      <c r="ODV214" s="10"/>
      <c r="ODW214" s="11"/>
      <c r="ODX214" s="8"/>
      <c r="ODY214" s="8"/>
      <c r="ODZ214" s="8"/>
      <c r="OEA214" s="11"/>
      <c r="OEB214" s="12"/>
      <c r="OEC214" s="12"/>
      <c r="OED214" s="12"/>
      <c r="OEE214" s="12"/>
      <c r="OEF214" s="11"/>
      <c r="OEG214" s="11"/>
      <c r="OEH214" s="11"/>
      <c r="OEI214" s="13"/>
      <c r="OEJ214" s="14"/>
      <c r="OEK214" s="15"/>
      <c r="OEL214" s="15"/>
      <c r="OEM214" s="16"/>
      <c r="OEN214" s="16"/>
      <c r="OEO214" s="17"/>
      <c r="OEP214" s="17"/>
      <c r="OEQ214" s="283"/>
      <c r="OER214" s="18"/>
      <c r="OES214" s="59"/>
      <c r="OET214" s="129"/>
      <c r="OEU214" s="290"/>
      <c r="OEV214" s="9"/>
      <c r="OEW214" s="259"/>
      <c r="OEX214" s="259"/>
      <c r="OEY214" s="262"/>
      <c r="OEZ214" s="262"/>
      <c r="OFA214" s="262"/>
      <c r="OFB214" s="262"/>
      <c r="OFC214" s="274"/>
      <c r="OFD214" s="274"/>
      <c r="OFE214" s="274"/>
      <c r="OFF214" s="274"/>
      <c r="OFG214" s="262"/>
      <c r="OFH214" s="262"/>
      <c r="OFI214" s="262"/>
      <c r="OFJ214" s="262"/>
      <c r="OFK214" s="261"/>
      <c r="OFL214" s="261"/>
      <c r="OFM214" s="261"/>
      <c r="OFN214" s="261"/>
      <c r="OFO214" s="261"/>
      <c r="OFP214" s="261"/>
      <c r="OFQ214" s="262"/>
      <c r="OFR214" s="262"/>
      <c r="OFS214" s="262"/>
      <c r="OFT214" s="262"/>
      <c r="OFU214" s="262"/>
      <c r="OFV214" s="262"/>
      <c r="OFW214" s="262"/>
      <c r="OFX214" s="262"/>
      <c r="OFY214" s="262"/>
      <c r="OFZ214" s="262"/>
      <c r="OGA214" s="261"/>
      <c r="OGB214" s="261"/>
      <c r="OGC214" s="262"/>
      <c r="OGD214" s="262"/>
      <c r="OGE214" s="262"/>
      <c r="OGF214" s="262"/>
      <c r="OGG214" s="262"/>
      <c r="OGH214" s="262"/>
      <c r="OGI214" s="261"/>
      <c r="OGJ214" s="261"/>
      <c r="OGK214" s="262"/>
      <c r="OGL214" s="262"/>
      <c r="OGM214" s="262"/>
      <c r="OGN214" s="262"/>
      <c r="OGO214" s="262"/>
      <c r="OGP214" s="262"/>
      <c r="OGQ214" s="261"/>
      <c r="OGR214" s="261"/>
      <c r="OGS214" s="262"/>
      <c r="OGT214" s="262"/>
      <c r="OGU214" s="262"/>
      <c r="OGV214" s="262"/>
      <c r="OGW214" s="262"/>
      <c r="OGX214" s="262"/>
      <c r="OGY214" s="262"/>
      <c r="OGZ214" s="262"/>
      <c r="OHA214" s="262"/>
      <c r="OHB214" s="262"/>
      <c r="OHC214" s="262"/>
      <c r="OHD214" s="262"/>
      <c r="OHE214" s="262"/>
      <c r="OHF214" s="262"/>
      <c r="OHG214" s="262"/>
      <c r="OHH214" s="262"/>
      <c r="OHI214" s="226"/>
      <c r="OHJ214" s="226"/>
      <c r="OHK214" s="226"/>
      <c r="OHL214" s="226"/>
      <c r="OHM214" s="226"/>
      <c r="OHN214" s="250"/>
      <c r="OHO214" s="250"/>
      <c r="OHP214" s="22"/>
      <c r="OHQ214" s="22"/>
      <c r="OHR214" s="6"/>
      <c r="OHS214" s="7"/>
      <c r="OHT214" s="7"/>
      <c r="OHU214" s="7"/>
      <c r="OHV214" s="8"/>
      <c r="OHW214" s="9"/>
      <c r="OHX214" s="10"/>
      <c r="OHY214" s="10"/>
      <c r="OHZ214" s="10"/>
      <c r="OIA214" s="11"/>
      <c r="OIB214" s="8"/>
      <c r="OIC214" s="8"/>
      <c r="OID214" s="8"/>
      <c r="OIE214" s="11"/>
      <c r="OIF214" s="12"/>
      <c r="OIG214" s="12"/>
      <c r="OIH214" s="12"/>
      <c r="OII214" s="12"/>
      <c r="OIJ214" s="11"/>
      <c r="OIK214" s="11"/>
      <c r="OIL214" s="11"/>
      <c r="OIM214" s="13"/>
      <c r="OIN214" s="14"/>
      <c r="OIO214" s="15"/>
      <c r="OIP214" s="15"/>
      <c r="OIQ214" s="16"/>
      <c r="OIR214" s="16"/>
      <c r="OIS214" s="17"/>
      <c r="OIT214" s="17"/>
      <c r="OIU214" s="283"/>
      <c r="OIV214" s="18"/>
      <c r="OIW214" s="59"/>
      <c r="OIX214" s="129"/>
      <c r="OIY214" s="290"/>
      <c r="OIZ214" s="9"/>
      <c r="OJA214" s="259"/>
      <c r="OJB214" s="259"/>
      <c r="OJC214" s="262"/>
      <c r="OJD214" s="262"/>
      <c r="OJE214" s="262"/>
      <c r="OJF214" s="262"/>
      <c r="OJG214" s="274"/>
      <c r="OJH214" s="274"/>
      <c r="OJI214" s="274"/>
      <c r="OJJ214" s="274"/>
      <c r="OJK214" s="262"/>
      <c r="OJL214" s="262"/>
      <c r="OJM214" s="262"/>
      <c r="OJN214" s="262"/>
      <c r="OJO214" s="261"/>
      <c r="OJP214" s="261"/>
      <c r="OJQ214" s="261"/>
      <c r="OJR214" s="261"/>
      <c r="OJS214" s="261"/>
      <c r="OJT214" s="261"/>
      <c r="OJU214" s="262"/>
      <c r="OJV214" s="262"/>
      <c r="OJW214" s="262"/>
      <c r="OJX214" s="262"/>
      <c r="OJY214" s="262"/>
      <c r="OJZ214" s="262"/>
      <c r="OKA214" s="262"/>
      <c r="OKB214" s="262"/>
      <c r="OKC214" s="262"/>
      <c r="OKD214" s="262"/>
      <c r="OKE214" s="261"/>
      <c r="OKF214" s="261"/>
      <c r="OKG214" s="262"/>
      <c r="OKH214" s="262"/>
      <c r="OKI214" s="262"/>
      <c r="OKJ214" s="262"/>
      <c r="OKK214" s="262"/>
      <c r="OKL214" s="262"/>
      <c r="OKM214" s="261"/>
      <c r="OKN214" s="261"/>
      <c r="OKO214" s="262"/>
      <c r="OKP214" s="262"/>
      <c r="OKQ214" s="262"/>
      <c r="OKR214" s="262"/>
      <c r="OKS214" s="262"/>
      <c r="OKT214" s="262"/>
      <c r="OKU214" s="261"/>
      <c r="OKV214" s="261"/>
      <c r="OKW214" s="262"/>
      <c r="OKX214" s="262"/>
      <c r="OKY214" s="262"/>
      <c r="OKZ214" s="262"/>
      <c r="OLA214" s="262"/>
      <c r="OLB214" s="262"/>
      <c r="OLC214" s="262"/>
      <c r="OLD214" s="262"/>
      <c r="OLE214" s="262"/>
      <c r="OLF214" s="262"/>
      <c r="OLG214" s="262"/>
      <c r="OLH214" s="262"/>
      <c r="OLI214" s="262"/>
      <c r="OLJ214" s="262"/>
      <c r="OLK214" s="262"/>
      <c r="OLL214" s="262"/>
      <c r="OLM214" s="226"/>
      <c r="OLN214" s="226"/>
      <c r="OLO214" s="226"/>
      <c r="OLP214" s="226"/>
      <c r="OLQ214" s="226"/>
      <c r="OLR214" s="250"/>
      <c r="OLS214" s="250"/>
      <c r="OLT214" s="22"/>
      <c r="OLU214" s="22"/>
      <c r="OLV214" s="6"/>
      <c r="OLW214" s="7"/>
      <c r="OLX214" s="7"/>
      <c r="OLY214" s="7"/>
      <c r="OLZ214" s="8"/>
      <c r="OMA214" s="9"/>
      <c r="OMB214" s="10"/>
      <c r="OMC214" s="10"/>
      <c r="OMD214" s="10"/>
      <c r="OME214" s="11"/>
      <c r="OMF214" s="8"/>
      <c r="OMG214" s="8"/>
      <c r="OMH214" s="8"/>
      <c r="OMI214" s="11"/>
      <c r="OMJ214" s="12"/>
      <c r="OMK214" s="12"/>
      <c r="OML214" s="12"/>
      <c r="OMM214" s="12"/>
      <c r="OMN214" s="11"/>
      <c r="OMO214" s="11"/>
      <c r="OMP214" s="11"/>
      <c r="OMQ214" s="13"/>
      <c r="OMR214" s="14"/>
      <c r="OMS214" s="15"/>
      <c r="OMT214" s="15"/>
      <c r="OMU214" s="16"/>
      <c r="OMV214" s="16"/>
      <c r="OMW214" s="17"/>
      <c r="OMX214" s="17"/>
      <c r="OMY214" s="283"/>
      <c r="OMZ214" s="18"/>
      <c r="ONA214" s="59"/>
      <c r="ONB214" s="129"/>
      <c r="ONC214" s="290"/>
      <c r="OND214" s="9"/>
      <c r="ONE214" s="259"/>
      <c r="ONF214" s="259"/>
      <c r="ONG214" s="262"/>
      <c r="ONH214" s="262"/>
      <c r="ONI214" s="262"/>
      <c r="ONJ214" s="262"/>
      <c r="ONK214" s="274"/>
      <c r="ONL214" s="274"/>
      <c r="ONM214" s="274"/>
      <c r="ONN214" s="274"/>
      <c r="ONO214" s="262"/>
      <c r="ONP214" s="262"/>
      <c r="ONQ214" s="262"/>
      <c r="ONR214" s="262"/>
      <c r="ONS214" s="261"/>
      <c r="ONT214" s="261"/>
      <c r="ONU214" s="261"/>
      <c r="ONV214" s="261"/>
      <c r="ONW214" s="261"/>
      <c r="ONX214" s="261"/>
      <c r="ONY214" s="262"/>
      <c r="ONZ214" s="262"/>
      <c r="OOA214" s="262"/>
      <c r="OOB214" s="262"/>
      <c r="OOC214" s="262"/>
      <c r="OOD214" s="262"/>
      <c r="OOE214" s="262"/>
      <c r="OOF214" s="262"/>
      <c r="OOG214" s="262"/>
      <c r="OOH214" s="262"/>
      <c r="OOI214" s="261"/>
      <c r="OOJ214" s="261"/>
      <c r="OOK214" s="262"/>
      <c r="OOL214" s="262"/>
      <c r="OOM214" s="262"/>
      <c r="OON214" s="262"/>
      <c r="OOO214" s="262"/>
      <c r="OOP214" s="262"/>
      <c r="OOQ214" s="261"/>
      <c r="OOR214" s="261"/>
      <c r="OOS214" s="262"/>
      <c r="OOT214" s="262"/>
      <c r="OOU214" s="262"/>
      <c r="OOV214" s="262"/>
      <c r="OOW214" s="262"/>
      <c r="OOX214" s="262"/>
      <c r="OOY214" s="261"/>
      <c r="OOZ214" s="261"/>
      <c r="OPA214" s="262"/>
      <c r="OPB214" s="262"/>
      <c r="OPC214" s="262"/>
      <c r="OPD214" s="262"/>
      <c r="OPE214" s="262"/>
      <c r="OPF214" s="262"/>
      <c r="OPG214" s="262"/>
      <c r="OPH214" s="262"/>
      <c r="OPI214" s="262"/>
      <c r="OPJ214" s="262"/>
      <c r="OPK214" s="262"/>
      <c r="OPL214" s="262"/>
      <c r="OPM214" s="262"/>
      <c r="OPN214" s="262"/>
      <c r="OPO214" s="262"/>
      <c r="OPP214" s="262"/>
      <c r="OPQ214" s="226"/>
      <c r="OPR214" s="226"/>
      <c r="OPS214" s="226"/>
      <c r="OPT214" s="226"/>
      <c r="OPU214" s="226"/>
      <c r="OPV214" s="250"/>
      <c r="OPW214" s="250"/>
      <c r="OPX214" s="22"/>
      <c r="OPY214" s="22"/>
      <c r="OPZ214" s="6"/>
      <c r="OQA214" s="7"/>
      <c r="OQB214" s="7"/>
      <c r="OQC214" s="7"/>
      <c r="OQD214" s="8"/>
      <c r="OQE214" s="9"/>
      <c r="OQF214" s="10"/>
      <c r="OQG214" s="10"/>
      <c r="OQH214" s="10"/>
      <c r="OQI214" s="11"/>
      <c r="OQJ214" s="8"/>
      <c r="OQK214" s="8"/>
      <c r="OQL214" s="8"/>
      <c r="OQM214" s="11"/>
      <c r="OQN214" s="12"/>
      <c r="OQO214" s="12"/>
      <c r="OQP214" s="12"/>
      <c r="OQQ214" s="12"/>
      <c r="OQR214" s="11"/>
      <c r="OQS214" s="11"/>
      <c r="OQT214" s="11"/>
      <c r="OQU214" s="13"/>
      <c r="OQV214" s="14"/>
      <c r="OQW214" s="15"/>
      <c r="OQX214" s="15"/>
      <c r="OQY214" s="16"/>
      <c r="OQZ214" s="16"/>
      <c r="ORA214" s="17"/>
      <c r="ORB214" s="17"/>
      <c r="ORC214" s="283"/>
      <c r="ORD214" s="18"/>
      <c r="ORE214" s="59"/>
      <c r="ORF214" s="129"/>
      <c r="ORG214" s="290"/>
      <c r="ORH214" s="9"/>
      <c r="ORI214" s="259"/>
      <c r="ORJ214" s="259"/>
      <c r="ORK214" s="262"/>
      <c r="ORL214" s="262"/>
      <c r="ORM214" s="262"/>
      <c r="ORN214" s="262"/>
      <c r="ORO214" s="274"/>
      <c r="ORP214" s="274"/>
      <c r="ORQ214" s="274"/>
      <c r="ORR214" s="274"/>
      <c r="ORS214" s="262"/>
      <c r="ORT214" s="262"/>
      <c r="ORU214" s="262"/>
      <c r="ORV214" s="262"/>
      <c r="ORW214" s="261"/>
      <c r="ORX214" s="261"/>
      <c r="ORY214" s="261"/>
      <c r="ORZ214" s="261"/>
      <c r="OSA214" s="261"/>
      <c r="OSB214" s="261"/>
      <c r="OSC214" s="262"/>
      <c r="OSD214" s="262"/>
      <c r="OSE214" s="262"/>
      <c r="OSF214" s="262"/>
      <c r="OSG214" s="262"/>
      <c r="OSH214" s="262"/>
      <c r="OSI214" s="262"/>
      <c r="OSJ214" s="262"/>
      <c r="OSK214" s="262"/>
      <c r="OSL214" s="262"/>
      <c r="OSM214" s="261"/>
      <c r="OSN214" s="261"/>
      <c r="OSO214" s="262"/>
      <c r="OSP214" s="262"/>
      <c r="OSQ214" s="262"/>
      <c r="OSR214" s="262"/>
      <c r="OSS214" s="262"/>
      <c r="OST214" s="262"/>
      <c r="OSU214" s="261"/>
      <c r="OSV214" s="261"/>
      <c r="OSW214" s="262"/>
      <c r="OSX214" s="262"/>
      <c r="OSY214" s="262"/>
      <c r="OSZ214" s="262"/>
      <c r="OTA214" s="262"/>
      <c r="OTB214" s="262"/>
      <c r="OTC214" s="261"/>
      <c r="OTD214" s="261"/>
      <c r="OTE214" s="262"/>
      <c r="OTF214" s="262"/>
      <c r="OTG214" s="262"/>
      <c r="OTH214" s="262"/>
      <c r="OTI214" s="262"/>
      <c r="OTJ214" s="262"/>
      <c r="OTK214" s="262"/>
      <c r="OTL214" s="262"/>
      <c r="OTM214" s="262"/>
      <c r="OTN214" s="262"/>
      <c r="OTO214" s="262"/>
      <c r="OTP214" s="262"/>
      <c r="OTQ214" s="262"/>
      <c r="OTR214" s="262"/>
      <c r="OTS214" s="262"/>
      <c r="OTT214" s="262"/>
      <c r="OTU214" s="226"/>
      <c r="OTV214" s="226"/>
      <c r="OTW214" s="226"/>
      <c r="OTX214" s="226"/>
      <c r="OTY214" s="226"/>
      <c r="OTZ214" s="250"/>
      <c r="OUA214" s="250"/>
      <c r="OUB214" s="22"/>
      <c r="OUC214" s="22"/>
      <c r="OUD214" s="6"/>
      <c r="OUE214" s="7"/>
      <c r="OUF214" s="7"/>
      <c r="OUG214" s="7"/>
      <c r="OUH214" s="8"/>
      <c r="OUI214" s="9"/>
      <c r="OUJ214" s="10"/>
      <c r="OUK214" s="10"/>
      <c r="OUL214" s="10"/>
      <c r="OUM214" s="11"/>
      <c r="OUN214" s="8"/>
      <c r="OUO214" s="8"/>
      <c r="OUP214" s="8"/>
      <c r="OUQ214" s="11"/>
      <c r="OUR214" s="12"/>
      <c r="OUS214" s="12"/>
      <c r="OUT214" s="12"/>
      <c r="OUU214" s="12"/>
      <c r="OUV214" s="11"/>
      <c r="OUW214" s="11"/>
      <c r="OUX214" s="11"/>
      <c r="OUY214" s="13"/>
      <c r="OUZ214" s="14"/>
      <c r="OVA214" s="15"/>
      <c r="OVB214" s="15"/>
      <c r="OVC214" s="16"/>
      <c r="OVD214" s="16"/>
      <c r="OVE214" s="17"/>
      <c r="OVF214" s="17"/>
      <c r="OVG214" s="283"/>
      <c r="OVH214" s="18"/>
      <c r="OVI214" s="59"/>
      <c r="OVJ214" s="129"/>
      <c r="OVK214" s="290"/>
      <c r="OVL214" s="9"/>
      <c r="OVM214" s="259"/>
      <c r="OVN214" s="259"/>
      <c r="OVO214" s="262"/>
      <c r="OVP214" s="262"/>
      <c r="OVQ214" s="262"/>
      <c r="OVR214" s="262"/>
      <c r="OVS214" s="274"/>
      <c r="OVT214" s="274"/>
      <c r="OVU214" s="274"/>
      <c r="OVV214" s="274"/>
      <c r="OVW214" s="262"/>
      <c r="OVX214" s="262"/>
      <c r="OVY214" s="262"/>
      <c r="OVZ214" s="262"/>
      <c r="OWA214" s="261"/>
      <c r="OWB214" s="261"/>
      <c r="OWC214" s="261"/>
      <c r="OWD214" s="261"/>
      <c r="OWE214" s="261"/>
      <c r="OWF214" s="261"/>
      <c r="OWG214" s="262"/>
      <c r="OWH214" s="262"/>
      <c r="OWI214" s="262"/>
      <c r="OWJ214" s="262"/>
      <c r="OWK214" s="262"/>
      <c r="OWL214" s="262"/>
      <c r="OWM214" s="262"/>
      <c r="OWN214" s="262"/>
      <c r="OWO214" s="262"/>
      <c r="OWP214" s="262"/>
      <c r="OWQ214" s="261"/>
      <c r="OWR214" s="261"/>
      <c r="OWS214" s="262"/>
      <c r="OWT214" s="262"/>
      <c r="OWU214" s="262"/>
      <c r="OWV214" s="262"/>
      <c r="OWW214" s="262"/>
      <c r="OWX214" s="262"/>
      <c r="OWY214" s="261"/>
      <c r="OWZ214" s="261"/>
      <c r="OXA214" s="262"/>
      <c r="OXB214" s="262"/>
      <c r="OXC214" s="262"/>
      <c r="OXD214" s="262"/>
      <c r="OXE214" s="262"/>
      <c r="OXF214" s="262"/>
      <c r="OXG214" s="261"/>
      <c r="OXH214" s="261"/>
      <c r="OXI214" s="262"/>
      <c r="OXJ214" s="262"/>
      <c r="OXK214" s="262"/>
      <c r="OXL214" s="262"/>
      <c r="OXM214" s="262"/>
      <c r="OXN214" s="262"/>
      <c r="OXO214" s="262"/>
      <c r="OXP214" s="262"/>
      <c r="OXQ214" s="262"/>
      <c r="OXR214" s="262"/>
      <c r="OXS214" s="262"/>
      <c r="OXT214" s="262"/>
      <c r="OXU214" s="262"/>
      <c r="OXV214" s="262"/>
      <c r="OXW214" s="262"/>
      <c r="OXX214" s="262"/>
      <c r="OXY214" s="226"/>
      <c r="OXZ214" s="226"/>
      <c r="OYA214" s="226"/>
      <c r="OYB214" s="226"/>
      <c r="OYC214" s="226"/>
      <c r="OYD214" s="250"/>
      <c r="OYE214" s="250"/>
      <c r="OYF214" s="22"/>
      <c r="OYG214" s="22"/>
      <c r="OYH214" s="6"/>
      <c r="OYI214" s="7"/>
      <c r="OYJ214" s="7"/>
      <c r="OYK214" s="7"/>
      <c r="OYL214" s="8"/>
      <c r="OYM214" s="9"/>
      <c r="OYN214" s="10"/>
      <c r="OYO214" s="10"/>
      <c r="OYP214" s="10"/>
      <c r="OYQ214" s="11"/>
      <c r="OYR214" s="8"/>
      <c r="OYS214" s="8"/>
      <c r="OYT214" s="8"/>
      <c r="OYU214" s="11"/>
      <c r="OYV214" s="12"/>
      <c r="OYW214" s="12"/>
      <c r="OYX214" s="12"/>
      <c r="OYY214" s="12"/>
      <c r="OYZ214" s="11"/>
      <c r="OZA214" s="11"/>
      <c r="OZB214" s="11"/>
      <c r="OZC214" s="13"/>
      <c r="OZD214" s="14"/>
      <c r="OZE214" s="15"/>
      <c r="OZF214" s="15"/>
      <c r="OZG214" s="16"/>
      <c r="OZH214" s="16"/>
      <c r="OZI214" s="17"/>
      <c r="OZJ214" s="17"/>
      <c r="OZK214" s="283"/>
      <c r="OZL214" s="18"/>
      <c r="OZM214" s="59"/>
      <c r="OZN214" s="129"/>
      <c r="OZO214" s="290"/>
      <c r="OZP214" s="9"/>
      <c r="OZQ214" s="259"/>
      <c r="OZR214" s="259"/>
      <c r="OZS214" s="262"/>
      <c r="OZT214" s="262"/>
      <c r="OZU214" s="262"/>
      <c r="OZV214" s="262"/>
      <c r="OZW214" s="274"/>
      <c r="OZX214" s="274"/>
      <c r="OZY214" s="274"/>
      <c r="OZZ214" s="274"/>
      <c r="PAA214" s="262"/>
      <c r="PAB214" s="262"/>
      <c r="PAC214" s="262"/>
      <c r="PAD214" s="262"/>
      <c r="PAE214" s="261"/>
      <c r="PAF214" s="261"/>
      <c r="PAG214" s="261"/>
      <c r="PAH214" s="261"/>
      <c r="PAI214" s="261"/>
      <c r="PAJ214" s="261"/>
      <c r="PAK214" s="262"/>
      <c r="PAL214" s="262"/>
      <c r="PAM214" s="262"/>
      <c r="PAN214" s="262"/>
      <c r="PAO214" s="262"/>
      <c r="PAP214" s="262"/>
      <c r="PAQ214" s="262"/>
      <c r="PAR214" s="262"/>
      <c r="PAS214" s="262"/>
      <c r="PAT214" s="262"/>
      <c r="PAU214" s="261"/>
      <c r="PAV214" s="261"/>
      <c r="PAW214" s="262"/>
      <c r="PAX214" s="262"/>
      <c r="PAY214" s="262"/>
      <c r="PAZ214" s="262"/>
      <c r="PBA214" s="262"/>
      <c r="PBB214" s="262"/>
      <c r="PBC214" s="261"/>
      <c r="PBD214" s="261"/>
      <c r="PBE214" s="262"/>
      <c r="PBF214" s="262"/>
      <c r="PBG214" s="262"/>
      <c r="PBH214" s="262"/>
      <c r="PBI214" s="262"/>
      <c r="PBJ214" s="262"/>
      <c r="PBK214" s="261"/>
      <c r="PBL214" s="261"/>
      <c r="PBM214" s="262"/>
      <c r="PBN214" s="262"/>
      <c r="PBO214" s="262"/>
      <c r="PBP214" s="262"/>
      <c r="PBQ214" s="262"/>
      <c r="PBR214" s="262"/>
      <c r="PBS214" s="262"/>
      <c r="PBT214" s="262"/>
      <c r="PBU214" s="262"/>
      <c r="PBV214" s="262"/>
      <c r="PBW214" s="262"/>
      <c r="PBX214" s="262"/>
      <c r="PBY214" s="262"/>
      <c r="PBZ214" s="262"/>
      <c r="PCA214" s="262"/>
      <c r="PCB214" s="262"/>
      <c r="PCC214" s="226"/>
      <c r="PCD214" s="226"/>
      <c r="PCE214" s="226"/>
      <c r="PCF214" s="226"/>
      <c r="PCG214" s="226"/>
      <c r="PCH214" s="250"/>
      <c r="PCI214" s="250"/>
      <c r="PCJ214" s="22"/>
      <c r="PCK214" s="22"/>
      <c r="PCL214" s="6"/>
      <c r="PCM214" s="7"/>
      <c r="PCN214" s="7"/>
      <c r="PCO214" s="7"/>
      <c r="PCP214" s="8"/>
      <c r="PCQ214" s="9"/>
      <c r="PCR214" s="10"/>
      <c r="PCS214" s="10"/>
      <c r="PCT214" s="10"/>
      <c r="PCU214" s="11"/>
      <c r="PCV214" s="8"/>
      <c r="PCW214" s="8"/>
      <c r="PCX214" s="8"/>
      <c r="PCY214" s="11"/>
      <c r="PCZ214" s="12"/>
      <c r="PDA214" s="12"/>
      <c r="PDB214" s="12"/>
      <c r="PDC214" s="12"/>
      <c r="PDD214" s="11"/>
      <c r="PDE214" s="11"/>
      <c r="PDF214" s="11"/>
      <c r="PDG214" s="13"/>
      <c r="PDH214" s="14"/>
      <c r="PDI214" s="15"/>
      <c r="PDJ214" s="15"/>
      <c r="PDK214" s="16"/>
      <c r="PDL214" s="16"/>
      <c r="PDM214" s="17"/>
      <c r="PDN214" s="17"/>
      <c r="PDO214" s="283"/>
      <c r="PDP214" s="18"/>
      <c r="PDQ214" s="59"/>
      <c r="PDR214" s="129"/>
      <c r="PDS214" s="290"/>
      <c r="PDT214" s="9"/>
      <c r="PDU214" s="259"/>
      <c r="PDV214" s="259"/>
      <c r="PDW214" s="262"/>
      <c r="PDX214" s="262"/>
      <c r="PDY214" s="262"/>
      <c r="PDZ214" s="262"/>
      <c r="PEA214" s="274"/>
      <c r="PEB214" s="274"/>
      <c r="PEC214" s="274"/>
      <c r="PED214" s="274"/>
      <c r="PEE214" s="262"/>
      <c r="PEF214" s="262"/>
      <c r="PEG214" s="262"/>
      <c r="PEH214" s="262"/>
      <c r="PEI214" s="261"/>
      <c r="PEJ214" s="261"/>
      <c r="PEK214" s="261"/>
      <c r="PEL214" s="261"/>
      <c r="PEM214" s="261"/>
      <c r="PEN214" s="261"/>
      <c r="PEO214" s="262"/>
      <c r="PEP214" s="262"/>
      <c r="PEQ214" s="262"/>
      <c r="PER214" s="262"/>
      <c r="PES214" s="262"/>
      <c r="PET214" s="262"/>
      <c r="PEU214" s="262"/>
      <c r="PEV214" s="262"/>
      <c r="PEW214" s="262"/>
      <c r="PEX214" s="262"/>
      <c r="PEY214" s="261"/>
      <c r="PEZ214" s="261"/>
      <c r="PFA214" s="262"/>
      <c r="PFB214" s="262"/>
      <c r="PFC214" s="262"/>
      <c r="PFD214" s="262"/>
      <c r="PFE214" s="262"/>
      <c r="PFF214" s="262"/>
      <c r="PFG214" s="261"/>
      <c r="PFH214" s="261"/>
      <c r="PFI214" s="262"/>
      <c r="PFJ214" s="262"/>
      <c r="PFK214" s="262"/>
      <c r="PFL214" s="262"/>
      <c r="PFM214" s="262"/>
      <c r="PFN214" s="262"/>
      <c r="PFO214" s="261"/>
      <c r="PFP214" s="261"/>
      <c r="PFQ214" s="262"/>
      <c r="PFR214" s="262"/>
      <c r="PFS214" s="262"/>
      <c r="PFT214" s="262"/>
      <c r="PFU214" s="262"/>
      <c r="PFV214" s="262"/>
      <c r="PFW214" s="262"/>
      <c r="PFX214" s="262"/>
      <c r="PFY214" s="262"/>
      <c r="PFZ214" s="262"/>
      <c r="PGA214" s="262"/>
      <c r="PGB214" s="262"/>
      <c r="PGC214" s="262"/>
      <c r="PGD214" s="262"/>
      <c r="PGE214" s="262"/>
      <c r="PGF214" s="262"/>
      <c r="PGG214" s="226"/>
      <c r="PGH214" s="226"/>
      <c r="PGI214" s="226"/>
      <c r="PGJ214" s="226"/>
      <c r="PGK214" s="226"/>
      <c r="PGL214" s="250"/>
      <c r="PGM214" s="250"/>
      <c r="PGN214" s="22"/>
      <c r="PGO214" s="22"/>
      <c r="PGP214" s="6"/>
      <c r="PGQ214" s="7"/>
      <c r="PGR214" s="7"/>
      <c r="PGS214" s="7"/>
      <c r="PGT214" s="8"/>
      <c r="PGU214" s="9"/>
      <c r="PGV214" s="10"/>
      <c r="PGW214" s="10"/>
      <c r="PGX214" s="10"/>
      <c r="PGY214" s="11"/>
      <c r="PGZ214" s="8"/>
      <c r="PHA214" s="8"/>
      <c r="PHB214" s="8"/>
      <c r="PHC214" s="11"/>
      <c r="PHD214" s="12"/>
      <c r="PHE214" s="12"/>
      <c r="PHF214" s="12"/>
      <c r="PHG214" s="12"/>
      <c r="PHH214" s="11"/>
      <c r="PHI214" s="11"/>
      <c r="PHJ214" s="11"/>
      <c r="PHK214" s="13"/>
      <c r="PHL214" s="14"/>
      <c r="PHM214" s="15"/>
      <c r="PHN214" s="15"/>
      <c r="PHO214" s="16"/>
      <c r="PHP214" s="16"/>
      <c r="PHQ214" s="17"/>
      <c r="PHR214" s="17"/>
      <c r="PHS214" s="283"/>
      <c r="PHT214" s="18"/>
      <c r="PHU214" s="59"/>
      <c r="PHV214" s="129"/>
      <c r="PHW214" s="290"/>
      <c r="PHX214" s="9"/>
      <c r="PHY214" s="259"/>
      <c r="PHZ214" s="259"/>
      <c r="PIA214" s="262"/>
      <c r="PIB214" s="262"/>
      <c r="PIC214" s="262"/>
      <c r="PID214" s="262"/>
      <c r="PIE214" s="274"/>
      <c r="PIF214" s="274"/>
      <c r="PIG214" s="274"/>
      <c r="PIH214" s="274"/>
      <c r="PII214" s="262"/>
      <c r="PIJ214" s="262"/>
      <c r="PIK214" s="262"/>
      <c r="PIL214" s="262"/>
      <c r="PIM214" s="261"/>
      <c r="PIN214" s="261"/>
      <c r="PIO214" s="261"/>
      <c r="PIP214" s="261"/>
      <c r="PIQ214" s="261"/>
      <c r="PIR214" s="261"/>
      <c r="PIS214" s="262"/>
      <c r="PIT214" s="262"/>
      <c r="PIU214" s="262"/>
      <c r="PIV214" s="262"/>
      <c r="PIW214" s="262"/>
      <c r="PIX214" s="262"/>
      <c r="PIY214" s="262"/>
      <c r="PIZ214" s="262"/>
      <c r="PJA214" s="262"/>
      <c r="PJB214" s="262"/>
      <c r="PJC214" s="261"/>
      <c r="PJD214" s="261"/>
      <c r="PJE214" s="262"/>
      <c r="PJF214" s="262"/>
      <c r="PJG214" s="262"/>
      <c r="PJH214" s="262"/>
      <c r="PJI214" s="262"/>
      <c r="PJJ214" s="262"/>
      <c r="PJK214" s="261"/>
      <c r="PJL214" s="261"/>
      <c r="PJM214" s="262"/>
      <c r="PJN214" s="262"/>
      <c r="PJO214" s="262"/>
      <c r="PJP214" s="262"/>
      <c r="PJQ214" s="262"/>
      <c r="PJR214" s="262"/>
      <c r="PJS214" s="261"/>
      <c r="PJT214" s="261"/>
      <c r="PJU214" s="262"/>
      <c r="PJV214" s="262"/>
      <c r="PJW214" s="262"/>
      <c r="PJX214" s="262"/>
      <c r="PJY214" s="262"/>
      <c r="PJZ214" s="262"/>
      <c r="PKA214" s="262"/>
      <c r="PKB214" s="262"/>
      <c r="PKC214" s="262"/>
      <c r="PKD214" s="262"/>
      <c r="PKE214" s="262"/>
      <c r="PKF214" s="262"/>
      <c r="PKG214" s="262"/>
      <c r="PKH214" s="262"/>
      <c r="PKI214" s="262"/>
      <c r="PKJ214" s="262"/>
      <c r="PKK214" s="226"/>
      <c r="PKL214" s="226"/>
      <c r="PKM214" s="226"/>
      <c r="PKN214" s="226"/>
      <c r="PKO214" s="226"/>
      <c r="PKP214" s="250"/>
      <c r="PKQ214" s="250"/>
      <c r="PKR214" s="22"/>
      <c r="PKS214" s="22"/>
      <c r="PKT214" s="6"/>
      <c r="PKU214" s="7"/>
      <c r="PKV214" s="7"/>
      <c r="PKW214" s="7"/>
      <c r="PKX214" s="8"/>
      <c r="PKY214" s="9"/>
      <c r="PKZ214" s="10"/>
      <c r="PLA214" s="10"/>
      <c r="PLB214" s="10"/>
      <c r="PLC214" s="11"/>
      <c r="PLD214" s="8"/>
      <c r="PLE214" s="8"/>
      <c r="PLF214" s="8"/>
      <c r="PLG214" s="11"/>
      <c r="PLH214" s="12"/>
      <c r="PLI214" s="12"/>
      <c r="PLJ214" s="12"/>
      <c r="PLK214" s="12"/>
      <c r="PLL214" s="11"/>
      <c r="PLM214" s="11"/>
      <c r="PLN214" s="11"/>
      <c r="PLO214" s="13"/>
      <c r="PLP214" s="14"/>
      <c r="PLQ214" s="15"/>
      <c r="PLR214" s="15"/>
      <c r="PLS214" s="16"/>
      <c r="PLT214" s="16"/>
      <c r="PLU214" s="17"/>
      <c r="PLV214" s="17"/>
      <c r="PLW214" s="283"/>
      <c r="PLX214" s="18"/>
      <c r="PLY214" s="59"/>
      <c r="PLZ214" s="129"/>
      <c r="PMA214" s="290"/>
      <c r="PMB214" s="9"/>
      <c r="PMC214" s="259"/>
      <c r="PMD214" s="259"/>
      <c r="PME214" s="262"/>
      <c r="PMF214" s="262"/>
      <c r="PMG214" s="262"/>
      <c r="PMH214" s="262"/>
      <c r="PMI214" s="274"/>
      <c r="PMJ214" s="274"/>
      <c r="PMK214" s="274"/>
      <c r="PML214" s="274"/>
      <c r="PMM214" s="262"/>
      <c r="PMN214" s="262"/>
      <c r="PMO214" s="262"/>
      <c r="PMP214" s="262"/>
      <c r="PMQ214" s="261"/>
      <c r="PMR214" s="261"/>
      <c r="PMS214" s="261"/>
      <c r="PMT214" s="261"/>
      <c r="PMU214" s="261"/>
      <c r="PMV214" s="261"/>
      <c r="PMW214" s="262"/>
      <c r="PMX214" s="262"/>
      <c r="PMY214" s="262"/>
      <c r="PMZ214" s="262"/>
      <c r="PNA214" s="262"/>
      <c r="PNB214" s="262"/>
      <c r="PNC214" s="262"/>
      <c r="PND214" s="262"/>
      <c r="PNE214" s="262"/>
      <c r="PNF214" s="262"/>
      <c r="PNG214" s="261"/>
      <c r="PNH214" s="261"/>
      <c r="PNI214" s="262"/>
      <c r="PNJ214" s="262"/>
      <c r="PNK214" s="262"/>
      <c r="PNL214" s="262"/>
      <c r="PNM214" s="262"/>
      <c r="PNN214" s="262"/>
      <c r="PNO214" s="261"/>
      <c r="PNP214" s="261"/>
      <c r="PNQ214" s="262"/>
      <c r="PNR214" s="262"/>
      <c r="PNS214" s="262"/>
      <c r="PNT214" s="262"/>
      <c r="PNU214" s="262"/>
      <c r="PNV214" s="262"/>
      <c r="PNW214" s="261"/>
      <c r="PNX214" s="261"/>
      <c r="PNY214" s="262"/>
      <c r="PNZ214" s="262"/>
      <c r="POA214" s="262"/>
      <c r="POB214" s="262"/>
      <c r="POC214" s="262"/>
      <c r="POD214" s="262"/>
      <c r="POE214" s="262"/>
      <c r="POF214" s="262"/>
      <c r="POG214" s="262"/>
      <c r="POH214" s="262"/>
      <c r="POI214" s="262"/>
      <c r="POJ214" s="262"/>
      <c r="POK214" s="262"/>
      <c r="POL214" s="262"/>
      <c r="POM214" s="262"/>
      <c r="PON214" s="262"/>
      <c r="POO214" s="226"/>
      <c r="POP214" s="226"/>
      <c r="POQ214" s="226"/>
      <c r="POR214" s="226"/>
      <c r="POS214" s="226"/>
      <c r="POT214" s="250"/>
      <c r="POU214" s="250"/>
      <c r="POV214" s="22"/>
      <c r="POW214" s="22"/>
      <c r="POX214" s="6"/>
      <c r="POY214" s="7"/>
      <c r="POZ214" s="7"/>
      <c r="PPA214" s="7"/>
      <c r="PPB214" s="8"/>
      <c r="PPC214" s="9"/>
      <c r="PPD214" s="10"/>
      <c r="PPE214" s="10"/>
      <c r="PPF214" s="10"/>
      <c r="PPG214" s="11"/>
      <c r="PPH214" s="8"/>
      <c r="PPI214" s="8"/>
      <c r="PPJ214" s="8"/>
      <c r="PPK214" s="11"/>
      <c r="PPL214" s="12"/>
      <c r="PPM214" s="12"/>
      <c r="PPN214" s="12"/>
      <c r="PPO214" s="12"/>
      <c r="PPP214" s="11"/>
      <c r="PPQ214" s="11"/>
      <c r="PPR214" s="11"/>
      <c r="PPS214" s="13"/>
      <c r="PPT214" s="14"/>
      <c r="PPU214" s="15"/>
      <c r="PPV214" s="15"/>
      <c r="PPW214" s="16"/>
      <c r="PPX214" s="16"/>
      <c r="PPY214" s="17"/>
      <c r="PPZ214" s="17"/>
      <c r="PQA214" s="283"/>
      <c r="PQB214" s="18"/>
      <c r="PQC214" s="59"/>
      <c r="PQD214" s="129"/>
      <c r="PQE214" s="290"/>
      <c r="PQF214" s="9"/>
      <c r="PQG214" s="259"/>
      <c r="PQH214" s="259"/>
      <c r="PQI214" s="262"/>
      <c r="PQJ214" s="262"/>
      <c r="PQK214" s="262"/>
      <c r="PQL214" s="262"/>
      <c r="PQM214" s="274"/>
      <c r="PQN214" s="274"/>
      <c r="PQO214" s="274"/>
      <c r="PQP214" s="274"/>
      <c r="PQQ214" s="262"/>
      <c r="PQR214" s="262"/>
      <c r="PQS214" s="262"/>
      <c r="PQT214" s="262"/>
      <c r="PQU214" s="261"/>
      <c r="PQV214" s="261"/>
      <c r="PQW214" s="261"/>
      <c r="PQX214" s="261"/>
      <c r="PQY214" s="261"/>
      <c r="PQZ214" s="261"/>
      <c r="PRA214" s="262"/>
      <c r="PRB214" s="262"/>
      <c r="PRC214" s="262"/>
      <c r="PRD214" s="262"/>
      <c r="PRE214" s="262"/>
      <c r="PRF214" s="262"/>
      <c r="PRG214" s="262"/>
      <c r="PRH214" s="262"/>
      <c r="PRI214" s="262"/>
      <c r="PRJ214" s="262"/>
      <c r="PRK214" s="261"/>
      <c r="PRL214" s="261"/>
      <c r="PRM214" s="262"/>
      <c r="PRN214" s="262"/>
      <c r="PRO214" s="262"/>
      <c r="PRP214" s="262"/>
      <c r="PRQ214" s="262"/>
      <c r="PRR214" s="262"/>
      <c r="PRS214" s="261"/>
      <c r="PRT214" s="261"/>
      <c r="PRU214" s="262"/>
      <c r="PRV214" s="262"/>
      <c r="PRW214" s="262"/>
      <c r="PRX214" s="262"/>
      <c r="PRY214" s="262"/>
      <c r="PRZ214" s="262"/>
      <c r="PSA214" s="261"/>
      <c r="PSB214" s="261"/>
      <c r="PSC214" s="262"/>
      <c r="PSD214" s="262"/>
      <c r="PSE214" s="262"/>
      <c r="PSF214" s="262"/>
      <c r="PSG214" s="262"/>
      <c r="PSH214" s="262"/>
      <c r="PSI214" s="262"/>
      <c r="PSJ214" s="262"/>
      <c r="PSK214" s="262"/>
      <c r="PSL214" s="262"/>
      <c r="PSM214" s="262"/>
      <c r="PSN214" s="262"/>
      <c r="PSO214" s="262"/>
      <c r="PSP214" s="262"/>
      <c r="PSQ214" s="262"/>
      <c r="PSR214" s="262"/>
      <c r="PSS214" s="226"/>
      <c r="PST214" s="226"/>
      <c r="PSU214" s="226"/>
      <c r="PSV214" s="226"/>
      <c r="PSW214" s="226"/>
      <c r="PSX214" s="250"/>
      <c r="PSY214" s="250"/>
      <c r="PSZ214" s="22"/>
      <c r="PTA214" s="22"/>
      <c r="PTB214" s="6"/>
      <c r="PTC214" s="7"/>
      <c r="PTD214" s="7"/>
      <c r="PTE214" s="7"/>
      <c r="PTF214" s="8"/>
      <c r="PTG214" s="9"/>
      <c r="PTH214" s="10"/>
      <c r="PTI214" s="10"/>
      <c r="PTJ214" s="10"/>
      <c r="PTK214" s="11"/>
      <c r="PTL214" s="8"/>
      <c r="PTM214" s="8"/>
      <c r="PTN214" s="8"/>
      <c r="PTO214" s="11"/>
      <c r="PTP214" s="12"/>
      <c r="PTQ214" s="12"/>
      <c r="PTR214" s="12"/>
      <c r="PTS214" s="12"/>
      <c r="PTT214" s="11"/>
      <c r="PTU214" s="11"/>
      <c r="PTV214" s="11"/>
      <c r="PTW214" s="13"/>
      <c r="PTX214" s="14"/>
      <c r="PTY214" s="15"/>
      <c r="PTZ214" s="15"/>
      <c r="PUA214" s="16"/>
      <c r="PUB214" s="16"/>
      <c r="PUC214" s="17"/>
      <c r="PUD214" s="17"/>
      <c r="PUE214" s="283"/>
      <c r="PUF214" s="18"/>
      <c r="PUG214" s="59"/>
      <c r="PUH214" s="129"/>
      <c r="PUI214" s="290"/>
      <c r="PUJ214" s="9"/>
      <c r="PUK214" s="259"/>
      <c r="PUL214" s="259"/>
      <c r="PUM214" s="262"/>
      <c r="PUN214" s="262"/>
      <c r="PUO214" s="262"/>
      <c r="PUP214" s="262"/>
      <c r="PUQ214" s="274"/>
      <c r="PUR214" s="274"/>
      <c r="PUS214" s="274"/>
      <c r="PUT214" s="274"/>
      <c r="PUU214" s="262"/>
      <c r="PUV214" s="262"/>
      <c r="PUW214" s="262"/>
      <c r="PUX214" s="262"/>
      <c r="PUY214" s="261"/>
      <c r="PUZ214" s="261"/>
      <c r="PVA214" s="261"/>
      <c r="PVB214" s="261"/>
      <c r="PVC214" s="261"/>
      <c r="PVD214" s="261"/>
      <c r="PVE214" s="262"/>
      <c r="PVF214" s="262"/>
      <c r="PVG214" s="262"/>
      <c r="PVH214" s="262"/>
      <c r="PVI214" s="262"/>
      <c r="PVJ214" s="262"/>
      <c r="PVK214" s="262"/>
      <c r="PVL214" s="262"/>
      <c r="PVM214" s="262"/>
      <c r="PVN214" s="262"/>
      <c r="PVO214" s="261"/>
      <c r="PVP214" s="261"/>
      <c r="PVQ214" s="262"/>
      <c r="PVR214" s="262"/>
      <c r="PVS214" s="262"/>
      <c r="PVT214" s="262"/>
      <c r="PVU214" s="262"/>
      <c r="PVV214" s="262"/>
      <c r="PVW214" s="261"/>
      <c r="PVX214" s="261"/>
      <c r="PVY214" s="262"/>
      <c r="PVZ214" s="262"/>
      <c r="PWA214" s="262"/>
      <c r="PWB214" s="262"/>
      <c r="PWC214" s="262"/>
      <c r="PWD214" s="262"/>
      <c r="PWE214" s="261"/>
      <c r="PWF214" s="261"/>
      <c r="PWG214" s="262"/>
      <c r="PWH214" s="262"/>
      <c r="PWI214" s="262"/>
      <c r="PWJ214" s="262"/>
      <c r="PWK214" s="262"/>
      <c r="PWL214" s="262"/>
      <c r="PWM214" s="262"/>
      <c r="PWN214" s="262"/>
      <c r="PWO214" s="262"/>
      <c r="PWP214" s="262"/>
      <c r="PWQ214" s="262"/>
      <c r="PWR214" s="262"/>
      <c r="PWS214" s="262"/>
      <c r="PWT214" s="262"/>
      <c r="PWU214" s="262"/>
      <c r="PWV214" s="262"/>
      <c r="PWW214" s="226"/>
      <c r="PWX214" s="226"/>
      <c r="PWY214" s="226"/>
      <c r="PWZ214" s="226"/>
      <c r="PXA214" s="226"/>
      <c r="PXB214" s="250"/>
      <c r="PXC214" s="250"/>
      <c r="PXD214" s="22"/>
      <c r="PXE214" s="22"/>
      <c r="PXF214" s="6"/>
      <c r="PXG214" s="7"/>
      <c r="PXH214" s="7"/>
      <c r="PXI214" s="7"/>
      <c r="PXJ214" s="8"/>
      <c r="PXK214" s="9"/>
      <c r="PXL214" s="10"/>
      <c r="PXM214" s="10"/>
      <c r="PXN214" s="10"/>
      <c r="PXO214" s="11"/>
      <c r="PXP214" s="8"/>
      <c r="PXQ214" s="8"/>
      <c r="PXR214" s="8"/>
      <c r="PXS214" s="11"/>
      <c r="PXT214" s="12"/>
      <c r="PXU214" s="12"/>
      <c r="PXV214" s="12"/>
      <c r="PXW214" s="12"/>
      <c r="PXX214" s="11"/>
      <c r="PXY214" s="11"/>
      <c r="PXZ214" s="11"/>
      <c r="PYA214" s="13"/>
      <c r="PYB214" s="14"/>
      <c r="PYC214" s="15"/>
      <c r="PYD214" s="15"/>
      <c r="PYE214" s="16"/>
      <c r="PYF214" s="16"/>
      <c r="PYG214" s="17"/>
      <c r="PYH214" s="17"/>
      <c r="PYI214" s="283"/>
      <c r="PYJ214" s="18"/>
      <c r="PYK214" s="59"/>
      <c r="PYL214" s="129"/>
      <c r="PYM214" s="290"/>
      <c r="PYN214" s="9"/>
      <c r="PYO214" s="259"/>
      <c r="PYP214" s="259"/>
      <c r="PYQ214" s="262"/>
      <c r="PYR214" s="262"/>
      <c r="PYS214" s="262"/>
      <c r="PYT214" s="262"/>
      <c r="PYU214" s="274"/>
      <c r="PYV214" s="274"/>
      <c r="PYW214" s="274"/>
      <c r="PYX214" s="274"/>
      <c r="PYY214" s="262"/>
      <c r="PYZ214" s="262"/>
      <c r="PZA214" s="262"/>
      <c r="PZB214" s="262"/>
      <c r="PZC214" s="261"/>
      <c r="PZD214" s="261"/>
      <c r="PZE214" s="261"/>
      <c r="PZF214" s="261"/>
      <c r="PZG214" s="261"/>
      <c r="PZH214" s="261"/>
      <c r="PZI214" s="262"/>
      <c r="PZJ214" s="262"/>
      <c r="PZK214" s="262"/>
      <c r="PZL214" s="262"/>
      <c r="PZM214" s="262"/>
      <c r="PZN214" s="262"/>
      <c r="PZO214" s="262"/>
      <c r="PZP214" s="262"/>
      <c r="PZQ214" s="262"/>
      <c r="PZR214" s="262"/>
      <c r="PZS214" s="261"/>
      <c r="PZT214" s="261"/>
      <c r="PZU214" s="262"/>
      <c r="PZV214" s="262"/>
      <c r="PZW214" s="262"/>
      <c r="PZX214" s="262"/>
      <c r="PZY214" s="262"/>
      <c r="PZZ214" s="262"/>
      <c r="QAA214" s="261"/>
      <c r="QAB214" s="261"/>
      <c r="QAC214" s="262"/>
      <c r="QAD214" s="262"/>
      <c r="QAE214" s="262"/>
      <c r="QAF214" s="262"/>
      <c r="QAG214" s="262"/>
      <c r="QAH214" s="262"/>
      <c r="QAI214" s="261"/>
      <c r="QAJ214" s="261"/>
      <c r="QAK214" s="262"/>
      <c r="QAL214" s="262"/>
      <c r="QAM214" s="262"/>
      <c r="QAN214" s="262"/>
      <c r="QAO214" s="262"/>
      <c r="QAP214" s="262"/>
      <c r="QAQ214" s="262"/>
      <c r="QAR214" s="262"/>
      <c r="QAS214" s="262"/>
      <c r="QAT214" s="262"/>
      <c r="QAU214" s="262"/>
      <c r="QAV214" s="262"/>
      <c r="QAW214" s="262"/>
      <c r="QAX214" s="262"/>
      <c r="QAY214" s="262"/>
      <c r="QAZ214" s="262"/>
      <c r="QBA214" s="226"/>
      <c r="QBB214" s="226"/>
      <c r="QBC214" s="226"/>
      <c r="QBD214" s="226"/>
      <c r="QBE214" s="226"/>
      <c r="QBF214" s="250"/>
      <c r="QBG214" s="250"/>
      <c r="QBH214" s="22"/>
      <c r="QBI214" s="22"/>
      <c r="QBJ214" s="6"/>
      <c r="QBK214" s="7"/>
      <c r="QBL214" s="7"/>
      <c r="QBM214" s="7"/>
      <c r="QBN214" s="8"/>
      <c r="QBO214" s="9"/>
      <c r="QBP214" s="10"/>
      <c r="QBQ214" s="10"/>
      <c r="QBR214" s="10"/>
      <c r="QBS214" s="11"/>
      <c r="QBT214" s="8"/>
      <c r="QBU214" s="8"/>
      <c r="QBV214" s="8"/>
      <c r="QBW214" s="11"/>
      <c r="QBX214" s="12"/>
      <c r="QBY214" s="12"/>
      <c r="QBZ214" s="12"/>
      <c r="QCA214" s="12"/>
      <c r="QCB214" s="11"/>
      <c r="QCC214" s="11"/>
      <c r="QCD214" s="11"/>
      <c r="QCE214" s="13"/>
      <c r="QCF214" s="14"/>
      <c r="QCG214" s="15"/>
      <c r="QCH214" s="15"/>
      <c r="QCI214" s="16"/>
      <c r="QCJ214" s="16"/>
      <c r="QCK214" s="17"/>
      <c r="QCL214" s="17"/>
      <c r="QCM214" s="283"/>
      <c r="QCN214" s="18"/>
      <c r="QCO214" s="59"/>
      <c r="QCP214" s="129"/>
      <c r="QCQ214" s="290"/>
      <c r="QCR214" s="9"/>
      <c r="QCS214" s="259"/>
      <c r="QCT214" s="259"/>
      <c r="QCU214" s="262"/>
      <c r="QCV214" s="262"/>
      <c r="QCW214" s="262"/>
      <c r="QCX214" s="262"/>
      <c r="QCY214" s="274"/>
      <c r="QCZ214" s="274"/>
      <c r="QDA214" s="274"/>
      <c r="QDB214" s="274"/>
      <c r="QDC214" s="262"/>
      <c r="QDD214" s="262"/>
      <c r="QDE214" s="262"/>
      <c r="QDF214" s="262"/>
      <c r="QDG214" s="261"/>
      <c r="QDH214" s="261"/>
      <c r="QDI214" s="261"/>
      <c r="QDJ214" s="261"/>
      <c r="QDK214" s="261"/>
      <c r="QDL214" s="261"/>
      <c r="QDM214" s="262"/>
      <c r="QDN214" s="262"/>
      <c r="QDO214" s="262"/>
      <c r="QDP214" s="262"/>
      <c r="QDQ214" s="262"/>
      <c r="QDR214" s="262"/>
      <c r="QDS214" s="262"/>
      <c r="QDT214" s="262"/>
      <c r="QDU214" s="262"/>
      <c r="QDV214" s="262"/>
      <c r="QDW214" s="261"/>
      <c r="QDX214" s="261"/>
      <c r="QDY214" s="262"/>
      <c r="QDZ214" s="262"/>
      <c r="QEA214" s="262"/>
      <c r="QEB214" s="262"/>
      <c r="QEC214" s="262"/>
      <c r="QED214" s="262"/>
      <c r="QEE214" s="261"/>
      <c r="QEF214" s="261"/>
      <c r="QEG214" s="262"/>
      <c r="QEH214" s="262"/>
      <c r="QEI214" s="262"/>
      <c r="QEJ214" s="262"/>
      <c r="QEK214" s="262"/>
      <c r="QEL214" s="262"/>
      <c r="QEM214" s="261"/>
      <c r="QEN214" s="261"/>
      <c r="QEO214" s="262"/>
      <c r="QEP214" s="262"/>
      <c r="QEQ214" s="262"/>
      <c r="QER214" s="262"/>
      <c r="QES214" s="262"/>
      <c r="QET214" s="262"/>
      <c r="QEU214" s="262"/>
      <c r="QEV214" s="262"/>
      <c r="QEW214" s="262"/>
      <c r="QEX214" s="262"/>
      <c r="QEY214" s="262"/>
      <c r="QEZ214" s="262"/>
      <c r="QFA214" s="262"/>
      <c r="QFB214" s="262"/>
      <c r="QFC214" s="262"/>
      <c r="QFD214" s="262"/>
      <c r="QFE214" s="226"/>
      <c r="QFF214" s="226"/>
      <c r="QFG214" s="226"/>
      <c r="QFH214" s="226"/>
      <c r="QFI214" s="226"/>
      <c r="QFJ214" s="250"/>
      <c r="QFK214" s="250"/>
      <c r="QFL214" s="22"/>
      <c r="QFM214" s="22"/>
      <c r="QFN214" s="6"/>
      <c r="QFO214" s="7"/>
      <c r="QFP214" s="7"/>
      <c r="QFQ214" s="7"/>
      <c r="QFR214" s="8"/>
      <c r="QFS214" s="9"/>
      <c r="QFT214" s="10"/>
      <c r="QFU214" s="10"/>
      <c r="QFV214" s="10"/>
      <c r="QFW214" s="11"/>
      <c r="QFX214" s="8"/>
      <c r="QFY214" s="8"/>
      <c r="QFZ214" s="8"/>
      <c r="QGA214" s="11"/>
      <c r="QGB214" s="12"/>
      <c r="QGC214" s="12"/>
      <c r="QGD214" s="12"/>
      <c r="QGE214" s="12"/>
      <c r="QGF214" s="11"/>
      <c r="QGG214" s="11"/>
      <c r="QGH214" s="11"/>
      <c r="QGI214" s="13"/>
      <c r="QGJ214" s="14"/>
      <c r="QGK214" s="15"/>
      <c r="QGL214" s="15"/>
      <c r="QGM214" s="16"/>
      <c r="QGN214" s="16"/>
      <c r="QGO214" s="17"/>
      <c r="QGP214" s="17"/>
      <c r="QGQ214" s="283"/>
      <c r="QGR214" s="18"/>
      <c r="QGS214" s="59"/>
      <c r="QGT214" s="129"/>
      <c r="QGU214" s="290"/>
      <c r="QGV214" s="9"/>
      <c r="QGW214" s="259"/>
      <c r="QGX214" s="259"/>
      <c r="QGY214" s="262"/>
      <c r="QGZ214" s="262"/>
      <c r="QHA214" s="262"/>
      <c r="QHB214" s="262"/>
      <c r="QHC214" s="274"/>
      <c r="QHD214" s="274"/>
      <c r="QHE214" s="274"/>
      <c r="QHF214" s="274"/>
      <c r="QHG214" s="262"/>
      <c r="QHH214" s="262"/>
      <c r="QHI214" s="262"/>
      <c r="QHJ214" s="262"/>
      <c r="QHK214" s="261"/>
      <c r="QHL214" s="261"/>
      <c r="QHM214" s="261"/>
      <c r="QHN214" s="261"/>
      <c r="QHO214" s="261"/>
      <c r="QHP214" s="261"/>
      <c r="QHQ214" s="262"/>
      <c r="QHR214" s="262"/>
      <c r="QHS214" s="262"/>
      <c r="QHT214" s="262"/>
      <c r="QHU214" s="262"/>
      <c r="QHV214" s="262"/>
      <c r="QHW214" s="262"/>
      <c r="QHX214" s="262"/>
      <c r="QHY214" s="262"/>
      <c r="QHZ214" s="262"/>
      <c r="QIA214" s="261"/>
      <c r="QIB214" s="261"/>
      <c r="QIC214" s="262"/>
      <c r="QID214" s="262"/>
      <c r="QIE214" s="262"/>
      <c r="QIF214" s="262"/>
      <c r="QIG214" s="262"/>
      <c r="QIH214" s="262"/>
      <c r="QII214" s="261"/>
      <c r="QIJ214" s="261"/>
      <c r="QIK214" s="262"/>
      <c r="QIL214" s="262"/>
      <c r="QIM214" s="262"/>
      <c r="QIN214" s="262"/>
      <c r="QIO214" s="262"/>
      <c r="QIP214" s="262"/>
      <c r="QIQ214" s="261"/>
      <c r="QIR214" s="261"/>
      <c r="QIS214" s="262"/>
      <c r="QIT214" s="262"/>
      <c r="QIU214" s="262"/>
      <c r="QIV214" s="262"/>
      <c r="QIW214" s="262"/>
      <c r="QIX214" s="262"/>
      <c r="QIY214" s="262"/>
      <c r="QIZ214" s="262"/>
      <c r="QJA214" s="262"/>
      <c r="QJB214" s="262"/>
      <c r="QJC214" s="262"/>
      <c r="QJD214" s="262"/>
      <c r="QJE214" s="262"/>
      <c r="QJF214" s="262"/>
      <c r="QJG214" s="262"/>
      <c r="QJH214" s="262"/>
      <c r="QJI214" s="226"/>
      <c r="QJJ214" s="226"/>
      <c r="QJK214" s="226"/>
      <c r="QJL214" s="226"/>
      <c r="QJM214" s="226"/>
      <c r="QJN214" s="250"/>
      <c r="QJO214" s="250"/>
      <c r="QJP214" s="22"/>
      <c r="QJQ214" s="22"/>
      <c r="QJR214" s="6"/>
      <c r="QJS214" s="7"/>
      <c r="QJT214" s="7"/>
      <c r="QJU214" s="7"/>
      <c r="QJV214" s="8"/>
      <c r="QJW214" s="9"/>
      <c r="QJX214" s="10"/>
      <c r="QJY214" s="10"/>
      <c r="QJZ214" s="10"/>
      <c r="QKA214" s="11"/>
      <c r="QKB214" s="8"/>
      <c r="QKC214" s="8"/>
      <c r="QKD214" s="8"/>
      <c r="QKE214" s="11"/>
      <c r="QKF214" s="12"/>
      <c r="QKG214" s="12"/>
      <c r="QKH214" s="12"/>
      <c r="QKI214" s="12"/>
      <c r="QKJ214" s="11"/>
      <c r="QKK214" s="11"/>
      <c r="QKL214" s="11"/>
      <c r="QKM214" s="13"/>
      <c r="QKN214" s="14"/>
      <c r="QKO214" s="15"/>
      <c r="QKP214" s="15"/>
      <c r="QKQ214" s="16"/>
      <c r="QKR214" s="16"/>
      <c r="QKS214" s="17"/>
      <c r="QKT214" s="17"/>
      <c r="QKU214" s="283"/>
      <c r="QKV214" s="18"/>
      <c r="QKW214" s="59"/>
      <c r="QKX214" s="129"/>
      <c r="QKY214" s="290"/>
      <c r="QKZ214" s="9"/>
      <c r="QLA214" s="259"/>
      <c r="QLB214" s="259"/>
      <c r="QLC214" s="262"/>
      <c r="QLD214" s="262"/>
      <c r="QLE214" s="262"/>
      <c r="QLF214" s="262"/>
      <c r="QLG214" s="274"/>
      <c r="QLH214" s="274"/>
      <c r="QLI214" s="274"/>
      <c r="QLJ214" s="274"/>
      <c r="QLK214" s="262"/>
      <c r="QLL214" s="262"/>
      <c r="QLM214" s="262"/>
      <c r="QLN214" s="262"/>
      <c r="QLO214" s="261"/>
      <c r="QLP214" s="261"/>
      <c r="QLQ214" s="261"/>
      <c r="QLR214" s="261"/>
      <c r="QLS214" s="261"/>
      <c r="QLT214" s="261"/>
      <c r="QLU214" s="262"/>
      <c r="QLV214" s="262"/>
      <c r="QLW214" s="262"/>
      <c r="QLX214" s="262"/>
      <c r="QLY214" s="262"/>
      <c r="QLZ214" s="262"/>
      <c r="QMA214" s="262"/>
      <c r="QMB214" s="262"/>
      <c r="QMC214" s="262"/>
      <c r="QMD214" s="262"/>
      <c r="QME214" s="261"/>
      <c r="QMF214" s="261"/>
      <c r="QMG214" s="262"/>
      <c r="QMH214" s="262"/>
      <c r="QMI214" s="262"/>
      <c r="QMJ214" s="262"/>
      <c r="QMK214" s="262"/>
      <c r="QML214" s="262"/>
      <c r="QMM214" s="261"/>
      <c r="QMN214" s="261"/>
      <c r="QMO214" s="262"/>
      <c r="QMP214" s="262"/>
      <c r="QMQ214" s="262"/>
      <c r="QMR214" s="262"/>
      <c r="QMS214" s="262"/>
      <c r="QMT214" s="262"/>
      <c r="QMU214" s="261"/>
      <c r="QMV214" s="261"/>
      <c r="QMW214" s="262"/>
      <c r="QMX214" s="262"/>
      <c r="QMY214" s="262"/>
      <c r="QMZ214" s="262"/>
      <c r="QNA214" s="262"/>
      <c r="QNB214" s="262"/>
      <c r="QNC214" s="262"/>
      <c r="QND214" s="262"/>
      <c r="QNE214" s="262"/>
      <c r="QNF214" s="262"/>
      <c r="QNG214" s="262"/>
      <c r="QNH214" s="262"/>
      <c r="QNI214" s="262"/>
      <c r="QNJ214" s="262"/>
      <c r="QNK214" s="262"/>
      <c r="QNL214" s="262"/>
      <c r="QNM214" s="226"/>
      <c r="QNN214" s="226"/>
      <c r="QNO214" s="226"/>
      <c r="QNP214" s="226"/>
      <c r="QNQ214" s="226"/>
      <c r="QNR214" s="250"/>
      <c r="QNS214" s="250"/>
      <c r="QNT214" s="22"/>
      <c r="QNU214" s="22"/>
      <c r="QNV214" s="6"/>
      <c r="QNW214" s="7"/>
      <c r="QNX214" s="7"/>
      <c r="QNY214" s="7"/>
      <c r="QNZ214" s="8"/>
      <c r="QOA214" s="9"/>
      <c r="QOB214" s="10"/>
      <c r="QOC214" s="10"/>
      <c r="QOD214" s="10"/>
      <c r="QOE214" s="11"/>
      <c r="QOF214" s="8"/>
      <c r="QOG214" s="8"/>
      <c r="QOH214" s="8"/>
      <c r="QOI214" s="11"/>
      <c r="QOJ214" s="12"/>
      <c r="QOK214" s="12"/>
      <c r="QOL214" s="12"/>
      <c r="QOM214" s="12"/>
      <c r="QON214" s="11"/>
      <c r="QOO214" s="11"/>
      <c r="QOP214" s="11"/>
      <c r="QOQ214" s="13"/>
      <c r="QOR214" s="14"/>
      <c r="QOS214" s="15"/>
      <c r="QOT214" s="15"/>
      <c r="QOU214" s="16"/>
      <c r="QOV214" s="16"/>
      <c r="QOW214" s="17"/>
      <c r="QOX214" s="17"/>
      <c r="QOY214" s="283"/>
      <c r="QOZ214" s="18"/>
      <c r="QPA214" s="59"/>
      <c r="QPB214" s="129"/>
      <c r="QPC214" s="290"/>
      <c r="QPD214" s="9"/>
      <c r="QPE214" s="259"/>
      <c r="QPF214" s="259"/>
      <c r="QPG214" s="262"/>
      <c r="QPH214" s="262"/>
      <c r="QPI214" s="262"/>
      <c r="QPJ214" s="262"/>
      <c r="QPK214" s="274"/>
      <c r="QPL214" s="274"/>
      <c r="QPM214" s="274"/>
      <c r="QPN214" s="274"/>
      <c r="QPO214" s="262"/>
      <c r="QPP214" s="262"/>
      <c r="QPQ214" s="262"/>
      <c r="QPR214" s="262"/>
      <c r="QPS214" s="261"/>
      <c r="QPT214" s="261"/>
      <c r="QPU214" s="261"/>
      <c r="QPV214" s="261"/>
      <c r="QPW214" s="261"/>
      <c r="QPX214" s="261"/>
      <c r="QPY214" s="262"/>
      <c r="QPZ214" s="262"/>
      <c r="QQA214" s="262"/>
      <c r="QQB214" s="262"/>
      <c r="QQC214" s="262"/>
      <c r="QQD214" s="262"/>
      <c r="QQE214" s="262"/>
      <c r="QQF214" s="262"/>
      <c r="QQG214" s="262"/>
      <c r="QQH214" s="262"/>
      <c r="QQI214" s="261"/>
      <c r="QQJ214" s="261"/>
      <c r="QQK214" s="262"/>
      <c r="QQL214" s="262"/>
      <c r="QQM214" s="262"/>
      <c r="QQN214" s="262"/>
      <c r="QQO214" s="262"/>
      <c r="QQP214" s="262"/>
      <c r="QQQ214" s="261"/>
      <c r="QQR214" s="261"/>
      <c r="QQS214" s="262"/>
      <c r="QQT214" s="262"/>
      <c r="QQU214" s="262"/>
      <c r="QQV214" s="262"/>
      <c r="QQW214" s="262"/>
      <c r="QQX214" s="262"/>
      <c r="QQY214" s="261"/>
      <c r="QQZ214" s="261"/>
      <c r="QRA214" s="262"/>
      <c r="QRB214" s="262"/>
      <c r="QRC214" s="262"/>
      <c r="QRD214" s="262"/>
      <c r="QRE214" s="262"/>
      <c r="QRF214" s="262"/>
      <c r="QRG214" s="262"/>
      <c r="QRH214" s="262"/>
      <c r="QRI214" s="262"/>
      <c r="QRJ214" s="262"/>
      <c r="QRK214" s="262"/>
      <c r="QRL214" s="262"/>
      <c r="QRM214" s="262"/>
      <c r="QRN214" s="262"/>
      <c r="QRO214" s="262"/>
      <c r="QRP214" s="262"/>
      <c r="QRQ214" s="226"/>
      <c r="QRR214" s="226"/>
      <c r="QRS214" s="226"/>
      <c r="QRT214" s="226"/>
      <c r="QRU214" s="226"/>
      <c r="QRV214" s="250"/>
      <c r="QRW214" s="250"/>
      <c r="QRX214" s="22"/>
      <c r="QRY214" s="22"/>
      <c r="QRZ214" s="6"/>
      <c r="QSA214" s="7"/>
      <c r="QSB214" s="7"/>
      <c r="QSC214" s="7"/>
      <c r="QSD214" s="8"/>
      <c r="QSE214" s="9"/>
      <c r="QSF214" s="10"/>
      <c r="QSG214" s="10"/>
      <c r="QSH214" s="10"/>
      <c r="QSI214" s="11"/>
      <c r="QSJ214" s="8"/>
      <c r="QSK214" s="8"/>
      <c r="QSL214" s="8"/>
      <c r="QSM214" s="11"/>
      <c r="QSN214" s="12"/>
      <c r="QSO214" s="12"/>
      <c r="QSP214" s="12"/>
      <c r="QSQ214" s="12"/>
      <c r="QSR214" s="11"/>
      <c r="QSS214" s="11"/>
      <c r="QST214" s="11"/>
      <c r="QSU214" s="13"/>
      <c r="QSV214" s="14"/>
      <c r="QSW214" s="15"/>
      <c r="QSX214" s="15"/>
      <c r="QSY214" s="16"/>
      <c r="QSZ214" s="16"/>
      <c r="QTA214" s="17"/>
      <c r="QTB214" s="17"/>
      <c r="QTC214" s="283"/>
      <c r="QTD214" s="18"/>
      <c r="QTE214" s="59"/>
      <c r="QTF214" s="129"/>
      <c r="QTG214" s="290"/>
      <c r="QTH214" s="9"/>
      <c r="QTI214" s="259"/>
      <c r="QTJ214" s="259"/>
      <c r="QTK214" s="262"/>
      <c r="QTL214" s="262"/>
      <c r="QTM214" s="262"/>
      <c r="QTN214" s="262"/>
      <c r="QTO214" s="274"/>
      <c r="QTP214" s="274"/>
      <c r="QTQ214" s="274"/>
      <c r="QTR214" s="274"/>
      <c r="QTS214" s="262"/>
      <c r="QTT214" s="262"/>
      <c r="QTU214" s="262"/>
      <c r="QTV214" s="262"/>
      <c r="QTW214" s="261"/>
      <c r="QTX214" s="261"/>
      <c r="QTY214" s="261"/>
      <c r="QTZ214" s="261"/>
      <c r="QUA214" s="261"/>
      <c r="QUB214" s="261"/>
      <c r="QUC214" s="262"/>
      <c r="QUD214" s="262"/>
      <c r="QUE214" s="262"/>
      <c r="QUF214" s="262"/>
      <c r="QUG214" s="262"/>
      <c r="QUH214" s="262"/>
      <c r="QUI214" s="262"/>
      <c r="QUJ214" s="262"/>
      <c r="QUK214" s="262"/>
      <c r="QUL214" s="262"/>
      <c r="QUM214" s="261"/>
      <c r="QUN214" s="261"/>
      <c r="QUO214" s="262"/>
      <c r="QUP214" s="262"/>
      <c r="QUQ214" s="262"/>
      <c r="QUR214" s="262"/>
      <c r="QUS214" s="262"/>
      <c r="QUT214" s="262"/>
      <c r="QUU214" s="261"/>
      <c r="QUV214" s="261"/>
      <c r="QUW214" s="262"/>
      <c r="QUX214" s="262"/>
      <c r="QUY214" s="262"/>
      <c r="QUZ214" s="262"/>
      <c r="QVA214" s="262"/>
      <c r="QVB214" s="262"/>
      <c r="QVC214" s="261"/>
      <c r="QVD214" s="261"/>
      <c r="QVE214" s="262"/>
      <c r="QVF214" s="262"/>
      <c r="QVG214" s="262"/>
      <c r="QVH214" s="262"/>
      <c r="QVI214" s="262"/>
      <c r="QVJ214" s="262"/>
      <c r="QVK214" s="262"/>
      <c r="QVL214" s="262"/>
      <c r="QVM214" s="262"/>
      <c r="QVN214" s="262"/>
      <c r="QVO214" s="262"/>
      <c r="QVP214" s="262"/>
      <c r="QVQ214" s="262"/>
      <c r="QVR214" s="262"/>
      <c r="QVS214" s="262"/>
      <c r="QVT214" s="262"/>
      <c r="QVU214" s="226"/>
      <c r="QVV214" s="226"/>
      <c r="QVW214" s="226"/>
      <c r="QVX214" s="226"/>
      <c r="QVY214" s="226"/>
      <c r="QVZ214" s="250"/>
      <c r="QWA214" s="250"/>
      <c r="QWB214" s="22"/>
      <c r="QWC214" s="22"/>
      <c r="QWD214" s="6"/>
      <c r="QWE214" s="7"/>
      <c r="QWF214" s="7"/>
      <c r="QWG214" s="7"/>
      <c r="QWH214" s="8"/>
      <c r="QWI214" s="9"/>
      <c r="QWJ214" s="10"/>
      <c r="QWK214" s="10"/>
      <c r="QWL214" s="10"/>
      <c r="QWM214" s="11"/>
      <c r="QWN214" s="8"/>
      <c r="QWO214" s="8"/>
      <c r="QWP214" s="8"/>
      <c r="QWQ214" s="11"/>
      <c r="QWR214" s="12"/>
      <c r="QWS214" s="12"/>
      <c r="QWT214" s="12"/>
      <c r="QWU214" s="12"/>
      <c r="QWV214" s="11"/>
      <c r="QWW214" s="11"/>
      <c r="QWX214" s="11"/>
      <c r="QWY214" s="13"/>
      <c r="QWZ214" s="14"/>
      <c r="QXA214" s="15"/>
      <c r="QXB214" s="15"/>
      <c r="QXC214" s="16"/>
      <c r="QXD214" s="16"/>
      <c r="QXE214" s="17"/>
      <c r="QXF214" s="17"/>
      <c r="QXG214" s="283"/>
      <c r="QXH214" s="18"/>
      <c r="QXI214" s="59"/>
      <c r="QXJ214" s="129"/>
      <c r="QXK214" s="290"/>
      <c r="QXL214" s="9"/>
      <c r="QXM214" s="259"/>
      <c r="QXN214" s="259"/>
      <c r="QXO214" s="262"/>
      <c r="QXP214" s="262"/>
      <c r="QXQ214" s="262"/>
      <c r="QXR214" s="262"/>
      <c r="QXS214" s="274"/>
      <c r="QXT214" s="274"/>
      <c r="QXU214" s="274"/>
      <c r="QXV214" s="274"/>
      <c r="QXW214" s="262"/>
      <c r="QXX214" s="262"/>
      <c r="QXY214" s="262"/>
      <c r="QXZ214" s="262"/>
      <c r="QYA214" s="261"/>
      <c r="QYB214" s="261"/>
      <c r="QYC214" s="261"/>
      <c r="QYD214" s="261"/>
      <c r="QYE214" s="261"/>
      <c r="QYF214" s="261"/>
      <c r="QYG214" s="262"/>
      <c r="QYH214" s="262"/>
      <c r="QYI214" s="262"/>
      <c r="QYJ214" s="262"/>
      <c r="QYK214" s="262"/>
      <c r="QYL214" s="262"/>
      <c r="QYM214" s="262"/>
      <c r="QYN214" s="262"/>
      <c r="QYO214" s="262"/>
      <c r="QYP214" s="262"/>
      <c r="QYQ214" s="261"/>
      <c r="QYR214" s="261"/>
      <c r="QYS214" s="262"/>
      <c r="QYT214" s="262"/>
      <c r="QYU214" s="262"/>
      <c r="QYV214" s="262"/>
      <c r="QYW214" s="262"/>
      <c r="QYX214" s="262"/>
      <c r="QYY214" s="261"/>
      <c r="QYZ214" s="261"/>
      <c r="QZA214" s="262"/>
      <c r="QZB214" s="262"/>
      <c r="QZC214" s="262"/>
      <c r="QZD214" s="262"/>
      <c r="QZE214" s="262"/>
      <c r="QZF214" s="262"/>
      <c r="QZG214" s="261"/>
      <c r="QZH214" s="261"/>
      <c r="QZI214" s="262"/>
      <c r="QZJ214" s="262"/>
      <c r="QZK214" s="262"/>
      <c r="QZL214" s="262"/>
      <c r="QZM214" s="262"/>
      <c r="QZN214" s="262"/>
      <c r="QZO214" s="262"/>
      <c r="QZP214" s="262"/>
      <c r="QZQ214" s="262"/>
      <c r="QZR214" s="262"/>
      <c r="QZS214" s="262"/>
      <c r="QZT214" s="262"/>
      <c r="QZU214" s="262"/>
      <c r="QZV214" s="262"/>
      <c r="QZW214" s="262"/>
      <c r="QZX214" s="262"/>
      <c r="QZY214" s="226"/>
      <c r="QZZ214" s="226"/>
      <c r="RAA214" s="226"/>
      <c r="RAB214" s="226"/>
      <c r="RAC214" s="226"/>
      <c r="RAD214" s="250"/>
      <c r="RAE214" s="250"/>
      <c r="RAF214" s="22"/>
      <c r="RAG214" s="22"/>
      <c r="RAH214" s="6"/>
      <c r="RAI214" s="7"/>
      <c r="RAJ214" s="7"/>
      <c r="RAK214" s="7"/>
      <c r="RAL214" s="8"/>
      <c r="RAM214" s="9"/>
      <c r="RAN214" s="10"/>
      <c r="RAO214" s="10"/>
      <c r="RAP214" s="10"/>
      <c r="RAQ214" s="11"/>
      <c r="RAR214" s="8"/>
      <c r="RAS214" s="8"/>
      <c r="RAT214" s="8"/>
      <c r="RAU214" s="11"/>
      <c r="RAV214" s="12"/>
      <c r="RAW214" s="12"/>
      <c r="RAX214" s="12"/>
      <c r="RAY214" s="12"/>
      <c r="RAZ214" s="11"/>
      <c r="RBA214" s="11"/>
      <c r="RBB214" s="11"/>
      <c r="RBC214" s="13"/>
      <c r="RBD214" s="14"/>
      <c r="RBE214" s="15"/>
      <c r="RBF214" s="15"/>
      <c r="RBG214" s="16"/>
      <c r="RBH214" s="16"/>
      <c r="RBI214" s="17"/>
      <c r="RBJ214" s="17"/>
      <c r="RBK214" s="283"/>
      <c r="RBL214" s="18"/>
      <c r="RBM214" s="59"/>
      <c r="RBN214" s="129"/>
      <c r="RBO214" s="290"/>
      <c r="RBP214" s="9"/>
      <c r="RBQ214" s="259"/>
      <c r="RBR214" s="259"/>
      <c r="RBS214" s="262"/>
      <c r="RBT214" s="262"/>
      <c r="RBU214" s="262"/>
      <c r="RBV214" s="262"/>
      <c r="RBW214" s="274"/>
      <c r="RBX214" s="274"/>
      <c r="RBY214" s="274"/>
      <c r="RBZ214" s="274"/>
      <c r="RCA214" s="262"/>
      <c r="RCB214" s="262"/>
      <c r="RCC214" s="262"/>
      <c r="RCD214" s="262"/>
      <c r="RCE214" s="261"/>
      <c r="RCF214" s="261"/>
      <c r="RCG214" s="261"/>
      <c r="RCH214" s="261"/>
      <c r="RCI214" s="261"/>
      <c r="RCJ214" s="261"/>
      <c r="RCK214" s="262"/>
      <c r="RCL214" s="262"/>
      <c r="RCM214" s="262"/>
      <c r="RCN214" s="262"/>
      <c r="RCO214" s="262"/>
      <c r="RCP214" s="262"/>
      <c r="RCQ214" s="262"/>
      <c r="RCR214" s="262"/>
      <c r="RCS214" s="262"/>
      <c r="RCT214" s="262"/>
      <c r="RCU214" s="261"/>
      <c r="RCV214" s="261"/>
      <c r="RCW214" s="262"/>
      <c r="RCX214" s="262"/>
      <c r="RCY214" s="262"/>
      <c r="RCZ214" s="262"/>
      <c r="RDA214" s="262"/>
      <c r="RDB214" s="262"/>
      <c r="RDC214" s="261"/>
      <c r="RDD214" s="261"/>
      <c r="RDE214" s="262"/>
      <c r="RDF214" s="262"/>
      <c r="RDG214" s="262"/>
      <c r="RDH214" s="262"/>
      <c r="RDI214" s="262"/>
      <c r="RDJ214" s="262"/>
      <c r="RDK214" s="261"/>
      <c r="RDL214" s="261"/>
      <c r="RDM214" s="262"/>
      <c r="RDN214" s="262"/>
      <c r="RDO214" s="262"/>
      <c r="RDP214" s="262"/>
      <c r="RDQ214" s="262"/>
      <c r="RDR214" s="262"/>
      <c r="RDS214" s="262"/>
      <c r="RDT214" s="262"/>
      <c r="RDU214" s="262"/>
      <c r="RDV214" s="262"/>
      <c r="RDW214" s="262"/>
      <c r="RDX214" s="262"/>
      <c r="RDY214" s="262"/>
      <c r="RDZ214" s="262"/>
      <c r="REA214" s="262"/>
      <c r="REB214" s="262"/>
      <c r="REC214" s="226"/>
      <c r="RED214" s="226"/>
      <c r="REE214" s="226"/>
      <c r="REF214" s="226"/>
      <c r="REG214" s="226"/>
      <c r="REH214" s="250"/>
      <c r="REI214" s="250"/>
      <c r="REJ214" s="22"/>
      <c r="REK214" s="22"/>
      <c r="REL214" s="6"/>
      <c r="REM214" s="7"/>
      <c r="REN214" s="7"/>
      <c r="REO214" s="7"/>
      <c r="REP214" s="8"/>
      <c r="REQ214" s="9"/>
      <c r="RER214" s="10"/>
      <c r="RES214" s="10"/>
      <c r="RET214" s="10"/>
      <c r="REU214" s="11"/>
      <c r="REV214" s="8"/>
      <c r="REW214" s="8"/>
      <c r="REX214" s="8"/>
      <c r="REY214" s="11"/>
      <c r="REZ214" s="12"/>
      <c r="RFA214" s="12"/>
      <c r="RFB214" s="12"/>
      <c r="RFC214" s="12"/>
      <c r="RFD214" s="11"/>
      <c r="RFE214" s="11"/>
      <c r="RFF214" s="11"/>
      <c r="RFG214" s="13"/>
      <c r="RFH214" s="14"/>
      <c r="RFI214" s="15"/>
      <c r="RFJ214" s="15"/>
      <c r="RFK214" s="16"/>
      <c r="RFL214" s="16"/>
      <c r="RFM214" s="17"/>
      <c r="RFN214" s="17"/>
      <c r="RFO214" s="283"/>
      <c r="RFP214" s="18"/>
      <c r="RFQ214" s="59"/>
      <c r="RFR214" s="129"/>
      <c r="RFS214" s="290"/>
      <c r="RFT214" s="9"/>
      <c r="RFU214" s="259"/>
      <c r="RFV214" s="259"/>
      <c r="RFW214" s="262"/>
      <c r="RFX214" s="262"/>
      <c r="RFY214" s="262"/>
      <c r="RFZ214" s="262"/>
      <c r="RGA214" s="274"/>
      <c r="RGB214" s="274"/>
      <c r="RGC214" s="274"/>
      <c r="RGD214" s="274"/>
      <c r="RGE214" s="262"/>
      <c r="RGF214" s="262"/>
      <c r="RGG214" s="262"/>
      <c r="RGH214" s="262"/>
      <c r="RGI214" s="261"/>
      <c r="RGJ214" s="261"/>
      <c r="RGK214" s="261"/>
      <c r="RGL214" s="261"/>
      <c r="RGM214" s="261"/>
      <c r="RGN214" s="261"/>
      <c r="RGO214" s="262"/>
      <c r="RGP214" s="262"/>
      <c r="RGQ214" s="262"/>
      <c r="RGR214" s="262"/>
      <c r="RGS214" s="262"/>
      <c r="RGT214" s="262"/>
      <c r="RGU214" s="262"/>
      <c r="RGV214" s="262"/>
      <c r="RGW214" s="262"/>
      <c r="RGX214" s="262"/>
      <c r="RGY214" s="261"/>
      <c r="RGZ214" s="261"/>
      <c r="RHA214" s="262"/>
      <c r="RHB214" s="262"/>
      <c r="RHC214" s="262"/>
      <c r="RHD214" s="262"/>
      <c r="RHE214" s="262"/>
      <c r="RHF214" s="262"/>
      <c r="RHG214" s="261"/>
      <c r="RHH214" s="261"/>
      <c r="RHI214" s="262"/>
      <c r="RHJ214" s="262"/>
      <c r="RHK214" s="262"/>
      <c r="RHL214" s="262"/>
      <c r="RHM214" s="262"/>
      <c r="RHN214" s="262"/>
      <c r="RHO214" s="261"/>
      <c r="RHP214" s="261"/>
      <c r="RHQ214" s="262"/>
      <c r="RHR214" s="262"/>
      <c r="RHS214" s="262"/>
      <c r="RHT214" s="262"/>
      <c r="RHU214" s="262"/>
      <c r="RHV214" s="262"/>
      <c r="RHW214" s="262"/>
      <c r="RHX214" s="262"/>
      <c r="RHY214" s="262"/>
      <c r="RHZ214" s="262"/>
      <c r="RIA214" s="262"/>
      <c r="RIB214" s="262"/>
      <c r="RIC214" s="262"/>
      <c r="RID214" s="262"/>
      <c r="RIE214" s="262"/>
      <c r="RIF214" s="262"/>
      <c r="RIG214" s="226"/>
      <c r="RIH214" s="226"/>
      <c r="RII214" s="226"/>
      <c r="RIJ214" s="226"/>
      <c r="RIK214" s="226"/>
      <c r="RIL214" s="250"/>
      <c r="RIM214" s="250"/>
      <c r="RIN214" s="22"/>
      <c r="RIO214" s="22"/>
      <c r="RIP214" s="6"/>
      <c r="RIQ214" s="7"/>
      <c r="RIR214" s="7"/>
      <c r="RIS214" s="7"/>
      <c r="RIT214" s="8"/>
      <c r="RIU214" s="9"/>
      <c r="RIV214" s="10"/>
      <c r="RIW214" s="10"/>
      <c r="RIX214" s="10"/>
      <c r="RIY214" s="11"/>
      <c r="RIZ214" s="8"/>
      <c r="RJA214" s="8"/>
      <c r="RJB214" s="8"/>
      <c r="RJC214" s="11"/>
      <c r="RJD214" s="12"/>
      <c r="RJE214" s="12"/>
      <c r="RJF214" s="12"/>
      <c r="RJG214" s="12"/>
      <c r="RJH214" s="11"/>
      <c r="RJI214" s="11"/>
      <c r="RJJ214" s="11"/>
      <c r="RJK214" s="13"/>
      <c r="RJL214" s="14"/>
      <c r="RJM214" s="15"/>
      <c r="RJN214" s="15"/>
      <c r="RJO214" s="16"/>
      <c r="RJP214" s="16"/>
      <c r="RJQ214" s="17"/>
      <c r="RJR214" s="17"/>
      <c r="RJS214" s="283"/>
      <c r="RJT214" s="18"/>
      <c r="RJU214" s="59"/>
      <c r="RJV214" s="129"/>
      <c r="RJW214" s="290"/>
      <c r="RJX214" s="9"/>
      <c r="RJY214" s="259"/>
      <c r="RJZ214" s="259"/>
      <c r="RKA214" s="262"/>
      <c r="RKB214" s="262"/>
      <c r="RKC214" s="262"/>
      <c r="RKD214" s="262"/>
      <c r="RKE214" s="274"/>
      <c r="RKF214" s="274"/>
      <c r="RKG214" s="274"/>
      <c r="RKH214" s="274"/>
      <c r="RKI214" s="262"/>
      <c r="RKJ214" s="262"/>
      <c r="RKK214" s="262"/>
      <c r="RKL214" s="262"/>
      <c r="RKM214" s="261"/>
      <c r="RKN214" s="261"/>
      <c r="RKO214" s="261"/>
      <c r="RKP214" s="261"/>
      <c r="RKQ214" s="261"/>
      <c r="RKR214" s="261"/>
      <c r="RKS214" s="262"/>
      <c r="RKT214" s="262"/>
      <c r="RKU214" s="262"/>
      <c r="RKV214" s="262"/>
      <c r="RKW214" s="262"/>
      <c r="RKX214" s="262"/>
      <c r="RKY214" s="262"/>
      <c r="RKZ214" s="262"/>
      <c r="RLA214" s="262"/>
      <c r="RLB214" s="262"/>
      <c r="RLC214" s="261"/>
      <c r="RLD214" s="261"/>
      <c r="RLE214" s="262"/>
      <c r="RLF214" s="262"/>
      <c r="RLG214" s="262"/>
      <c r="RLH214" s="262"/>
      <c r="RLI214" s="262"/>
      <c r="RLJ214" s="262"/>
      <c r="RLK214" s="261"/>
      <c r="RLL214" s="261"/>
      <c r="RLM214" s="262"/>
      <c r="RLN214" s="262"/>
      <c r="RLO214" s="262"/>
      <c r="RLP214" s="262"/>
      <c r="RLQ214" s="262"/>
      <c r="RLR214" s="262"/>
      <c r="RLS214" s="261"/>
      <c r="RLT214" s="261"/>
      <c r="RLU214" s="262"/>
      <c r="RLV214" s="262"/>
      <c r="RLW214" s="262"/>
      <c r="RLX214" s="262"/>
      <c r="RLY214" s="262"/>
      <c r="RLZ214" s="262"/>
      <c r="RMA214" s="262"/>
      <c r="RMB214" s="262"/>
      <c r="RMC214" s="262"/>
      <c r="RMD214" s="262"/>
      <c r="RME214" s="262"/>
      <c r="RMF214" s="262"/>
      <c r="RMG214" s="262"/>
      <c r="RMH214" s="262"/>
      <c r="RMI214" s="262"/>
      <c r="RMJ214" s="262"/>
      <c r="RMK214" s="226"/>
      <c r="RML214" s="226"/>
      <c r="RMM214" s="226"/>
      <c r="RMN214" s="226"/>
      <c r="RMO214" s="226"/>
      <c r="RMP214" s="250"/>
      <c r="RMQ214" s="250"/>
      <c r="RMR214" s="22"/>
      <c r="RMS214" s="22"/>
      <c r="RMT214" s="6"/>
      <c r="RMU214" s="7"/>
      <c r="RMV214" s="7"/>
      <c r="RMW214" s="7"/>
      <c r="RMX214" s="8"/>
      <c r="RMY214" s="9"/>
      <c r="RMZ214" s="10"/>
      <c r="RNA214" s="10"/>
      <c r="RNB214" s="10"/>
      <c r="RNC214" s="11"/>
      <c r="RND214" s="8"/>
      <c r="RNE214" s="8"/>
      <c r="RNF214" s="8"/>
      <c r="RNG214" s="11"/>
      <c r="RNH214" s="12"/>
      <c r="RNI214" s="12"/>
      <c r="RNJ214" s="12"/>
      <c r="RNK214" s="12"/>
      <c r="RNL214" s="11"/>
      <c r="RNM214" s="11"/>
      <c r="RNN214" s="11"/>
      <c r="RNO214" s="13"/>
      <c r="RNP214" s="14"/>
      <c r="RNQ214" s="15"/>
      <c r="RNR214" s="15"/>
      <c r="RNS214" s="16"/>
      <c r="RNT214" s="16"/>
      <c r="RNU214" s="17"/>
      <c r="RNV214" s="17"/>
      <c r="RNW214" s="283"/>
      <c r="RNX214" s="18"/>
      <c r="RNY214" s="59"/>
      <c r="RNZ214" s="129"/>
      <c r="ROA214" s="290"/>
      <c r="ROB214" s="9"/>
      <c r="ROC214" s="259"/>
      <c r="ROD214" s="259"/>
      <c r="ROE214" s="262"/>
      <c r="ROF214" s="262"/>
      <c r="ROG214" s="262"/>
      <c r="ROH214" s="262"/>
      <c r="ROI214" s="274"/>
      <c r="ROJ214" s="274"/>
      <c r="ROK214" s="274"/>
      <c r="ROL214" s="274"/>
      <c r="ROM214" s="262"/>
      <c r="RON214" s="262"/>
      <c r="ROO214" s="262"/>
      <c r="ROP214" s="262"/>
      <c r="ROQ214" s="261"/>
      <c r="ROR214" s="261"/>
      <c r="ROS214" s="261"/>
      <c r="ROT214" s="261"/>
      <c r="ROU214" s="261"/>
      <c r="ROV214" s="261"/>
      <c r="ROW214" s="262"/>
      <c r="ROX214" s="262"/>
      <c r="ROY214" s="262"/>
      <c r="ROZ214" s="262"/>
      <c r="RPA214" s="262"/>
      <c r="RPB214" s="262"/>
      <c r="RPC214" s="262"/>
      <c r="RPD214" s="262"/>
      <c r="RPE214" s="262"/>
      <c r="RPF214" s="262"/>
      <c r="RPG214" s="261"/>
      <c r="RPH214" s="261"/>
      <c r="RPI214" s="262"/>
      <c r="RPJ214" s="262"/>
      <c r="RPK214" s="262"/>
      <c r="RPL214" s="262"/>
      <c r="RPM214" s="262"/>
      <c r="RPN214" s="262"/>
      <c r="RPO214" s="261"/>
      <c r="RPP214" s="261"/>
      <c r="RPQ214" s="262"/>
      <c r="RPR214" s="262"/>
      <c r="RPS214" s="262"/>
      <c r="RPT214" s="262"/>
      <c r="RPU214" s="262"/>
      <c r="RPV214" s="262"/>
      <c r="RPW214" s="261"/>
      <c r="RPX214" s="261"/>
      <c r="RPY214" s="262"/>
      <c r="RPZ214" s="262"/>
      <c r="RQA214" s="262"/>
      <c r="RQB214" s="262"/>
      <c r="RQC214" s="262"/>
      <c r="RQD214" s="262"/>
      <c r="RQE214" s="262"/>
      <c r="RQF214" s="262"/>
      <c r="RQG214" s="262"/>
      <c r="RQH214" s="262"/>
      <c r="RQI214" s="262"/>
      <c r="RQJ214" s="262"/>
      <c r="RQK214" s="262"/>
      <c r="RQL214" s="262"/>
      <c r="RQM214" s="262"/>
      <c r="RQN214" s="262"/>
      <c r="RQO214" s="226"/>
      <c r="RQP214" s="226"/>
      <c r="RQQ214" s="226"/>
      <c r="RQR214" s="226"/>
      <c r="RQS214" s="226"/>
      <c r="RQT214" s="250"/>
      <c r="RQU214" s="250"/>
      <c r="RQV214" s="22"/>
      <c r="RQW214" s="22"/>
      <c r="RQX214" s="6"/>
      <c r="RQY214" s="7"/>
      <c r="RQZ214" s="7"/>
      <c r="RRA214" s="7"/>
      <c r="RRB214" s="8"/>
      <c r="RRC214" s="9"/>
      <c r="RRD214" s="10"/>
      <c r="RRE214" s="10"/>
      <c r="RRF214" s="10"/>
      <c r="RRG214" s="11"/>
      <c r="RRH214" s="8"/>
      <c r="RRI214" s="8"/>
      <c r="RRJ214" s="8"/>
      <c r="RRK214" s="11"/>
      <c r="RRL214" s="12"/>
      <c r="RRM214" s="12"/>
      <c r="RRN214" s="12"/>
      <c r="RRO214" s="12"/>
      <c r="RRP214" s="11"/>
      <c r="RRQ214" s="11"/>
      <c r="RRR214" s="11"/>
      <c r="RRS214" s="13"/>
      <c r="RRT214" s="14"/>
      <c r="RRU214" s="15"/>
      <c r="RRV214" s="15"/>
      <c r="RRW214" s="16"/>
      <c r="RRX214" s="16"/>
      <c r="RRY214" s="17"/>
      <c r="RRZ214" s="17"/>
      <c r="RSA214" s="283"/>
      <c r="RSB214" s="18"/>
      <c r="RSC214" s="59"/>
      <c r="RSD214" s="129"/>
      <c r="RSE214" s="290"/>
      <c r="RSF214" s="9"/>
      <c r="RSG214" s="259"/>
      <c r="RSH214" s="259"/>
      <c r="RSI214" s="262"/>
      <c r="RSJ214" s="262"/>
      <c r="RSK214" s="262"/>
      <c r="RSL214" s="262"/>
      <c r="RSM214" s="274"/>
      <c r="RSN214" s="274"/>
      <c r="RSO214" s="274"/>
      <c r="RSP214" s="274"/>
      <c r="RSQ214" s="262"/>
      <c r="RSR214" s="262"/>
      <c r="RSS214" s="262"/>
      <c r="RST214" s="262"/>
      <c r="RSU214" s="261"/>
      <c r="RSV214" s="261"/>
      <c r="RSW214" s="261"/>
      <c r="RSX214" s="261"/>
      <c r="RSY214" s="261"/>
      <c r="RSZ214" s="261"/>
      <c r="RTA214" s="262"/>
      <c r="RTB214" s="262"/>
      <c r="RTC214" s="262"/>
      <c r="RTD214" s="262"/>
      <c r="RTE214" s="262"/>
      <c r="RTF214" s="262"/>
      <c r="RTG214" s="262"/>
      <c r="RTH214" s="262"/>
      <c r="RTI214" s="262"/>
      <c r="RTJ214" s="262"/>
      <c r="RTK214" s="261"/>
      <c r="RTL214" s="261"/>
      <c r="RTM214" s="262"/>
      <c r="RTN214" s="262"/>
      <c r="RTO214" s="262"/>
      <c r="RTP214" s="262"/>
      <c r="RTQ214" s="262"/>
      <c r="RTR214" s="262"/>
      <c r="RTS214" s="261"/>
      <c r="RTT214" s="261"/>
      <c r="RTU214" s="262"/>
      <c r="RTV214" s="262"/>
      <c r="RTW214" s="262"/>
      <c r="RTX214" s="262"/>
      <c r="RTY214" s="262"/>
      <c r="RTZ214" s="262"/>
      <c r="RUA214" s="261"/>
      <c r="RUB214" s="261"/>
      <c r="RUC214" s="262"/>
      <c r="RUD214" s="262"/>
      <c r="RUE214" s="262"/>
      <c r="RUF214" s="262"/>
      <c r="RUG214" s="262"/>
      <c r="RUH214" s="262"/>
      <c r="RUI214" s="262"/>
      <c r="RUJ214" s="262"/>
      <c r="RUK214" s="262"/>
      <c r="RUL214" s="262"/>
      <c r="RUM214" s="262"/>
      <c r="RUN214" s="262"/>
      <c r="RUO214" s="262"/>
      <c r="RUP214" s="262"/>
      <c r="RUQ214" s="262"/>
      <c r="RUR214" s="262"/>
      <c r="RUS214" s="226"/>
      <c r="RUT214" s="226"/>
      <c r="RUU214" s="226"/>
      <c r="RUV214" s="226"/>
      <c r="RUW214" s="226"/>
      <c r="RUX214" s="250"/>
      <c r="RUY214" s="250"/>
      <c r="RUZ214" s="22"/>
      <c r="RVA214" s="22"/>
      <c r="RVB214" s="6"/>
      <c r="RVC214" s="7"/>
      <c r="RVD214" s="7"/>
      <c r="RVE214" s="7"/>
      <c r="RVF214" s="8"/>
      <c r="RVG214" s="9"/>
      <c r="RVH214" s="10"/>
      <c r="RVI214" s="10"/>
      <c r="RVJ214" s="10"/>
      <c r="RVK214" s="11"/>
      <c r="RVL214" s="8"/>
      <c r="RVM214" s="8"/>
      <c r="RVN214" s="8"/>
      <c r="RVO214" s="11"/>
      <c r="RVP214" s="12"/>
      <c r="RVQ214" s="12"/>
      <c r="RVR214" s="12"/>
      <c r="RVS214" s="12"/>
      <c r="RVT214" s="11"/>
      <c r="RVU214" s="11"/>
      <c r="RVV214" s="11"/>
      <c r="RVW214" s="13"/>
      <c r="RVX214" s="14"/>
      <c r="RVY214" s="15"/>
      <c r="RVZ214" s="15"/>
      <c r="RWA214" s="16"/>
      <c r="RWB214" s="16"/>
      <c r="RWC214" s="17"/>
      <c r="RWD214" s="17"/>
      <c r="RWE214" s="283"/>
      <c r="RWF214" s="18"/>
      <c r="RWG214" s="59"/>
      <c r="RWH214" s="129"/>
      <c r="RWI214" s="290"/>
      <c r="RWJ214" s="9"/>
      <c r="RWK214" s="259"/>
      <c r="RWL214" s="259"/>
      <c r="RWM214" s="262"/>
      <c r="RWN214" s="262"/>
      <c r="RWO214" s="262"/>
      <c r="RWP214" s="262"/>
      <c r="RWQ214" s="274"/>
      <c r="RWR214" s="274"/>
      <c r="RWS214" s="274"/>
      <c r="RWT214" s="274"/>
      <c r="RWU214" s="262"/>
      <c r="RWV214" s="262"/>
      <c r="RWW214" s="262"/>
      <c r="RWX214" s="262"/>
      <c r="RWY214" s="261"/>
      <c r="RWZ214" s="261"/>
      <c r="RXA214" s="261"/>
      <c r="RXB214" s="261"/>
      <c r="RXC214" s="261"/>
      <c r="RXD214" s="261"/>
      <c r="RXE214" s="262"/>
      <c r="RXF214" s="262"/>
      <c r="RXG214" s="262"/>
      <c r="RXH214" s="262"/>
      <c r="RXI214" s="262"/>
      <c r="RXJ214" s="262"/>
      <c r="RXK214" s="262"/>
      <c r="RXL214" s="262"/>
      <c r="RXM214" s="262"/>
      <c r="RXN214" s="262"/>
      <c r="RXO214" s="261"/>
      <c r="RXP214" s="261"/>
      <c r="RXQ214" s="262"/>
      <c r="RXR214" s="262"/>
      <c r="RXS214" s="262"/>
      <c r="RXT214" s="262"/>
      <c r="RXU214" s="262"/>
      <c r="RXV214" s="262"/>
      <c r="RXW214" s="261"/>
      <c r="RXX214" s="261"/>
      <c r="RXY214" s="262"/>
      <c r="RXZ214" s="262"/>
      <c r="RYA214" s="262"/>
      <c r="RYB214" s="262"/>
      <c r="RYC214" s="262"/>
      <c r="RYD214" s="262"/>
      <c r="RYE214" s="261"/>
      <c r="RYF214" s="261"/>
      <c r="RYG214" s="262"/>
      <c r="RYH214" s="262"/>
      <c r="RYI214" s="262"/>
      <c r="RYJ214" s="262"/>
      <c r="RYK214" s="262"/>
      <c r="RYL214" s="262"/>
      <c r="RYM214" s="262"/>
      <c r="RYN214" s="262"/>
      <c r="RYO214" s="262"/>
      <c r="RYP214" s="262"/>
      <c r="RYQ214" s="262"/>
      <c r="RYR214" s="262"/>
      <c r="RYS214" s="262"/>
      <c r="RYT214" s="262"/>
      <c r="RYU214" s="262"/>
      <c r="RYV214" s="262"/>
      <c r="RYW214" s="226"/>
      <c r="RYX214" s="226"/>
      <c r="RYY214" s="226"/>
      <c r="RYZ214" s="226"/>
      <c r="RZA214" s="226"/>
      <c r="RZB214" s="250"/>
      <c r="RZC214" s="250"/>
      <c r="RZD214" s="22"/>
      <c r="RZE214" s="22"/>
      <c r="RZF214" s="6"/>
      <c r="RZG214" s="7"/>
      <c r="RZH214" s="7"/>
      <c r="RZI214" s="7"/>
      <c r="RZJ214" s="8"/>
      <c r="RZK214" s="9"/>
      <c r="RZL214" s="10"/>
      <c r="RZM214" s="10"/>
      <c r="RZN214" s="10"/>
      <c r="RZO214" s="11"/>
      <c r="RZP214" s="8"/>
      <c r="RZQ214" s="8"/>
      <c r="RZR214" s="8"/>
      <c r="RZS214" s="11"/>
      <c r="RZT214" s="12"/>
      <c r="RZU214" s="12"/>
      <c r="RZV214" s="12"/>
      <c r="RZW214" s="12"/>
      <c r="RZX214" s="11"/>
      <c r="RZY214" s="11"/>
      <c r="RZZ214" s="11"/>
      <c r="SAA214" s="13"/>
      <c r="SAB214" s="14"/>
      <c r="SAC214" s="15"/>
      <c r="SAD214" s="15"/>
      <c r="SAE214" s="16"/>
      <c r="SAF214" s="16"/>
      <c r="SAG214" s="17"/>
      <c r="SAH214" s="17"/>
      <c r="SAI214" s="283"/>
      <c r="SAJ214" s="18"/>
      <c r="SAK214" s="59"/>
      <c r="SAL214" s="129"/>
      <c r="SAM214" s="290"/>
      <c r="SAN214" s="9"/>
      <c r="SAO214" s="259"/>
      <c r="SAP214" s="259"/>
      <c r="SAQ214" s="262"/>
      <c r="SAR214" s="262"/>
      <c r="SAS214" s="262"/>
      <c r="SAT214" s="262"/>
      <c r="SAU214" s="274"/>
      <c r="SAV214" s="274"/>
      <c r="SAW214" s="274"/>
      <c r="SAX214" s="274"/>
      <c r="SAY214" s="262"/>
      <c r="SAZ214" s="262"/>
      <c r="SBA214" s="262"/>
      <c r="SBB214" s="262"/>
      <c r="SBC214" s="261"/>
      <c r="SBD214" s="261"/>
      <c r="SBE214" s="261"/>
      <c r="SBF214" s="261"/>
      <c r="SBG214" s="261"/>
      <c r="SBH214" s="261"/>
      <c r="SBI214" s="262"/>
      <c r="SBJ214" s="262"/>
      <c r="SBK214" s="262"/>
      <c r="SBL214" s="262"/>
      <c r="SBM214" s="262"/>
      <c r="SBN214" s="262"/>
      <c r="SBO214" s="262"/>
      <c r="SBP214" s="262"/>
      <c r="SBQ214" s="262"/>
      <c r="SBR214" s="262"/>
      <c r="SBS214" s="261"/>
      <c r="SBT214" s="261"/>
      <c r="SBU214" s="262"/>
      <c r="SBV214" s="262"/>
      <c r="SBW214" s="262"/>
      <c r="SBX214" s="262"/>
      <c r="SBY214" s="262"/>
      <c r="SBZ214" s="262"/>
      <c r="SCA214" s="261"/>
      <c r="SCB214" s="261"/>
      <c r="SCC214" s="262"/>
      <c r="SCD214" s="262"/>
      <c r="SCE214" s="262"/>
      <c r="SCF214" s="262"/>
      <c r="SCG214" s="262"/>
      <c r="SCH214" s="262"/>
      <c r="SCI214" s="261"/>
      <c r="SCJ214" s="261"/>
      <c r="SCK214" s="262"/>
      <c r="SCL214" s="262"/>
      <c r="SCM214" s="262"/>
      <c r="SCN214" s="262"/>
      <c r="SCO214" s="262"/>
      <c r="SCP214" s="262"/>
      <c r="SCQ214" s="262"/>
      <c r="SCR214" s="262"/>
      <c r="SCS214" s="262"/>
      <c r="SCT214" s="262"/>
      <c r="SCU214" s="262"/>
      <c r="SCV214" s="262"/>
      <c r="SCW214" s="262"/>
      <c r="SCX214" s="262"/>
      <c r="SCY214" s="262"/>
      <c r="SCZ214" s="262"/>
      <c r="SDA214" s="226"/>
      <c r="SDB214" s="226"/>
      <c r="SDC214" s="226"/>
      <c r="SDD214" s="226"/>
      <c r="SDE214" s="226"/>
      <c r="SDF214" s="250"/>
      <c r="SDG214" s="250"/>
      <c r="SDH214" s="22"/>
      <c r="SDI214" s="22"/>
      <c r="SDJ214" s="6"/>
      <c r="SDK214" s="7"/>
      <c r="SDL214" s="7"/>
      <c r="SDM214" s="7"/>
      <c r="SDN214" s="8"/>
      <c r="SDO214" s="9"/>
      <c r="SDP214" s="10"/>
      <c r="SDQ214" s="10"/>
      <c r="SDR214" s="10"/>
      <c r="SDS214" s="11"/>
      <c r="SDT214" s="8"/>
      <c r="SDU214" s="8"/>
      <c r="SDV214" s="8"/>
      <c r="SDW214" s="11"/>
      <c r="SDX214" s="12"/>
      <c r="SDY214" s="12"/>
      <c r="SDZ214" s="12"/>
      <c r="SEA214" s="12"/>
      <c r="SEB214" s="11"/>
      <c r="SEC214" s="11"/>
      <c r="SED214" s="11"/>
      <c r="SEE214" s="13"/>
      <c r="SEF214" s="14"/>
      <c r="SEG214" s="15"/>
      <c r="SEH214" s="15"/>
      <c r="SEI214" s="16"/>
      <c r="SEJ214" s="16"/>
      <c r="SEK214" s="17"/>
      <c r="SEL214" s="17"/>
      <c r="SEM214" s="283"/>
      <c r="SEN214" s="18"/>
      <c r="SEO214" s="59"/>
      <c r="SEP214" s="129"/>
      <c r="SEQ214" s="290"/>
      <c r="SER214" s="9"/>
      <c r="SES214" s="259"/>
      <c r="SET214" s="259"/>
      <c r="SEU214" s="262"/>
      <c r="SEV214" s="262"/>
      <c r="SEW214" s="262"/>
      <c r="SEX214" s="262"/>
      <c r="SEY214" s="274"/>
      <c r="SEZ214" s="274"/>
      <c r="SFA214" s="274"/>
      <c r="SFB214" s="274"/>
      <c r="SFC214" s="262"/>
      <c r="SFD214" s="262"/>
      <c r="SFE214" s="262"/>
      <c r="SFF214" s="262"/>
      <c r="SFG214" s="261"/>
      <c r="SFH214" s="261"/>
      <c r="SFI214" s="261"/>
      <c r="SFJ214" s="261"/>
      <c r="SFK214" s="261"/>
      <c r="SFL214" s="261"/>
      <c r="SFM214" s="262"/>
      <c r="SFN214" s="262"/>
      <c r="SFO214" s="262"/>
      <c r="SFP214" s="262"/>
      <c r="SFQ214" s="262"/>
      <c r="SFR214" s="262"/>
      <c r="SFS214" s="262"/>
      <c r="SFT214" s="262"/>
      <c r="SFU214" s="262"/>
      <c r="SFV214" s="262"/>
      <c r="SFW214" s="261"/>
      <c r="SFX214" s="261"/>
      <c r="SFY214" s="262"/>
      <c r="SFZ214" s="262"/>
      <c r="SGA214" s="262"/>
      <c r="SGB214" s="262"/>
      <c r="SGC214" s="262"/>
      <c r="SGD214" s="262"/>
      <c r="SGE214" s="261"/>
      <c r="SGF214" s="261"/>
      <c r="SGG214" s="262"/>
      <c r="SGH214" s="262"/>
      <c r="SGI214" s="262"/>
      <c r="SGJ214" s="262"/>
      <c r="SGK214" s="262"/>
      <c r="SGL214" s="262"/>
      <c r="SGM214" s="261"/>
      <c r="SGN214" s="261"/>
      <c r="SGO214" s="262"/>
      <c r="SGP214" s="262"/>
      <c r="SGQ214" s="262"/>
      <c r="SGR214" s="262"/>
      <c r="SGS214" s="262"/>
      <c r="SGT214" s="262"/>
      <c r="SGU214" s="262"/>
      <c r="SGV214" s="262"/>
      <c r="SGW214" s="262"/>
      <c r="SGX214" s="262"/>
      <c r="SGY214" s="262"/>
      <c r="SGZ214" s="262"/>
      <c r="SHA214" s="262"/>
      <c r="SHB214" s="262"/>
      <c r="SHC214" s="262"/>
      <c r="SHD214" s="262"/>
      <c r="SHE214" s="226"/>
      <c r="SHF214" s="226"/>
      <c r="SHG214" s="226"/>
      <c r="SHH214" s="226"/>
      <c r="SHI214" s="226"/>
      <c r="SHJ214" s="250"/>
      <c r="SHK214" s="250"/>
      <c r="SHL214" s="22"/>
      <c r="SHM214" s="22"/>
      <c r="SHN214" s="6"/>
      <c r="SHO214" s="7"/>
      <c r="SHP214" s="7"/>
      <c r="SHQ214" s="7"/>
      <c r="SHR214" s="8"/>
      <c r="SHS214" s="9"/>
      <c r="SHT214" s="10"/>
      <c r="SHU214" s="10"/>
      <c r="SHV214" s="10"/>
      <c r="SHW214" s="11"/>
      <c r="SHX214" s="8"/>
      <c r="SHY214" s="8"/>
      <c r="SHZ214" s="8"/>
      <c r="SIA214" s="11"/>
      <c r="SIB214" s="12"/>
      <c r="SIC214" s="12"/>
      <c r="SID214" s="12"/>
      <c r="SIE214" s="12"/>
      <c r="SIF214" s="11"/>
      <c r="SIG214" s="11"/>
      <c r="SIH214" s="11"/>
      <c r="SII214" s="13"/>
      <c r="SIJ214" s="14"/>
      <c r="SIK214" s="15"/>
      <c r="SIL214" s="15"/>
      <c r="SIM214" s="16"/>
      <c r="SIN214" s="16"/>
      <c r="SIO214" s="17"/>
      <c r="SIP214" s="17"/>
      <c r="SIQ214" s="283"/>
      <c r="SIR214" s="18"/>
      <c r="SIS214" s="59"/>
      <c r="SIT214" s="129"/>
      <c r="SIU214" s="290"/>
      <c r="SIV214" s="9"/>
      <c r="SIW214" s="259"/>
      <c r="SIX214" s="259"/>
      <c r="SIY214" s="262"/>
      <c r="SIZ214" s="262"/>
      <c r="SJA214" s="262"/>
      <c r="SJB214" s="262"/>
      <c r="SJC214" s="274"/>
      <c r="SJD214" s="274"/>
      <c r="SJE214" s="274"/>
      <c r="SJF214" s="274"/>
      <c r="SJG214" s="262"/>
      <c r="SJH214" s="262"/>
      <c r="SJI214" s="262"/>
      <c r="SJJ214" s="262"/>
      <c r="SJK214" s="261"/>
      <c r="SJL214" s="261"/>
      <c r="SJM214" s="261"/>
      <c r="SJN214" s="261"/>
      <c r="SJO214" s="261"/>
      <c r="SJP214" s="261"/>
      <c r="SJQ214" s="262"/>
      <c r="SJR214" s="262"/>
      <c r="SJS214" s="262"/>
      <c r="SJT214" s="262"/>
      <c r="SJU214" s="262"/>
      <c r="SJV214" s="262"/>
      <c r="SJW214" s="262"/>
      <c r="SJX214" s="262"/>
      <c r="SJY214" s="262"/>
      <c r="SJZ214" s="262"/>
      <c r="SKA214" s="261"/>
      <c r="SKB214" s="261"/>
      <c r="SKC214" s="262"/>
      <c r="SKD214" s="262"/>
      <c r="SKE214" s="262"/>
      <c r="SKF214" s="262"/>
      <c r="SKG214" s="262"/>
      <c r="SKH214" s="262"/>
      <c r="SKI214" s="261"/>
      <c r="SKJ214" s="261"/>
      <c r="SKK214" s="262"/>
      <c r="SKL214" s="262"/>
      <c r="SKM214" s="262"/>
      <c r="SKN214" s="262"/>
      <c r="SKO214" s="262"/>
      <c r="SKP214" s="262"/>
      <c r="SKQ214" s="261"/>
      <c r="SKR214" s="261"/>
      <c r="SKS214" s="262"/>
      <c r="SKT214" s="262"/>
      <c r="SKU214" s="262"/>
      <c r="SKV214" s="262"/>
      <c r="SKW214" s="262"/>
      <c r="SKX214" s="262"/>
      <c r="SKY214" s="262"/>
      <c r="SKZ214" s="262"/>
      <c r="SLA214" s="262"/>
      <c r="SLB214" s="262"/>
      <c r="SLC214" s="262"/>
      <c r="SLD214" s="262"/>
      <c r="SLE214" s="262"/>
      <c r="SLF214" s="262"/>
      <c r="SLG214" s="262"/>
      <c r="SLH214" s="262"/>
      <c r="SLI214" s="226"/>
      <c r="SLJ214" s="226"/>
      <c r="SLK214" s="226"/>
      <c r="SLL214" s="226"/>
      <c r="SLM214" s="226"/>
      <c r="SLN214" s="250"/>
      <c r="SLO214" s="250"/>
      <c r="SLP214" s="22"/>
      <c r="SLQ214" s="22"/>
      <c r="SLR214" s="6"/>
      <c r="SLS214" s="7"/>
      <c r="SLT214" s="7"/>
      <c r="SLU214" s="7"/>
      <c r="SLV214" s="8"/>
      <c r="SLW214" s="9"/>
      <c r="SLX214" s="10"/>
      <c r="SLY214" s="10"/>
      <c r="SLZ214" s="10"/>
      <c r="SMA214" s="11"/>
      <c r="SMB214" s="8"/>
      <c r="SMC214" s="8"/>
      <c r="SMD214" s="8"/>
      <c r="SME214" s="11"/>
      <c r="SMF214" s="12"/>
      <c r="SMG214" s="12"/>
      <c r="SMH214" s="12"/>
      <c r="SMI214" s="12"/>
      <c r="SMJ214" s="11"/>
      <c r="SMK214" s="11"/>
      <c r="SML214" s="11"/>
      <c r="SMM214" s="13"/>
      <c r="SMN214" s="14"/>
      <c r="SMO214" s="15"/>
      <c r="SMP214" s="15"/>
      <c r="SMQ214" s="16"/>
      <c r="SMR214" s="16"/>
      <c r="SMS214" s="17"/>
      <c r="SMT214" s="17"/>
      <c r="SMU214" s="283"/>
      <c r="SMV214" s="18"/>
      <c r="SMW214" s="59"/>
      <c r="SMX214" s="129"/>
      <c r="SMY214" s="290"/>
      <c r="SMZ214" s="9"/>
      <c r="SNA214" s="259"/>
      <c r="SNB214" s="259"/>
      <c r="SNC214" s="262"/>
      <c r="SND214" s="262"/>
      <c r="SNE214" s="262"/>
      <c r="SNF214" s="262"/>
      <c r="SNG214" s="274"/>
      <c r="SNH214" s="274"/>
      <c r="SNI214" s="274"/>
      <c r="SNJ214" s="274"/>
      <c r="SNK214" s="262"/>
      <c r="SNL214" s="262"/>
      <c r="SNM214" s="262"/>
      <c r="SNN214" s="262"/>
      <c r="SNO214" s="261"/>
      <c r="SNP214" s="261"/>
      <c r="SNQ214" s="261"/>
      <c r="SNR214" s="261"/>
      <c r="SNS214" s="261"/>
      <c r="SNT214" s="261"/>
      <c r="SNU214" s="262"/>
      <c r="SNV214" s="262"/>
      <c r="SNW214" s="262"/>
      <c r="SNX214" s="262"/>
      <c r="SNY214" s="262"/>
      <c r="SNZ214" s="262"/>
      <c r="SOA214" s="262"/>
      <c r="SOB214" s="262"/>
      <c r="SOC214" s="262"/>
      <c r="SOD214" s="262"/>
      <c r="SOE214" s="261"/>
      <c r="SOF214" s="261"/>
      <c r="SOG214" s="262"/>
      <c r="SOH214" s="262"/>
      <c r="SOI214" s="262"/>
      <c r="SOJ214" s="262"/>
      <c r="SOK214" s="262"/>
      <c r="SOL214" s="262"/>
      <c r="SOM214" s="261"/>
      <c r="SON214" s="261"/>
      <c r="SOO214" s="262"/>
      <c r="SOP214" s="262"/>
      <c r="SOQ214" s="262"/>
      <c r="SOR214" s="262"/>
      <c r="SOS214" s="262"/>
      <c r="SOT214" s="262"/>
      <c r="SOU214" s="261"/>
      <c r="SOV214" s="261"/>
      <c r="SOW214" s="262"/>
      <c r="SOX214" s="262"/>
      <c r="SOY214" s="262"/>
      <c r="SOZ214" s="262"/>
      <c r="SPA214" s="262"/>
      <c r="SPB214" s="262"/>
      <c r="SPC214" s="262"/>
      <c r="SPD214" s="262"/>
      <c r="SPE214" s="262"/>
      <c r="SPF214" s="262"/>
      <c r="SPG214" s="262"/>
      <c r="SPH214" s="262"/>
      <c r="SPI214" s="262"/>
      <c r="SPJ214" s="262"/>
      <c r="SPK214" s="262"/>
      <c r="SPL214" s="262"/>
      <c r="SPM214" s="226"/>
      <c r="SPN214" s="226"/>
      <c r="SPO214" s="226"/>
      <c r="SPP214" s="226"/>
      <c r="SPQ214" s="226"/>
      <c r="SPR214" s="250"/>
      <c r="SPS214" s="250"/>
      <c r="SPT214" s="22"/>
      <c r="SPU214" s="22"/>
      <c r="SPV214" s="6"/>
      <c r="SPW214" s="7"/>
      <c r="SPX214" s="7"/>
      <c r="SPY214" s="7"/>
      <c r="SPZ214" s="8"/>
      <c r="SQA214" s="9"/>
      <c r="SQB214" s="10"/>
      <c r="SQC214" s="10"/>
      <c r="SQD214" s="10"/>
      <c r="SQE214" s="11"/>
      <c r="SQF214" s="8"/>
      <c r="SQG214" s="8"/>
      <c r="SQH214" s="8"/>
      <c r="SQI214" s="11"/>
      <c r="SQJ214" s="12"/>
      <c r="SQK214" s="12"/>
      <c r="SQL214" s="12"/>
      <c r="SQM214" s="12"/>
      <c r="SQN214" s="11"/>
      <c r="SQO214" s="11"/>
      <c r="SQP214" s="11"/>
      <c r="SQQ214" s="13"/>
      <c r="SQR214" s="14"/>
      <c r="SQS214" s="15"/>
      <c r="SQT214" s="15"/>
      <c r="SQU214" s="16"/>
      <c r="SQV214" s="16"/>
      <c r="SQW214" s="17"/>
      <c r="SQX214" s="17"/>
      <c r="SQY214" s="283"/>
      <c r="SQZ214" s="18"/>
      <c r="SRA214" s="59"/>
      <c r="SRB214" s="129"/>
      <c r="SRC214" s="290"/>
      <c r="SRD214" s="9"/>
      <c r="SRE214" s="259"/>
      <c r="SRF214" s="259"/>
      <c r="SRG214" s="262"/>
      <c r="SRH214" s="262"/>
      <c r="SRI214" s="262"/>
      <c r="SRJ214" s="262"/>
      <c r="SRK214" s="274"/>
      <c r="SRL214" s="274"/>
      <c r="SRM214" s="274"/>
      <c r="SRN214" s="274"/>
      <c r="SRO214" s="262"/>
      <c r="SRP214" s="262"/>
      <c r="SRQ214" s="262"/>
      <c r="SRR214" s="262"/>
      <c r="SRS214" s="261"/>
      <c r="SRT214" s="261"/>
      <c r="SRU214" s="261"/>
      <c r="SRV214" s="261"/>
      <c r="SRW214" s="261"/>
      <c r="SRX214" s="261"/>
      <c r="SRY214" s="262"/>
      <c r="SRZ214" s="262"/>
      <c r="SSA214" s="262"/>
      <c r="SSB214" s="262"/>
      <c r="SSC214" s="262"/>
      <c r="SSD214" s="262"/>
      <c r="SSE214" s="262"/>
      <c r="SSF214" s="262"/>
      <c r="SSG214" s="262"/>
      <c r="SSH214" s="262"/>
      <c r="SSI214" s="261"/>
      <c r="SSJ214" s="261"/>
      <c r="SSK214" s="262"/>
      <c r="SSL214" s="262"/>
      <c r="SSM214" s="262"/>
      <c r="SSN214" s="262"/>
      <c r="SSO214" s="262"/>
      <c r="SSP214" s="262"/>
      <c r="SSQ214" s="261"/>
      <c r="SSR214" s="261"/>
      <c r="SSS214" s="262"/>
      <c r="SST214" s="262"/>
      <c r="SSU214" s="262"/>
      <c r="SSV214" s="262"/>
      <c r="SSW214" s="262"/>
      <c r="SSX214" s="262"/>
      <c r="SSY214" s="261"/>
      <c r="SSZ214" s="261"/>
      <c r="STA214" s="262"/>
      <c r="STB214" s="262"/>
      <c r="STC214" s="262"/>
      <c r="STD214" s="262"/>
      <c r="STE214" s="262"/>
      <c r="STF214" s="262"/>
      <c r="STG214" s="262"/>
      <c r="STH214" s="262"/>
      <c r="STI214" s="262"/>
      <c r="STJ214" s="262"/>
      <c r="STK214" s="262"/>
      <c r="STL214" s="262"/>
      <c r="STM214" s="262"/>
      <c r="STN214" s="262"/>
      <c r="STO214" s="262"/>
      <c r="STP214" s="262"/>
      <c r="STQ214" s="226"/>
      <c r="STR214" s="226"/>
      <c r="STS214" s="226"/>
      <c r="STT214" s="226"/>
      <c r="STU214" s="226"/>
      <c r="STV214" s="250"/>
      <c r="STW214" s="250"/>
      <c r="STX214" s="22"/>
      <c r="STY214" s="22"/>
      <c r="STZ214" s="6"/>
      <c r="SUA214" s="7"/>
      <c r="SUB214" s="7"/>
      <c r="SUC214" s="7"/>
      <c r="SUD214" s="8"/>
      <c r="SUE214" s="9"/>
      <c r="SUF214" s="10"/>
      <c r="SUG214" s="10"/>
      <c r="SUH214" s="10"/>
      <c r="SUI214" s="11"/>
      <c r="SUJ214" s="8"/>
      <c r="SUK214" s="8"/>
      <c r="SUL214" s="8"/>
      <c r="SUM214" s="11"/>
      <c r="SUN214" s="12"/>
      <c r="SUO214" s="12"/>
      <c r="SUP214" s="12"/>
      <c r="SUQ214" s="12"/>
      <c r="SUR214" s="11"/>
      <c r="SUS214" s="11"/>
      <c r="SUT214" s="11"/>
      <c r="SUU214" s="13"/>
      <c r="SUV214" s="14"/>
      <c r="SUW214" s="15"/>
      <c r="SUX214" s="15"/>
      <c r="SUY214" s="16"/>
      <c r="SUZ214" s="16"/>
      <c r="SVA214" s="17"/>
      <c r="SVB214" s="17"/>
      <c r="SVC214" s="283"/>
      <c r="SVD214" s="18"/>
      <c r="SVE214" s="59"/>
      <c r="SVF214" s="129"/>
      <c r="SVG214" s="290"/>
      <c r="SVH214" s="9"/>
      <c r="SVI214" s="259"/>
      <c r="SVJ214" s="259"/>
      <c r="SVK214" s="262"/>
      <c r="SVL214" s="262"/>
      <c r="SVM214" s="262"/>
      <c r="SVN214" s="262"/>
      <c r="SVO214" s="274"/>
      <c r="SVP214" s="274"/>
      <c r="SVQ214" s="274"/>
      <c r="SVR214" s="274"/>
      <c r="SVS214" s="262"/>
      <c r="SVT214" s="262"/>
      <c r="SVU214" s="262"/>
      <c r="SVV214" s="262"/>
      <c r="SVW214" s="261"/>
      <c r="SVX214" s="261"/>
      <c r="SVY214" s="261"/>
      <c r="SVZ214" s="261"/>
      <c r="SWA214" s="261"/>
      <c r="SWB214" s="261"/>
      <c r="SWC214" s="262"/>
      <c r="SWD214" s="262"/>
      <c r="SWE214" s="262"/>
      <c r="SWF214" s="262"/>
      <c r="SWG214" s="262"/>
      <c r="SWH214" s="262"/>
      <c r="SWI214" s="262"/>
      <c r="SWJ214" s="262"/>
      <c r="SWK214" s="262"/>
      <c r="SWL214" s="262"/>
      <c r="SWM214" s="261"/>
      <c r="SWN214" s="261"/>
      <c r="SWO214" s="262"/>
      <c r="SWP214" s="262"/>
      <c r="SWQ214" s="262"/>
      <c r="SWR214" s="262"/>
      <c r="SWS214" s="262"/>
      <c r="SWT214" s="262"/>
      <c r="SWU214" s="261"/>
      <c r="SWV214" s="261"/>
      <c r="SWW214" s="262"/>
      <c r="SWX214" s="262"/>
      <c r="SWY214" s="262"/>
      <c r="SWZ214" s="262"/>
      <c r="SXA214" s="262"/>
      <c r="SXB214" s="262"/>
      <c r="SXC214" s="261"/>
      <c r="SXD214" s="261"/>
      <c r="SXE214" s="262"/>
      <c r="SXF214" s="262"/>
      <c r="SXG214" s="262"/>
      <c r="SXH214" s="262"/>
      <c r="SXI214" s="262"/>
      <c r="SXJ214" s="262"/>
      <c r="SXK214" s="262"/>
      <c r="SXL214" s="262"/>
      <c r="SXM214" s="262"/>
      <c r="SXN214" s="262"/>
      <c r="SXO214" s="262"/>
      <c r="SXP214" s="262"/>
      <c r="SXQ214" s="262"/>
      <c r="SXR214" s="262"/>
      <c r="SXS214" s="262"/>
      <c r="SXT214" s="262"/>
      <c r="SXU214" s="226"/>
      <c r="SXV214" s="226"/>
      <c r="SXW214" s="226"/>
      <c r="SXX214" s="226"/>
      <c r="SXY214" s="226"/>
      <c r="SXZ214" s="250"/>
      <c r="SYA214" s="250"/>
      <c r="SYB214" s="22"/>
      <c r="SYC214" s="22"/>
      <c r="SYD214" s="6"/>
      <c r="SYE214" s="7"/>
      <c r="SYF214" s="7"/>
      <c r="SYG214" s="7"/>
      <c r="SYH214" s="8"/>
      <c r="SYI214" s="9"/>
      <c r="SYJ214" s="10"/>
      <c r="SYK214" s="10"/>
      <c r="SYL214" s="10"/>
      <c r="SYM214" s="11"/>
      <c r="SYN214" s="8"/>
      <c r="SYO214" s="8"/>
      <c r="SYP214" s="8"/>
      <c r="SYQ214" s="11"/>
      <c r="SYR214" s="12"/>
      <c r="SYS214" s="12"/>
      <c r="SYT214" s="12"/>
      <c r="SYU214" s="12"/>
      <c r="SYV214" s="11"/>
      <c r="SYW214" s="11"/>
      <c r="SYX214" s="11"/>
      <c r="SYY214" s="13"/>
      <c r="SYZ214" s="14"/>
      <c r="SZA214" s="15"/>
      <c r="SZB214" s="15"/>
      <c r="SZC214" s="16"/>
      <c r="SZD214" s="16"/>
      <c r="SZE214" s="17"/>
      <c r="SZF214" s="17"/>
      <c r="SZG214" s="283"/>
      <c r="SZH214" s="18"/>
      <c r="SZI214" s="59"/>
      <c r="SZJ214" s="129"/>
      <c r="SZK214" s="290"/>
      <c r="SZL214" s="9"/>
      <c r="SZM214" s="259"/>
      <c r="SZN214" s="259"/>
      <c r="SZO214" s="262"/>
      <c r="SZP214" s="262"/>
      <c r="SZQ214" s="262"/>
      <c r="SZR214" s="262"/>
      <c r="SZS214" s="274"/>
      <c r="SZT214" s="274"/>
      <c r="SZU214" s="274"/>
      <c r="SZV214" s="274"/>
      <c r="SZW214" s="262"/>
      <c r="SZX214" s="262"/>
      <c r="SZY214" s="262"/>
      <c r="SZZ214" s="262"/>
      <c r="TAA214" s="261"/>
      <c r="TAB214" s="261"/>
      <c r="TAC214" s="261"/>
      <c r="TAD214" s="261"/>
      <c r="TAE214" s="261"/>
      <c r="TAF214" s="261"/>
      <c r="TAG214" s="262"/>
      <c r="TAH214" s="262"/>
      <c r="TAI214" s="262"/>
      <c r="TAJ214" s="262"/>
      <c r="TAK214" s="262"/>
      <c r="TAL214" s="262"/>
      <c r="TAM214" s="262"/>
      <c r="TAN214" s="262"/>
      <c r="TAO214" s="262"/>
      <c r="TAP214" s="262"/>
      <c r="TAQ214" s="261"/>
      <c r="TAR214" s="261"/>
      <c r="TAS214" s="262"/>
      <c r="TAT214" s="262"/>
      <c r="TAU214" s="262"/>
      <c r="TAV214" s="262"/>
      <c r="TAW214" s="262"/>
      <c r="TAX214" s="262"/>
      <c r="TAY214" s="261"/>
      <c r="TAZ214" s="261"/>
      <c r="TBA214" s="262"/>
      <c r="TBB214" s="262"/>
      <c r="TBC214" s="262"/>
      <c r="TBD214" s="262"/>
      <c r="TBE214" s="262"/>
      <c r="TBF214" s="262"/>
      <c r="TBG214" s="261"/>
      <c r="TBH214" s="261"/>
      <c r="TBI214" s="262"/>
      <c r="TBJ214" s="262"/>
      <c r="TBK214" s="262"/>
      <c r="TBL214" s="262"/>
      <c r="TBM214" s="262"/>
      <c r="TBN214" s="262"/>
      <c r="TBO214" s="262"/>
      <c r="TBP214" s="262"/>
      <c r="TBQ214" s="262"/>
      <c r="TBR214" s="262"/>
      <c r="TBS214" s="262"/>
      <c r="TBT214" s="262"/>
      <c r="TBU214" s="262"/>
      <c r="TBV214" s="262"/>
      <c r="TBW214" s="262"/>
      <c r="TBX214" s="262"/>
      <c r="TBY214" s="226"/>
      <c r="TBZ214" s="226"/>
      <c r="TCA214" s="226"/>
      <c r="TCB214" s="226"/>
      <c r="TCC214" s="226"/>
      <c r="TCD214" s="250"/>
      <c r="TCE214" s="250"/>
      <c r="TCF214" s="22"/>
      <c r="TCG214" s="22"/>
      <c r="TCH214" s="6"/>
      <c r="TCI214" s="7"/>
      <c r="TCJ214" s="7"/>
      <c r="TCK214" s="7"/>
      <c r="TCL214" s="8"/>
      <c r="TCM214" s="9"/>
      <c r="TCN214" s="10"/>
      <c r="TCO214" s="10"/>
      <c r="TCP214" s="10"/>
      <c r="TCQ214" s="11"/>
      <c r="TCR214" s="8"/>
      <c r="TCS214" s="8"/>
      <c r="TCT214" s="8"/>
      <c r="TCU214" s="11"/>
      <c r="TCV214" s="12"/>
      <c r="TCW214" s="12"/>
      <c r="TCX214" s="12"/>
      <c r="TCY214" s="12"/>
      <c r="TCZ214" s="11"/>
      <c r="TDA214" s="11"/>
      <c r="TDB214" s="11"/>
      <c r="TDC214" s="13"/>
      <c r="TDD214" s="14"/>
      <c r="TDE214" s="15"/>
      <c r="TDF214" s="15"/>
      <c r="TDG214" s="16"/>
      <c r="TDH214" s="16"/>
      <c r="TDI214" s="17"/>
      <c r="TDJ214" s="17"/>
      <c r="TDK214" s="283"/>
      <c r="TDL214" s="18"/>
      <c r="TDM214" s="59"/>
      <c r="TDN214" s="129"/>
      <c r="TDO214" s="290"/>
      <c r="TDP214" s="9"/>
      <c r="TDQ214" s="259"/>
      <c r="TDR214" s="259"/>
      <c r="TDS214" s="262"/>
      <c r="TDT214" s="262"/>
      <c r="TDU214" s="262"/>
      <c r="TDV214" s="262"/>
      <c r="TDW214" s="274"/>
      <c r="TDX214" s="274"/>
      <c r="TDY214" s="274"/>
      <c r="TDZ214" s="274"/>
      <c r="TEA214" s="262"/>
      <c r="TEB214" s="262"/>
      <c r="TEC214" s="262"/>
      <c r="TED214" s="262"/>
      <c r="TEE214" s="261"/>
      <c r="TEF214" s="261"/>
      <c r="TEG214" s="261"/>
      <c r="TEH214" s="261"/>
      <c r="TEI214" s="261"/>
      <c r="TEJ214" s="261"/>
      <c r="TEK214" s="262"/>
      <c r="TEL214" s="262"/>
      <c r="TEM214" s="262"/>
      <c r="TEN214" s="262"/>
      <c r="TEO214" s="262"/>
      <c r="TEP214" s="262"/>
      <c r="TEQ214" s="262"/>
      <c r="TER214" s="262"/>
      <c r="TES214" s="262"/>
      <c r="TET214" s="262"/>
      <c r="TEU214" s="261"/>
      <c r="TEV214" s="261"/>
      <c r="TEW214" s="262"/>
      <c r="TEX214" s="262"/>
      <c r="TEY214" s="262"/>
      <c r="TEZ214" s="262"/>
      <c r="TFA214" s="262"/>
      <c r="TFB214" s="262"/>
      <c r="TFC214" s="261"/>
      <c r="TFD214" s="261"/>
      <c r="TFE214" s="262"/>
      <c r="TFF214" s="262"/>
      <c r="TFG214" s="262"/>
      <c r="TFH214" s="262"/>
      <c r="TFI214" s="262"/>
      <c r="TFJ214" s="262"/>
      <c r="TFK214" s="261"/>
      <c r="TFL214" s="261"/>
      <c r="TFM214" s="262"/>
      <c r="TFN214" s="262"/>
      <c r="TFO214" s="262"/>
      <c r="TFP214" s="262"/>
      <c r="TFQ214" s="262"/>
      <c r="TFR214" s="262"/>
      <c r="TFS214" s="262"/>
      <c r="TFT214" s="262"/>
      <c r="TFU214" s="262"/>
      <c r="TFV214" s="262"/>
      <c r="TFW214" s="262"/>
      <c r="TFX214" s="262"/>
      <c r="TFY214" s="262"/>
      <c r="TFZ214" s="262"/>
      <c r="TGA214" s="262"/>
      <c r="TGB214" s="262"/>
      <c r="TGC214" s="226"/>
      <c r="TGD214" s="226"/>
      <c r="TGE214" s="226"/>
      <c r="TGF214" s="226"/>
      <c r="TGG214" s="226"/>
      <c r="TGH214" s="250"/>
      <c r="TGI214" s="250"/>
      <c r="TGJ214" s="22"/>
      <c r="TGK214" s="22"/>
      <c r="TGL214" s="6"/>
      <c r="TGM214" s="7"/>
      <c r="TGN214" s="7"/>
      <c r="TGO214" s="7"/>
      <c r="TGP214" s="8"/>
      <c r="TGQ214" s="9"/>
      <c r="TGR214" s="10"/>
      <c r="TGS214" s="10"/>
      <c r="TGT214" s="10"/>
      <c r="TGU214" s="11"/>
      <c r="TGV214" s="8"/>
      <c r="TGW214" s="8"/>
      <c r="TGX214" s="8"/>
      <c r="TGY214" s="11"/>
      <c r="TGZ214" s="12"/>
      <c r="THA214" s="12"/>
      <c r="THB214" s="12"/>
      <c r="THC214" s="12"/>
      <c r="THD214" s="11"/>
      <c r="THE214" s="11"/>
      <c r="THF214" s="11"/>
      <c r="THG214" s="13"/>
      <c r="THH214" s="14"/>
      <c r="THI214" s="15"/>
      <c r="THJ214" s="15"/>
      <c r="THK214" s="16"/>
      <c r="THL214" s="16"/>
      <c r="THM214" s="17"/>
      <c r="THN214" s="17"/>
      <c r="THO214" s="283"/>
      <c r="THP214" s="18"/>
      <c r="THQ214" s="59"/>
      <c r="THR214" s="129"/>
      <c r="THS214" s="290"/>
      <c r="THT214" s="9"/>
      <c r="THU214" s="259"/>
      <c r="THV214" s="259"/>
      <c r="THW214" s="262"/>
      <c r="THX214" s="262"/>
      <c r="THY214" s="262"/>
      <c r="THZ214" s="262"/>
      <c r="TIA214" s="274"/>
      <c r="TIB214" s="274"/>
      <c r="TIC214" s="274"/>
      <c r="TID214" s="274"/>
      <c r="TIE214" s="262"/>
      <c r="TIF214" s="262"/>
      <c r="TIG214" s="262"/>
      <c r="TIH214" s="262"/>
      <c r="TII214" s="261"/>
      <c r="TIJ214" s="261"/>
      <c r="TIK214" s="261"/>
      <c r="TIL214" s="261"/>
      <c r="TIM214" s="261"/>
      <c r="TIN214" s="261"/>
      <c r="TIO214" s="262"/>
      <c r="TIP214" s="262"/>
      <c r="TIQ214" s="262"/>
      <c r="TIR214" s="262"/>
      <c r="TIS214" s="262"/>
      <c r="TIT214" s="262"/>
      <c r="TIU214" s="262"/>
      <c r="TIV214" s="262"/>
      <c r="TIW214" s="262"/>
      <c r="TIX214" s="262"/>
      <c r="TIY214" s="261"/>
      <c r="TIZ214" s="261"/>
      <c r="TJA214" s="262"/>
      <c r="TJB214" s="262"/>
      <c r="TJC214" s="262"/>
      <c r="TJD214" s="262"/>
      <c r="TJE214" s="262"/>
      <c r="TJF214" s="262"/>
      <c r="TJG214" s="261"/>
      <c r="TJH214" s="261"/>
      <c r="TJI214" s="262"/>
      <c r="TJJ214" s="262"/>
      <c r="TJK214" s="262"/>
      <c r="TJL214" s="262"/>
      <c r="TJM214" s="262"/>
      <c r="TJN214" s="262"/>
      <c r="TJO214" s="261"/>
      <c r="TJP214" s="261"/>
      <c r="TJQ214" s="262"/>
      <c r="TJR214" s="262"/>
      <c r="TJS214" s="262"/>
      <c r="TJT214" s="262"/>
      <c r="TJU214" s="262"/>
      <c r="TJV214" s="262"/>
      <c r="TJW214" s="262"/>
      <c r="TJX214" s="262"/>
      <c r="TJY214" s="262"/>
      <c r="TJZ214" s="262"/>
      <c r="TKA214" s="262"/>
      <c r="TKB214" s="262"/>
      <c r="TKC214" s="262"/>
      <c r="TKD214" s="262"/>
      <c r="TKE214" s="262"/>
      <c r="TKF214" s="262"/>
      <c r="TKG214" s="226"/>
      <c r="TKH214" s="226"/>
      <c r="TKI214" s="226"/>
      <c r="TKJ214" s="226"/>
      <c r="TKK214" s="226"/>
      <c r="TKL214" s="250"/>
      <c r="TKM214" s="250"/>
      <c r="TKN214" s="22"/>
      <c r="TKO214" s="22"/>
      <c r="TKP214" s="6"/>
      <c r="TKQ214" s="7"/>
      <c r="TKR214" s="7"/>
      <c r="TKS214" s="7"/>
      <c r="TKT214" s="8"/>
      <c r="TKU214" s="9"/>
      <c r="TKV214" s="10"/>
      <c r="TKW214" s="10"/>
      <c r="TKX214" s="10"/>
      <c r="TKY214" s="11"/>
      <c r="TKZ214" s="8"/>
      <c r="TLA214" s="8"/>
      <c r="TLB214" s="8"/>
      <c r="TLC214" s="11"/>
      <c r="TLD214" s="12"/>
      <c r="TLE214" s="12"/>
      <c r="TLF214" s="12"/>
      <c r="TLG214" s="12"/>
      <c r="TLH214" s="11"/>
      <c r="TLI214" s="11"/>
      <c r="TLJ214" s="11"/>
      <c r="TLK214" s="13"/>
      <c r="TLL214" s="14"/>
      <c r="TLM214" s="15"/>
      <c r="TLN214" s="15"/>
      <c r="TLO214" s="16"/>
      <c r="TLP214" s="16"/>
      <c r="TLQ214" s="17"/>
      <c r="TLR214" s="17"/>
      <c r="TLS214" s="283"/>
      <c r="TLT214" s="18"/>
      <c r="TLU214" s="59"/>
      <c r="TLV214" s="129"/>
      <c r="TLW214" s="290"/>
      <c r="TLX214" s="9"/>
      <c r="TLY214" s="259"/>
      <c r="TLZ214" s="259"/>
      <c r="TMA214" s="262"/>
      <c r="TMB214" s="262"/>
      <c r="TMC214" s="262"/>
      <c r="TMD214" s="262"/>
      <c r="TME214" s="274"/>
      <c r="TMF214" s="274"/>
      <c r="TMG214" s="274"/>
      <c r="TMH214" s="274"/>
      <c r="TMI214" s="262"/>
      <c r="TMJ214" s="262"/>
      <c r="TMK214" s="262"/>
      <c r="TML214" s="262"/>
      <c r="TMM214" s="261"/>
      <c r="TMN214" s="261"/>
      <c r="TMO214" s="261"/>
      <c r="TMP214" s="261"/>
      <c r="TMQ214" s="261"/>
      <c r="TMR214" s="261"/>
      <c r="TMS214" s="262"/>
      <c r="TMT214" s="262"/>
      <c r="TMU214" s="262"/>
      <c r="TMV214" s="262"/>
      <c r="TMW214" s="262"/>
      <c r="TMX214" s="262"/>
      <c r="TMY214" s="262"/>
      <c r="TMZ214" s="262"/>
      <c r="TNA214" s="262"/>
      <c r="TNB214" s="262"/>
      <c r="TNC214" s="261"/>
      <c r="TND214" s="261"/>
      <c r="TNE214" s="262"/>
      <c r="TNF214" s="262"/>
      <c r="TNG214" s="262"/>
      <c r="TNH214" s="262"/>
      <c r="TNI214" s="262"/>
      <c r="TNJ214" s="262"/>
      <c r="TNK214" s="261"/>
      <c r="TNL214" s="261"/>
      <c r="TNM214" s="262"/>
      <c r="TNN214" s="262"/>
      <c r="TNO214" s="262"/>
      <c r="TNP214" s="262"/>
      <c r="TNQ214" s="262"/>
      <c r="TNR214" s="262"/>
      <c r="TNS214" s="261"/>
      <c r="TNT214" s="261"/>
      <c r="TNU214" s="262"/>
      <c r="TNV214" s="262"/>
      <c r="TNW214" s="262"/>
      <c r="TNX214" s="262"/>
      <c r="TNY214" s="262"/>
      <c r="TNZ214" s="262"/>
      <c r="TOA214" s="262"/>
      <c r="TOB214" s="262"/>
      <c r="TOC214" s="262"/>
      <c r="TOD214" s="262"/>
      <c r="TOE214" s="262"/>
      <c r="TOF214" s="262"/>
      <c r="TOG214" s="262"/>
      <c r="TOH214" s="262"/>
      <c r="TOI214" s="262"/>
      <c r="TOJ214" s="262"/>
      <c r="TOK214" s="226"/>
      <c r="TOL214" s="226"/>
      <c r="TOM214" s="226"/>
      <c r="TON214" s="226"/>
      <c r="TOO214" s="226"/>
      <c r="TOP214" s="250"/>
      <c r="TOQ214" s="250"/>
      <c r="TOR214" s="22"/>
      <c r="TOS214" s="22"/>
      <c r="TOT214" s="6"/>
      <c r="TOU214" s="7"/>
      <c r="TOV214" s="7"/>
      <c r="TOW214" s="7"/>
      <c r="TOX214" s="8"/>
      <c r="TOY214" s="9"/>
      <c r="TOZ214" s="10"/>
      <c r="TPA214" s="10"/>
      <c r="TPB214" s="10"/>
      <c r="TPC214" s="11"/>
      <c r="TPD214" s="8"/>
      <c r="TPE214" s="8"/>
      <c r="TPF214" s="8"/>
      <c r="TPG214" s="11"/>
      <c r="TPH214" s="12"/>
      <c r="TPI214" s="12"/>
      <c r="TPJ214" s="12"/>
      <c r="TPK214" s="12"/>
      <c r="TPL214" s="11"/>
      <c r="TPM214" s="11"/>
      <c r="TPN214" s="11"/>
      <c r="TPO214" s="13"/>
      <c r="TPP214" s="14"/>
      <c r="TPQ214" s="15"/>
      <c r="TPR214" s="15"/>
      <c r="TPS214" s="16"/>
      <c r="TPT214" s="16"/>
      <c r="TPU214" s="17"/>
      <c r="TPV214" s="17"/>
      <c r="TPW214" s="283"/>
      <c r="TPX214" s="18"/>
      <c r="TPY214" s="59"/>
      <c r="TPZ214" s="129"/>
      <c r="TQA214" s="290"/>
      <c r="TQB214" s="9"/>
      <c r="TQC214" s="259"/>
      <c r="TQD214" s="259"/>
      <c r="TQE214" s="262"/>
      <c r="TQF214" s="262"/>
      <c r="TQG214" s="262"/>
      <c r="TQH214" s="262"/>
      <c r="TQI214" s="274"/>
      <c r="TQJ214" s="274"/>
      <c r="TQK214" s="274"/>
      <c r="TQL214" s="274"/>
      <c r="TQM214" s="262"/>
      <c r="TQN214" s="262"/>
      <c r="TQO214" s="262"/>
      <c r="TQP214" s="262"/>
      <c r="TQQ214" s="261"/>
      <c r="TQR214" s="261"/>
      <c r="TQS214" s="261"/>
      <c r="TQT214" s="261"/>
      <c r="TQU214" s="261"/>
      <c r="TQV214" s="261"/>
      <c r="TQW214" s="262"/>
      <c r="TQX214" s="262"/>
      <c r="TQY214" s="262"/>
      <c r="TQZ214" s="262"/>
      <c r="TRA214" s="262"/>
      <c r="TRB214" s="262"/>
      <c r="TRC214" s="262"/>
      <c r="TRD214" s="262"/>
      <c r="TRE214" s="262"/>
      <c r="TRF214" s="262"/>
      <c r="TRG214" s="261"/>
      <c r="TRH214" s="261"/>
      <c r="TRI214" s="262"/>
      <c r="TRJ214" s="262"/>
      <c r="TRK214" s="262"/>
      <c r="TRL214" s="262"/>
      <c r="TRM214" s="262"/>
      <c r="TRN214" s="262"/>
      <c r="TRO214" s="261"/>
      <c r="TRP214" s="261"/>
      <c r="TRQ214" s="262"/>
      <c r="TRR214" s="262"/>
      <c r="TRS214" s="262"/>
      <c r="TRT214" s="262"/>
      <c r="TRU214" s="262"/>
      <c r="TRV214" s="262"/>
      <c r="TRW214" s="261"/>
      <c r="TRX214" s="261"/>
      <c r="TRY214" s="262"/>
      <c r="TRZ214" s="262"/>
      <c r="TSA214" s="262"/>
      <c r="TSB214" s="262"/>
      <c r="TSC214" s="262"/>
      <c r="TSD214" s="262"/>
      <c r="TSE214" s="262"/>
      <c r="TSF214" s="262"/>
      <c r="TSG214" s="262"/>
      <c r="TSH214" s="262"/>
      <c r="TSI214" s="262"/>
      <c r="TSJ214" s="262"/>
      <c r="TSK214" s="262"/>
      <c r="TSL214" s="262"/>
      <c r="TSM214" s="262"/>
      <c r="TSN214" s="262"/>
      <c r="TSO214" s="226"/>
      <c r="TSP214" s="226"/>
      <c r="TSQ214" s="226"/>
      <c r="TSR214" s="226"/>
      <c r="TSS214" s="226"/>
      <c r="TST214" s="250"/>
      <c r="TSU214" s="250"/>
      <c r="TSV214" s="22"/>
      <c r="TSW214" s="22"/>
      <c r="TSX214" s="6"/>
      <c r="TSY214" s="7"/>
      <c r="TSZ214" s="7"/>
      <c r="TTA214" s="7"/>
      <c r="TTB214" s="8"/>
      <c r="TTC214" s="9"/>
      <c r="TTD214" s="10"/>
      <c r="TTE214" s="10"/>
      <c r="TTF214" s="10"/>
      <c r="TTG214" s="11"/>
      <c r="TTH214" s="8"/>
      <c r="TTI214" s="8"/>
      <c r="TTJ214" s="8"/>
      <c r="TTK214" s="11"/>
      <c r="TTL214" s="12"/>
      <c r="TTM214" s="12"/>
      <c r="TTN214" s="12"/>
      <c r="TTO214" s="12"/>
      <c r="TTP214" s="11"/>
      <c r="TTQ214" s="11"/>
      <c r="TTR214" s="11"/>
      <c r="TTS214" s="13"/>
      <c r="TTT214" s="14"/>
      <c r="TTU214" s="15"/>
      <c r="TTV214" s="15"/>
      <c r="TTW214" s="16"/>
      <c r="TTX214" s="16"/>
      <c r="TTY214" s="17"/>
      <c r="TTZ214" s="17"/>
      <c r="TUA214" s="283"/>
      <c r="TUB214" s="18"/>
      <c r="TUC214" s="59"/>
      <c r="TUD214" s="129"/>
      <c r="TUE214" s="290"/>
      <c r="TUF214" s="9"/>
      <c r="TUG214" s="259"/>
      <c r="TUH214" s="259"/>
      <c r="TUI214" s="262"/>
      <c r="TUJ214" s="262"/>
      <c r="TUK214" s="262"/>
      <c r="TUL214" s="262"/>
      <c r="TUM214" s="274"/>
      <c r="TUN214" s="274"/>
      <c r="TUO214" s="274"/>
      <c r="TUP214" s="274"/>
      <c r="TUQ214" s="262"/>
      <c r="TUR214" s="262"/>
      <c r="TUS214" s="262"/>
      <c r="TUT214" s="262"/>
      <c r="TUU214" s="261"/>
      <c r="TUV214" s="261"/>
      <c r="TUW214" s="261"/>
      <c r="TUX214" s="261"/>
      <c r="TUY214" s="261"/>
      <c r="TUZ214" s="261"/>
      <c r="TVA214" s="262"/>
      <c r="TVB214" s="262"/>
      <c r="TVC214" s="262"/>
      <c r="TVD214" s="262"/>
      <c r="TVE214" s="262"/>
      <c r="TVF214" s="262"/>
      <c r="TVG214" s="262"/>
      <c r="TVH214" s="262"/>
      <c r="TVI214" s="262"/>
      <c r="TVJ214" s="262"/>
      <c r="TVK214" s="261"/>
      <c r="TVL214" s="261"/>
      <c r="TVM214" s="262"/>
      <c r="TVN214" s="262"/>
      <c r="TVO214" s="262"/>
      <c r="TVP214" s="262"/>
      <c r="TVQ214" s="262"/>
      <c r="TVR214" s="262"/>
      <c r="TVS214" s="261"/>
      <c r="TVT214" s="261"/>
      <c r="TVU214" s="262"/>
      <c r="TVV214" s="262"/>
      <c r="TVW214" s="262"/>
      <c r="TVX214" s="262"/>
      <c r="TVY214" s="262"/>
      <c r="TVZ214" s="262"/>
      <c r="TWA214" s="261"/>
      <c r="TWB214" s="261"/>
      <c r="TWC214" s="262"/>
      <c r="TWD214" s="262"/>
      <c r="TWE214" s="262"/>
      <c r="TWF214" s="262"/>
      <c r="TWG214" s="262"/>
      <c r="TWH214" s="262"/>
      <c r="TWI214" s="262"/>
      <c r="TWJ214" s="262"/>
      <c r="TWK214" s="262"/>
      <c r="TWL214" s="262"/>
      <c r="TWM214" s="262"/>
      <c r="TWN214" s="262"/>
      <c r="TWO214" s="262"/>
      <c r="TWP214" s="262"/>
      <c r="TWQ214" s="262"/>
      <c r="TWR214" s="262"/>
      <c r="TWS214" s="226"/>
      <c r="TWT214" s="226"/>
      <c r="TWU214" s="226"/>
      <c r="TWV214" s="226"/>
      <c r="TWW214" s="226"/>
      <c r="TWX214" s="250"/>
      <c r="TWY214" s="250"/>
      <c r="TWZ214" s="22"/>
      <c r="TXA214" s="22"/>
      <c r="TXB214" s="6"/>
      <c r="TXC214" s="7"/>
      <c r="TXD214" s="7"/>
      <c r="TXE214" s="7"/>
      <c r="TXF214" s="8"/>
      <c r="TXG214" s="9"/>
      <c r="TXH214" s="10"/>
      <c r="TXI214" s="10"/>
      <c r="TXJ214" s="10"/>
      <c r="TXK214" s="11"/>
      <c r="TXL214" s="8"/>
      <c r="TXM214" s="8"/>
      <c r="TXN214" s="8"/>
      <c r="TXO214" s="11"/>
      <c r="TXP214" s="12"/>
      <c r="TXQ214" s="12"/>
      <c r="TXR214" s="12"/>
      <c r="TXS214" s="12"/>
      <c r="TXT214" s="11"/>
      <c r="TXU214" s="11"/>
      <c r="TXV214" s="11"/>
      <c r="TXW214" s="13"/>
      <c r="TXX214" s="14"/>
      <c r="TXY214" s="15"/>
      <c r="TXZ214" s="15"/>
      <c r="TYA214" s="16"/>
      <c r="TYB214" s="16"/>
      <c r="TYC214" s="17"/>
      <c r="TYD214" s="17"/>
      <c r="TYE214" s="283"/>
      <c r="TYF214" s="18"/>
      <c r="TYG214" s="59"/>
      <c r="TYH214" s="129"/>
      <c r="TYI214" s="290"/>
      <c r="TYJ214" s="9"/>
      <c r="TYK214" s="259"/>
      <c r="TYL214" s="259"/>
      <c r="TYM214" s="262"/>
      <c r="TYN214" s="262"/>
      <c r="TYO214" s="262"/>
      <c r="TYP214" s="262"/>
      <c r="TYQ214" s="274"/>
      <c r="TYR214" s="274"/>
      <c r="TYS214" s="274"/>
      <c r="TYT214" s="274"/>
      <c r="TYU214" s="262"/>
      <c r="TYV214" s="262"/>
      <c r="TYW214" s="262"/>
      <c r="TYX214" s="262"/>
      <c r="TYY214" s="261"/>
      <c r="TYZ214" s="261"/>
      <c r="TZA214" s="261"/>
      <c r="TZB214" s="261"/>
      <c r="TZC214" s="261"/>
      <c r="TZD214" s="261"/>
      <c r="TZE214" s="262"/>
      <c r="TZF214" s="262"/>
      <c r="TZG214" s="262"/>
      <c r="TZH214" s="262"/>
      <c r="TZI214" s="262"/>
      <c r="TZJ214" s="262"/>
      <c r="TZK214" s="262"/>
      <c r="TZL214" s="262"/>
      <c r="TZM214" s="262"/>
      <c r="TZN214" s="262"/>
      <c r="TZO214" s="261"/>
      <c r="TZP214" s="261"/>
      <c r="TZQ214" s="262"/>
      <c r="TZR214" s="262"/>
      <c r="TZS214" s="262"/>
      <c r="TZT214" s="262"/>
      <c r="TZU214" s="262"/>
      <c r="TZV214" s="262"/>
      <c r="TZW214" s="261"/>
      <c r="TZX214" s="261"/>
      <c r="TZY214" s="262"/>
      <c r="TZZ214" s="262"/>
      <c r="UAA214" s="262"/>
      <c r="UAB214" s="262"/>
      <c r="UAC214" s="262"/>
      <c r="UAD214" s="262"/>
      <c r="UAE214" s="261"/>
      <c r="UAF214" s="261"/>
      <c r="UAG214" s="262"/>
      <c r="UAH214" s="262"/>
      <c r="UAI214" s="262"/>
      <c r="UAJ214" s="262"/>
      <c r="UAK214" s="262"/>
      <c r="UAL214" s="262"/>
      <c r="UAM214" s="262"/>
      <c r="UAN214" s="262"/>
      <c r="UAO214" s="262"/>
      <c r="UAP214" s="262"/>
      <c r="UAQ214" s="262"/>
      <c r="UAR214" s="262"/>
      <c r="UAS214" s="262"/>
      <c r="UAT214" s="262"/>
      <c r="UAU214" s="262"/>
      <c r="UAV214" s="262"/>
      <c r="UAW214" s="226"/>
      <c r="UAX214" s="226"/>
      <c r="UAY214" s="226"/>
      <c r="UAZ214" s="226"/>
      <c r="UBA214" s="226"/>
      <c r="UBB214" s="250"/>
      <c r="UBC214" s="250"/>
      <c r="UBD214" s="22"/>
      <c r="UBE214" s="22"/>
      <c r="UBF214" s="6"/>
      <c r="UBG214" s="7"/>
      <c r="UBH214" s="7"/>
      <c r="UBI214" s="7"/>
      <c r="UBJ214" s="8"/>
      <c r="UBK214" s="9"/>
      <c r="UBL214" s="10"/>
      <c r="UBM214" s="10"/>
      <c r="UBN214" s="10"/>
      <c r="UBO214" s="11"/>
      <c r="UBP214" s="8"/>
      <c r="UBQ214" s="8"/>
      <c r="UBR214" s="8"/>
      <c r="UBS214" s="11"/>
      <c r="UBT214" s="12"/>
      <c r="UBU214" s="12"/>
      <c r="UBV214" s="12"/>
      <c r="UBW214" s="12"/>
      <c r="UBX214" s="11"/>
      <c r="UBY214" s="11"/>
      <c r="UBZ214" s="11"/>
      <c r="UCA214" s="13"/>
      <c r="UCB214" s="14"/>
      <c r="UCC214" s="15"/>
      <c r="UCD214" s="15"/>
      <c r="UCE214" s="16"/>
      <c r="UCF214" s="16"/>
      <c r="UCG214" s="17"/>
      <c r="UCH214" s="17"/>
      <c r="UCI214" s="283"/>
      <c r="UCJ214" s="18"/>
      <c r="UCK214" s="59"/>
      <c r="UCL214" s="129"/>
      <c r="UCM214" s="290"/>
      <c r="UCN214" s="9"/>
      <c r="UCO214" s="259"/>
      <c r="UCP214" s="259"/>
      <c r="UCQ214" s="262"/>
      <c r="UCR214" s="262"/>
      <c r="UCS214" s="262"/>
      <c r="UCT214" s="262"/>
      <c r="UCU214" s="274"/>
      <c r="UCV214" s="274"/>
      <c r="UCW214" s="274"/>
      <c r="UCX214" s="274"/>
      <c r="UCY214" s="262"/>
      <c r="UCZ214" s="262"/>
      <c r="UDA214" s="262"/>
      <c r="UDB214" s="262"/>
      <c r="UDC214" s="261"/>
      <c r="UDD214" s="261"/>
      <c r="UDE214" s="261"/>
      <c r="UDF214" s="261"/>
      <c r="UDG214" s="261"/>
      <c r="UDH214" s="261"/>
      <c r="UDI214" s="262"/>
      <c r="UDJ214" s="262"/>
      <c r="UDK214" s="262"/>
      <c r="UDL214" s="262"/>
      <c r="UDM214" s="262"/>
      <c r="UDN214" s="262"/>
      <c r="UDO214" s="262"/>
      <c r="UDP214" s="262"/>
      <c r="UDQ214" s="262"/>
      <c r="UDR214" s="262"/>
      <c r="UDS214" s="261"/>
      <c r="UDT214" s="261"/>
      <c r="UDU214" s="262"/>
      <c r="UDV214" s="262"/>
      <c r="UDW214" s="262"/>
      <c r="UDX214" s="262"/>
      <c r="UDY214" s="262"/>
      <c r="UDZ214" s="262"/>
      <c r="UEA214" s="261"/>
      <c r="UEB214" s="261"/>
      <c r="UEC214" s="262"/>
      <c r="UED214" s="262"/>
      <c r="UEE214" s="262"/>
      <c r="UEF214" s="262"/>
      <c r="UEG214" s="262"/>
      <c r="UEH214" s="262"/>
      <c r="UEI214" s="261"/>
      <c r="UEJ214" s="261"/>
      <c r="UEK214" s="262"/>
      <c r="UEL214" s="262"/>
      <c r="UEM214" s="262"/>
      <c r="UEN214" s="262"/>
      <c r="UEO214" s="262"/>
      <c r="UEP214" s="262"/>
      <c r="UEQ214" s="262"/>
      <c r="UER214" s="262"/>
      <c r="UES214" s="262"/>
      <c r="UET214" s="262"/>
      <c r="UEU214" s="262"/>
      <c r="UEV214" s="262"/>
      <c r="UEW214" s="262"/>
      <c r="UEX214" s="262"/>
      <c r="UEY214" s="262"/>
      <c r="UEZ214" s="262"/>
      <c r="UFA214" s="226"/>
      <c r="UFB214" s="226"/>
      <c r="UFC214" s="226"/>
      <c r="UFD214" s="226"/>
      <c r="UFE214" s="226"/>
      <c r="UFF214" s="250"/>
      <c r="UFG214" s="250"/>
      <c r="UFH214" s="22"/>
      <c r="UFI214" s="22"/>
      <c r="UFJ214" s="6"/>
      <c r="UFK214" s="7"/>
      <c r="UFL214" s="7"/>
      <c r="UFM214" s="7"/>
      <c r="UFN214" s="8"/>
      <c r="UFO214" s="9"/>
      <c r="UFP214" s="10"/>
      <c r="UFQ214" s="10"/>
      <c r="UFR214" s="10"/>
      <c r="UFS214" s="11"/>
      <c r="UFT214" s="8"/>
      <c r="UFU214" s="8"/>
      <c r="UFV214" s="8"/>
      <c r="UFW214" s="11"/>
      <c r="UFX214" s="12"/>
      <c r="UFY214" s="12"/>
      <c r="UFZ214" s="12"/>
      <c r="UGA214" s="12"/>
      <c r="UGB214" s="11"/>
      <c r="UGC214" s="11"/>
      <c r="UGD214" s="11"/>
      <c r="UGE214" s="13"/>
      <c r="UGF214" s="14"/>
      <c r="UGG214" s="15"/>
      <c r="UGH214" s="15"/>
      <c r="UGI214" s="16"/>
      <c r="UGJ214" s="16"/>
      <c r="UGK214" s="17"/>
      <c r="UGL214" s="17"/>
      <c r="UGM214" s="283"/>
      <c r="UGN214" s="18"/>
      <c r="UGO214" s="59"/>
      <c r="UGP214" s="129"/>
      <c r="UGQ214" s="290"/>
      <c r="UGR214" s="9"/>
      <c r="UGS214" s="259"/>
      <c r="UGT214" s="259"/>
      <c r="UGU214" s="262"/>
      <c r="UGV214" s="262"/>
      <c r="UGW214" s="262"/>
      <c r="UGX214" s="262"/>
      <c r="UGY214" s="274"/>
      <c r="UGZ214" s="274"/>
      <c r="UHA214" s="274"/>
      <c r="UHB214" s="274"/>
      <c r="UHC214" s="262"/>
      <c r="UHD214" s="262"/>
      <c r="UHE214" s="262"/>
      <c r="UHF214" s="262"/>
      <c r="UHG214" s="261"/>
      <c r="UHH214" s="261"/>
      <c r="UHI214" s="261"/>
      <c r="UHJ214" s="261"/>
      <c r="UHK214" s="261"/>
      <c r="UHL214" s="261"/>
      <c r="UHM214" s="262"/>
      <c r="UHN214" s="262"/>
      <c r="UHO214" s="262"/>
      <c r="UHP214" s="262"/>
      <c r="UHQ214" s="262"/>
      <c r="UHR214" s="262"/>
      <c r="UHS214" s="262"/>
      <c r="UHT214" s="262"/>
      <c r="UHU214" s="262"/>
      <c r="UHV214" s="262"/>
      <c r="UHW214" s="261"/>
      <c r="UHX214" s="261"/>
      <c r="UHY214" s="262"/>
      <c r="UHZ214" s="262"/>
      <c r="UIA214" s="262"/>
      <c r="UIB214" s="262"/>
      <c r="UIC214" s="262"/>
      <c r="UID214" s="262"/>
      <c r="UIE214" s="261"/>
      <c r="UIF214" s="261"/>
      <c r="UIG214" s="262"/>
      <c r="UIH214" s="262"/>
      <c r="UII214" s="262"/>
      <c r="UIJ214" s="262"/>
      <c r="UIK214" s="262"/>
      <c r="UIL214" s="262"/>
      <c r="UIM214" s="261"/>
      <c r="UIN214" s="261"/>
      <c r="UIO214" s="262"/>
      <c r="UIP214" s="262"/>
      <c r="UIQ214" s="262"/>
      <c r="UIR214" s="262"/>
      <c r="UIS214" s="262"/>
      <c r="UIT214" s="262"/>
      <c r="UIU214" s="262"/>
      <c r="UIV214" s="262"/>
      <c r="UIW214" s="262"/>
      <c r="UIX214" s="262"/>
      <c r="UIY214" s="262"/>
      <c r="UIZ214" s="262"/>
      <c r="UJA214" s="262"/>
      <c r="UJB214" s="262"/>
      <c r="UJC214" s="262"/>
      <c r="UJD214" s="262"/>
      <c r="UJE214" s="226"/>
      <c r="UJF214" s="226"/>
      <c r="UJG214" s="226"/>
      <c r="UJH214" s="226"/>
      <c r="UJI214" s="226"/>
      <c r="UJJ214" s="250"/>
      <c r="UJK214" s="250"/>
      <c r="UJL214" s="22"/>
      <c r="UJM214" s="22"/>
      <c r="UJN214" s="6"/>
      <c r="UJO214" s="7"/>
      <c r="UJP214" s="7"/>
      <c r="UJQ214" s="7"/>
      <c r="UJR214" s="8"/>
      <c r="UJS214" s="9"/>
      <c r="UJT214" s="10"/>
      <c r="UJU214" s="10"/>
      <c r="UJV214" s="10"/>
      <c r="UJW214" s="11"/>
      <c r="UJX214" s="8"/>
      <c r="UJY214" s="8"/>
      <c r="UJZ214" s="8"/>
      <c r="UKA214" s="11"/>
      <c r="UKB214" s="12"/>
      <c r="UKC214" s="12"/>
      <c r="UKD214" s="12"/>
      <c r="UKE214" s="12"/>
      <c r="UKF214" s="11"/>
      <c r="UKG214" s="11"/>
      <c r="UKH214" s="11"/>
      <c r="UKI214" s="13"/>
      <c r="UKJ214" s="14"/>
      <c r="UKK214" s="15"/>
      <c r="UKL214" s="15"/>
      <c r="UKM214" s="16"/>
      <c r="UKN214" s="16"/>
      <c r="UKO214" s="17"/>
      <c r="UKP214" s="17"/>
      <c r="UKQ214" s="283"/>
      <c r="UKR214" s="18"/>
      <c r="UKS214" s="59"/>
      <c r="UKT214" s="129"/>
      <c r="UKU214" s="290"/>
      <c r="UKV214" s="9"/>
      <c r="UKW214" s="259"/>
      <c r="UKX214" s="259"/>
      <c r="UKY214" s="262"/>
      <c r="UKZ214" s="262"/>
      <c r="ULA214" s="262"/>
      <c r="ULB214" s="262"/>
      <c r="ULC214" s="274"/>
      <c r="ULD214" s="274"/>
      <c r="ULE214" s="274"/>
      <c r="ULF214" s="274"/>
      <c r="ULG214" s="262"/>
      <c r="ULH214" s="262"/>
      <c r="ULI214" s="262"/>
      <c r="ULJ214" s="262"/>
      <c r="ULK214" s="261"/>
      <c r="ULL214" s="261"/>
      <c r="ULM214" s="261"/>
      <c r="ULN214" s="261"/>
      <c r="ULO214" s="261"/>
      <c r="ULP214" s="261"/>
      <c r="ULQ214" s="262"/>
      <c r="ULR214" s="262"/>
      <c r="ULS214" s="262"/>
      <c r="ULT214" s="262"/>
      <c r="ULU214" s="262"/>
      <c r="ULV214" s="262"/>
      <c r="ULW214" s="262"/>
      <c r="ULX214" s="262"/>
      <c r="ULY214" s="262"/>
      <c r="ULZ214" s="262"/>
      <c r="UMA214" s="261"/>
      <c r="UMB214" s="261"/>
      <c r="UMC214" s="262"/>
      <c r="UMD214" s="262"/>
      <c r="UME214" s="262"/>
      <c r="UMF214" s="262"/>
      <c r="UMG214" s="262"/>
      <c r="UMH214" s="262"/>
      <c r="UMI214" s="261"/>
      <c r="UMJ214" s="261"/>
      <c r="UMK214" s="262"/>
      <c r="UML214" s="262"/>
      <c r="UMM214" s="262"/>
      <c r="UMN214" s="262"/>
      <c r="UMO214" s="262"/>
      <c r="UMP214" s="262"/>
      <c r="UMQ214" s="261"/>
      <c r="UMR214" s="261"/>
      <c r="UMS214" s="262"/>
      <c r="UMT214" s="262"/>
      <c r="UMU214" s="262"/>
      <c r="UMV214" s="262"/>
      <c r="UMW214" s="262"/>
      <c r="UMX214" s="262"/>
      <c r="UMY214" s="262"/>
      <c r="UMZ214" s="262"/>
      <c r="UNA214" s="262"/>
      <c r="UNB214" s="262"/>
      <c r="UNC214" s="262"/>
      <c r="UND214" s="262"/>
      <c r="UNE214" s="262"/>
      <c r="UNF214" s="262"/>
      <c r="UNG214" s="262"/>
      <c r="UNH214" s="262"/>
      <c r="UNI214" s="226"/>
      <c r="UNJ214" s="226"/>
      <c r="UNK214" s="226"/>
      <c r="UNL214" s="226"/>
      <c r="UNM214" s="226"/>
      <c r="UNN214" s="250"/>
      <c r="UNO214" s="250"/>
      <c r="UNP214" s="22"/>
      <c r="UNQ214" s="22"/>
      <c r="UNR214" s="6"/>
      <c r="UNS214" s="7"/>
      <c r="UNT214" s="7"/>
      <c r="UNU214" s="7"/>
      <c r="UNV214" s="8"/>
      <c r="UNW214" s="9"/>
      <c r="UNX214" s="10"/>
      <c r="UNY214" s="10"/>
      <c r="UNZ214" s="10"/>
      <c r="UOA214" s="11"/>
      <c r="UOB214" s="8"/>
      <c r="UOC214" s="8"/>
      <c r="UOD214" s="8"/>
      <c r="UOE214" s="11"/>
      <c r="UOF214" s="12"/>
      <c r="UOG214" s="12"/>
      <c r="UOH214" s="12"/>
      <c r="UOI214" s="12"/>
      <c r="UOJ214" s="11"/>
      <c r="UOK214" s="11"/>
      <c r="UOL214" s="11"/>
      <c r="UOM214" s="13"/>
      <c r="UON214" s="14"/>
      <c r="UOO214" s="15"/>
      <c r="UOP214" s="15"/>
      <c r="UOQ214" s="16"/>
      <c r="UOR214" s="16"/>
      <c r="UOS214" s="17"/>
      <c r="UOT214" s="17"/>
      <c r="UOU214" s="283"/>
      <c r="UOV214" s="18"/>
      <c r="UOW214" s="59"/>
      <c r="UOX214" s="129"/>
      <c r="UOY214" s="290"/>
      <c r="UOZ214" s="9"/>
      <c r="UPA214" s="259"/>
      <c r="UPB214" s="259"/>
      <c r="UPC214" s="262"/>
      <c r="UPD214" s="262"/>
      <c r="UPE214" s="262"/>
      <c r="UPF214" s="262"/>
      <c r="UPG214" s="274"/>
      <c r="UPH214" s="274"/>
      <c r="UPI214" s="274"/>
      <c r="UPJ214" s="274"/>
      <c r="UPK214" s="262"/>
      <c r="UPL214" s="262"/>
      <c r="UPM214" s="262"/>
      <c r="UPN214" s="262"/>
      <c r="UPO214" s="261"/>
      <c r="UPP214" s="261"/>
      <c r="UPQ214" s="261"/>
      <c r="UPR214" s="261"/>
      <c r="UPS214" s="261"/>
      <c r="UPT214" s="261"/>
      <c r="UPU214" s="262"/>
      <c r="UPV214" s="262"/>
      <c r="UPW214" s="262"/>
      <c r="UPX214" s="262"/>
      <c r="UPY214" s="262"/>
      <c r="UPZ214" s="262"/>
      <c r="UQA214" s="262"/>
      <c r="UQB214" s="262"/>
      <c r="UQC214" s="262"/>
      <c r="UQD214" s="262"/>
      <c r="UQE214" s="261"/>
      <c r="UQF214" s="261"/>
      <c r="UQG214" s="262"/>
      <c r="UQH214" s="262"/>
      <c r="UQI214" s="262"/>
      <c r="UQJ214" s="262"/>
      <c r="UQK214" s="262"/>
      <c r="UQL214" s="262"/>
      <c r="UQM214" s="261"/>
      <c r="UQN214" s="261"/>
      <c r="UQO214" s="262"/>
      <c r="UQP214" s="262"/>
      <c r="UQQ214" s="262"/>
      <c r="UQR214" s="262"/>
      <c r="UQS214" s="262"/>
      <c r="UQT214" s="262"/>
      <c r="UQU214" s="261"/>
      <c r="UQV214" s="261"/>
      <c r="UQW214" s="262"/>
      <c r="UQX214" s="262"/>
      <c r="UQY214" s="262"/>
      <c r="UQZ214" s="262"/>
      <c r="URA214" s="262"/>
      <c r="URB214" s="262"/>
      <c r="URC214" s="262"/>
      <c r="URD214" s="262"/>
      <c r="URE214" s="262"/>
      <c r="URF214" s="262"/>
      <c r="URG214" s="262"/>
      <c r="URH214" s="262"/>
      <c r="URI214" s="262"/>
      <c r="URJ214" s="262"/>
      <c r="URK214" s="262"/>
      <c r="URL214" s="262"/>
      <c r="URM214" s="226"/>
      <c r="URN214" s="226"/>
      <c r="URO214" s="226"/>
      <c r="URP214" s="226"/>
      <c r="URQ214" s="226"/>
      <c r="URR214" s="250"/>
      <c r="URS214" s="250"/>
      <c r="URT214" s="22"/>
      <c r="URU214" s="22"/>
      <c r="URV214" s="6"/>
      <c r="URW214" s="7"/>
      <c r="URX214" s="7"/>
      <c r="URY214" s="7"/>
      <c r="URZ214" s="8"/>
      <c r="USA214" s="9"/>
      <c r="USB214" s="10"/>
      <c r="USC214" s="10"/>
      <c r="USD214" s="10"/>
      <c r="USE214" s="11"/>
      <c r="USF214" s="8"/>
      <c r="USG214" s="8"/>
      <c r="USH214" s="8"/>
      <c r="USI214" s="11"/>
      <c r="USJ214" s="12"/>
      <c r="USK214" s="12"/>
      <c r="USL214" s="12"/>
      <c r="USM214" s="12"/>
      <c r="USN214" s="11"/>
      <c r="USO214" s="11"/>
      <c r="USP214" s="11"/>
      <c r="USQ214" s="13"/>
      <c r="USR214" s="14"/>
      <c r="USS214" s="15"/>
      <c r="UST214" s="15"/>
      <c r="USU214" s="16"/>
      <c r="USV214" s="16"/>
      <c r="USW214" s="17"/>
      <c r="USX214" s="17"/>
      <c r="USY214" s="283"/>
      <c r="USZ214" s="18"/>
      <c r="UTA214" s="59"/>
      <c r="UTB214" s="129"/>
      <c r="UTC214" s="290"/>
      <c r="UTD214" s="9"/>
      <c r="UTE214" s="259"/>
      <c r="UTF214" s="259"/>
      <c r="UTG214" s="262"/>
      <c r="UTH214" s="262"/>
      <c r="UTI214" s="262"/>
      <c r="UTJ214" s="262"/>
      <c r="UTK214" s="274"/>
      <c r="UTL214" s="274"/>
      <c r="UTM214" s="274"/>
      <c r="UTN214" s="274"/>
      <c r="UTO214" s="262"/>
      <c r="UTP214" s="262"/>
      <c r="UTQ214" s="262"/>
      <c r="UTR214" s="262"/>
      <c r="UTS214" s="261"/>
      <c r="UTT214" s="261"/>
      <c r="UTU214" s="261"/>
      <c r="UTV214" s="261"/>
      <c r="UTW214" s="261"/>
      <c r="UTX214" s="261"/>
      <c r="UTY214" s="262"/>
      <c r="UTZ214" s="262"/>
      <c r="UUA214" s="262"/>
      <c r="UUB214" s="262"/>
      <c r="UUC214" s="262"/>
      <c r="UUD214" s="262"/>
      <c r="UUE214" s="262"/>
      <c r="UUF214" s="262"/>
      <c r="UUG214" s="262"/>
      <c r="UUH214" s="262"/>
      <c r="UUI214" s="261"/>
      <c r="UUJ214" s="261"/>
      <c r="UUK214" s="262"/>
      <c r="UUL214" s="262"/>
      <c r="UUM214" s="262"/>
      <c r="UUN214" s="262"/>
      <c r="UUO214" s="262"/>
      <c r="UUP214" s="262"/>
      <c r="UUQ214" s="261"/>
      <c r="UUR214" s="261"/>
      <c r="UUS214" s="262"/>
      <c r="UUT214" s="262"/>
      <c r="UUU214" s="262"/>
      <c r="UUV214" s="262"/>
      <c r="UUW214" s="262"/>
      <c r="UUX214" s="262"/>
      <c r="UUY214" s="261"/>
      <c r="UUZ214" s="261"/>
      <c r="UVA214" s="262"/>
      <c r="UVB214" s="262"/>
      <c r="UVC214" s="262"/>
      <c r="UVD214" s="262"/>
      <c r="UVE214" s="262"/>
      <c r="UVF214" s="262"/>
      <c r="UVG214" s="262"/>
      <c r="UVH214" s="262"/>
      <c r="UVI214" s="262"/>
      <c r="UVJ214" s="262"/>
      <c r="UVK214" s="262"/>
      <c r="UVL214" s="262"/>
      <c r="UVM214" s="262"/>
      <c r="UVN214" s="262"/>
      <c r="UVO214" s="262"/>
      <c r="UVP214" s="262"/>
      <c r="UVQ214" s="226"/>
      <c r="UVR214" s="226"/>
      <c r="UVS214" s="226"/>
      <c r="UVT214" s="226"/>
      <c r="UVU214" s="226"/>
      <c r="UVV214" s="250"/>
      <c r="UVW214" s="250"/>
      <c r="UVX214" s="22"/>
      <c r="UVY214" s="22"/>
      <c r="UVZ214" s="6"/>
      <c r="UWA214" s="7"/>
      <c r="UWB214" s="7"/>
      <c r="UWC214" s="7"/>
      <c r="UWD214" s="8"/>
      <c r="UWE214" s="9"/>
      <c r="UWF214" s="10"/>
      <c r="UWG214" s="10"/>
      <c r="UWH214" s="10"/>
      <c r="UWI214" s="11"/>
      <c r="UWJ214" s="8"/>
      <c r="UWK214" s="8"/>
      <c r="UWL214" s="8"/>
      <c r="UWM214" s="11"/>
      <c r="UWN214" s="12"/>
      <c r="UWO214" s="12"/>
      <c r="UWP214" s="12"/>
      <c r="UWQ214" s="12"/>
      <c r="UWR214" s="11"/>
      <c r="UWS214" s="11"/>
      <c r="UWT214" s="11"/>
      <c r="UWU214" s="13"/>
      <c r="UWV214" s="14"/>
      <c r="UWW214" s="15"/>
      <c r="UWX214" s="15"/>
      <c r="UWY214" s="16"/>
      <c r="UWZ214" s="16"/>
      <c r="UXA214" s="17"/>
      <c r="UXB214" s="17"/>
      <c r="UXC214" s="283"/>
      <c r="UXD214" s="18"/>
      <c r="UXE214" s="59"/>
      <c r="UXF214" s="129"/>
      <c r="UXG214" s="290"/>
      <c r="UXH214" s="9"/>
      <c r="UXI214" s="259"/>
      <c r="UXJ214" s="259"/>
      <c r="UXK214" s="262"/>
      <c r="UXL214" s="262"/>
      <c r="UXM214" s="262"/>
      <c r="UXN214" s="262"/>
      <c r="UXO214" s="274"/>
      <c r="UXP214" s="274"/>
      <c r="UXQ214" s="274"/>
      <c r="UXR214" s="274"/>
      <c r="UXS214" s="262"/>
      <c r="UXT214" s="262"/>
      <c r="UXU214" s="262"/>
      <c r="UXV214" s="262"/>
      <c r="UXW214" s="261"/>
      <c r="UXX214" s="261"/>
      <c r="UXY214" s="261"/>
      <c r="UXZ214" s="261"/>
      <c r="UYA214" s="261"/>
      <c r="UYB214" s="261"/>
      <c r="UYC214" s="262"/>
      <c r="UYD214" s="262"/>
      <c r="UYE214" s="262"/>
      <c r="UYF214" s="262"/>
      <c r="UYG214" s="262"/>
      <c r="UYH214" s="262"/>
      <c r="UYI214" s="262"/>
      <c r="UYJ214" s="262"/>
      <c r="UYK214" s="262"/>
      <c r="UYL214" s="262"/>
      <c r="UYM214" s="261"/>
      <c r="UYN214" s="261"/>
      <c r="UYO214" s="262"/>
      <c r="UYP214" s="262"/>
      <c r="UYQ214" s="262"/>
      <c r="UYR214" s="262"/>
      <c r="UYS214" s="262"/>
      <c r="UYT214" s="262"/>
      <c r="UYU214" s="261"/>
      <c r="UYV214" s="261"/>
      <c r="UYW214" s="262"/>
      <c r="UYX214" s="262"/>
      <c r="UYY214" s="262"/>
      <c r="UYZ214" s="262"/>
      <c r="UZA214" s="262"/>
      <c r="UZB214" s="262"/>
      <c r="UZC214" s="261"/>
      <c r="UZD214" s="261"/>
      <c r="UZE214" s="262"/>
      <c r="UZF214" s="262"/>
      <c r="UZG214" s="262"/>
      <c r="UZH214" s="262"/>
      <c r="UZI214" s="262"/>
      <c r="UZJ214" s="262"/>
      <c r="UZK214" s="262"/>
      <c r="UZL214" s="262"/>
      <c r="UZM214" s="262"/>
      <c r="UZN214" s="262"/>
      <c r="UZO214" s="262"/>
      <c r="UZP214" s="262"/>
      <c r="UZQ214" s="262"/>
      <c r="UZR214" s="262"/>
      <c r="UZS214" s="262"/>
      <c r="UZT214" s="262"/>
      <c r="UZU214" s="226"/>
      <c r="UZV214" s="226"/>
      <c r="UZW214" s="226"/>
      <c r="UZX214" s="226"/>
      <c r="UZY214" s="226"/>
      <c r="UZZ214" s="250"/>
      <c r="VAA214" s="250"/>
      <c r="VAB214" s="22"/>
      <c r="VAC214" s="22"/>
      <c r="VAD214" s="6"/>
      <c r="VAE214" s="7"/>
      <c r="VAF214" s="7"/>
      <c r="VAG214" s="7"/>
      <c r="VAH214" s="8"/>
      <c r="VAI214" s="9"/>
      <c r="VAJ214" s="10"/>
      <c r="VAK214" s="10"/>
      <c r="VAL214" s="10"/>
      <c r="VAM214" s="11"/>
      <c r="VAN214" s="8"/>
      <c r="VAO214" s="8"/>
      <c r="VAP214" s="8"/>
      <c r="VAQ214" s="11"/>
      <c r="VAR214" s="12"/>
      <c r="VAS214" s="12"/>
      <c r="VAT214" s="12"/>
      <c r="VAU214" s="12"/>
      <c r="VAV214" s="11"/>
      <c r="VAW214" s="11"/>
      <c r="VAX214" s="11"/>
      <c r="VAY214" s="13"/>
      <c r="VAZ214" s="14"/>
      <c r="VBA214" s="15"/>
      <c r="VBB214" s="15"/>
      <c r="VBC214" s="16"/>
      <c r="VBD214" s="16"/>
      <c r="VBE214" s="17"/>
      <c r="VBF214" s="17"/>
      <c r="VBG214" s="283"/>
      <c r="VBH214" s="18"/>
      <c r="VBI214" s="59"/>
      <c r="VBJ214" s="129"/>
      <c r="VBK214" s="290"/>
      <c r="VBL214" s="9"/>
      <c r="VBM214" s="259"/>
      <c r="VBN214" s="259"/>
      <c r="VBO214" s="262"/>
      <c r="VBP214" s="262"/>
      <c r="VBQ214" s="262"/>
      <c r="VBR214" s="262"/>
      <c r="VBS214" s="274"/>
      <c r="VBT214" s="274"/>
      <c r="VBU214" s="274"/>
      <c r="VBV214" s="274"/>
      <c r="VBW214" s="262"/>
      <c r="VBX214" s="262"/>
      <c r="VBY214" s="262"/>
      <c r="VBZ214" s="262"/>
      <c r="VCA214" s="261"/>
      <c r="VCB214" s="261"/>
      <c r="VCC214" s="261"/>
      <c r="VCD214" s="261"/>
      <c r="VCE214" s="261"/>
      <c r="VCF214" s="261"/>
      <c r="VCG214" s="262"/>
      <c r="VCH214" s="262"/>
      <c r="VCI214" s="262"/>
      <c r="VCJ214" s="262"/>
      <c r="VCK214" s="262"/>
      <c r="VCL214" s="262"/>
      <c r="VCM214" s="262"/>
      <c r="VCN214" s="262"/>
      <c r="VCO214" s="262"/>
      <c r="VCP214" s="262"/>
      <c r="VCQ214" s="261"/>
      <c r="VCR214" s="261"/>
      <c r="VCS214" s="262"/>
      <c r="VCT214" s="262"/>
      <c r="VCU214" s="262"/>
      <c r="VCV214" s="262"/>
      <c r="VCW214" s="262"/>
      <c r="VCX214" s="262"/>
      <c r="VCY214" s="261"/>
      <c r="VCZ214" s="261"/>
      <c r="VDA214" s="262"/>
      <c r="VDB214" s="262"/>
      <c r="VDC214" s="262"/>
      <c r="VDD214" s="262"/>
      <c r="VDE214" s="262"/>
      <c r="VDF214" s="262"/>
      <c r="VDG214" s="261"/>
      <c r="VDH214" s="261"/>
      <c r="VDI214" s="262"/>
      <c r="VDJ214" s="262"/>
      <c r="VDK214" s="262"/>
      <c r="VDL214" s="262"/>
      <c r="VDM214" s="262"/>
      <c r="VDN214" s="262"/>
      <c r="VDO214" s="262"/>
      <c r="VDP214" s="262"/>
      <c r="VDQ214" s="262"/>
      <c r="VDR214" s="262"/>
      <c r="VDS214" s="262"/>
      <c r="VDT214" s="262"/>
      <c r="VDU214" s="262"/>
      <c r="VDV214" s="262"/>
      <c r="VDW214" s="262"/>
      <c r="VDX214" s="262"/>
      <c r="VDY214" s="226"/>
      <c r="VDZ214" s="226"/>
      <c r="VEA214" s="226"/>
      <c r="VEB214" s="226"/>
      <c r="VEC214" s="226"/>
      <c r="VED214" s="250"/>
      <c r="VEE214" s="250"/>
      <c r="VEF214" s="22"/>
      <c r="VEG214" s="22"/>
      <c r="VEH214" s="6"/>
      <c r="VEI214" s="7"/>
      <c r="VEJ214" s="7"/>
      <c r="VEK214" s="7"/>
      <c r="VEL214" s="8"/>
      <c r="VEM214" s="9"/>
      <c r="VEN214" s="10"/>
      <c r="VEO214" s="10"/>
      <c r="VEP214" s="10"/>
      <c r="VEQ214" s="11"/>
      <c r="VER214" s="8"/>
      <c r="VES214" s="8"/>
      <c r="VET214" s="8"/>
      <c r="VEU214" s="11"/>
      <c r="VEV214" s="12"/>
      <c r="VEW214" s="12"/>
      <c r="VEX214" s="12"/>
      <c r="VEY214" s="12"/>
      <c r="VEZ214" s="11"/>
      <c r="VFA214" s="11"/>
      <c r="VFB214" s="11"/>
      <c r="VFC214" s="13"/>
      <c r="VFD214" s="14"/>
      <c r="VFE214" s="15"/>
      <c r="VFF214" s="15"/>
      <c r="VFG214" s="16"/>
      <c r="VFH214" s="16"/>
      <c r="VFI214" s="17"/>
      <c r="VFJ214" s="17"/>
      <c r="VFK214" s="283"/>
      <c r="VFL214" s="18"/>
      <c r="VFM214" s="59"/>
      <c r="VFN214" s="129"/>
      <c r="VFO214" s="290"/>
      <c r="VFP214" s="9"/>
      <c r="VFQ214" s="259"/>
      <c r="VFR214" s="259"/>
      <c r="VFS214" s="262"/>
      <c r="VFT214" s="262"/>
      <c r="VFU214" s="262"/>
      <c r="VFV214" s="262"/>
      <c r="VFW214" s="274"/>
      <c r="VFX214" s="274"/>
      <c r="VFY214" s="274"/>
      <c r="VFZ214" s="274"/>
      <c r="VGA214" s="262"/>
      <c r="VGB214" s="262"/>
      <c r="VGC214" s="262"/>
      <c r="VGD214" s="262"/>
      <c r="VGE214" s="261"/>
      <c r="VGF214" s="261"/>
      <c r="VGG214" s="261"/>
      <c r="VGH214" s="261"/>
      <c r="VGI214" s="261"/>
      <c r="VGJ214" s="261"/>
      <c r="VGK214" s="262"/>
      <c r="VGL214" s="262"/>
      <c r="VGM214" s="262"/>
      <c r="VGN214" s="262"/>
      <c r="VGO214" s="262"/>
      <c r="VGP214" s="262"/>
      <c r="VGQ214" s="262"/>
      <c r="VGR214" s="262"/>
      <c r="VGS214" s="262"/>
      <c r="VGT214" s="262"/>
      <c r="VGU214" s="261"/>
      <c r="VGV214" s="261"/>
      <c r="VGW214" s="262"/>
      <c r="VGX214" s="262"/>
      <c r="VGY214" s="262"/>
      <c r="VGZ214" s="262"/>
      <c r="VHA214" s="262"/>
      <c r="VHB214" s="262"/>
      <c r="VHC214" s="261"/>
      <c r="VHD214" s="261"/>
      <c r="VHE214" s="262"/>
      <c r="VHF214" s="262"/>
      <c r="VHG214" s="262"/>
      <c r="VHH214" s="262"/>
      <c r="VHI214" s="262"/>
      <c r="VHJ214" s="262"/>
      <c r="VHK214" s="261"/>
      <c r="VHL214" s="261"/>
      <c r="VHM214" s="262"/>
      <c r="VHN214" s="262"/>
      <c r="VHO214" s="262"/>
      <c r="VHP214" s="262"/>
      <c r="VHQ214" s="262"/>
      <c r="VHR214" s="262"/>
      <c r="VHS214" s="262"/>
      <c r="VHT214" s="262"/>
      <c r="VHU214" s="262"/>
      <c r="VHV214" s="262"/>
      <c r="VHW214" s="262"/>
      <c r="VHX214" s="262"/>
      <c r="VHY214" s="262"/>
      <c r="VHZ214" s="262"/>
      <c r="VIA214" s="262"/>
      <c r="VIB214" s="262"/>
      <c r="VIC214" s="226"/>
      <c r="VID214" s="226"/>
      <c r="VIE214" s="226"/>
      <c r="VIF214" s="226"/>
      <c r="VIG214" s="226"/>
      <c r="VIH214" s="250"/>
      <c r="VII214" s="250"/>
      <c r="VIJ214" s="22"/>
      <c r="VIK214" s="22"/>
      <c r="VIL214" s="6"/>
      <c r="VIM214" s="7"/>
      <c r="VIN214" s="7"/>
      <c r="VIO214" s="7"/>
      <c r="VIP214" s="8"/>
      <c r="VIQ214" s="9"/>
      <c r="VIR214" s="10"/>
      <c r="VIS214" s="10"/>
      <c r="VIT214" s="10"/>
      <c r="VIU214" s="11"/>
      <c r="VIV214" s="8"/>
      <c r="VIW214" s="8"/>
      <c r="VIX214" s="8"/>
      <c r="VIY214" s="11"/>
      <c r="VIZ214" s="12"/>
      <c r="VJA214" s="12"/>
      <c r="VJB214" s="12"/>
      <c r="VJC214" s="12"/>
      <c r="VJD214" s="11"/>
      <c r="VJE214" s="11"/>
      <c r="VJF214" s="11"/>
      <c r="VJG214" s="13"/>
      <c r="VJH214" s="14"/>
      <c r="VJI214" s="15"/>
      <c r="VJJ214" s="15"/>
      <c r="VJK214" s="16"/>
      <c r="VJL214" s="16"/>
      <c r="VJM214" s="17"/>
      <c r="VJN214" s="17"/>
      <c r="VJO214" s="283"/>
      <c r="VJP214" s="18"/>
      <c r="VJQ214" s="59"/>
      <c r="VJR214" s="129"/>
      <c r="VJS214" s="290"/>
      <c r="VJT214" s="9"/>
      <c r="VJU214" s="259"/>
      <c r="VJV214" s="259"/>
      <c r="VJW214" s="262"/>
      <c r="VJX214" s="262"/>
      <c r="VJY214" s="262"/>
      <c r="VJZ214" s="262"/>
      <c r="VKA214" s="274"/>
      <c r="VKB214" s="274"/>
      <c r="VKC214" s="274"/>
      <c r="VKD214" s="274"/>
      <c r="VKE214" s="262"/>
      <c r="VKF214" s="262"/>
      <c r="VKG214" s="262"/>
      <c r="VKH214" s="262"/>
      <c r="VKI214" s="261"/>
      <c r="VKJ214" s="261"/>
      <c r="VKK214" s="261"/>
      <c r="VKL214" s="261"/>
      <c r="VKM214" s="261"/>
      <c r="VKN214" s="261"/>
      <c r="VKO214" s="262"/>
      <c r="VKP214" s="262"/>
      <c r="VKQ214" s="262"/>
      <c r="VKR214" s="262"/>
      <c r="VKS214" s="262"/>
      <c r="VKT214" s="262"/>
      <c r="VKU214" s="262"/>
      <c r="VKV214" s="262"/>
      <c r="VKW214" s="262"/>
      <c r="VKX214" s="262"/>
      <c r="VKY214" s="261"/>
      <c r="VKZ214" s="261"/>
      <c r="VLA214" s="262"/>
      <c r="VLB214" s="262"/>
      <c r="VLC214" s="262"/>
      <c r="VLD214" s="262"/>
      <c r="VLE214" s="262"/>
      <c r="VLF214" s="262"/>
      <c r="VLG214" s="261"/>
      <c r="VLH214" s="261"/>
      <c r="VLI214" s="262"/>
      <c r="VLJ214" s="262"/>
      <c r="VLK214" s="262"/>
      <c r="VLL214" s="262"/>
      <c r="VLM214" s="262"/>
      <c r="VLN214" s="262"/>
      <c r="VLO214" s="261"/>
      <c r="VLP214" s="261"/>
      <c r="VLQ214" s="262"/>
      <c r="VLR214" s="262"/>
      <c r="VLS214" s="262"/>
      <c r="VLT214" s="262"/>
      <c r="VLU214" s="262"/>
      <c r="VLV214" s="262"/>
      <c r="VLW214" s="262"/>
      <c r="VLX214" s="262"/>
      <c r="VLY214" s="262"/>
      <c r="VLZ214" s="262"/>
      <c r="VMA214" s="262"/>
      <c r="VMB214" s="262"/>
      <c r="VMC214" s="262"/>
      <c r="VMD214" s="262"/>
      <c r="VME214" s="262"/>
      <c r="VMF214" s="262"/>
      <c r="VMG214" s="226"/>
      <c r="VMH214" s="226"/>
      <c r="VMI214" s="226"/>
      <c r="VMJ214" s="226"/>
      <c r="VMK214" s="226"/>
      <c r="VML214" s="250"/>
      <c r="VMM214" s="250"/>
      <c r="VMN214" s="22"/>
      <c r="VMO214" s="22"/>
      <c r="VMP214" s="6"/>
      <c r="VMQ214" s="7"/>
      <c r="VMR214" s="7"/>
      <c r="VMS214" s="7"/>
      <c r="VMT214" s="8"/>
      <c r="VMU214" s="9"/>
      <c r="VMV214" s="10"/>
      <c r="VMW214" s="10"/>
      <c r="VMX214" s="10"/>
      <c r="VMY214" s="11"/>
      <c r="VMZ214" s="8"/>
      <c r="VNA214" s="8"/>
      <c r="VNB214" s="8"/>
      <c r="VNC214" s="11"/>
      <c r="VND214" s="12"/>
      <c r="VNE214" s="12"/>
      <c r="VNF214" s="12"/>
      <c r="VNG214" s="12"/>
      <c r="VNH214" s="11"/>
      <c r="VNI214" s="11"/>
      <c r="VNJ214" s="11"/>
      <c r="VNK214" s="13"/>
      <c r="VNL214" s="14"/>
      <c r="VNM214" s="15"/>
      <c r="VNN214" s="15"/>
      <c r="VNO214" s="16"/>
      <c r="VNP214" s="16"/>
      <c r="VNQ214" s="17"/>
      <c r="VNR214" s="17"/>
      <c r="VNS214" s="283"/>
      <c r="VNT214" s="18"/>
      <c r="VNU214" s="59"/>
      <c r="VNV214" s="129"/>
      <c r="VNW214" s="290"/>
      <c r="VNX214" s="9"/>
      <c r="VNY214" s="259"/>
      <c r="VNZ214" s="259"/>
      <c r="VOA214" s="262"/>
      <c r="VOB214" s="262"/>
      <c r="VOC214" s="262"/>
      <c r="VOD214" s="262"/>
      <c r="VOE214" s="274"/>
      <c r="VOF214" s="274"/>
      <c r="VOG214" s="274"/>
      <c r="VOH214" s="274"/>
      <c r="VOI214" s="262"/>
      <c r="VOJ214" s="262"/>
      <c r="VOK214" s="262"/>
      <c r="VOL214" s="262"/>
      <c r="VOM214" s="261"/>
      <c r="VON214" s="261"/>
      <c r="VOO214" s="261"/>
      <c r="VOP214" s="261"/>
      <c r="VOQ214" s="261"/>
      <c r="VOR214" s="261"/>
      <c r="VOS214" s="262"/>
      <c r="VOT214" s="262"/>
      <c r="VOU214" s="262"/>
      <c r="VOV214" s="262"/>
      <c r="VOW214" s="262"/>
      <c r="VOX214" s="262"/>
      <c r="VOY214" s="262"/>
      <c r="VOZ214" s="262"/>
      <c r="VPA214" s="262"/>
      <c r="VPB214" s="262"/>
      <c r="VPC214" s="261"/>
      <c r="VPD214" s="261"/>
      <c r="VPE214" s="262"/>
      <c r="VPF214" s="262"/>
      <c r="VPG214" s="262"/>
      <c r="VPH214" s="262"/>
      <c r="VPI214" s="262"/>
      <c r="VPJ214" s="262"/>
      <c r="VPK214" s="261"/>
      <c r="VPL214" s="261"/>
      <c r="VPM214" s="262"/>
      <c r="VPN214" s="262"/>
      <c r="VPO214" s="262"/>
      <c r="VPP214" s="262"/>
      <c r="VPQ214" s="262"/>
      <c r="VPR214" s="262"/>
      <c r="VPS214" s="261"/>
      <c r="VPT214" s="261"/>
      <c r="VPU214" s="262"/>
      <c r="VPV214" s="262"/>
      <c r="VPW214" s="262"/>
      <c r="VPX214" s="262"/>
      <c r="VPY214" s="262"/>
      <c r="VPZ214" s="262"/>
      <c r="VQA214" s="262"/>
      <c r="VQB214" s="262"/>
      <c r="VQC214" s="262"/>
      <c r="VQD214" s="262"/>
      <c r="VQE214" s="262"/>
      <c r="VQF214" s="262"/>
      <c r="VQG214" s="262"/>
      <c r="VQH214" s="262"/>
      <c r="VQI214" s="262"/>
      <c r="VQJ214" s="262"/>
      <c r="VQK214" s="226"/>
      <c r="VQL214" s="226"/>
      <c r="VQM214" s="226"/>
      <c r="VQN214" s="226"/>
      <c r="VQO214" s="226"/>
      <c r="VQP214" s="250"/>
      <c r="VQQ214" s="250"/>
      <c r="VQR214" s="22"/>
      <c r="VQS214" s="22"/>
      <c r="VQT214" s="6"/>
      <c r="VQU214" s="7"/>
      <c r="VQV214" s="7"/>
      <c r="VQW214" s="7"/>
      <c r="VQX214" s="8"/>
      <c r="VQY214" s="9"/>
      <c r="VQZ214" s="10"/>
      <c r="VRA214" s="10"/>
      <c r="VRB214" s="10"/>
      <c r="VRC214" s="11"/>
      <c r="VRD214" s="8"/>
      <c r="VRE214" s="8"/>
      <c r="VRF214" s="8"/>
      <c r="VRG214" s="11"/>
      <c r="VRH214" s="12"/>
      <c r="VRI214" s="12"/>
      <c r="VRJ214" s="12"/>
      <c r="VRK214" s="12"/>
      <c r="VRL214" s="11"/>
      <c r="VRM214" s="11"/>
      <c r="VRN214" s="11"/>
      <c r="VRO214" s="13"/>
      <c r="VRP214" s="14"/>
      <c r="VRQ214" s="15"/>
      <c r="VRR214" s="15"/>
      <c r="VRS214" s="16"/>
      <c r="VRT214" s="16"/>
      <c r="VRU214" s="17"/>
      <c r="VRV214" s="17"/>
      <c r="VRW214" s="283"/>
      <c r="VRX214" s="18"/>
      <c r="VRY214" s="59"/>
      <c r="VRZ214" s="129"/>
      <c r="VSA214" s="290"/>
      <c r="VSB214" s="9"/>
      <c r="VSC214" s="259"/>
      <c r="VSD214" s="259"/>
      <c r="VSE214" s="262"/>
      <c r="VSF214" s="262"/>
      <c r="VSG214" s="262"/>
      <c r="VSH214" s="262"/>
      <c r="VSI214" s="274"/>
      <c r="VSJ214" s="274"/>
      <c r="VSK214" s="274"/>
      <c r="VSL214" s="274"/>
      <c r="VSM214" s="262"/>
      <c r="VSN214" s="262"/>
      <c r="VSO214" s="262"/>
      <c r="VSP214" s="262"/>
      <c r="VSQ214" s="261"/>
      <c r="VSR214" s="261"/>
      <c r="VSS214" s="261"/>
      <c r="VST214" s="261"/>
      <c r="VSU214" s="261"/>
      <c r="VSV214" s="261"/>
      <c r="VSW214" s="262"/>
      <c r="VSX214" s="262"/>
      <c r="VSY214" s="262"/>
      <c r="VSZ214" s="262"/>
      <c r="VTA214" s="262"/>
      <c r="VTB214" s="262"/>
      <c r="VTC214" s="262"/>
      <c r="VTD214" s="262"/>
      <c r="VTE214" s="262"/>
      <c r="VTF214" s="262"/>
      <c r="VTG214" s="261"/>
      <c r="VTH214" s="261"/>
      <c r="VTI214" s="262"/>
      <c r="VTJ214" s="262"/>
      <c r="VTK214" s="262"/>
      <c r="VTL214" s="262"/>
      <c r="VTM214" s="262"/>
      <c r="VTN214" s="262"/>
      <c r="VTO214" s="261"/>
      <c r="VTP214" s="261"/>
      <c r="VTQ214" s="262"/>
      <c r="VTR214" s="262"/>
      <c r="VTS214" s="262"/>
      <c r="VTT214" s="262"/>
      <c r="VTU214" s="262"/>
      <c r="VTV214" s="262"/>
      <c r="VTW214" s="261"/>
      <c r="VTX214" s="261"/>
      <c r="VTY214" s="262"/>
      <c r="VTZ214" s="262"/>
      <c r="VUA214" s="262"/>
      <c r="VUB214" s="262"/>
      <c r="VUC214" s="262"/>
      <c r="VUD214" s="262"/>
      <c r="VUE214" s="262"/>
      <c r="VUF214" s="262"/>
      <c r="VUG214" s="262"/>
      <c r="VUH214" s="262"/>
      <c r="VUI214" s="262"/>
      <c r="VUJ214" s="262"/>
      <c r="VUK214" s="262"/>
      <c r="VUL214" s="262"/>
      <c r="VUM214" s="262"/>
      <c r="VUN214" s="262"/>
      <c r="VUO214" s="226"/>
      <c r="VUP214" s="226"/>
      <c r="VUQ214" s="226"/>
      <c r="VUR214" s="226"/>
      <c r="VUS214" s="226"/>
      <c r="VUT214" s="250"/>
      <c r="VUU214" s="250"/>
      <c r="VUV214" s="22"/>
      <c r="VUW214" s="22"/>
      <c r="VUX214" s="6"/>
      <c r="VUY214" s="7"/>
      <c r="VUZ214" s="7"/>
      <c r="VVA214" s="7"/>
      <c r="VVB214" s="8"/>
      <c r="VVC214" s="9"/>
      <c r="VVD214" s="10"/>
      <c r="VVE214" s="10"/>
      <c r="VVF214" s="10"/>
      <c r="VVG214" s="11"/>
      <c r="VVH214" s="8"/>
      <c r="VVI214" s="8"/>
      <c r="VVJ214" s="8"/>
      <c r="VVK214" s="11"/>
      <c r="VVL214" s="12"/>
      <c r="VVM214" s="12"/>
      <c r="VVN214" s="12"/>
      <c r="VVO214" s="12"/>
      <c r="VVP214" s="11"/>
      <c r="VVQ214" s="11"/>
      <c r="VVR214" s="11"/>
      <c r="VVS214" s="13"/>
      <c r="VVT214" s="14"/>
      <c r="VVU214" s="15"/>
      <c r="VVV214" s="15"/>
      <c r="VVW214" s="16"/>
      <c r="VVX214" s="16"/>
      <c r="VVY214" s="17"/>
      <c r="VVZ214" s="17"/>
      <c r="VWA214" s="283"/>
      <c r="VWB214" s="18"/>
      <c r="VWC214" s="59"/>
      <c r="VWD214" s="129"/>
      <c r="VWE214" s="290"/>
      <c r="VWF214" s="9"/>
      <c r="VWG214" s="259"/>
      <c r="VWH214" s="259"/>
      <c r="VWI214" s="262"/>
      <c r="VWJ214" s="262"/>
      <c r="VWK214" s="262"/>
      <c r="VWL214" s="262"/>
      <c r="VWM214" s="274"/>
      <c r="VWN214" s="274"/>
      <c r="VWO214" s="274"/>
      <c r="VWP214" s="274"/>
      <c r="VWQ214" s="262"/>
      <c r="VWR214" s="262"/>
      <c r="VWS214" s="262"/>
      <c r="VWT214" s="262"/>
      <c r="VWU214" s="261"/>
      <c r="VWV214" s="261"/>
      <c r="VWW214" s="261"/>
      <c r="VWX214" s="261"/>
      <c r="VWY214" s="261"/>
      <c r="VWZ214" s="261"/>
      <c r="VXA214" s="262"/>
      <c r="VXB214" s="262"/>
      <c r="VXC214" s="262"/>
      <c r="VXD214" s="262"/>
      <c r="VXE214" s="262"/>
      <c r="VXF214" s="262"/>
      <c r="VXG214" s="262"/>
      <c r="VXH214" s="262"/>
      <c r="VXI214" s="262"/>
      <c r="VXJ214" s="262"/>
      <c r="VXK214" s="261"/>
      <c r="VXL214" s="261"/>
      <c r="VXM214" s="262"/>
      <c r="VXN214" s="262"/>
      <c r="VXO214" s="262"/>
      <c r="VXP214" s="262"/>
      <c r="VXQ214" s="262"/>
      <c r="VXR214" s="262"/>
      <c r="VXS214" s="261"/>
      <c r="VXT214" s="261"/>
      <c r="VXU214" s="262"/>
      <c r="VXV214" s="262"/>
      <c r="VXW214" s="262"/>
      <c r="VXX214" s="262"/>
      <c r="VXY214" s="262"/>
      <c r="VXZ214" s="262"/>
      <c r="VYA214" s="261"/>
      <c r="VYB214" s="261"/>
      <c r="VYC214" s="262"/>
      <c r="VYD214" s="262"/>
      <c r="VYE214" s="262"/>
      <c r="VYF214" s="262"/>
      <c r="VYG214" s="262"/>
      <c r="VYH214" s="262"/>
      <c r="VYI214" s="262"/>
      <c r="VYJ214" s="262"/>
      <c r="VYK214" s="262"/>
      <c r="VYL214" s="262"/>
      <c r="VYM214" s="262"/>
      <c r="VYN214" s="262"/>
      <c r="VYO214" s="262"/>
      <c r="VYP214" s="262"/>
      <c r="VYQ214" s="262"/>
      <c r="VYR214" s="262"/>
      <c r="VYS214" s="226"/>
      <c r="VYT214" s="226"/>
      <c r="VYU214" s="226"/>
      <c r="VYV214" s="226"/>
      <c r="VYW214" s="226"/>
      <c r="VYX214" s="250"/>
      <c r="VYY214" s="250"/>
      <c r="VYZ214" s="22"/>
      <c r="VZA214" s="22"/>
      <c r="VZB214" s="6"/>
      <c r="VZC214" s="7"/>
      <c r="VZD214" s="7"/>
      <c r="VZE214" s="7"/>
      <c r="VZF214" s="8"/>
      <c r="VZG214" s="9"/>
      <c r="VZH214" s="10"/>
      <c r="VZI214" s="10"/>
      <c r="VZJ214" s="10"/>
      <c r="VZK214" s="11"/>
      <c r="VZL214" s="8"/>
      <c r="VZM214" s="8"/>
      <c r="VZN214" s="8"/>
      <c r="VZO214" s="11"/>
      <c r="VZP214" s="12"/>
      <c r="VZQ214" s="12"/>
      <c r="VZR214" s="12"/>
      <c r="VZS214" s="12"/>
      <c r="VZT214" s="11"/>
      <c r="VZU214" s="11"/>
      <c r="VZV214" s="11"/>
      <c r="VZW214" s="13"/>
      <c r="VZX214" s="14"/>
      <c r="VZY214" s="15"/>
      <c r="VZZ214" s="15"/>
      <c r="WAA214" s="16"/>
      <c r="WAB214" s="16"/>
      <c r="WAC214" s="17"/>
      <c r="WAD214" s="17"/>
      <c r="WAE214" s="283"/>
      <c r="WAF214" s="18"/>
      <c r="WAG214" s="59"/>
      <c r="WAH214" s="129"/>
      <c r="WAI214" s="290"/>
      <c r="WAJ214" s="9"/>
      <c r="WAK214" s="259"/>
      <c r="WAL214" s="259"/>
      <c r="WAM214" s="262"/>
      <c r="WAN214" s="262"/>
      <c r="WAO214" s="262"/>
      <c r="WAP214" s="262"/>
      <c r="WAQ214" s="274"/>
      <c r="WAR214" s="274"/>
      <c r="WAS214" s="274"/>
      <c r="WAT214" s="274"/>
      <c r="WAU214" s="262"/>
      <c r="WAV214" s="262"/>
      <c r="WAW214" s="262"/>
      <c r="WAX214" s="262"/>
      <c r="WAY214" s="261"/>
      <c r="WAZ214" s="261"/>
      <c r="WBA214" s="261"/>
      <c r="WBB214" s="261"/>
      <c r="WBC214" s="261"/>
      <c r="WBD214" s="261"/>
      <c r="WBE214" s="262"/>
      <c r="WBF214" s="262"/>
      <c r="WBG214" s="262"/>
      <c r="WBH214" s="262"/>
      <c r="WBI214" s="262"/>
      <c r="WBJ214" s="262"/>
      <c r="WBK214" s="262"/>
      <c r="WBL214" s="262"/>
      <c r="WBM214" s="262"/>
      <c r="WBN214" s="262"/>
      <c r="WBO214" s="261"/>
      <c r="WBP214" s="261"/>
      <c r="WBQ214" s="262"/>
      <c r="WBR214" s="262"/>
      <c r="WBS214" s="262"/>
      <c r="WBT214" s="262"/>
      <c r="WBU214" s="262"/>
      <c r="WBV214" s="262"/>
      <c r="WBW214" s="261"/>
      <c r="WBX214" s="261"/>
      <c r="WBY214" s="262"/>
      <c r="WBZ214" s="262"/>
      <c r="WCA214" s="262"/>
      <c r="WCB214" s="262"/>
      <c r="WCC214" s="262"/>
      <c r="WCD214" s="262"/>
      <c r="WCE214" s="261"/>
      <c r="WCF214" s="261"/>
      <c r="WCG214" s="262"/>
      <c r="WCH214" s="262"/>
      <c r="WCI214" s="262"/>
      <c r="WCJ214" s="262"/>
      <c r="WCK214" s="262"/>
      <c r="WCL214" s="262"/>
      <c r="WCM214" s="262"/>
      <c r="WCN214" s="262"/>
      <c r="WCO214" s="262"/>
      <c r="WCP214" s="262"/>
      <c r="WCQ214" s="262"/>
      <c r="WCR214" s="262"/>
      <c r="WCS214" s="262"/>
      <c r="WCT214" s="262"/>
      <c r="WCU214" s="262"/>
      <c r="WCV214" s="262"/>
      <c r="WCW214" s="226"/>
      <c r="WCX214" s="226"/>
      <c r="WCY214" s="226"/>
      <c r="WCZ214" s="226"/>
      <c r="WDA214" s="226"/>
      <c r="WDB214" s="250"/>
      <c r="WDC214" s="250"/>
      <c r="WDD214" s="22"/>
      <c r="WDE214" s="22"/>
      <c r="WDF214" s="6"/>
      <c r="WDG214" s="7"/>
      <c r="WDH214" s="7"/>
      <c r="WDI214" s="7"/>
      <c r="WDJ214" s="8"/>
      <c r="WDK214" s="9"/>
      <c r="WDL214" s="10"/>
      <c r="WDM214" s="10"/>
      <c r="WDN214" s="10"/>
      <c r="WDO214" s="11"/>
      <c r="WDP214" s="8"/>
      <c r="WDQ214" s="8"/>
      <c r="WDR214" s="8"/>
      <c r="WDS214" s="11"/>
      <c r="WDT214" s="12"/>
      <c r="WDU214" s="12"/>
      <c r="WDV214" s="12"/>
      <c r="WDW214" s="12"/>
      <c r="WDX214" s="11"/>
      <c r="WDY214" s="11"/>
      <c r="WDZ214" s="11"/>
      <c r="WEA214" s="13"/>
      <c r="WEB214" s="14"/>
      <c r="WEC214" s="15"/>
      <c r="WED214" s="15"/>
      <c r="WEE214" s="16"/>
      <c r="WEF214" s="16"/>
      <c r="WEG214" s="17"/>
      <c r="WEH214" s="17"/>
      <c r="WEI214" s="283"/>
      <c r="WEJ214" s="18"/>
      <c r="WEK214" s="59"/>
      <c r="WEL214" s="129"/>
      <c r="WEM214" s="290"/>
      <c r="WEN214" s="9"/>
      <c r="WEO214" s="259"/>
      <c r="WEP214" s="259"/>
      <c r="WEQ214" s="262"/>
      <c r="WER214" s="262"/>
      <c r="WES214" s="262"/>
      <c r="WET214" s="262"/>
      <c r="WEU214" s="274"/>
      <c r="WEV214" s="274"/>
      <c r="WEW214" s="274"/>
      <c r="WEX214" s="274"/>
      <c r="WEY214" s="262"/>
      <c r="WEZ214" s="262"/>
      <c r="WFA214" s="262"/>
      <c r="WFB214" s="262"/>
      <c r="WFC214" s="261"/>
      <c r="WFD214" s="261"/>
      <c r="WFE214" s="261"/>
      <c r="WFF214" s="261"/>
      <c r="WFG214" s="261"/>
      <c r="WFH214" s="261"/>
      <c r="WFI214" s="262"/>
      <c r="WFJ214" s="262"/>
      <c r="WFK214" s="262"/>
      <c r="WFL214" s="262"/>
      <c r="WFM214" s="262"/>
      <c r="WFN214" s="262"/>
      <c r="WFO214" s="262"/>
      <c r="WFP214" s="262"/>
      <c r="WFQ214" s="262"/>
      <c r="WFR214" s="262"/>
      <c r="WFS214" s="261"/>
      <c r="WFT214" s="261"/>
      <c r="WFU214" s="262"/>
      <c r="WFV214" s="262"/>
      <c r="WFW214" s="262"/>
      <c r="WFX214" s="262"/>
      <c r="WFY214" s="262"/>
      <c r="WFZ214" s="262"/>
      <c r="WGA214" s="261"/>
      <c r="WGB214" s="261"/>
      <c r="WGC214" s="262"/>
      <c r="WGD214" s="262"/>
      <c r="WGE214" s="262"/>
      <c r="WGF214" s="262"/>
      <c r="WGG214" s="262"/>
      <c r="WGH214" s="262"/>
      <c r="WGI214" s="261"/>
      <c r="WGJ214" s="261"/>
      <c r="WGK214" s="262"/>
      <c r="WGL214" s="262"/>
      <c r="WGM214" s="262"/>
      <c r="WGN214" s="262"/>
      <c r="WGO214" s="262"/>
      <c r="WGP214" s="262"/>
      <c r="WGQ214" s="262"/>
      <c r="WGR214" s="262"/>
      <c r="WGS214" s="262"/>
      <c r="WGT214" s="262"/>
      <c r="WGU214" s="262"/>
      <c r="WGV214" s="262"/>
      <c r="WGW214" s="262"/>
      <c r="WGX214" s="262"/>
      <c r="WGY214" s="262"/>
      <c r="WGZ214" s="262"/>
      <c r="WHA214" s="226"/>
      <c r="WHB214" s="226"/>
      <c r="WHC214" s="226"/>
      <c r="WHD214" s="226"/>
      <c r="WHE214" s="226"/>
      <c r="WHF214" s="250"/>
      <c r="WHG214" s="250"/>
      <c r="WHH214" s="22"/>
      <c r="WHI214" s="22"/>
      <c r="WHJ214" s="6"/>
      <c r="WHK214" s="7"/>
      <c r="WHL214" s="7"/>
      <c r="WHM214" s="7"/>
      <c r="WHN214" s="8"/>
      <c r="WHO214" s="9"/>
      <c r="WHP214" s="10"/>
      <c r="WHQ214" s="10"/>
      <c r="WHR214" s="10"/>
      <c r="WHS214" s="11"/>
      <c r="WHT214" s="8"/>
      <c r="WHU214" s="8"/>
      <c r="WHV214" s="8"/>
      <c r="WHW214" s="11"/>
      <c r="WHX214" s="12"/>
      <c r="WHY214" s="12"/>
      <c r="WHZ214" s="12"/>
      <c r="WIA214" s="12"/>
      <c r="WIB214" s="11"/>
      <c r="WIC214" s="11"/>
      <c r="WID214" s="11"/>
      <c r="WIE214" s="13"/>
      <c r="WIF214" s="14"/>
      <c r="WIG214" s="15"/>
      <c r="WIH214" s="15"/>
      <c r="WII214" s="16"/>
      <c r="WIJ214" s="16"/>
      <c r="WIK214" s="17"/>
      <c r="WIL214" s="17"/>
      <c r="WIM214" s="283"/>
      <c r="WIN214" s="18"/>
      <c r="WIO214" s="59"/>
      <c r="WIP214" s="129"/>
      <c r="WIQ214" s="290"/>
      <c r="WIR214" s="9"/>
      <c r="WIS214" s="259"/>
      <c r="WIT214" s="259"/>
      <c r="WIU214" s="262"/>
      <c r="WIV214" s="262"/>
      <c r="WIW214" s="262"/>
      <c r="WIX214" s="262"/>
      <c r="WIY214" s="274"/>
      <c r="WIZ214" s="274"/>
      <c r="WJA214" s="274"/>
      <c r="WJB214" s="274"/>
      <c r="WJC214" s="262"/>
      <c r="WJD214" s="262"/>
      <c r="WJE214" s="262"/>
      <c r="WJF214" s="262"/>
      <c r="WJG214" s="261"/>
      <c r="WJH214" s="261"/>
      <c r="WJI214" s="261"/>
      <c r="WJJ214" s="261"/>
      <c r="WJK214" s="261"/>
      <c r="WJL214" s="261"/>
      <c r="WJM214" s="262"/>
      <c r="WJN214" s="262"/>
      <c r="WJO214" s="262"/>
      <c r="WJP214" s="262"/>
      <c r="WJQ214" s="262"/>
      <c r="WJR214" s="262"/>
      <c r="WJS214" s="262"/>
      <c r="WJT214" s="262"/>
      <c r="WJU214" s="262"/>
      <c r="WJV214" s="262"/>
      <c r="WJW214" s="261"/>
      <c r="WJX214" s="261"/>
      <c r="WJY214" s="262"/>
      <c r="WJZ214" s="262"/>
      <c r="WKA214" s="262"/>
      <c r="WKB214" s="262"/>
      <c r="WKC214" s="262"/>
      <c r="WKD214" s="262"/>
      <c r="WKE214" s="261"/>
      <c r="WKF214" s="261"/>
      <c r="WKG214" s="262"/>
      <c r="WKH214" s="262"/>
      <c r="WKI214" s="262"/>
      <c r="WKJ214" s="262"/>
      <c r="WKK214" s="262"/>
      <c r="WKL214" s="262"/>
      <c r="WKM214" s="261"/>
      <c r="WKN214" s="261"/>
      <c r="WKO214" s="262"/>
      <c r="WKP214" s="262"/>
      <c r="WKQ214" s="262"/>
      <c r="WKR214" s="262"/>
      <c r="WKS214" s="262"/>
      <c r="WKT214" s="262"/>
      <c r="WKU214" s="262"/>
      <c r="WKV214" s="262"/>
      <c r="WKW214" s="262"/>
      <c r="WKX214" s="262"/>
      <c r="WKY214" s="262"/>
      <c r="WKZ214" s="262"/>
      <c r="WLA214" s="262"/>
      <c r="WLB214" s="262"/>
      <c r="WLC214" s="262"/>
      <c r="WLD214" s="262"/>
      <c r="WLE214" s="226"/>
      <c r="WLF214" s="226"/>
      <c r="WLG214" s="226"/>
      <c r="WLH214" s="226"/>
      <c r="WLI214" s="226"/>
      <c r="WLJ214" s="250"/>
      <c r="WLK214" s="250"/>
      <c r="WLL214" s="22"/>
      <c r="WLM214" s="22"/>
      <c r="WLN214" s="6"/>
      <c r="WLO214" s="7"/>
      <c r="WLP214" s="7"/>
      <c r="WLQ214" s="7"/>
      <c r="WLR214" s="8"/>
      <c r="WLS214" s="9"/>
      <c r="WLT214" s="10"/>
      <c r="WLU214" s="10"/>
      <c r="WLV214" s="10"/>
      <c r="WLW214" s="11"/>
      <c r="WLX214" s="8"/>
      <c r="WLY214" s="8"/>
      <c r="WLZ214" s="8"/>
      <c r="WMA214" s="11"/>
      <c r="WMB214" s="12"/>
      <c r="WMC214" s="12"/>
      <c r="WMD214" s="12"/>
      <c r="WME214" s="12"/>
      <c r="WMF214" s="11"/>
      <c r="WMG214" s="11"/>
      <c r="WMH214" s="11"/>
      <c r="WMI214" s="13"/>
      <c r="WMJ214" s="14"/>
      <c r="WMK214" s="15"/>
      <c r="WML214" s="15"/>
      <c r="WMM214" s="16"/>
      <c r="WMN214" s="16"/>
      <c r="WMO214" s="17"/>
      <c r="WMP214" s="17"/>
      <c r="WMQ214" s="283"/>
      <c r="WMR214" s="18"/>
      <c r="WMS214" s="59"/>
      <c r="WMT214" s="129"/>
      <c r="WMU214" s="290"/>
      <c r="WMV214" s="9"/>
      <c r="WMW214" s="259"/>
      <c r="WMX214" s="259"/>
      <c r="WMY214" s="262"/>
      <c r="WMZ214" s="262"/>
      <c r="WNA214" s="262"/>
      <c r="WNB214" s="262"/>
      <c r="WNC214" s="274"/>
      <c r="WND214" s="274"/>
      <c r="WNE214" s="274"/>
      <c r="WNF214" s="274"/>
      <c r="WNG214" s="262"/>
      <c r="WNH214" s="262"/>
      <c r="WNI214" s="262"/>
      <c r="WNJ214" s="262"/>
      <c r="WNK214" s="261"/>
      <c r="WNL214" s="261"/>
      <c r="WNM214" s="261"/>
      <c r="WNN214" s="261"/>
      <c r="WNO214" s="261"/>
      <c r="WNP214" s="261"/>
      <c r="WNQ214" s="262"/>
      <c r="WNR214" s="262"/>
      <c r="WNS214" s="262"/>
      <c r="WNT214" s="262"/>
      <c r="WNU214" s="262"/>
      <c r="WNV214" s="262"/>
      <c r="WNW214" s="262"/>
      <c r="WNX214" s="262"/>
      <c r="WNY214" s="262"/>
      <c r="WNZ214" s="262"/>
      <c r="WOA214" s="261"/>
      <c r="WOB214" s="261"/>
      <c r="WOC214" s="262"/>
      <c r="WOD214" s="262"/>
      <c r="WOE214" s="262"/>
      <c r="WOF214" s="262"/>
      <c r="WOG214" s="262"/>
      <c r="WOH214" s="262"/>
      <c r="WOI214" s="261"/>
      <c r="WOJ214" s="261"/>
      <c r="WOK214" s="262"/>
      <c r="WOL214" s="262"/>
      <c r="WOM214" s="262"/>
      <c r="WON214" s="262"/>
      <c r="WOO214" s="262"/>
      <c r="WOP214" s="262"/>
      <c r="WOQ214" s="261"/>
      <c r="WOR214" s="261"/>
      <c r="WOS214" s="262"/>
      <c r="WOT214" s="262"/>
      <c r="WOU214" s="262"/>
      <c r="WOV214" s="262"/>
      <c r="WOW214" s="262"/>
      <c r="WOX214" s="262"/>
      <c r="WOY214" s="262"/>
      <c r="WOZ214" s="262"/>
      <c r="WPA214" s="262"/>
      <c r="WPB214" s="262"/>
      <c r="WPC214" s="262"/>
      <c r="WPD214" s="262"/>
      <c r="WPE214" s="262"/>
      <c r="WPF214" s="262"/>
      <c r="WPG214" s="262"/>
      <c r="WPH214" s="262"/>
      <c r="WPI214" s="226"/>
      <c r="WPJ214" s="226"/>
      <c r="WPK214" s="226"/>
      <c r="WPL214" s="226"/>
      <c r="WPM214" s="226"/>
      <c r="WPN214" s="250"/>
      <c r="WPO214" s="250"/>
      <c r="WPP214" s="22"/>
      <c r="WPQ214" s="22"/>
      <c r="WPR214" s="6"/>
      <c r="WPS214" s="7"/>
      <c r="WPT214" s="7"/>
      <c r="WPU214" s="7"/>
      <c r="WPV214" s="8"/>
      <c r="WPW214" s="9"/>
      <c r="WPX214" s="10"/>
      <c r="WPY214" s="10"/>
      <c r="WPZ214" s="10"/>
      <c r="WQA214" s="11"/>
      <c r="WQB214" s="8"/>
      <c r="WQC214" s="8"/>
      <c r="WQD214" s="8"/>
      <c r="WQE214" s="11"/>
      <c r="WQF214" s="12"/>
      <c r="WQG214" s="12"/>
      <c r="WQH214" s="12"/>
      <c r="WQI214" s="12"/>
      <c r="WQJ214" s="11"/>
      <c r="WQK214" s="11"/>
      <c r="WQL214" s="11"/>
      <c r="WQM214" s="13"/>
      <c r="WQN214" s="14"/>
      <c r="WQO214" s="15"/>
      <c r="WQP214" s="15"/>
      <c r="WQQ214" s="16"/>
      <c r="WQR214" s="16"/>
      <c r="WQS214" s="17"/>
      <c r="WQT214" s="17"/>
      <c r="WQU214" s="283"/>
      <c r="WQV214" s="18"/>
      <c r="WQW214" s="59"/>
      <c r="WQX214" s="129"/>
      <c r="WQY214" s="290"/>
      <c r="WQZ214" s="9"/>
      <c r="WRA214" s="259"/>
      <c r="WRB214" s="259"/>
      <c r="WRC214" s="262"/>
      <c r="WRD214" s="262"/>
      <c r="WRE214" s="262"/>
      <c r="WRF214" s="262"/>
      <c r="WRG214" s="274"/>
      <c r="WRH214" s="274"/>
      <c r="WRI214" s="274"/>
      <c r="WRJ214" s="274"/>
      <c r="WRK214" s="262"/>
      <c r="WRL214" s="262"/>
      <c r="WRM214" s="262"/>
      <c r="WRN214" s="262"/>
      <c r="WRO214" s="261"/>
      <c r="WRP214" s="261"/>
      <c r="WRQ214" s="261"/>
      <c r="WRR214" s="261"/>
      <c r="WRS214" s="261"/>
      <c r="WRT214" s="261"/>
      <c r="WRU214" s="262"/>
      <c r="WRV214" s="262"/>
      <c r="WRW214" s="262"/>
      <c r="WRX214" s="262"/>
      <c r="WRY214" s="262"/>
      <c r="WRZ214" s="262"/>
      <c r="WSA214" s="262"/>
      <c r="WSB214" s="262"/>
      <c r="WSC214" s="262"/>
      <c r="WSD214" s="262"/>
      <c r="WSE214" s="261"/>
      <c r="WSF214" s="261"/>
      <c r="WSG214" s="262"/>
      <c r="WSH214" s="262"/>
      <c r="WSI214" s="262"/>
      <c r="WSJ214" s="262"/>
      <c r="WSK214" s="262"/>
      <c r="WSL214" s="262"/>
      <c r="WSM214" s="261"/>
      <c r="WSN214" s="261"/>
      <c r="WSO214" s="262"/>
      <c r="WSP214" s="262"/>
      <c r="WSQ214" s="262"/>
      <c r="WSR214" s="262"/>
      <c r="WSS214" s="262"/>
      <c r="WST214" s="262"/>
      <c r="WSU214" s="261"/>
      <c r="WSV214" s="261"/>
      <c r="WSW214" s="262"/>
      <c r="WSX214" s="262"/>
      <c r="WSY214" s="262"/>
      <c r="WSZ214" s="262"/>
      <c r="WTA214" s="262"/>
      <c r="WTB214" s="262"/>
      <c r="WTC214" s="262"/>
      <c r="WTD214" s="262"/>
      <c r="WTE214" s="262"/>
      <c r="WTF214" s="262"/>
      <c r="WTG214" s="262"/>
      <c r="WTH214" s="262"/>
      <c r="WTI214" s="262"/>
      <c r="WTJ214" s="262"/>
      <c r="WTK214" s="262"/>
      <c r="WTL214" s="262"/>
      <c r="WTM214" s="226"/>
      <c r="WTN214" s="226"/>
      <c r="WTO214" s="226"/>
      <c r="WTP214" s="226"/>
      <c r="WTQ214" s="226"/>
      <c r="WTR214" s="250"/>
      <c r="WTS214" s="250"/>
      <c r="WTT214" s="22"/>
      <c r="WTU214" s="22"/>
      <c r="WTV214" s="6"/>
      <c r="WTW214" s="7"/>
      <c r="WTX214" s="7"/>
      <c r="WTY214" s="7"/>
      <c r="WTZ214" s="8"/>
      <c r="WUA214" s="9"/>
      <c r="WUB214" s="10"/>
      <c r="WUC214" s="10"/>
      <c r="WUD214" s="10"/>
      <c r="WUE214" s="11"/>
      <c r="WUF214" s="8"/>
      <c r="WUG214" s="8"/>
      <c r="WUH214" s="8"/>
      <c r="WUI214" s="11"/>
      <c r="WUJ214" s="12"/>
      <c r="WUK214" s="12"/>
      <c r="WUL214" s="12"/>
      <c r="WUM214" s="12"/>
      <c r="WUN214" s="11"/>
      <c r="WUO214" s="11"/>
      <c r="WUP214" s="11"/>
      <c r="WUQ214" s="13"/>
      <c r="WUR214" s="14"/>
      <c r="WUS214" s="15"/>
      <c r="WUT214" s="15"/>
      <c r="WUU214" s="16"/>
      <c r="WUV214" s="16"/>
      <c r="WUW214" s="17"/>
      <c r="WUX214" s="17"/>
      <c r="WUY214" s="283"/>
      <c r="WUZ214" s="18"/>
      <c r="WVA214" s="59"/>
      <c r="WVB214" s="129"/>
      <c r="WVC214" s="290"/>
      <c r="WVD214" s="9"/>
      <c r="WVE214" s="259"/>
      <c r="WVF214" s="259"/>
      <c r="WVG214" s="262"/>
      <c r="WVH214" s="262"/>
      <c r="WVI214" s="262"/>
      <c r="WVJ214" s="262"/>
      <c r="WVK214" s="274"/>
      <c r="WVL214" s="274"/>
      <c r="WVM214" s="274"/>
      <c r="WVN214" s="274"/>
      <c r="WVO214" s="262"/>
      <c r="WVP214" s="262"/>
      <c r="WVQ214" s="262"/>
      <c r="WVR214" s="262"/>
      <c r="WVS214" s="261"/>
      <c r="WVT214" s="261"/>
      <c r="WVU214" s="261"/>
      <c r="WVV214" s="261"/>
      <c r="WVW214" s="261"/>
      <c r="WVX214" s="261"/>
      <c r="WVY214" s="262"/>
      <c r="WVZ214" s="262"/>
      <c r="WWA214" s="262"/>
      <c r="WWB214" s="262"/>
      <c r="WWC214" s="262"/>
      <c r="WWD214" s="262"/>
      <c r="WWE214" s="262"/>
      <c r="WWF214" s="262"/>
      <c r="WWG214" s="262"/>
      <c r="WWH214" s="262"/>
      <c r="WWI214" s="261"/>
      <c r="WWJ214" s="261"/>
      <c r="WWK214" s="262"/>
      <c r="WWL214" s="262"/>
      <c r="WWM214" s="262"/>
      <c r="WWN214" s="262"/>
      <c r="WWO214" s="262"/>
      <c r="WWP214" s="262"/>
      <c r="WWQ214" s="261"/>
      <c r="WWR214" s="261"/>
      <c r="WWS214" s="262"/>
      <c r="WWT214" s="262"/>
      <c r="WWU214" s="262"/>
      <c r="WWV214" s="262"/>
      <c r="WWW214" s="262"/>
      <c r="WWX214" s="262"/>
      <c r="WWY214" s="261"/>
      <c r="WWZ214" s="261"/>
      <c r="WXA214" s="262"/>
      <c r="WXB214" s="262"/>
      <c r="WXC214" s="262"/>
      <c r="WXD214" s="262"/>
      <c r="WXE214" s="262"/>
      <c r="WXF214" s="262"/>
      <c r="WXG214" s="262"/>
      <c r="WXH214" s="262"/>
      <c r="WXI214" s="262"/>
      <c r="WXJ214" s="262"/>
      <c r="WXK214" s="262"/>
      <c r="WXL214" s="262"/>
      <c r="WXM214" s="262"/>
      <c r="WXN214" s="262"/>
      <c r="WXO214" s="262"/>
      <c r="WXP214" s="262"/>
      <c r="WXQ214" s="226"/>
      <c r="WXR214" s="226"/>
      <c r="WXS214" s="226"/>
      <c r="WXT214" s="226"/>
      <c r="WXU214" s="226"/>
      <c r="WXV214" s="250"/>
      <c r="WXW214" s="250"/>
      <c r="WXX214" s="22"/>
      <c r="WXY214" s="22"/>
      <c r="WXZ214" s="6"/>
      <c r="WYA214" s="7"/>
      <c r="WYB214" s="7"/>
      <c r="WYC214" s="7"/>
      <c r="WYD214" s="8"/>
      <c r="WYE214" s="9"/>
      <c r="WYF214" s="10"/>
      <c r="WYG214" s="10"/>
      <c r="WYH214" s="10"/>
      <c r="WYI214" s="11"/>
      <c r="WYJ214" s="8"/>
      <c r="WYK214" s="8"/>
      <c r="WYL214" s="8"/>
      <c r="WYM214" s="11"/>
      <c r="WYN214" s="12"/>
      <c r="WYO214" s="12"/>
      <c r="WYP214" s="12"/>
      <c r="WYQ214" s="12"/>
      <c r="WYR214" s="11"/>
      <c r="WYS214" s="11"/>
      <c r="WYT214" s="11"/>
      <c r="WYU214" s="13"/>
      <c r="WYV214" s="14"/>
      <c r="WYW214" s="15"/>
      <c r="WYX214" s="15"/>
      <c r="WYY214" s="16"/>
      <c r="WYZ214" s="16"/>
      <c r="WZA214" s="17"/>
      <c r="WZB214" s="17"/>
      <c r="WZC214" s="283"/>
      <c r="WZD214" s="18"/>
      <c r="WZE214" s="59"/>
      <c r="WZF214" s="129"/>
      <c r="WZG214" s="290"/>
      <c r="WZH214" s="9"/>
      <c r="WZI214" s="259"/>
      <c r="WZJ214" s="259"/>
      <c r="WZK214" s="262"/>
      <c r="WZL214" s="262"/>
      <c r="WZM214" s="262"/>
      <c r="WZN214" s="262"/>
      <c r="WZO214" s="274"/>
      <c r="WZP214" s="274"/>
      <c r="WZQ214" s="274"/>
      <c r="WZR214" s="274"/>
      <c r="WZS214" s="262"/>
      <c r="WZT214" s="262"/>
      <c r="WZU214" s="262"/>
      <c r="WZV214" s="262"/>
      <c r="WZW214" s="261"/>
      <c r="WZX214" s="261"/>
      <c r="WZY214" s="261"/>
      <c r="WZZ214" s="261"/>
      <c r="XAA214" s="261"/>
      <c r="XAB214" s="261"/>
      <c r="XAC214" s="262"/>
      <c r="XAD214" s="262"/>
      <c r="XAE214" s="262"/>
      <c r="XAF214" s="262"/>
      <c r="XAG214" s="262"/>
      <c r="XAH214" s="262"/>
      <c r="XAI214" s="262"/>
      <c r="XAJ214" s="262"/>
      <c r="XAK214" s="262"/>
      <c r="XAL214" s="262"/>
      <c r="XAM214" s="261"/>
      <c r="XAN214" s="261"/>
      <c r="XAO214" s="262"/>
      <c r="XAP214" s="262"/>
      <c r="XAQ214" s="262"/>
      <c r="XAR214" s="262"/>
      <c r="XAS214" s="262"/>
      <c r="XAT214" s="262"/>
      <c r="XAU214" s="261"/>
      <c r="XAV214" s="261"/>
      <c r="XAW214" s="262"/>
      <c r="XAX214" s="262"/>
      <c r="XAY214" s="262"/>
      <c r="XAZ214" s="262"/>
      <c r="XBA214" s="262"/>
      <c r="XBB214" s="262"/>
      <c r="XBC214" s="261"/>
      <c r="XBD214" s="261"/>
      <c r="XBE214" s="262"/>
      <c r="XBF214" s="262"/>
      <c r="XBG214" s="262"/>
      <c r="XBH214" s="262"/>
      <c r="XBI214" s="262"/>
      <c r="XBJ214" s="262"/>
      <c r="XBK214" s="262"/>
      <c r="XBL214" s="262"/>
      <c r="XBM214" s="262"/>
      <c r="XBN214" s="262"/>
      <c r="XBO214" s="262"/>
      <c r="XBP214" s="262"/>
      <c r="XBQ214" s="262"/>
      <c r="XBR214" s="262"/>
      <c r="XBS214" s="262"/>
      <c r="XBT214" s="262"/>
      <c r="XBU214" s="226"/>
      <c r="XBV214" s="226"/>
      <c r="XBW214" s="226"/>
      <c r="XBX214" s="226"/>
      <c r="XBY214" s="226"/>
      <c r="XBZ214" s="250"/>
      <c r="XCA214" s="250"/>
      <c r="XCB214" s="22"/>
      <c r="XCC214" s="22"/>
      <c r="XCD214" s="6"/>
      <c r="XCE214" s="7"/>
      <c r="XCF214" s="7"/>
      <c r="XCG214" s="7"/>
      <c r="XCH214" s="8"/>
      <c r="XCI214" s="9"/>
      <c r="XCJ214" s="10"/>
      <c r="XCK214" s="10"/>
      <c r="XCL214" s="10"/>
      <c r="XCM214" s="11"/>
      <c r="XCN214" s="8"/>
      <c r="XCO214" s="8"/>
      <c r="XCP214" s="8"/>
      <c r="XCQ214" s="11"/>
      <c r="XCR214" s="12"/>
      <c r="XCS214" s="12"/>
      <c r="XCT214" s="12"/>
      <c r="XCU214" s="12"/>
      <c r="XCV214" s="11"/>
      <c r="XCW214" s="11"/>
      <c r="XCX214" s="11"/>
      <c r="XCY214" s="13"/>
      <c r="XCZ214" s="14"/>
      <c r="XDA214" s="15"/>
      <c r="XDB214" s="15"/>
      <c r="XDC214" s="16"/>
      <c r="XDD214" s="16"/>
      <c r="XDE214" s="17"/>
      <c r="XDF214" s="17"/>
      <c r="XDG214" s="283"/>
      <c r="XDH214" s="18"/>
      <c r="XDI214" s="59"/>
      <c r="XDJ214" s="129"/>
      <c r="XDK214" s="290"/>
      <c r="XDL214" s="9"/>
      <c r="XDM214" s="259"/>
      <c r="XDN214" s="259"/>
      <c r="XDO214" s="262"/>
      <c r="XDP214" s="262"/>
      <c r="XDQ214" s="262"/>
      <c r="XDR214" s="262"/>
      <c r="XDS214" s="274"/>
      <c r="XDT214" s="274"/>
      <c r="XDU214" s="274"/>
      <c r="XDV214" s="274"/>
      <c r="XDW214" s="262"/>
      <c r="XDX214" s="262"/>
      <c r="XDY214" s="262"/>
      <c r="XDZ214" s="262"/>
      <c r="XEA214" s="261"/>
      <c r="XEB214" s="261"/>
      <c r="XEC214" s="261"/>
      <c r="XED214" s="261"/>
      <c r="XEE214" s="261"/>
      <c r="XEF214" s="261"/>
      <c r="XEG214" s="262"/>
      <c r="XEH214" s="262"/>
      <c r="XEI214" s="262"/>
      <c r="XEJ214" s="262"/>
      <c r="XEK214" s="262"/>
      <c r="XEL214" s="262"/>
      <c r="XEM214" s="262"/>
      <c r="XEN214" s="262"/>
      <c r="XEO214" s="262"/>
      <c r="XEP214" s="262"/>
      <c r="XEQ214" s="261"/>
      <c r="XER214" s="261"/>
      <c r="XES214" s="262"/>
      <c r="XET214" s="262"/>
      <c r="XEU214" s="262"/>
      <c r="XEV214" s="262"/>
      <c r="XEW214" s="262"/>
      <c r="XEX214" s="262"/>
      <c r="XEY214" s="261"/>
    </row>
    <row r="215" spans="1:16379" x14ac:dyDescent="0.35">
      <c r="A215" s="22" t="s">
        <v>8</v>
      </c>
      <c r="B215" s="22" t="s">
        <v>849</v>
      </c>
      <c r="C215" s="186" t="s">
        <v>1255</v>
      </c>
      <c r="D215" s="22"/>
      <c r="E215" s="7">
        <v>12</v>
      </c>
      <c r="F215" s="7">
        <v>60</v>
      </c>
      <c r="G215" s="8">
        <v>2098214</v>
      </c>
      <c r="H215" s="9">
        <f t="shared" si="212"/>
        <v>34970.23333333333</v>
      </c>
      <c r="I215" s="10"/>
      <c r="J215" s="10"/>
      <c r="K215" s="10"/>
      <c r="L215" s="11"/>
      <c r="M215" s="8">
        <v>0</v>
      </c>
      <c r="N215" s="8">
        <v>0</v>
      </c>
      <c r="O215" s="8">
        <v>0</v>
      </c>
      <c r="P215" s="11" t="s">
        <v>860</v>
      </c>
      <c r="Q215" s="11"/>
      <c r="R215" s="11"/>
      <c r="S215" s="11"/>
      <c r="T215" s="12">
        <v>0</v>
      </c>
      <c r="U215" s="12">
        <v>0</v>
      </c>
      <c r="V215" s="11">
        <v>0</v>
      </c>
      <c r="W215" s="11" t="s">
        <v>860</v>
      </c>
      <c r="X215" s="13">
        <f t="shared" si="203"/>
        <v>3111.1111111111113</v>
      </c>
      <c r="Y215" s="14">
        <f t="shared" si="210"/>
        <v>37333.333333333336</v>
      </c>
      <c r="Z215" s="15">
        <v>2240000</v>
      </c>
      <c r="AA215" s="15">
        <f t="shared" si="199"/>
        <v>78333322666.666656</v>
      </c>
      <c r="AB215" s="16">
        <v>0</v>
      </c>
      <c r="AC215" s="16"/>
      <c r="AD215" s="269">
        <f t="shared" si="271"/>
        <v>7000</v>
      </c>
      <c r="AE215" s="269">
        <f t="shared" si="272"/>
        <v>84000</v>
      </c>
      <c r="AF215" s="283">
        <v>5040000</v>
      </c>
      <c r="AG215" s="18">
        <f t="shared" si="213"/>
        <v>176249975999.99997</v>
      </c>
      <c r="AH215" s="59"/>
      <c r="AI215" s="129">
        <f t="shared" si="273"/>
        <v>2.25</v>
      </c>
      <c r="AJ215" s="290">
        <v>0.2</v>
      </c>
      <c r="AK215" s="9">
        <f t="shared" si="214"/>
        <v>1008000</v>
      </c>
      <c r="AL215" s="259">
        <f t="shared" si="215"/>
        <v>6048000</v>
      </c>
      <c r="AM215" s="259">
        <f t="shared" si="211"/>
        <v>211499971199.99997</v>
      </c>
      <c r="AN215" s="262">
        <v>252000</v>
      </c>
      <c r="AO215" s="262">
        <f t="shared" si="219"/>
        <v>8812498800</v>
      </c>
      <c r="AP215" s="262">
        <f t="shared" si="220"/>
        <v>50400</v>
      </c>
      <c r="AQ215" s="262">
        <f t="shared" si="221"/>
        <v>1762499759.9999998</v>
      </c>
      <c r="AR215" s="274">
        <v>352800.00000000006</v>
      </c>
      <c r="AS215" s="274">
        <f t="shared" si="222"/>
        <v>12337498320</v>
      </c>
      <c r="AT215" s="274">
        <f t="shared" si="223"/>
        <v>70560.000000000015</v>
      </c>
      <c r="AU215" s="274">
        <f t="shared" si="224"/>
        <v>2467499664.0000005</v>
      </c>
      <c r="AV215" s="262">
        <v>352800.00000000006</v>
      </c>
      <c r="AW215" s="262">
        <f t="shared" si="225"/>
        <v>12337498320</v>
      </c>
      <c r="AX215" s="262">
        <f t="shared" si="226"/>
        <v>70560.000000000015</v>
      </c>
      <c r="AY215" s="262">
        <f t="shared" si="227"/>
        <v>2467499664.0000005</v>
      </c>
      <c r="AZ215" s="262">
        <f t="shared" si="228"/>
        <v>957600.00000000012</v>
      </c>
      <c r="BA215" s="262">
        <f t="shared" si="229"/>
        <v>33487495440</v>
      </c>
      <c r="BB215" s="262">
        <f t="shared" si="230"/>
        <v>191520.00000000003</v>
      </c>
      <c r="BC215" s="262">
        <f t="shared" si="231"/>
        <v>6697499088.000001</v>
      </c>
      <c r="BD215" s="261">
        <v>352800.00000000006</v>
      </c>
      <c r="BE215" s="262">
        <f t="shared" si="232"/>
        <v>12337498320</v>
      </c>
      <c r="BF215" s="262">
        <f t="shared" si="233"/>
        <v>70560.000000000015</v>
      </c>
      <c r="BG215" s="262">
        <f t="shared" si="234"/>
        <v>2467499664.0000005</v>
      </c>
      <c r="BH215" s="262">
        <v>403200</v>
      </c>
      <c r="BI215" s="262">
        <f t="shared" si="235"/>
        <v>14099998079.999998</v>
      </c>
      <c r="BJ215" s="262">
        <f t="shared" si="236"/>
        <v>80640</v>
      </c>
      <c r="BK215" s="262">
        <f t="shared" si="237"/>
        <v>2819999615.9999995</v>
      </c>
      <c r="BL215" s="262">
        <v>302400</v>
      </c>
      <c r="BM215" s="262">
        <f t="shared" si="238"/>
        <v>10574998559.999998</v>
      </c>
      <c r="BN215" s="262">
        <f t="shared" si="239"/>
        <v>60480</v>
      </c>
      <c r="BO215" s="262">
        <f t="shared" si="240"/>
        <v>2114999711.9999998</v>
      </c>
      <c r="BP215" s="262">
        <f t="shared" si="241"/>
        <v>1058400</v>
      </c>
      <c r="BQ215" s="262">
        <f t="shared" si="242"/>
        <v>37012494960</v>
      </c>
      <c r="BR215" s="262">
        <f t="shared" si="243"/>
        <v>211680</v>
      </c>
      <c r="BS215" s="262">
        <f t="shared" si="244"/>
        <v>7402498992</v>
      </c>
      <c r="BT215" s="262">
        <v>554400</v>
      </c>
      <c r="BU215" s="262">
        <f t="shared" si="245"/>
        <v>19387497360</v>
      </c>
      <c r="BV215" s="262">
        <f t="shared" si="246"/>
        <v>110880</v>
      </c>
      <c r="BW215" s="262">
        <f t="shared" si="247"/>
        <v>3877499471.9999995</v>
      </c>
      <c r="BX215" s="261">
        <v>554400</v>
      </c>
      <c r="BY215" s="262">
        <f t="shared" si="248"/>
        <v>19387497360</v>
      </c>
      <c r="BZ215" s="262">
        <f t="shared" si="249"/>
        <v>110880</v>
      </c>
      <c r="CA215" s="262">
        <f t="shared" si="250"/>
        <v>3877499471.9999995</v>
      </c>
      <c r="CB215" s="262">
        <v>504000</v>
      </c>
      <c r="CC215" s="262">
        <f t="shared" si="251"/>
        <v>17624997600</v>
      </c>
      <c r="CD215" s="262">
        <f t="shared" si="252"/>
        <v>100800</v>
      </c>
      <c r="CE215" s="262">
        <f t="shared" si="253"/>
        <v>3524999519.9999995</v>
      </c>
      <c r="CF215" s="262">
        <f t="shared" si="254"/>
        <v>1612800</v>
      </c>
      <c r="CG215" s="262">
        <f t="shared" si="255"/>
        <v>56399992320</v>
      </c>
      <c r="CH215" s="262">
        <f t="shared" si="256"/>
        <v>3877711151.9999995</v>
      </c>
      <c r="CI215" s="262">
        <f t="shared" si="257"/>
        <v>11279998463.999998</v>
      </c>
      <c r="CJ215" s="262">
        <v>554400</v>
      </c>
      <c r="CK215" s="262">
        <f t="shared" si="258"/>
        <v>19387497360</v>
      </c>
      <c r="CL215" s="262">
        <f t="shared" si="259"/>
        <v>110880</v>
      </c>
      <c r="CM215" s="262">
        <f t="shared" si="260"/>
        <v>3877499471.9999995</v>
      </c>
      <c r="CN215" s="262">
        <v>504000</v>
      </c>
      <c r="CO215" s="262">
        <f t="shared" si="261"/>
        <v>17624997600</v>
      </c>
      <c r="CP215" s="262">
        <f t="shared" si="262"/>
        <v>100800</v>
      </c>
      <c r="CQ215" s="262">
        <f t="shared" si="263"/>
        <v>3524999519.9999995</v>
      </c>
      <c r="CR215" s="262">
        <v>352800.00000000006</v>
      </c>
      <c r="CS215" s="262">
        <f t="shared" si="264"/>
        <v>12337498320</v>
      </c>
      <c r="CT215" s="262">
        <f t="shared" si="265"/>
        <v>70560.000000000015</v>
      </c>
      <c r="CU215" s="262">
        <f t="shared" si="266"/>
        <v>2467499664.0000005</v>
      </c>
      <c r="CV215" s="262">
        <f t="shared" si="267"/>
        <v>1411200</v>
      </c>
      <c r="CW215" s="262">
        <f t="shared" si="268"/>
        <v>49349993280</v>
      </c>
      <c r="CX215" s="271">
        <f t="shared" si="269"/>
        <v>282240</v>
      </c>
      <c r="CY215" s="271">
        <f t="shared" si="270"/>
        <v>9869998656</v>
      </c>
      <c r="CZ215" s="300">
        <f t="shared" si="216"/>
        <v>1008000</v>
      </c>
      <c r="DA215" s="300">
        <f t="shared" si="217"/>
        <v>35249995200</v>
      </c>
      <c r="DB215" s="300">
        <f t="shared" si="218"/>
        <v>0</v>
      </c>
      <c r="DC215" s="300"/>
      <c r="DD215" s="300"/>
      <c r="DE215" s="300"/>
      <c r="DF215" s="300"/>
    </row>
    <row r="216" spans="1:16379" x14ac:dyDescent="0.35">
      <c r="A216" s="22" t="s">
        <v>8</v>
      </c>
      <c r="B216" s="22">
        <v>13060307</v>
      </c>
      <c r="C216" s="6" t="s">
        <v>307</v>
      </c>
      <c r="D216" s="7" t="s">
        <v>58</v>
      </c>
      <c r="E216" s="7">
        <v>12</v>
      </c>
      <c r="F216" s="7">
        <v>10</v>
      </c>
      <c r="G216" s="8">
        <v>1041667</v>
      </c>
      <c r="H216" s="9">
        <f t="shared" si="212"/>
        <v>104166.7</v>
      </c>
      <c r="I216" s="10"/>
      <c r="J216" s="10"/>
      <c r="K216" s="10"/>
      <c r="L216" s="11"/>
      <c r="M216" s="8">
        <v>409028349</v>
      </c>
      <c r="N216" s="8">
        <v>383</v>
      </c>
      <c r="O216" s="8" t="s">
        <v>469</v>
      </c>
      <c r="P216" s="11" t="s">
        <v>860</v>
      </c>
      <c r="Q216" s="12">
        <v>1815334130</v>
      </c>
      <c r="R216" s="12">
        <v>1834</v>
      </c>
      <c r="S216" s="12"/>
      <c r="T216" s="12"/>
      <c r="U216" s="11" t="s">
        <v>469</v>
      </c>
      <c r="V216" s="11"/>
      <c r="W216" s="11" t="s">
        <v>860</v>
      </c>
      <c r="X216" s="13">
        <f t="shared" si="203"/>
        <v>2880</v>
      </c>
      <c r="Y216" s="14">
        <f t="shared" si="210"/>
        <v>34560</v>
      </c>
      <c r="Z216" s="15">
        <v>345600</v>
      </c>
      <c r="AA216" s="15">
        <f t="shared" si="199"/>
        <v>36000011520</v>
      </c>
      <c r="AB216" s="16">
        <v>63</v>
      </c>
      <c r="AC216" s="16">
        <v>386</v>
      </c>
      <c r="AD216" s="269">
        <f t="shared" si="271"/>
        <v>1000</v>
      </c>
      <c r="AE216" s="269">
        <f t="shared" si="272"/>
        <v>12000</v>
      </c>
      <c r="AF216" s="283">
        <v>120000</v>
      </c>
      <c r="AG216" s="18">
        <f t="shared" si="213"/>
        <v>12500004000</v>
      </c>
      <c r="AH216" s="59"/>
      <c r="AI216" s="129">
        <f t="shared" si="273"/>
        <v>0.34722222222222221</v>
      </c>
      <c r="AJ216" s="290">
        <v>0.33</v>
      </c>
      <c r="AK216" s="9">
        <f t="shared" si="214"/>
        <v>39600</v>
      </c>
      <c r="AL216" s="259">
        <f t="shared" si="215"/>
        <v>159600</v>
      </c>
      <c r="AM216" s="259">
        <f t="shared" si="211"/>
        <v>16625005320</v>
      </c>
      <c r="AN216" s="262">
        <v>6000</v>
      </c>
      <c r="AO216" s="262">
        <f t="shared" si="219"/>
        <v>625000200</v>
      </c>
      <c r="AP216" s="262">
        <f t="shared" si="220"/>
        <v>1980</v>
      </c>
      <c r="AQ216" s="262">
        <f t="shared" si="221"/>
        <v>206250066</v>
      </c>
      <c r="AR216" s="274">
        <v>8400</v>
      </c>
      <c r="AS216" s="274">
        <f t="shared" si="222"/>
        <v>875000280</v>
      </c>
      <c r="AT216" s="274">
        <f t="shared" si="223"/>
        <v>2772</v>
      </c>
      <c r="AU216" s="274">
        <f t="shared" si="224"/>
        <v>288750092.39999998</v>
      </c>
      <c r="AV216" s="262">
        <v>8400</v>
      </c>
      <c r="AW216" s="262">
        <f t="shared" si="225"/>
        <v>875000280</v>
      </c>
      <c r="AX216" s="262">
        <f t="shared" si="226"/>
        <v>2772</v>
      </c>
      <c r="AY216" s="262">
        <f t="shared" si="227"/>
        <v>288750092.39999998</v>
      </c>
      <c r="AZ216" s="262">
        <f t="shared" si="228"/>
        <v>22800</v>
      </c>
      <c r="BA216" s="262">
        <f t="shared" si="229"/>
        <v>2375000760</v>
      </c>
      <c r="BB216" s="262">
        <f t="shared" si="230"/>
        <v>7524</v>
      </c>
      <c r="BC216" s="262">
        <f t="shared" si="231"/>
        <v>783750250.79999995</v>
      </c>
      <c r="BD216" s="261">
        <v>8400</v>
      </c>
      <c r="BE216" s="262">
        <f t="shared" si="232"/>
        <v>875000280</v>
      </c>
      <c r="BF216" s="262">
        <f t="shared" si="233"/>
        <v>2772</v>
      </c>
      <c r="BG216" s="262">
        <f t="shared" si="234"/>
        <v>288750092.39999998</v>
      </c>
      <c r="BH216" s="262">
        <v>9600</v>
      </c>
      <c r="BI216" s="262">
        <f t="shared" si="235"/>
        <v>1000000320</v>
      </c>
      <c r="BJ216" s="262">
        <f t="shared" si="236"/>
        <v>3168</v>
      </c>
      <c r="BK216" s="262">
        <f t="shared" si="237"/>
        <v>330000105.59999996</v>
      </c>
      <c r="BL216" s="262">
        <v>7200</v>
      </c>
      <c r="BM216" s="262">
        <f t="shared" si="238"/>
        <v>750000240</v>
      </c>
      <c r="BN216" s="262">
        <f t="shared" si="239"/>
        <v>2376</v>
      </c>
      <c r="BO216" s="262">
        <f t="shared" si="240"/>
        <v>247500079.19999999</v>
      </c>
      <c r="BP216" s="262">
        <f t="shared" si="241"/>
        <v>25200</v>
      </c>
      <c r="BQ216" s="262">
        <f t="shared" si="242"/>
        <v>2625000840</v>
      </c>
      <c r="BR216" s="262">
        <f t="shared" si="243"/>
        <v>8316</v>
      </c>
      <c r="BS216" s="262">
        <f t="shared" si="244"/>
        <v>866250277.19999993</v>
      </c>
      <c r="BT216" s="262">
        <v>13200</v>
      </c>
      <c r="BU216" s="262">
        <f t="shared" si="245"/>
        <v>1375000440</v>
      </c>
      <c r="BV216" s="262">
        <f t="shared" si="246"/>
        <v>4356</v>
      </c>
      <c r="BW216" s="262">
        <f t="shared" si="247"/>
        <v>453750145.19999999</v>
      </c>
      <c r="BX216" s="261">
        <v>13200</v>
      </c>
      <c r="BY216" s="262">
        <f t="shared" si="248"/>
        <v>1375000440</v>
      </c>
      <c r="BZ216" s="262">
        <f t="shared" si="249"/>
        <v>4356</v>
      </c>
      <c r="CA216" s="262">
        <f t="shared" si="250"/>
        <v>453750145.19999999</v>
      </c>
      <c r="CB216" s="262">
        <v>12000</v>
      </c>
      <c r="CC216" s="262">
        <f t="shared" si="251"/>
        <v>1250000400</v>
      </c>
      <c r="CD216" s="262">
        <f t="shared" si="252"/>
        <v>3960</v>
      </c>
      <c r="CE216" s="262">
        <f t="shared" si="253"/>
        <v>412500132</v>
      </c>
      <c r="CF216" s="262">
        <f t="shared" si="254"/>
        <v>38400</v>
      </c>
      <c r="CG216" s="262">
        <f t="shared" si="255"/>
        <v>4000001280</v>
      </c>
      <c r="CH216" s="262">
        <f t="shared" si="256"/>
        <v>453758461.19999999</v>
      </c>
      <c r="CI216" s="262">
        <f t="shared" si="257"/>
        <v>1320000422.4000001</v>
      </c>
      <c r="CJ216" s="262">
        <v>13200</v>
      </c>
      <c r="CK216" s="262">
        <f t="shared" si="258"/>
        <v>1375000440</v>
      </c>
      <c r="CL216" s="262">
        <f t="shared" si="259"/>
        <v>4356</v>
      </c>
      <c r="CM216" s="262">
        <f t="shared" si="260"/>
        <v>453750145.19999999</v>
      </c>
      <c r="CN216" s="262">
        <v>12000</v>
      </c>
      <c r="CO216" s="262">
        <f t="shared" si="261"/>
        <v>1250000400</v>
      </c>
      <c r="CP216" s="262">
        <f t="shared" si="262"/>
        <v>3960</v>
      </c>
      <c r="CQ216" s="262">
        <f t="shared" si="263"/>
        <v>412500132</v>
      </c>
      <c r="CR216" s="262">
        <v>8400</v>
      </c>
      <c r="CS216" s="262">
        <f t="shared" si="264"/>
        <v>875000280</v>
      </c>
      <c r="CT216" s="262">
        <f t="shared" si="265"/>
        <v>2772</v>
      </c>
      <c r="CU216" s="262">
        <f t="shared" si="266"/>
        <v>288750092.39999998</v>
      </c>
      <c r="CV216" s="262">
        <f t="shared" si="267"/>
        <v>33600</v>
      </c>
      <c r="CW216" s="262">
        <f t="shared" si="268"/>
        <v>3500001120</v>
      </c>
      <c r="CX216" s="271">
        <f t="shared" si="269"/>
        <v>11088</v>
      </c>
      <c r="CY216" s="271">
        <f t="shared" si="270"/>
        <v>1155000369.5999999</v>
      </c>
      <c r="CZ216" s="300">
        <f t="shared" si="216"/>
        <v>39600</v>
      </c>
      <c r="DA216" s="300">
        <f t="shared" si="217"/>
        <v>4125001320</v>
      </c>
      <c r="DB216" s="300">
        <f t="shared" si="218"/>
        <v>0</v>
      </c>
      <c r="DC216" s="300"/>
      <c r="DD216" s="300"/>
      <c r="DE216" s="300"/>
      <c r="DF216" s="300"/>
    </row>
    <row r="217" spans="1:16379" x14ac:dyDescent="0.35">
      <c r="A217" s="22" t="s">
        <v>8</v>
      </c>
      <c r="B217" s="22">
        <v>13050342</v>
      </c>
      <c r="C217" s="6" t="s">
        <v>308</v>
      </c>
      <c r="D217" s="7" t="s">
        <v>58</v>
      </c>
      <c r="E217" s="7">
        <v>12</v>
      </c>
      <c r="F217" s="7">
        <v>10</v>
      </c>
      <c r="G217" s="8">
        <v>1302083</v>
      </c>
      <c r="H217" s="9">
        <f t="shared" si="212"/>
        <v>130208.3</v>
      </c>
      <c r="I217" s="10"/>
      <c r="J217" s="10"/>
      <c r="K217" s="10"/>
      <c r="L217" s="11"/>
      <c r="M217" s="8">
        <v>453541563</v>
      </c>
      <c r="N217" s="8">
        <v>311</v>
      </c>
      <c r="O217" s="8" t="s">
        <v>469</v>
      </c>
      <c r="P217" s="11" t="s">
        <v>860</v>
      </c>
      <c r="Q217" s="12">
        <v>1856457998</v>
      </c>
      <c r="R217" s="12">
        <v>1362</v>
      </c>
      <c r="S217" s="12"/>
      <c r="T217" s="12"/>
      <c r="U217" s="11" t="s">
        <v>469</v>
      </c>
      <c r="V217" s="11"/>
      <c r="W217" s="11" t="s">
        <v>860</v>
      </c>
      <c r="X217" s="13">
        <f t="shared" si="203"/>
        <v>720</v>
      </c>
      <c r="Y217" s="14">
        <f t="shared" si="210"/>
        <v>8640</v>
      </c>
      <c r="Z217" s="15">
        <v>86400</v>
      </c>
      <c r="AA217" s="15">
        <f t="shared" ref="AA217:AA225" si="274">Z217*H217</f>
        <v>11249997120</v>
      </c>
      <c r="AB217" s="16">
        <v>90</v>
      </c>
      <c r="AC217" s="16">
        <v>245.33333333333334</v>
      </c>
      <c r="AD217" s="269">
        <f t="shared" si="271"/>
        <v>1500</v>
      </c>
      <c r="AE217" s="269">
        <f t="shared" si="272"/>
        <v>18000</v>
      </c>
      <c r="AF217" s="283">
        <v>180000</v>
      </c>
      <c r="AG217" s="18">
        <f t="shared" si="213"/>
        <v>23437494000</v>
      </c>
      <c r="AH217" s="59"/>
      <c r="AI217" s="129">
        <f t="shared" si="273"/>
        <v>2.0833333333333335</v>
      </c>
      <c r="AJ217" s="290">
        <v>0.5</v>
      </c>
      <c r="AK217" s="9">
        <f t="shared" si="214"/>
        <v>90000</v>
      </c>
      <c r="AL217" s="259">
        <f t="shared" si="215"/>
        <v>270000</v>
      </c>
      <c r="AM217" s="259">
        <f t="shared" si="211"/>
        <v>35156241000</v>
      </c>
      <c r="AN217" s="262">
        <v>9000</v>
      </c>
      <c r="AO217" s="262">
        <f t="shared" si="219"/>
        <v>1171874700</v>
      </c>
      <c r="AP217" s="262">
        <f t="shared" si="220"/>
        <v>4500</v>
      </c>
      <c r="AQ217" s="262">
        <f t="shared" si="221"/>
        <v>585937350</v>
      </c>
      <c r="AR217" s="274">
        <v>12600.000000000002</v>
      </c>
      <c r="AS217" s="274">
        <f t="shared" si="222"/>
        <v>1640624580.0000002</v>
      </c>
      <c r="AT217" s="274">
        <f t="shared" si="223"/>
        <v>6300.0000000000009</v>
      </c>
      <c r="AU217" s="274">
        <f t="shared" si="224"/>
        <v>820312290.00000012</v>
      </c>
      <c r="AV217" s="262">
        <v>12600.000000000002</v>
      </c>
      <c r="AW217" s="262">
        <f t="shared" si="225"/>
        <v>1640624580.0000002</v>
      </c>
      <c r="AX217" s="262">
        <f t="shared" si="226"/>
        <v>6300.0000000000009</v>
      </c>
      <c r="AY217" s="262">
        <f t="shared" si="227"/>
        <v>820312290.00000012</v>
      </c>
      <c r="AZ217" s="262">
        <f t="shared" si="228"/>
        <v>34200</v>
      </c>
      <c r="BA217" s="262">
        <f t="shared" si="229"/>
        <v>4453123860</v>
      </c>
      <c r="BB217" s="262">
        <f t="shared" si="230"/>
        <v>17100</v>
      </c>
      <c r="BC217" s="262">
        <f t="shared" si="231"/>
        <v>2226561930</v>
      </c>
      <c r="BD217" s="261">
        <v>12600.000000000002</v>
      </c>
      <c r="BE217" s="262">
        <f t="shared" si="232"/>
        <v>1640624580.0000002</v>
      </c>
      <c r="BF217" s="262">
        <f t="shared" si="233"/>
        <v>6300.0000000000009</v>
      </c>
      <c r="BG217" s="262">
        <f t="shared" si="234"/>
        <v>820312290.00000012</v>
      </c>
      <c r="BH217" s="262">
        <v>14400</v>
      </c>
      <c r="BI217" s="262">
        <f t="shared" si="235"/>
        <v>1874999520</v>
      </c>
      <c r="BJ217" s="262">
        <f t="shared" si="236"/>
        <v>7200</v>
      </c>
      <c r="BK217" s="262">
        <f t="shared" si="237"/>
        <v>937499760</v>
      </c>
      <c r="BL217" s="262">
        <v>10800</v>
      </c>
      <c r="BM217" s="262">
        <f t="shared" si="238"/>
        <v>1406249640</v>
      </c>
      <c r="BN217" s="262">
        <f t="shared" si="239"/>
        <v>5400</v>
      </c>
      <c r="BO217" s="262">
        <f t="shared" si="240"/>
        <v>703124820</v>
      </c>
      <c r="BP217" s="262">
        <f t="shared" si="241"/>
        <v>37800</v>
      </c>
      <c r="BQ217" s="262">
        <f t="shared" si="242"/>
        <v>4921873740</v>
      </c>
      <c r="BR217" s="262">
        <f t="shared" si="243"/>
        <v>18900</v>
      </c>
      <c r="BS217" s="262">
        <f t="shared" si="244"/>
        <v>2460936870</v>
      </c>
      <c r="BT217" s="262">
        <v>19800</v>
      </c>
      <c r="BU217" s="262">
        <f t="shared" si="245"/>
        <v>2578124340</v>
      </c>
      <c r="BV217" s="262">
        <f t="shared" si="246"/>
        <v>9900</v>
      </c>
      <c r="BW217" s="262">
        <f t="shared" si="247"/>
        <v>1289062170</v>
      </c>
      <c r="BX217" s="261">
        <v>19800</v>
      </c>
      <c r="BY217" s="262">
        <f t="shared" si="248"/>
        <v>2578124340</v>
      </c>
      <c r="BZ217" s="262">
        <f t="shared" si="249"/>
        <v>9900</v>
      </c>
      <c r="CA217" s="262">
        <f t="shared" si="250"/>
        <v>1289062170</v>
      </c>
      <c r="CB217" s="262">
        <v>18000</v>
      </c>
      <c r="CC217" s="262">
        <f t="shared" si="251"/>
        <v>2343749400</v>
      </c>
      <c r="CD217" s="262">
        <f t="shared" si="252"/>
        <v>9000</v>
      </c>
      <c r="CE217" s="262">
        <f t="shared" si="253"/>
        <v>1171874700</v>
      </c>
      <c r="CF217" s="262">
        <f t="shared" si="254"/>
        <v>57600</v>
      </c>
      <c r="CG217" s="262">
        <f t="shared" si="255"/>
        <v>7499998080</v>
      </c>
      <c r="CH217" s="262">
        <f t="shared" si="256"/>
        <v>1289081070</v>
      </c>
      <c r="CI217" s="262">
        <f t="shared" si="257"/>
        <v>3749999040</v>
      </c>
      <c r="CJ217" s="262">
        <v>19800</v>
      </c>
      <c r="CK217" s="262">
        <f t="shared" si="258"/>
        <v>2578124340</v>
      </c>
      <c r="CL217" s="262">
        <f t="shared" si="259"/>
        <v>9900</v>
      </c>
      <c r="CM217" s="262">
        <f t="shared" si="260"/>
        <v>1289062170</v>
      </c>
      <c r="CN217" s="262">
        <v>18000</v>
      </c>
      <c r="CO217" s="262">
        <f t="shared" si="261"/>
        <v>2343749400</v>
      </c>
      <c r="CP217" s="262">
        <f t="shared" si="262"/>
        <v>9000</v>
      </c>
      <c r="CQ217" s="262">
        <f t="shared" si="263"/>
        <v>1171874700</v>
      </c>
      <c r="CR217" s="262">
        <v>12600.000000000002</v>
      </c>
      <c r="CS217" s="262">
        <f t="shared" si="264"/>
        <v>1640624580.0000002</v>
      </c>
      <c r="CT217" s="262">
        <f t="shared" si="265"/>
        <v>6300.0000000000009</v>
      </c>
      <c r="CU217" s="262">
        <f t="shared" si="266"/>
        <v>820312290.00000012</v>
      </c>
      <c r="CV217" s="262">
        <f t="shared" si="267"/>
        <v>50400</v>
      </c>
      <c r="CW217" s="262">
        <f t="shared" si="268"/>
        <v>6562498320</v>
      </c>
      <c r="CX217" s="271">
        <f t="shared" si="269"/>
        <v>25200</v>
      </c>
      <c r="CY217" s="271">
        <f t="shared" si="270"/>
        <v>3281249160</v>
      </c>
      <c r="CZ217" s="300">
        <f t="shared" si="216"/>
        <v>90000</v>
      </c>
      <c r="DA217" s="300">
        <f t="shared" si="217"/>
        <v>11718747000</v>
      </c>
      <c r="DB217" s="300">
        <f t="shared" si="218"/>
        <v>0</v>
      </c>
      <c r="DC217" s="300"/>
      <c r="DD217" s="300"/>
      <c r="DE217" s="300"/>
      <c r="DF217" s="300"/>
    </row>
    <row r="218" spans="1:16379" x14ac:dyDescent="0.35">
      <c r="A218" s="22" t="s">
        <v>8</v>
      </c>
      <c r="B218" s="22">
        <v>13050341</v>
      </c>
      <c r="C218" s="6" t="s">
        <v>309</v>
      </c>
      <c r="D218" s="7" t="s">
        <v>58</v>
      </c>
      <c r="E218" s="7">
        <v>12</v>
      </c>
      <c r="F218" s="7">
        <v>10</v>
      </c>
      <c r="G218" s="8">
        <v>1562500</v>
      </c>
      <c r="H218" s="9">
        <f t="shared" si="212"/>
        <v>156250</v>
      </c>
      <c r="I218" s="10"/>
      <c r="J218" s="10"/>
      <c r="K218" s="10"/>
      <c r="L218" s="11"/>
      <c r="M218" s="8">
        <v>217000000</v>
      </c>
      <c r="N218" s="8">
        <v>124</v>
      </c>
      <c r="O218" s="8" t="s">
        <v>469</v>
      </c>
      <c r="P218" s="11" t="s">
        <v>860</v>
      </c>
      <c r="Q218" s="12">
        <v>3925250083</v>
      </c>
      <c r="R218" s="12">
        <v>2326</v>
      </c>
      <c r="S218" s="12"/>
      <c r="T218" s="12"/>
      <c r="U218" s="11" t="s">
        <v>469</v>
      </c>
      <c r="V218" s="11"/>
      <c r="W218" s="11" t="s">
        <v>860</v>
      </c>
      <c r="X218" s="13">
        <f t="shared" si="203"/>
        <v>720</v>
      </c>
      <c r="Y218" s="14">
        <f t="shared" si="210"/>
        <v>8640</v>
      </c>
      <c r="Z218" s="15">
        <v>86400</v>
      </c>
      <c r="AA218" s="15">
        <f t="shared" si="274"/>
        <v>13500000000</v>
      </c>
      <c r="AB218" s="16">
        <v>180</v>
      </c>
      <c r="AC218" s="16">
        <v>388</v>
      </c>
      <c r="AD218" s="269">
        <f t="shared" si="271"/>
        <v>1000</v>
      </c>
      <c r="AE218" s="269">
        <f t="shared" si="272"/>
        <v>12000</v>
      </c>
      <c r="AF218" s="283">
        <v>120000</v>
      </c>
      <c r="AG218" s="18">
        <f t="shared" si="213"/>
        <v>18750000000</v>
      </c>
      <c r="AH218" s="59"/>
      <c r="AI218" s="129">
        <f t="shared" si="273"/>
        <v>1.3888888888888888</v>
      </c>
      <c r="AJ218" s="290">
        <v>0.1</v>
      </c>
      <c r="AK218" s="9">
        <f t="shared" si="214"/>
        <v>12000</v>
      </c>
      <c r="AL218" s="259">
        <f t="shared" si="215"/>
        <v>132000</v>
      </c>
      <c r="AM218" s="259">
        <f t="shared" si="211"/>
        <v>20625000000</v>
      </c>
      <c r="AN218" s="262">
        <v>6000</v>
      </c>
      <c r="AO218" s="262">
        <f t="shared" si="219"/>
        <v>937500000</v>
      </c>
      <c r="AP218" s="262">
        <f t="shared" si="220"/>
        <v>600</v>
      </c>
      <c r="AQ218" s="262">
        <f t="shared" si="221"/>
        <v>93750000</v>
      </c>
      <c r="AR218" s="274">
        <v>8400</v>
      </c>
      <c r="AS218" s="274">
        <f t="shared" si="222"/>
        <v>1312500000</v>
      </c>
      <c r="AT218" s="274">
        <f t="shared" si="223"/>
        <v>840</v>
      </c>
      <c r="AU218" s="274">
        <f t="shared" si="224"/>
        <v>131250000</v>
      </c>
      <c r="AV218" s="262">
        <v>8400</v>
      </c>
      <c r="AW218" s="262">
        <f t="shared" si="225"/>
        <v>1312500000</v>
      </c>
      <c r="AX218" s="262">
        <f t="shared" si="226"/>
        <v>840</v>
      </c>
      <c r="AY218" s="262">
        <f t="shared" si="227"/>
        <v>131250000</v>
      </c>
      <c r="AZ218" s="262">
        <f t="shared" si="228"/>
        <v>22800</v>
      </c>
      <c r="BA218" s="262">
        <f t="shared" si="229"/>
        <v>3562500000</v>
      </c>
      <c r="BB218" s="262">
        <f t="shared" si="230"/>
        <v>2280</v>
      </c>
      <c r="BC218" s="262">
        <f t="shared" si="231"/>
        <v>356250000</v>
      </c>
      <c r="BD218" s="261">
        <v>8400</v>
      </c>
      <c r="BE218" s="262">
        <f t="shared" si="232"/>
        <v>1312500000</v>
      </c>
      <c r="BF218" s="262">
        <f t="shared" si="233"/>
        <v>840</v>
      </c>
      <c r="BG218" s="262">
        <f t="shared" si="234"/>
        <v>131250000</v>
      </c>
      <c r="BH218" s="262">
        <v>9600</v>
      </c>
      <c r="BI218" s="262">
        <f t="shared" si="235"/>
        <v>1500000000</v>
      </c>
      <c r="BJ218" s="262">
        <f t="shared" si="236"/>
        <v>960</v>
      </c>
      <c r="BK218" s="262">
        <f t="shared" si="237"/>
        <v>150000000</v>
      </c>
      <c r="BL218" s="262">
        <v>7200</v>
      </c>
      <c r="BM218" s="262">
        <f t="shared" si="238"/>
        <v>1125000000</v>
      </c>
      <c r="BN218" s="262">
        <f t="shared" si="239"/>
        <v>720</v>
      </c>
      <c r="BO218" s="262">
        <f t="shared" si="240"/>
        <v>112500000</v>
      </c>
      <c r="BP218" s="262">
        <f t="shared" si="241"/>
        <v>25200</v>
      </c>
      <c r="BQ218" s="262">
        <f t="shared" si="242"/>
        <v>3937500000</v>
      </c>
      <c r="BR218" s="262">
        <f t="shared" si="243"/>
        <v>2520</v>
      </c>
      <c r="BS218" s="262">
        <f t="shared" si="244"/>
        <v>393750000</v>
      </c>
      <c r="BT218" s="262">
        <v>13200</v>
      </c>
      <c r="BU218" s="262">
        <f t="shared" si="245"/>
        <v>2062500000</v>
      </c>
      <c r="BV218" s="262">
        <f t="shared" si="246"/>
        <v>1320</v>
      </c>
      <c r="BW218" s="262">
        <f t="shared" si="247"/>
        <v>206250000</v>
      </c>
      <c r="BX218" s="261">
        <v>13200</v>
      </c>
      <c r="BY218" s="262">
        <f t="shared" si="248"/>
        <v>2062500000</v>
      </c>
      <c r="BZ218" s="262">
        <f t="shared" si="249"/>
        <v>1320</v>
      </c>
      <c r="CA218" s="262">
        <f t="shared" si="250"/>
        <v>206250000</v>
      </c>
      <c r="CB218" s="262">
        <v>12000</v>
      </c>
      <c r="CC218" s="262">
        <f t="shared" si="251"/>
        <v>1875000000</v>
      </c>
      <c r="CD218" s="262">
        <f t="shared" si="252"/>
        <v>1200</v>
      </c>
      <c r="CE218" s="262">
        <f t="shared" si="253"/>
        <v>187500000</v>
      </c>
      <c r="CF218" s="262">
        <f t="shared" si="254"/>
        <v>38400</v>
      </c>
      <c r="CG218" s="262">
        <f t="shared" si="255"/>
        <v>6000000000</v>
      </c>
      <c r="CH218" s="262">
        <f t="shared" si="256"/>
        <v>206252520</v>
      </c>
      <c r="CI218" s="262">
        <f t="shared" si="257"/>
        <v>600000000</v>
      </c>
      <c r="CJ218" s="262">
        <v>13200</v>
      </c>
      <c r="CK218" s="262">
        <f t="shared" si="258"/>
        <v>2062500000</v>
      </c>
      <c r="CL218" s="262">
        <f t="shared" si="259"/>
        <v>1320</v>
      </c>
      <c r="CM218" s="262">
        <f t="shared" si="260"/>
        <v>206250000</v>
      </c>
      <c r="CN218" s="262">
        <v>12000</v>
      </c>
      <c r="CO218" s="262">
        <f t="shared" si="261"/>
        <v>1875000000</v>
      </c>
      <c r="CP218" s="262">
        <f t="shared" si="262"/>
        <v>1200</v>
      </c>
      <c r="CQ218" s="262">
        <f t="shared" si="263"/>
        <v>187500000</v>
      </c>
      <c r="CR218" s="262">
        <v>8400</v>
      </c>
      <c r="CS218" s="262">
        <f t="shared" si="264"/>
        <v>1312500000</v>
      </c>
      <c r="CT218" s="262">
        <f t="shared" si="265"/>
        <v>840</v>
      </c>
      <c r="CU218" s="262">
        <f t="shared" si="266"/>
        <v>131250000</v>
      </c>
      <c r="CV218" s="262">
        <f t="shared" si="267"/>
        <v>33600</v>
      </c>
      <c r="CW218" s="262">
        <f t="shared" si="268"/>
        <v>5250000000</v>
      </c>
      <c r="CX218" s="271">
        <f t="shared" si="269"/>
        <v>3360</v>
      </c>
      <c r="CY218" s="271">
        <f t="shared" si="270"/>
        <v>525000000</v>
      </c>
      <c r="CZ218" s="300">
        <f t="shared" si="216"/>
        <v>12000</v>
      </c>
      <c r="DA218" s="300">
        <f t="shared" si="217"/>
        <v>1875000000</v>
      </c>
      <c r="DB218" s="300">
        <f t="shared" si="218"/>
        <v>0</v>
      </c>
      <c r="DC218" s="300"/>
      <c r="DD218" s="300"/>
      <c r="DE218" s="300"/>
      <c r="DF218" s="300"/>
    </row>
    <row r="219" spans="1:16379" x14ac:dyDescent="0.35">
      <c r="A219" s="22" t="s">
        <v>11</v>
      </c>
      <c r="B219" s="22">
        <v>13080200</v>
      </c>
      <c r="C219" s="6" t="s">
        <v>310</v>
      </c>
      <c r="D219" s="7"/>
      <c r="E219" s="7">
        <v>12</v>
      </c>
      <c r="F219" s="7">
        <v>1</v>
      </c>
      <c r="G219" s="8">
        <v>90000</v>
      </c>
      <c r="H219" s="9">
        <f t="shared" si="212"/>
        <v>90000</v>
      </c>
      <c r="I219" s="10">
        <v>99002299867</v>
      </c>
      <c r="J219" s="10">
        <v>1479643</v>
      </c>
      <c r="K219" s="10" t="s">
        <v>512</v>
      </c>
      <c r="L219" s="11">
        <v>0</v>
      </c>
      <c r="M219" s="8">
        <v>761322307355</v>
      </c>
      <c r="N219" s="8">
        <v>8757356</v>
      </c>
      <c r="O219" s="8" t="s">
        <v>700</v>
      </c>
      <c r="P219" s="11">
        <v>0.01</v>
      </c>
      <c r="Q219" s="12">
        <v>343678075200</v>
      </c>
      <c r="R219" s="12">
        <v>3003132</v>
      </c>
      <c r="S219" s="12">
        <v>9</v>
      </c>
      <c r="T219" s="12">
        <v>897789</v>
      </c>
      <c r="U219" s="11" t="s">
        <v>962</v>
      </c>
      <c r="V219" s="11"/>
      <c r="W219" s="11">
        <v>0</v>
      </c>
      <c r="X219" s="13">
        <f t="shared" si="203"/>
        <v>28080</v>
      </c>
      <c r="Y219" s="14">
        <f t="shared" si="210"/>
        <v>336960</v>
      </c>
      <c r="Z219" s="15">
        <v>336960</v>
      </c>
      <c r="AA219" s="15">
        <f t="shared" si="274"/>
        <v>30326400000</v>
      </c>
      <c r="AB219" s="16">
        <v>4193.166666666667</v>
      </c>
      <c r="AC219" s="16">
        <v>4845.833333333333</v>
      </c>
      <c r="AD219" s="269">
        <f t="shared" si="271"/>
        <v>6000</v>
      </c>
      <c r="AE219" s="269">
        <f t="shared" si="272"/>
        <v>72000</v>
      </c>
      <c r="AF219" s="283">
        <v>72000</v>
      </c>
      <c r="AG219" s="18">
        <f t="shared" si="213"/>
        <v>6480000000</v>
      </c>
      <c r="AH219" s="59"/>
      <c r="AI219" s="129">
        <f t="shared" si="273"/>
        <v>0.21367521367521367</v>
      </c>
      <c r="AJ219" s="290">
        <v>0.1</v>
      </c>
      <c r="AK219" s="9">
        <f t="shared" si="214"/>
        <v>7200</v>
      </c>
      <c r="AL219" s="259">
        <f t="shared" si="215"/>
        <v>79200</v>
      </c>
      <c r="AM219" s="259">
        <f t="shared" si="211"/>
        <v>7128000000</v>
      </c>
      <c r="AN219" s="262">
        <v>3600</v>
      </c>
      <c r="AO219" s="262">
        <f t="shared" si="219"/>
        <v>324000000</v>
      </c>
      <c r="AP219" s="262">
        <f t="shared" si="220"/>
        <v>360</v>
      </c>
      <c r="AQ219" s="262">
        <f t="shared" si="221"/>
        <v>32400000</v>
      </c>
      <c r="AR219" s="274">
        <v>5040.0000000000009</v>
      </c>
      <c r="AS219" s="274">
        <f t="shared" si="222"/>
        <v>453600000.00000006</v>
      </c>
      <c r="AT219" s="274">
        <f t="shared" si="223"/>
        <v>504.00000000000011</v>
      </c>
      <c r="AU219" s="274">
        <f t="shared" si="224"/>
        <v>45360000.000000007</v>
      </c>
      <c r="AV219" s="262">
        <v>5040.0000000000009</v>
      </c>
      <c r="AW219" s="262">
        <f t="shared" si="225"/>
        <v>453600000.00000006</v>
      </c>
      <c r="AX219" s="262">
        <f t="shared" si="226"/>
        <v>504.00000000000011</v>
      </c>
      <c r="AY219" s="262">
        <f t="shared" si="227"/>
        <v>45360000.000000007</v>
      </c>
      <c r="AZ219" s="262">
        <f t="shared" si="228"/>
        <v>13680.000000000002</v>
      </c>
      <c r="BA219" s="262">
        <f t="shared" si="229"/>
        <v>1231200000</v>
      </c>
      <c r="BB219" s="262">
        <f t="shared" si="230"/>
        <v>1368.0000000000002</v>
      </c>
      <c r="BC219" s="262">
        <f t="shared" si="231"/>
        <v>123120000.00000001</v>
      </c>
      <c r="BD219" s="261">
        <v>5040.0000000000009</v>
      </c>
      <c r="BE219" s="262">
        <f t="shared" si="232"/>
        <v>453600000.00000006</v>
      </c>
      <c r="BF219" s="262">
        <f t="shared" si="233"/>
        <v>504.00000000000011</v>
      </c>
      <c r="BG219" s="262">
        <f t="shared" si="234"/>
        <v>45360000.000000007</v>
      </c>
      <c r="BH219" s="262">
        <v>5760</v>
      </c>
      <c r="BI219" s="262">
        <f t="shared" si="235"/>
        <v>518400000</v>
      </c>
      <c r="BJ219" s="262">
        <f t="shared" si="236"/>
        <v>576</v>
      </c>
      <c r="BK219" s="262">
        <f t="shared" si="237"/>
        <v>51840000</v>
      </c>
      <c r="BL219" s="262">
        <v>4320</v>
      </c>
      <c r="BM219" s="262">
        <f t="shared" si="238"/>
        <v>388800000</v>
      </c>
      <c r="BN219" s="262">
        <f t="shared" si="239"/>
        <v>432</v>
      </c>
      <c r="BO219" s="262">
        <f t="shared" si="240"/>
        <v>38880000</v>
      </c>
      <c r="BP219" s="262">
        <f t="shared" si="241"/>
        <v>15120</v>
      </c>
      <c r="BQ219" s="262">
        <f t="shared" si="242"/>
        <v>1360800000</v>
      </c>
      <c r="BR219" s="262">
        <f t="shared" si="243"/>
        <v>1512</v>
      </c>
      <c r="BS219" s="262">
        <f t="shared" si="244"/>
        <v>136080000</v>
      </c>
      <c r="BT219" s="262">
        <v>7920</v>
      </c>
      <c r="BU219" s="262">
        <f t="shared" si="245"/>
        <v>712800000</v>
      </c>
      <c r="BV219" s="262">
        <f t="shared" si="246"/>
        <v>792</v>
      </c>
      <c r="BW219" s="262">
        <f t="shared" si="247"/>
        <v>71280000</v>
      </c>
      <c r="BX219" s="261">
        <v>7920</v>
      </c>
      <c r="BY219" s="262">
        <f t="shared" si="248"/>
        <v>712800000</v>
      </c>
      <c r="BZ219" s="262">
        <f t="shared" si="249"/>
        <v>792</v>
      </c>
      <c r="CA219" s="262">
        <f t="shared" si="250"/>
        <v>71280000</v>
      </c>
      <c r="CB219" s="262">
        <v>7200</v>
      </c>
      <c r="CC219" s="262">
        <f t="shared" si="251"/>
        <v>648000000</v>
      </c>
      <c r="CD219" s="262">
        <f t="shared" si="252"/>
        <v>720</v>
      </c>
      <c r="CE219" s="262">
        <f t="shared" si="253"/>
        <v>64800000</v>
      </c>
      <c r="CF219" s="262">
        <f t="shared" si="254"/>
        <v>23040</v>
      </c>
      <c r="CG219" s="262">
        <f t="shared" si="255"/>
        <v>2073600000</v>
      </c>
      <c r="CH219" s="262">
        <f t="shared" si="256"/>
        <v>71281512</v>
      </c>
      <c r="CI219" s="262">
        <f t="shared" si="257"/>
        <v>207360000</v>
      </c>
      <c r="CJ219" s="262">
        <v>7920</v>
      </c>
      <c r="CK219" s="262">
        <f t="shared" si="258"/>
        <v>712800000</v>
      </c>
      <c r="CL219" s="262">
        <f t="shared" si="259"/>
        <v>792</v>
      </c>
      <c r="CM219" s="262">
        <f t="shared" si="260"/>
        <v>71280000</v>
      </c>
      <c r="CN219" s="262">
        <v>7200</v>
      </c>
      <c r="CO219" s="262">
        <f t="shared" si="261"/>
        <v>648000000</v>
      </c>
      <c r="CP219" s="262">
        <f t="shared" si="262"/>
        <v>720</v>
      </c>
      <c r="CQ219" s="262">
        <f t="shared" si="263"/>
        <v>64800000</v>
      </c>
      <c r="CR219" s="262">
        <v>5040.0000000000009</v>
      </c>
      <c r="CS219" s="262">
        <f t="shared" si="264"/>
        <v>453600000.00000006</v>
      </c>
      <c r="CT219" s="262">
        <f t="shared" si="265"/>
        <v>504.00000000000011</v>
      </c>
      <c r="CU219" s="262">
        <f t="shared" si="266"/>
        <v>45360000.000000007</v>
      </c>
      <c r="CV219" s="262">
        <f t="shared" si="267"/>
        <v>20160</v>
      </c>
      <c r="CW219" s="262">
        <f t="shared" si="268"/>
        <v>1814400000</v>
      </c>
      <c r="CX219" s="271">
        <f t="shared" si="269"/>
        <v>2016</v>
      </c>
      <c r="CY219" s="271">
        <f t="shared" si="270"/>
        <v>181440000</v>
      </c>
      <c r="CZ219" s="300">
        <f t="shared" si="216"/>
        <v>7200</v>
      </c>
      <c r="DA219" s="300">
        <f t="shared" si="217"/>
        <v>648000000</v>
      </c>
      <c r="DB219" s="300">
        <f t="shared" si="218"/>
        <v>0</v>
      </c>
      <c r="DC219" s="300"/>
      <c r="DD219" s="300"/>
      <c r="DE219" s="300"/>
      <c r="DF219" s="300"/>
    </row>
    <row r="220" spans="1:16379" x14ac:dyDescent="0.35">
      <c r="A220" s="22" t="s">
        <v>11</v>
      </c>
      <c r="B220" s="22">
        <v>13080202</v>
      </c>
      <c r="C220" s="6" t="s">
        <v>125</v>
      </c>
      <c r="D220" s="7"/>
      <c r="E220" s="7">
        <v>12</v>
      </c>
      <c r="F220" s="7">
        <v>1</v>
      </c>
      <c r="G220" s="8">
        <v>114000</v>
      </c>
      <c r="H220" s="9">
        <f t="shared" si="212"/>
        <v>114000</v>
      </c>
      <c r="I220" s="10">
        <v>672130773117</v>
      </c>
      <c r="J220" s="10">
        <v>8836275</v>
      </c>
      <c r="K220" s="10" t="s">
        <v>513</v>
      </c>
      <c r="L220" s="11">
        <v>0.02</v>
      </c>
      <c r="M220" s="8">
        <v>854142638642</v>
      </c>
      <c r="N220" s="8">
        <v>6565136</v>
      </c>
      <c r="O220" s="8" t="s">
        <v>701</v>
      </c>
      <c r="P220" s="11">
        <v>0.01</v>
      </c>
      <c r="Q220" s="12">
        <v>733517949100</v>
      </c>
      <c r="R220" s="12">
        <v>4899615</v>
      </c>
      <c r="S220" s="12">
        <v>14</v>
      </c>
      <c r="T220" s="12">
        <v>986539</v>
      </c>
      <c r="U220" s="11" t="s">
        <v>701</v>
      </c>
      <c r="V220" s="12">
        <v>60000</v>
      </c>
      <c r="W220" s="11">
        <v>0.01</v>
      </c>
      <c r="X220" s="13">
        <f t="shared" si="203"/>
        <v>28800</v>
      </c>
      <c r="Y220" s="14">
        <f t="shared" si="210"/>
        <v>345600</v>
      </c>
      <c r="Z220" s="15">
        <v>345600</v>
      </c>
      <c r="AA220" s="15">
        <f t="shared" si="274"/>
        <v>39398400000</v>
      </c>
      <c r="AB220" s="16">
        <v>7737.666666666667</v>
      </c>
      <c r="AC220" s="16">
        <v>11542.5</v>
      </c>
      <c r="AD220" s="269">
        <f t="shared" si="271"/>
        <v>12000</v>
      </c>
      <c r="AE220" s="269">
        <f t="shared" si="272"/>
        <v>144000</v>
      </c>
      <c r="AF220" s="283">
        <v>144000</v>
      </c>
      <c r="AG220" s="18">
        <f t="shared" si="213"/>
        <v>16416000000</v>
      </c>
      <c r="AH220" s="59"/>
      <c r="AI220" s="129">
        <f t="shared" si="273"/>
        <v>0.41666666666666669</v>
      </c>
      <c r="AJ220" s="290">
        <v>0.1</v>
      </c>
      <c r="AK220" s="9">
        <f t="shared" si="214"/>
        <v>14400</v>
      </c>
      <c r="AL220" s="259">
        <f t="shared" si="215"/>
        <v>158400</v>
      </c>
      <c r="AM220" s="259">
        <f t="shared" si="211"/>
        <v>18057600000</v>
      </c>
      <c r="AN220" s="262">
        <v>7200</v>
      </c>
      <c r="AO220" s="262">
        <f t="shared" si="219"/>
        <v>820800000</v>
      </c>
      <c r="AP220" s="262">
        <f t="shared" si="220"/>
        <v>720</v>
      </c>
      <c r="AQ220" s="262">
        <f t="shared" si="221"/>
        <v>82080000</v>
      </c>
      <c r="AR220" s="274">
        <v>10080.000000000002</v>
      </c>
      <c r="AS220" s="274">
        <f t="shared" si="222"/>
        <v>1149120000.0000002</v>
      </c>
      <c r="AT220" s="274">
        <f t="shared" si="223"/>
        <v>1008.0000000000002</v>
      </c>
      <c r="AU220" s="274">
        <f t="shared" si="224"/>
        <v>114912000.00000003</v>
      </c>
      <c r="AV220" s="262">
        <v>10080.000000000002</v>
      </c>
      <c r="AW220" s="262">
        <f t="shared" si="225"/>
        <v>1149120000.0000002</v>
      </c>
      <c r="AX220" s="262">
        <f t="shared" si="226"/>
        <v>1008.0000000000002</v>
      </c>
      <c r="AY220" s="262">
        <f t="shared" si="227"/>
        <v>114912000.00000003</v>
      </c>
      <c r="AZ220" s="262">
        <f t="shared" si="228"/>
        <v>27360.000000000004</v>
      </c>
      <c r="BA220" s="262">
        <f t="shared" si="229"/>
        <v>3119040000.0000005</v>
      </c>
      <c r="BB220" s="262">
        <f t="shared" si="230"/>
        <v>2736.0000000000005</v>
      </c>
      <c r="BC220" s="262">
        <f t="shared" si="231"/>
        <v>311904000.00000006</v>
      </c>
      <c r="BD220" s="261">
        <v>10080.000000000002</v>
      </c>
      <c r="BE220" s="262">
        <f t="shared" si="232"/>
        <v>1149120000.0000002</v>
      </c>
      <c r="BF220" s="262">
        <f t="shared" si="233"/>
        <v>1008.0000000000002</v>
      </c>
      <c r="BG220" s="262">
        <f t="shared" si="234"/>
        <v>114912000.00000003</v>
      </c>
      <c r="BH220" s="262">
        <v>11520</v>
      </c>
      <c r="BI220" s="262">
        <f t="shared" si="235"/>
        <v>1313280000</v>
      </c>
      <c r="BJ220" s="262">
        <f t="shared" si="236"/>
        <v>1152</v>
      </c>
      <c r="BK220" s="262">
        <f t="shared" si="237"/>
        <v>131328000</v>
      </c>
      <c r="BL220" s="262">
        <v>8640</v>
      </c>
      <c r="BM220" s="262">
        <f t="shared" si="238"/>
        <v>984960000</v>
      </c>
      <c r="BN220" s="262">
        <f t="shared" si="239"/>
        <v>864</v>
      </c>
      <c r="BO220" s="262">
        <f t="shared" si="240"/>
        <v>98496000</v>
      </c>
      <c r="BP220" s="262">
        <f t="shared" si="241"/>
        <v>30240</v>
      </c>
      <c r="BQ220" s="262">
        <f t="shared" si="242"/>
        <v>3447360000</v>
      </c>
      <c r="BR220" s="262">
        <f t="shared" si="243"/>
        <v>3024</v>
      </c>
      <c r="BS220" s="262">
        <f t="shared" si="244"/>
        <v>344736000</v>
      </c>
      <c r="BT220" s="262">
        <v>15840</v>
      </c>
      <c r="BU220" s="262">
        <f t="shared" si="245"/>
        <v>1805760000</v>
      </c>
      <c r="BV220" s="262">
        <f t="shared" si="246"/>
        <v>1584</v>
      </c>
      <c r="BW220" s="262">
        <f t="shared" si="247"/>
        <v>180576000</v>
      </c>
      <c r="BX220" s="261">
        <v>15840</v>
      </c>
      <c r="BY220" s="262">
        <f t="shared" si="248"/>
        <v>1805760000</v>
      </c>
      <c r="BZ220" s="262">
        <f t="shared" si="249"/>
        <v>1584</v>
      </c>
      <c r="CA220" s="262">
        <f t="shared" si="250"/>
        <v>180576000</v>
      </c>
      <c r="CB220" s="262">
        <v>14400</v>
      </c>
      <c r="CC220" s="262">
        <f t="shared" si="251"/>
        <v>1641600000</v>
      </c>
      <c r="CD220" s="262">
        <f t="shared" si="252"/>
        <v>1440</v>
      </c>
      <c r="CE220" s="262">
        <f t="shared" si="253"/>
        <v>164160000</v>
      </c>
      <c r="CF220" s="262">
        <f t="shared" si="254"/>
        <v>46080</v>
      </c>
      <c r="CG220" s="262">
        <f t="shared" si="255"/>
        <v>5253120000</v>
      </c>
      <c r="CH220" s="262">
        <f t="shared" si="256"/>
        <v>180579024</v>
      </c>
      <c r="CI220" s="262">
        <f t="shared" si="257"/>
        <v>525312000</v>
      </c>
      <c r="CJ220" s="262">
        <v>15840</v>
      </c>
      <c r="CK220" s="262">
        <f t="shared" si="258"/>
        <v>1805760000</v>
      </c>
      <c r="CL220" s="262">
        <f t="shared" si="259"/>
        <v>1584</v>
      </c>
      <c r="CM220" s="262">
        <f t="shared" si="260"/>
        <v>180576000</v>
      </c>
      <c r="CN220" s="262">
        <v>14400</v>
      </c>
      <c r="CO220" s="262">
        <f t="shared" si="261"/>
        <v>1641600000</v>
      </c>
      <c r="CP220" s="262">
        <f t="shared" si="262"/>
        <v>1440</v>
      </c>
      <c r="CQ220" s="262">
        <f t="shared" si="263"/>
        <v>164160000</v>
      </c>
      <c r="CR220" s="262">
        <v>10080.000000000002</v>
      </c>
      <c r="CS220" s="262">
        <f t="shared" si="264"/>
        <v>1149120000.0000002</v>
      </c>
      <c r="CT220" s="262">
        <f t="shared" si="265"/>
        <v>1008.0000000000002</v>
      </c>
      <c r="CU220" s="262">
        <f t="shared" si="266"/>
        <v>114912000.00000003</v>
      </c>
      <c r="CV220" s="262">
        <f t="shared" si="267"/>
        <v>40320</v>
      </c>
      <c r="CW220" s="262">
        <f t="shared" si="268"/>
        <v>4596480000</v>
      </c>
      <c r="CX220" s="271">
        <f t="shared" si="269"/>
        <v>4032</v>
      </c>
      <c r="CY220" s="271">
        <f t="shared" si="270"/>
        <v>459648000</v>
      </c>
      <c r="CZ220" s="300">
        <f t="shared" si="216"/>
        <v>14400</v>
      </c>
      <c r="DA220" s="300">
        <f t="shared" si="217"/>
        <v>1641600000</v>
      </c>
      <c r="DB220" s="300">
        <f t="shared" si="218"/>
        <v>0</v>
      </c>
      <c r="DC220" s="300"/>
      <c r="DD220" s="300"/>
      <c r="DE220" s="300"/>
      <c r="DF220" s="300"/>
    </row>
    <row r="221" spans="1:16379" x14ac:dyDescent="0.35">
      <c r="A221" s="22" t="s">
        <v>11</v>
      </c>
      <c r="B221" s="22">
        <v>13080201</v>
      </c>
      <c r="C221" s="6" t="s">
        <v>311</v>
      </c>
      <c r="D221" s="7"/>
      <c r="E221" s="7">
        <v>12</v>
      </c>
      <c r="F221" s="7">
        <v>1</v>
      </c>
      <c r="G221" s="8">
        <v>156000</v>
      </c>
      <c r="H221" s="9">
        <f t="shared" si="212"/>
        <v>156000</v>
      </c>
      <c r="I221" s="10">
        <v>1181392513969</v>
      </c>
      <c r="J221" s="10">
        <v>3101040</v>
      </c>
      <c r="K221" s="10" t="s">
        <v>514</v>
      </c>
      <c r="L221" s="11">
        <v>0</v>
      </c>
      <c r="M221" s="8">
        <v>1708243402200</v>
      </c>
      <c r="N221" s="8">
        <v>9564568</v>
      </c>
      <c r="O221" s="8" t="s">
        <v>702</v>
      </c>
      <c r="P221" s="11">
        <v>0</v>
      </c>
      <c r="Q221" s="12">
        <v>1863544940600</v>
      </c>
      <c r="R221" s="12">
        <v>9235695</v>
      </c>
      <c r="S221" s="12">
        <v>9</v>
      </c>
      <c r="T221" s="12">
        <v>4159005</v>
      </c>
      <c r="U221" s="11" t="s">
        <v>589</v>
      </c>
      <c r="V221" s="11"/>
      <c r="W221" s="11">
        <v>0</v>
      </c>
      <c r="X221" s="13">
        <f t="shared" si="203"/>
        <v>21600</v>
      </c>
      <c r="Y221" s="14">
        <f t="shared" si="210"/>
        <v>259200</v>
      </c>
      <c r="Z221" s="15">
        <v>259200</v>
      </c>
      <c r="AA221" s="15">
        <f t="shared" si="274"/>
        <v>40435200000</v>
      </c>
      <c r="AB221" s="16">
        <v>0</v>
      </c>
      <c r="AC221" s="16"/>
      <c r="AD221" s="269">
        <f t="shared" si="271"/>
        <v>5000</v>
      </c>
      <c r="AE221" s="269">
        <f t="shared" si="272"/>
        <v>60000</v>
      </c>
      <c r="AF221" s="283">
        <v>60000</v>
      </c>
      <c r="AG221" s="18">
        <f t="shared" si="213"/>
        <v>9360000000</v>
      </c>
      <c r="AH221" s="59" t="s">
        <v>880</v>
      </c>
      <c r="AI221" s="129">
        <f t="shared" si="273"/>
        <v>0.23148148148148148</v>
      </c>
      <c r="AJ221" s="290">
        <v>0.1</v>
      </c>
      <c r="AK221" s="9">
        <f t="shared" si="214"/>
        <v>6000</v>
      </c>
      <c r="AL221" s="259">
        <f t="shared" si="215"/>
        <v>66000</v>
      </c>
      <c r="AM221" s="259">
        <f t="shared" si="211"/>
        <v>10296000000</v>
      </c>
      <c r="AN221" s="262">
        <v>3000</v>
      </c>
      <c r="AO221" s="262">
        <f t="shared" si="219"/>
        <v>468000000</v>
      </c>
      <c r="AP221" s="262">
        <f t="shared" si="220"/>
        <v>300</v>
      </c>
      <c r="AQ221" s="262">
        <f t="shared" si="221"/>
        <v>46800000</v>
      </c>
      <c r="AR221" s="274">
        <v>4200</v>
      </c>
      <c r="AS221" s="274">
        <f t="shared" si="222"/>
        <v>655200000</v>
      </c>
      <c r="AT221" s="274">
        <f t="shared" si="223"/>
        <v>420</v>
      </c>
      <c r="AU221" s="274">
        <f t="shared" si="224"/>
        <v>65520000</v>
      </c>
      <c r="AV221" s="262">
        <v>4200</v>
      </c>
      <c r="AW221" s="262">
        <f t="shared" si="225"/>
        <v>655200000</v>
      </c>
      <c r="AX221" s="262">
        <f t="shared" si="226"/>
        <v>420</v>
      </c>
      <c r="AY221" s="262">
        <f t="shared" si="227"/>
        <v>65520000</v>
      </c>
      <c r="AZ221" s="262">
        <f t="shared" si="228"/>
        <v>11400</v>
      </c>
      <c r="BA221" s="262">
        <f t="shared" si="229"/>
        <v>1778400000</v>
      </c>
      <c r="BB221" s="262">
        <f t="shared" si="230"/>
        <v>1140</v>
      </c>
      <c r="BC221" s="262">
        <f t="shared" si="231"/>
        <v>177840000</v>
      </c>
      <c r="BD221" s="261">
        <v>4200</v>
      </c>
      <c r="BE221" s="262">
        <f t="shared" si="232"/>
        <v>655200000</v>
      </c>
      <c r="BF221" s="262">
        <f t="shared" si="233"/>
        <v>420</v>
      </c>
      <c r="BG221" s="262">
        <f t="shared" si="234"/>
        <v>65520000</v>
      </c>
      <c r="BH221" s="262">
        <v>4800</v>
      </c>
      <c r="BI221" s="262">
        <f t="shared" si="235"/>
        <v>748800000</v>
      </c>
      <c r="BJ221" s="262">
        <f t="shared" si="236"/>
        <v>480</v>
      </c>
      <c r="BK221" s="262">
        <f t="shared" si="237"/>
        <v>74880000</v>
      </c>
      <c r="BL221" s="262">
        <v>3600</v>
      </c>
      <c r="BM221" s="262">
        <f t="shared" si="238"/>
        <v>561600000</v>
      </c>
      <c r="BN221" s="262">
        <f t="shared" si="239"/>
        <v>360</v>
      </c>
      <c r="BO221" s="262">
        <f t="shared" si="240"/>
        <v>56160000</v>
      </c>
      <c r="BP221" s="262">
        <f t="shared" si="241"/>
        <v>12600</v>
      </c>
      <c r="BQ221" s="262">
        <f t="shared" si="242"/>
        <v>1965600000</v>
      </c>
      <c r="BR221" s="262">
        <f t="shared" si="243"/>
        <v>1260</v>
      </c>
      <c r="BS221" s="262">
        <f t="shared" si="244"/>
        <v>196560000</v>
      </c>
      <c r="BT221" s="262">
        <v>6600</v>
      </c>
      <c r="BU221" s="262">
        <f t="shared" si="245"/>
        <v>1029600000</v>
      </c>
      <c r="BV221" s="262">
        <f t="shared" si="246"/>
        <v>660</v>
      </c>
      <c r="BW221" s="262">
        <f t="shared" si="247"/>
        <v>102960000</v>
      </c>
      <c r="BX221" s="261">
        <v>6600</v>
      </c>
      <c r="BY221" s="262">
        <f t="shared" si="248"/>
        <v>1029600000</v>
      </c>
      <c r="BZ221" s="262">
        <f t="shared" si="249"/>
        <v>660</v>
      </c>
      <c r="CA221" s="262">
        <f t="shared" si="250"/>
        <v>102960000</v>
      </c>
      <c r="CB221" s="262">
        <v>6000</v>
      </c>
      <c r="CC221" s="262">
        <f t="shared" si="251"/>
        <v>936000000</v>
      </c>
      <c r="CD221" s="262">
        <f t="shared" si="252"/>
        <v>600</v>
      </c>
      <c r="CE221" s="262">
        <f t="shared" si="253"/>
        <v>93600000</v>
      </c>
      <c r="CF221" s="262">
        <f t="shared" si="254"/>
        <v>19200</v>
      </c>
      <c r="CG221" s="262">
        <f t="shared" si="255"/>
        <v>2995200000</v>
      </c>
      <c r="CH221" s="262">
        <f t="shared" si="256"/>
        <v>102961260</v>
      </c>
      <c r="CI221" s="262">
        <f t="shared" si="257"/>
        <v>299520000</v>
      </c>
      <c r="CJ221" s="262">
        <v>6600</v>
      </c>
      <c r="CK221" s="262">
        <f t="shared" si="258"/>
        <v>1029600000</v>
      </c>
      <c r="CL221" s="262">
        <f t="shared" si="259"/>
        <v>660</v>
      </c>
      <c r="CM221" s="262">
        <f t="shared" si="260"/>
        <v>102960000</v>
      </c>
      <c r="CN221" s="262">
        <v>6000</v>
      </c>
      <c r="CO221" s="262">
        <f t="shared" si="261"/>
        <v>936000000</v>
      </c>
      <c r="CP221" s="262">
        <f t="shared" si="262"/>
        <v>600</v>
      </c>
      <c r="CQ221" s="262">
        <f t="shared" si="263"/>
        <v>93600000</v>
      </c>
      <c r="CR221" s="262">
        <v>4200</v>
      </c>
      <c r="CS221" s="262">
        <f t="shared" si="264"/>
        <v>655200000</v>
      </c>
      <c r="CT221" s="262">
        <f t="shared" si="265"/>
        <v>420</v>
      </c>
      <c r="CU221" s="262">
        <f t="shared" si="266"/>
        <v>65520000</v>
      </c>
      <c r="CV221" s="262">
        <f t="shared" si="267"/>
        <v>16800</v>
      </c>
      <c r="CW221" s="262">
        <f t="shared" si="268"/>
        <v>2620800000</v>
      </c>
      <c r="CX221" s="271">
        <f t="shared" si="269"/>
        <v>1680</v>
      </c>
      <c r="CY221" s="271">
        <f t="shared" si="270"/>
        <v>262080000</v>
      </c>
      <c r="CZ221" s="300">
        <f t="shared" si="216"/>
        <v>6000</v>
      </c>
      <c r="DA221" s="300">
        <f t="shared" si="217"/>
        <v>936000000</v>
      </c>
      <c r="DB221" s="300">
        <f t="shared" si="218"/>
        <v>0</v>
      </c>
      <c r="DC221" s="300"/>
      <c r="DD221" s="300"/>
      <c r="DE221" s="300"/>
      <c r="DF221" s="300"/>
    </row>
    <row r="222" spans="1:16379" x14ac:dyDescent="0.35">
      <c r="A222" s="22" t="s">
        <v>11</v>
      </c>
      <c r="B222" s="26" t="s">
        <v>802</v>
      </c>
      <c r="C222" s="138" t="s">
        <v>1038</v>
      </c>
      <c r="D222" s="22"/>
      <c r="E222" s="22">
        <v>9</v>
      </c>
      <c r="F222" s="7">
        <v>100</v>
      </c>
      <c r="G222" s="8">
        <v>845010</v>
      </c>
      <c r="H222" s="9">
        <f t="shared" si="212"/>
        <v>8450.1</v>
      </c>
      <c r="I222" s="10">
        <v>25383774395</v>
      </c>
      <c r="J222" s="10">
        <v>4040820</v>
      </c>
      <c r="K222" s="10" t="s">
        <v>515</v>
      </c>
      <c r="L222" s="11">
        <v>0</v>
      </c>
      <c r="M222" s="8">
        <v>40445629658</v>
      </c>
      <c r="N222" s="8">
        <v>5300760</v>
      </c>
      <c r="O222" s="8" t="s">
        <v>704</v>
      </c>
      <c r="P222" s="11">
        <v>0</v>
      </c>
      <c r="Q222" s="12">
        <v>27529283550</v>
      </c>
      <c r="R222" s="12">
        <v>3727860</v>
      </c>
      <c r="S222" s="12">
        <v>2</v>
      </c>
      <c r="T222" s="12">
        <v>2938470</v>
      </c>
      <c r="U222" s="11" t="s">
        <v>942</v>
      </c>
      <c r="V222" s="11"/>
      <c r="W222" s="11">
        <v>0</v>
      </c>
      <c r="X222" s="13">
        <f>(Z222/F222)/E222</f>
        <v>888.88888888888891</v>
      </c>
      <c r="Y222" s="14">
        <f t="shared" si="210"/>
        <v>8000</v>
      </c>
      <c r="Z222" s="15">
        <v>800000</v>
      </c>
      <c r="AA222" s="15">
        <f t="shared" si="274"/>
        <v>6760080000</v>
      </c>
      <c r="AB222" s="16">
        <v>14198.166666666666</v>
      </c>
      <c r="AC222" s="16">
        <v>0</v>
      </c>
      <c r="AD222" s="269">
        <f t="shared" si="271"/>
        <v>2000</v>
      </c>
      <c r="AE222" s="269">
        <f t="shared" si="272"/>
        <v>18000</v>
      </c>
      <c r="AF222" s="18">
        <v>1800000</v>
      </c>
      <c r="AG222" s="18">
        <f t="shared" si="213"/>
        <v>15210180000</v>
      </c>
      <c r="AH222" s="59">
        <v>0.1</v>
      </c>
      <c r="AI222" s="129">
        <f t="shared" si="273"/>
        <v>2.25</v>
      </c>
      <c r="AJ222" s="290">
        <v>0.2</v>
      </c>
      <c r="AK222" s="9">
        <f t="shared" si="214"/>
        <v>360000</v>
      </c>
      <c r="AL222" s="259">
        <f t="shared" si="215"/>
        <v>2160000</v>
      </c>
      <c r="AM222" s="259">
        <f t="shared" si="211"/>
        <v>18252216000</v>
      </c>
      <c r="AN222" s="262"/>
      <c r="AO222" s="262">
        <f t="shared" si="219"/>
        <v>0</v>
      </c>
      <c r="AP222" s="262">
        <f t="shared" si="220"/>
        <v>0</v>
      </c>
      <c r="AQ222" s="262">
        <f t="shared" si="221"/>
        <v>0</v>
      </c>
      <c r="AR222" s="274"/>
      <c r="AS222" s="274">
        <f t="shared" si="222"/>
        <v>0</v>
      </c>
      <c r="AT222" s="274">
        <f t="shared" si="223"/>
        <v>0</v>
      </c>
      <c r="AU222" s="274">
        <f t="shared" si="224"/>
        <v>0</v>
      </c>
      <c r="AV222" s="262">
        <v>144000</v>
      </c>
      <c r="AW222" s="262">
        <f t="shared" si="225"/>
        <v>1216814400</v>
      </c>
      <c r="AX222" s="262">
        <f t="shared" si="226"/>
        <v>28800</v>
      </c>
      <c r="AY222" s="262">
        <f t="shared" si="227"/>
        <v>243362880</v>
      </c>
      <c r="AZ222" s="262">
        <f t="shared" si="228"/>
        <v>144000</v>
      </c>
      <c r="BA222" s="262">
        <f t="shared" si="229"/>
        <v>1216814400</v>
      </c>
      <c r="BB222" s="262">
        <f t="shared" si="230"/>
        <v>28800</v>
      </c>
      <c r="BC222" s="262">
        <f t="shared" si="231"/>
        <v>243362880</v>
      </c>
      <c r="BD222" s="261">
        <v>180000</v>
      </c>
      <c r="BE222" s="262">
        <f t="shared" si="232"/>
        <v>1521018000</v>
      </c>
      <c r="BF222" s="262">
        <f t="shared" si="233"/>
        <v>36000</v>
      </c>
      <c r="BG222" s="262">
        <f t="shared" si="234"/>
        <v>304203600</v>
      </c>
      <c r="BH222" s="262">
        <v>198000</v>
      </c>
      <c r="BI222" s="262">
        <f t="shared" si="235"/>
        <v>1673119800</v>
      </c>
      <c r="BJ222" s="262">
        <f t="shared" si="236"/>
        <v>39600</v>
      </c>
      <c r="BK222" s="262">
        <f t="shared" si="237"/>
        <v>334623960</v>
      </c>
      <c r="BL222" s="262">
        <v>180000</v>
      </c>
      <c r="BM222" s="262">
        <f t="shared" si="238"/>
        <v>1521018000</v>
      </c>
      <c r="BN222" s="262">
        <f t="shared" si="239"/>
        <v>36000</v>
      </c>
      <c r="BO222" s="262">
        <f t="shared" si="240"/>
        <v>304203600</v>
      </c>
      <c r="BP222" s="262">
        <f t="shared" si="241"/>
        <v>558000</v>
      </c>
      <c r="BQ222" s="262">
        <f t="shared" si="242"/>
        <v>4715155800</v>
      </c>
      <c r="BR222" s="262">
        <f t="shared" si="243"/>
        <v>111600</v>
      </c>
      <c r="BS222" s="262">
        <f t="shared" si="244"/>
        <v>943031160</v>
      </c>
      <c r="BT222" s="262">
        <v>198000</v>
      </c>
      <c r="BU222" s="262">
        <f t="shared" si="245"/>
        <v>1673119800</v>
      </c>
      <c r="BV222" s="262">
        <f t="shared" si="246"/>
        <v>39600</v>
      </c>
      <c r="BW222" s="262">
        <f t="shared" si="247"/>
        <v>334623960</v>
      </c>
      <c r="BX222" s="261">
        <v>198000</v>
      </c>
      <c r="BY222" s="262">
        <f t="shared" si="248"/>
        <v>1673119800</v>
      </c>
      <c r="BZ222" s="262">
        <f t="shared" si="249"/>
        <v>39600</v>
      </c>
      <c r="CA222" s="262">
        <f t="shared" si="250"/>
        <v>334623960</v>
      </c>
      <c r="CB222" s="262">
        <v>198000</v>
      </c>
      <c r="CC222" s="262">
        <f t="shared" si="251"/>
        <v>1673119800</v>
      </c>
      <c r="CD222" s="262">
        <f t="shared" si="252"/>
        <v>39600</v>
      </c>
      <c r="CE222" s="262">
        <f t="shared" si="253"/>
        <v>334623960</v>
      </c>
      <c r="CF222" s="262">
        <f t="shared" si="254"/>
        <v>594000</v>
      </c>
      <c r="CG222" s="262">
        <f t="shared" si="255"/>
        <v>5019359400</v>
      </c>
      <c r="CH222" s="262">
        <f t="shared" si="256"/>
        <v>334703160</v>
      </c>
      <c r="CI222" s="262">
        <f t="shared" si="257"/>
        <v>1003871880</v>
      </c>
      <c r="CJ222" s="262">
        <v>198000</v>
      </c>
      <c r="CK222" s="262">
        <f t="shared" si="258"/>
        <v>1673119800</v>
      </c>
      <c r="CL222" s="262">
        <f t="shared" si="259"/>
        <v>39600</v>
      </c>
      <c r="CM222" s="262">
        <f t="shared" si="260"/>
        <v>334623960</v>
      </c>
      <c r="CN222" s="262">
        <v>180000</v>
      </c>
      <c r="CO222" s="262">
        <f t="shared" si="261"/>
        <v>1521018000</v>
      </c>
      <c r="CP222" s="262">
        <f t="shared" si="262"/>
        <v>36000</v>
      </c>
      <c r="CQ222" s="262">
        <f t="shared" si="263"/>
        <v>304203600</v>
      </c>
      <c r="CR222" s="262">
        <v>126000.00000000001</v>
      </c>
      <c r="CS222" s="262">
        <f t="shared" si="264"/>
        <v>1064712600.0000001</v>
      </c>
      <c r="CT222" s="262">
        <f t="shared" si="265"/>
        <v>25200.000000000004</v>
      </c>
      <c r="CU222" s="262">
        <f t="shared" si="266"/>
        <v>212942520.00000003</v>
      </c>
      <c r="CV222" s="262">
        <f t="shared" si="267"/>
        <v>504000</v>
      </c>
      <c r="CW222" s="262">
        <f t="shared" si="268"/>
        <v>4258850400</v>
      </c>
      <c r="CX222" s="271">
        <f t="shared" si="269"/>
        <v>100800</v>
      </c>
      <c r="CY222" s="271">
        <f t="shared" si="270"/>
        <v>851770080</v>
      </c>
      <c r="CZ222" s="300">
        <f t="shared" si="216"/>
        <v>360000</v>
      </c>
      <c r="DA222" s="300">
        <f t="shared" si="217"/>
        <v>3042036000</v>
      </c>
      <c r="DB222" s="300">
        <f t="shared" si="218"/>
        <v>0</v>
      </c>
      <c r="DC222" s="300"/>
      <c r="DD222" s="300"/>
      <c r="DE222" s="300"/>
      <c r="DF222" s="300"/>
    </row>
    <row r="223" spans="1:16379" x14ac:dyDescent="0.35">
      <c r="A223" s="68" t="s">
        <v>11</v>
      </c>
      <c r="B223" s="26" t="s">
        <v>811</v>
      </c>
      <c r="C223" s="6" t="s">
        <v>172</v>
      </c>
      <c r="D223" s="7" t="s">
        <v>171</v>
      </c>
      <c r="E223" s="177">
        <v>7</v>
      </c>
      <c r="F223" s="7">
        <v>100</v>
      </c>
      <c r="G223" s="8">
        <v>405900</v>
      </c>
      <c r="H223" s="9">
        <f t="shared" si="212"/>
        <v>4059</v>
      </c>
      <c r="I223" s="10">
        <v>688708820736</v>
      </c>
      <c r="J223" s="10">
        <v>210435840</v>
      </c>
      <c r="K223" s="10" t="s">
        <v>522</v>
      </c>
      <c r="L223" s="11">
        <v>0</v>
      </c>
      <c r="M223" s="8">
        <v>1118708548440</v>
      </c>
      <c r="N223" s="8">
        <v>219589110</v>
      </c>
      <c r="O223" s="8" t="s">
        <v>710</v>
      </c>
      <c r="P223" s="11">
        <v>0</v>
      </c>
      <c r="Q223" s="12">
        <v>757673201200</v>
      </c>
      <c r="R223" s="12">
        <v>100237260</v>
      </c>
      <c r="S223" s="12">
        <v>6</v>
      </c>
      <c r="T223" s="12">
        <v>76482840</v>
      </c>
      <c r="U223" s="11" t="s">
        <v>946</v>
      </c>
      <c r="V223" s="11"/>
      <c r="W223" s="11">
        <v>0</v>
      </c>
      <c r="X223" s="13">
        <f>(Z223/F223)/E223</f>
        <v>2285.7142857142858</v>
      </c>
      <c r="Y223" s="14">
        <f t="shared" si="210"/>
        <v>16000</v>
      </c>
      <c r="Z223" s="15">
        <v>1600000</v>
      </c>
      <c r="AA223" s="15">
        <f t="shared" si="274"/>
        <v>6494400000</v>
      </c>
      <c r="AB223" s="16" t="s">
        <v>564</v>
      </c>
      <c r="AC223" s="16">
        <v>0</v>
      </c>
      <c r="AD223" s="269">
        <f t="shared" si="271"/>
        <v>2571.4285714285716</v>
      </c>
      <c r="AE223" s="269">
        <f t="shared" si="272"/>
        <v>18000</v>
      </c>
      <c r="AF223" s="18">
        <v>1800000</v>
      </c>
      <c r="AG223" s="18">
        <f t="shared" si="213"/>
        <v>7306200000</v>
      </c>
      <c r="AH223" s="59">
        <v>0.01</v>
      </c>
      <c r="AI223" s="129">
        <f t="shared" si="273"/>
        <v>1.125</v>
      </c>
      <c r="AJ223" s="290">
        <v>0.3</v>
      </c>
      <c r="AK223" s="9">
        <f t="shared" si="214"/>
        <v>540000</v>
      </c>
      <c r="AL223" s="259">
        <f t="shared" si="215"/>
        <v>2340000</v>
      </c>
      <c r="AM223" s="259">
        <f t="shared" si="211"/>
        <v>9498060000</v>
      </c>
      <c r="AN223" s="262"/>
      <c r="AO223" s="262">
        <f t="shared" si="219"/>
        <v>0</v>
      </c>
      <c r="AP223" s="262">
        <f t="shared" si="220"/>
        <v>0</v>
      </c>
      <c r="AQ223" s="262">
        <f t="shared" si="221"/>
        <v>0</v>
      </c>
      <c r="AR223" s="274"/>
      <c r="AS223" s="274">
        <f t="shared" si="222"/>
        <v>0</v>
      </c>
      <c r="AT223" s="274">
        <f t="shared" si="223"/>
        <v>0</v>
      </c>
      <c r="AU223" s="274">
        <f t="shared" si="224"/>
        <v>0</v>
      </c>
      <c r="AV223" s="262"/>
      <c r="AW223" s="262">
        <f t="shared" si="225"/>
        <v>0</v>
      </c>
      <c r="AX223" s="262">
        <f t="shared" si="226"/>
        <v>0</v>
      </c>
      <c r="AY223" s="262">
        <f t="shared" si="227"/>
        <v>0</v>
      </c>
      <c r="AZ223" s="262">
        <f t="shared" si="228"/>
        <v>0</v>
      </c>
      <c r="BA223" s="262">
        <f t="shared" si="229"/>
        <v>0</v>
      </c>
      <c r="BB223" s="262">
        <f t="shared" si="230"/>
        <v>0</v>
      </c>
      <c r="BC223" s="262">
        <f t="shared" si="231"/>
        <v>0</v>
      </c>
      <c r="BD223" s="261"/>
      <c r="BE223" s="262">
        <f t="shared" si="232"/>
        <v>0</v>
      </c>
      <c r="BF223" s="262">
        <f t="shared" si="233"/>
        <v>0</v>
      </c>
      <c r="BG223" s="262">
        <f t="shared" si="234"/>
        <v>0</v>
      </c>
      <c r="BH223" s="262"/>
      <c r="BI223" s="262">
        <f t="shared" si="235"/>
        <v>0</v>
      </c>
      <c r="BJ223" s="262">
        <f t="shared" si="236"/>
        <v>0</v>
      </c>
      <c r="BK223" s="262">
        <f t="shared" si="237"/>
        <v>0</v>
      </c>
      <c r="BL223" s="262">
        <v>198000</v>
      </c>
      <c r="BM223" s="262">
        <f t="shared" si="238"/>
        <v>803682000</v>
      </c>
      <c r="BN223" s="262">
        <f t="shared" si="239"/>
        <v>59400</v>
      </c>
      <c r="BO223" s="262">
        <f t="shared" si="240"/>
        <v>241104600</v>
      </c>
      <c r="BP223" s="262">
        <f t="shared" si="241"/>
        <v>198000</v>
      </c>
      <c r="BQ223" s="262">
        <f t="shared" si="242"/>
        <v>803682000</v>
      </c>
      <c r="BR223" s="262">
        <f t="shared" si="243"/>
        <v>59400</v>
      </c>
      <c r="BS223" s="262">
        <f t="shared" si="244"/>
        <v>241104600</v>
      </c>
      <c r="BT223" s="262">
        <v>234000</v>
      </c>
      <c r="BU223" s="262">
        <f t="shared" si="245"/>
        <v>949806000</v>
      </c>
      <c r="BV223" s="262">
        <f t="shared" si="246"/>
        <v>70200</v>
      </c>
      <c r="BW223" s="262">
        <f t="shared" si="247"/>
        <v>284941800</v>
      </c>
      <c r="BX223" s="261">
        <v>270000</v>
      </c>
      <c r="BY223" s="262">
        <f t="shared" si="248"/>
        <v>1095930000</v>
      </c>
      <c r="BZ223" s="262">
        <f t="shared" si="249"/>
        <v>81000</v>
      </c>
      <c r="CA223" s="262">
        <f t="shared" si="250"/>
        <v>328779000</v>
      </c>
      <c r="CB223" s="262">
        <v>288000</v>
      </c>
      <c r="CC223" s="262">
        <f t="shared" si="251"/>
        <v>1168992000</v>
      </c>
      <c r="CD223" s="262">
        <f t="shared" si="252"/>
        <v>86400</v>
      </c>
      <c r="CE223" s="262">
        <f t="shared" si="253"/>
        <v>350697600</v>
      </c>
      <c r="CF223" s="262">
        <f t="shared" si="254"/>
        <v>792000</v>
      </c>
      <c r="CG223" s="262">
        <f t="shared" si="255"/>
        <v>3214728000</v>
      </c>
      <c r="CH223" s="262">
        <f t="shared" si="256"/>
        <v>328935600</v>
      </c>
      <c r="CI223" s="262">
        <f t="shared" si="257"/>
        <v>964418400</v>
      </c>
      <c r="CJ223" s="262">
        <v>270000</v>
      </c>
      <c r="CK223" s="262">
        <f t="shared" si="258"/>
        <v>1095930000</v>
      </c>
      <c r="CL223" s="262">
        <f t="shared" si="259"/>
        <v>81000</v>
      </c>
      <c r="CM223" s="262">
        <f t="shared" si="260"/>
        <v>328779000</v>
      </c>
      <c r="CN223" s="262">
        <v>360000</v>
      </c>
      <c r="CO223" s="262">
        <f t="shared" si="261"/>
        <v>1461240000</v>
      </c>
      <c r="CP223" s="262">
        <f t="shared" si="262"/>
        <v>108000</v>
      </c>
      <c r="CQ223" s="262">
        <f t="shared" si="263"/>
        <v>438372000</v>
      </c>
      <c r="CR223" s="262">
        <v>180000</v>
      </c>
      <c r="CS223" s="262">
        <f t="shared" si="264"/>
        <v>730620000</v>
      </c>
      <c r="CT223" s="262">
        <f t="shared" si="265"/>
        <v>54000</v>
      </c>
      <c r="CU223" s="262">
        <f t="shared" si="266"/>
        <v>219186000</v>
      </c>
      <c r="CV223" s="262">
        <f t="shared" si="267"/>
        <v>810000</v>
      </c>
      <c r="CW223" s="262">
        <f t="shared" si="268"/>
        <v>3287790000</v>
      </c>
      <c r="CX223" s="271">
        <f t="shared" si="269"/>
        <v>243000</v>
      </c>
      <c r="CY223" s="271">
        <f t="shared" si="270"/>
        <v>986337000</v>
      </c>
      <c r="CZ223" s="300">
        <f t="shared" si="216"/>
        <v>540000</v>
      </c>
      <c r="DA223" s="300">
        <f t="shared" si="217"/>
        <v>2191860000</v>
      </c>
      <c r="DB223" s="300">
        <f t="shared" si="218"/>
        <v>0</v>
      </c>
      <c r="DC223" s="300"/>
      <c r="DD223" s="300"/>
      <c r="DE223" s="300"/>
      <c r="DF223" s="300"/>
    </row>
    <row r="224" spans="1:16379" x14ac:dyDescent="0.35">
      <c r="A224" s="68" t="s">
        <v>11</v>
      </c>
      <c r="B224" s="26" t="s">
        <v>792</v>
      </c>
      <c r="C224" s="6" t="s">
        <v>155</v>
      </c>
      <c r="D224" s="7"/>
      <c r="E224" s="177">
        <v>7</v>
      </c>
      <c r="F224" s="7">
        <v>100</v>
      </c>
      <c r="G224" s="8">
        <v>550000</v>
      </c>
      <c r="H224" s="9">
        <f t="shared" si="212"/>
        <v>5500</v>
      </c>
      <c r="I224" s="10">
        <v>401942235120</v>
      </c>
      <c r="J224" s="10">
        <v>78041930</v>
      </c>
      <c r="K224" s="10" t="s">
        <v>528</v>
      </c>
      <c r="L224" s="11">
        <v>0</v>
      </c>
      <c r="M224" s="8">
        <v>434248377720</v>
      </c>
      <c r="N224" s="8">
        <v>62712840</v>
      </c>
      <c r="O224" s="8" t="s">
        <v>715</v>
      </c>
      <c r="P224" s="11">
        <v>0</v>
      </c>
      <c r="Q224" s="12">
        <v>464892781800</v>
      </c>
      <c r="R224" s="12">
        <v>53855940</v>
      </c>
      <c r="S224" s="12">
        <v>8</v>
      </c>
      <c r="T224" s="12">
        <v>23418600</v>
      </c>
      <c r="U224" s="11" t="s">
        <v>961</v>
      </c>
      <c r="V224" s="11"/>
      <c r="W224" s="11">
        <v>0</v>
      </c>
      <c r="X224" s="13">
        <f>(Z224/F224)/E224</f>
        <v>571.42857142857144</v>
      </c>
      <c r="Y224" s="14">
        <f t="shared" si="210"/>
        <v>4000</v>
      </c>
      <c r="Z224" s="15">
        <v>400000</v>
      </c>
      <c r="AA224" s="15">
        <f t="shared" si="274"/>
        <v>2200000000</v>
      </c>
      <c r="AB224" s="16" t="s">
        <v>564</v>
      </c>
      <c r="AC224" s="16" t="s">
        <v>564</v>
      </c>
      <c r="AD224" s="269">
        <f t="shared" si="271"/>
        <v>0</v>
      </c>
      <c r="AE224" s="269">
        <f t="shared" si="272"/>
        <v>0</v>
      </c>
      <c r="AF224" s="286">
        <v>0</v>
      </c>
      <c r="AG224" s="18">
        <f t="shared" si="213"/>
        <v>0</v>
      </c>
      <c r="AH224" s="59"/>
      <c r="AI224" s="129">
        <f t="shared" si="273"/>
        <v>0</v>
      </c>
      <c r="AJ224" s="290">
        <v>0</v>
      </c>
      <c r="AK224" s="9">
        <f t="shared" si="214"/>
        <v>0</v>
      </c>
      <c r="AL224" s="259">
        <f t="shared" si="215"/>
        <v>0</v>
      </c>
      <c r="AM224" s="259">
        <f t="shared" si="211"/>
        <v>0</v>
      </c>
      <c r="AN224" s="262"/>
      <c r="AO224" s="262">
        <f t="shared" si="219"/>
        <v>0</v>
      </c>
      <c r="AP224" s="262">
        <f t="shared" si="220"/>
        <v>0</v>
      </c>
      <c r="AQ224" s="262">
        <f t="shared" si="221"/>
        <v>0</v>
      </c>
      <c r="AR224" s="274"/>
      <c r="AS224" s="274">
        <f t="shared" si="222"/>
        <v>0</v>
      </c>
      <c r="AT224" s="274">
        <f t="shared" si="223"/>
        <v>0</v>
      </c>
      <c r="AU224" s="274">
        <f t="shared" si="224"/>
        <v>0</v>
      </c>
      <c r="AV224" s="262"/>
      <c r="AW224" s="262">
        <f t="shared" si="225"/>
        <v>0</v>
      </c>
      <c r="AX224" s="262">
        <f t="shared" si="226"/>
        <v>0</v>
      </c>
      <c r="AY224" s="262">
        <f t="shared" si="227"/>
        <v>0</v>
      </c>
      <c r="AZ224" s="262">
        <f t="shared" si="228"/>
        <v>0</v>
      </c>
      <c r="BA224" s="262">
        <f t="shared" si="229"/>
        <v>0</v>
      </c>
      <c r="BB224" s="262">
        <f t="shared" si="230"/>
        <v>0</v>
      </c>
      <c r="BC224" s="262">
        <f t="shared" si="231"/>
        <v>0</v>
      </c>
      <c r="BD224" s="261"/>
      <c r="BE224" s="262">
        <f t="shared" si="232"/>
        <v>0</v>
      </c>
      <c r="BF224" s="262">
        <f t="shared" si="233"/>
        <v>0</v>
      </c>
      <c r="BG224" s="262">
        <f t="shared" si="234"/>
        <v>0</v>
      </c>
      <c r="BH224" s="262"/>
      <c r="BI224" s="262">
        <f t="shared" si="235"/>
        <v>0</v>
      </c>
      <c r="BJ224" s="262">
        <f t="shared" si="236"/>
        <v>0</v>
      </c>
      <c r="BK224" s="262">
        <f t="shared" si="237"/>
        <v>0</v>
      </c>
      <c r="BL224" s="262">
        <v>0</v>
      </c>
      <c r="BM224" s="262">
        <f t="shared" si="238"/>
        <v>0</v>
      </c>
      <c r="BN224" s="262">
        <f t="shared" si="239"/>
        <v>0</v>
      </c>
      <c r="BO224" s="262">
        <f t="shared" si="240"/>
        <v>0</v>
      </c>
      <c r="BP224" s="262">
        <f t="shared" si="241"/>
        <v>0</v>
      </c>
      <c r="BQ224" s="262">
        <f t="shared" si="242"/>
        <v>0</v>
      </c>
      <c r="BR224" s="262">
        <f t="shared" si="243"/>
        <v>0</v>
      </c>
      <c r="BS224" s="262">
        <f t="shared" si="244"/>
        <v>0</v>
      </c>
      <c r="BT224" s="262">
        <v>0</v>
      </c>
      <c r="BU224" s="262">
        <f t="shared" si="245"/>
        <v>0</v>
      </c>
      <c r="BV224" s="262">
        <f t="shared" si="246"/>
        <v>0</v>
      </c>
      <c r="BW224" s="262">
        <f t="shared" si="247"/>
        <v>0</v>
      </c>
      <c r="BX224" s="261">
        <v>0</v>
      </c>
      <c r="BY224" s="262">
        <f t="shared" si="248"/>
        <v>0</v>
      </c>
      <c r="BZ224" s="262">
        <f t="shared" si="249"/>
        <v>0</v>
      </c>
      <c r="CA224" s="262">
        <f t="shared" si="250"/>
        <v>0</v>
      </c>
      <c r="CB224" s="262">
        <v>0</v>
      </c>
      <c r="CC224" s="262">
        <f t="shared" si="251"/>
        <v>0</v>
      </c>
      <c r="CD224" s="262">
        <f t="shared" si="252"/>
        <v>0</v>
      </c>
      <c r="CE224" s="262">
        <f t="shared" si="253"/>
        <v>0</v>
      </c>
      <c r="CF224" s="262">
        <f t="shared" si="254"/>
        <v>0</v>
      </c>
      <c r="CG224" s="262">
        <f t="shared" si="255"/>
        <v>0</v>
      </c>
      <c r="CH224" s="262">
        <f t="shared" si="256"/>
        <v>0</v>
      </c>
      <c r="CI224" s="262">
        <f t="shared" si="257"/>
        <v>0</v>
      </c>
      <c r="CJ224" s="262">
        <v>0</v>
      </c>
      <c r="CK224" s="262">
        <f t="shared" si="258"/>
        <v>0</v>
      </c>
      <c r="CL224" s="262">
        <f t="shared" si="259"/>
        <v>0</v>
      </c>
      <c r="CM224" s="262">
        <f t="shared" si="260"/>
        <v>0</v>
      </c>
      <c r="CN224" s="262">
        <v>0</v>
      </c>
      <c r="CO224" s="262">
        <f t="shared" si="261"/>
        <v>0</v>
      </c>
      <c r="CP224" s="262">
        <f t="shared" si="262"/>
        <v>0</v>
      </c>
      <c r="CQ224" s="262">
        <f t="shared" si="263"/>
        <v>0</v>
      </c>
      <c r="CR224" s="262">
        <v>0</v>
      </c>
      <c r="CS224" s="262">
        <f t="shared" si="264"/>
        <v>0</v>
      </c>
      <c r="CT224" s="262">
        <f t="shared" si="265"/>
        <v>0</v>
      </c>
      <c r="CU224" s="262">
        <f t="shared" si="266"/>
        <v>0</v>
      </c>
      <c r="CV224" s="262">
        <f t="shared" si="267"/>
        <v>0</v>
      </c>
      <c r="CW224" s="262">
        <f t="shared" si="268"/>
        <v>0</v>
      </c>
      <c r="CX224" s="271">
        <f t="shared" si="269"/>
        <v>0</v>
      </c>
      <c r="CY224" s="271">
        <f t="shared" si="270"/>
        <v>0</v>
      </c>
      <c r="CZ224" s="300">
        <f t="shared" si="216"/>
        <v>0</v>
      </c>
      <c r="DA224" s="300">
        <f t="shared" si="217"/>
        <v>0</v>
      </c>
      <c r="DB224" s="300">
        <f t="shared" si="218"/>
        <v>0</v>
      </c>
      <c r="DC224" s="300"/>
      <c r="DD224" s="300"/>
      <c r="DE224" s="300"/>
      <c r="DF224" s="300"/>
    </row>
    <row r="225" spans="1:110" x14ac:dyDescent="0.35">
      <c r="A225" s="68" t="s">
        <v>11</v>
      </c>
      <c r="B225" s="26" t="s">
        <v>814</v>
      </c>
      <c r="C225" s="6" t="s">
        <v>136</v>
      </c>
      <c r="D225" s="7"/>
      <c r="E225" s="177">
        <v>7</v>
      </c>
      <c r="F225" s="7">
        <v>100</v>
      </c>
      <c r="G225" s="8">
        <v>730000</v>
      </c>
      <c r="H225" s="9">
        <f t="shared" si="212"/>
        <v>7300</v>
      </c>
      <c r="I225" s="10">
        <v>1377659807661</v>
      </c>
      <c r="J225" s="10">
        <v>205977510</v>
      </c>
      <c r="K225" s="10" t="s">
        <v>529</v>
      </c>
      <c r="L225" s="11">
        <v>0</v>
      </c>
      <c r="M225" s="8">
        <v>1484331740566</v>
      </c>
      <c r="N225" s="8">
        <v>51800700</v>
      </c>
      <c r="O225" s="8" t="s">
        <v>716</v>
      </c>
      <c r="P225" s="11">
        <v>0</v>
      </c>
      <c r="Q225" s="12">
        <v>729927527000</v>
      </c>
      <c r="R225" s="12">
        <v>64492810</v>
      </c>
      <c r="S225" s="12">
        <v>9</v>
      </c>
      <c r="T225" s="12">
        <v>33078000</v>
      </c>
      <c r="U225" s="11" t="s">
        <v>566</v>
      </c>
      <c r="V225" s="11"/>
      <c r="W225" s="11">
        <v>0</v>
      </c>
      <c r="X225" s="13">
        <f>(Z225/F225)/E225</f>
        <v>685.71428571428567</v>
      </c>
      <c r="Y225" s="14">
        <f t="shared" si="210"/>
        <v>4800</v>
      </c>
      <c r="Z225" s="15">
        <v>480000</v>
      </c>
      <c r="AA225" s="15">
        <f t="shared" si="274"/>
        <v>3504000000</v>
      </c>
      <c r="AB225" s="16" t="s">
        <v>564</v>
      </c>
      <c r="AC225" s="16" t="s">
        <v>564</v>
      </c>
      <c r="AD225" s="269">
        <f t="shared" si="271"/>
        <v>0</v>
      </c>
      <c r="AE225" s="269">
        <f t="shared" si="272"/>
        <v>0</v>
      </c>
      <c r="AF225" s="286">
        <v>0</v>
      </c>
      <c r="AG225" s="18">
        <f t="shared" si="213"/>
        <v>0</v>
      </c>
      <c r="AH225" s="59"/>
      <c r="AI225" s="129">
        <f t="shared" si="273"/>
        <v>0</v>
      </c>
      <c r="AJ225" s="290">
        <v>0</v>
      </c>
      <c r="AK225" s="9">
        <f t="shared" si="214"/>
        <v>0</v>
      </c>
      <c r="AL225" s="259">
        <f t="shared" si="215"/>
        <v>0</v>
      </c>
      <c r="AM225" s="259">
        <f t="shared" si="211"/>
        <v>0</v>
      </c>
      <c r="AN225" s="262"/>
      <c r="AO225" s="262">
        <f t="shared" si="219"/>
        <v>0</v>
      </c>
      <c r="AP225" s="262">
        <f t="shared" si="220"/>
        <v>0</v>
      </c>
      <c r="AQ225" s="262">
        <f t="shared" si="221"/>
        <v>0</v>
      </c>
      <c r="AR225" s="274"/>
      <c r="AS225" s="274">
        <f t="shared" si="222"/>
        <v>0</v>
      </c>
      <c r="AT225" s="274">
        <f t="shared" si="223"/>
        <v>0</v>
      </c>
      <c r="AU225" s="274">
        <f t="shared" si="224"/>
        <v>0</v>
      </c>
      <c r="AV225" s="262"/>
      <c r="AW225" s="262">
        <f t="shared" si="225"/>
        <v>0</v>
      </c>
      <c r="AX225" s="262">
        <f t="shared" si="226"/>
        <v>0</v>
      </c>
      <c r="AY225" s="262">
        <f t="shared" si="227"/>
        <v>0</v>
      </c>
      <c r="AZ225" s="262">
        <f t="shared" si="228"/>
        <v>0</v>
      </c>
      <c r="BA225" s="262">
        <f t="shared" si="229"/>
        <v>0</v>
      </c>
      <c r="BB225" s="262">
        <f t="shared" si="230"/>
        <v>0</v>
      </c>
      <c r="BC225" s="262">
        <f t="shared" si="231"/>
        <v>0</v>
      </c>
      <c r="BD225" s="261"/>
      <c r="BE225" s="262">
        <f t="shared" si="232"/>
        <v>0</v>
      </c>
      <c r="BF225" s="262">
        <f t="shared" si="233"/>
        <v>0</v>
      </c>
      <c r="BG225" s="262">
        <f t="shared" si="234"/>
        <v>0</v>
      </c>
      <c r="BH225" s="262"/>
      <c r="BI225" s="262">
        <f t="shared" si="235"/>
        <v>0</v>
      </c>
      <c r="BJ225" s="262">
        <f t="shared" si="236"/>
        <v>0</v>
      </c>
      <c r="BK225" s="262">
        <f t="shared" si="237"/>
        <v>0</v>
      </c>
      <c r="BL225" s="262">
        <v>0</v>
      </c>
      <c r="BM225" s="262">
        <f t="shared" si="238"/>
        <v>0</v>
      </c>
      <c r="BN225" s="262">
        <f t="shared" si="239"/>
        <v>0</v>
      </c>
      <c r="BO225" s="262">
        <f t="shared" si="240"/>
        <v>0</v>
      </c>
      <c r="BP225" s="262">
        <f t="shared" si="241"/>
        <v>0</v>
      </c>
      <c r="BQ225" s="262">
        <f t="shared" si="242"/>
        <v>0</v>
      </c>
      <c r="BR225" s="262">
        <f t="shared" si="243"/>
        <v>0</v>
      </c>
      <c r="BS225" s="262">
        <f t="shared" si="244"/>
        <v>0</v>
      </c>
      <c r="BT225" s="262">
        <v>0</v>
      </c>
      <c r="BU225" s="262">
        <f t="shared" si="245"/>
        <v>0</v>
      </c>
      <c r="BV225" s="262">
        <f t="shared" si="246"/>
        <v>0</v>
      </c>
      <c r="BW225" s="262">
        <f t="shared" si="247"/>
        <v>0</v>
      </c>
      <c r="BX225" s="261">
        <v>0</v>
      </c>
      <c r="BY225" s="262">
        <f t="shared" si="248"/>
        <v>0</v>
      </c>
      <c r="BZ225" s="262">
        <f t="shared" si="249"/>
        <v>0</v>
      </c>
      <c r="CA225" s="262">
        <f t="shared" si="250"/>
        <v>0</v>
      </c>
      <c r="CB225" s="262">
        <v>0</v>
      </c>
      <c r="CC225" s="262">
        <f t="shared" si="251"/>
        <v>0</v>
      </c>
      <c r="CD225" s="262">
        <f t="shared" si="252"/>
        <v>0</v>
      </c>
      <c r="CE225" s="262">
        <f t="shared" si="253"/>
        <v>0</v>
      </c>
      <c r="CF225" s="262">
        <f t="shared" si="254"/>
        <v>0</v>
      </c>
      <c r="CG225" s="262">
        <f t="shared" si="255"/>
        <v>0</v>
      </c>
      <c r="CH225" s="262">
        <f t="shared" si="256"/>
        <v>0</v>
      </c>
      <c r="CI225" s="262">
        <f t="shared" si="257"/>
        <v>0</v>
      </c>
      <c r="CJ225" s="262">
        <v>0</v>
      </c>
      <c r="CK225" s="262">
        <f t="shared" si="258"/>
        <v>0</v>
      </c>
      <c r="CL225" s="262">
        <f t="shared" si="259"/>
        <v>0</v>
      </c>
      <c r="CM225" s="262">
        <f t="shared" si="260"/>
        <v>0</v>
      </c>
      <c r="CN225" s="262">
        <v>0</v>
      </c>
      <c r="CO225" s="262">
        <f t="shared" si="261"/>
        <v>0</v>
      </c>
      <c r="CP225" s="262">
        <f t="shared" si="262"/>
        <v>0</v>
      </c>
      <c r="CQ225" s="262">
        <f t="shared" si="263"/>
        <v>0</v>
      </c>
      <c r="CR225" s="262">
        <v>0</v>
      </c>
      <c r="CS225" s="262">
        <f t="shared" si="264"/>
        <v>0</v>
      </c>
      <c r="CT225" s="262">
        <f t="shared" si="265"/>
        <v>0</v>
      </c>
      <c r="CU225" s="262">
        <f t="shared" si="266"/>
        <v>0</v>
      </c>
      <c r="CV225" s="262">
        <f t="shared" si="267"/>
        <v>0</v>
      </c>
      <c r="CW225" s="262">
        <f t="shared" si="268"/>
        <v>0</v>
      </c>
      <c r="CX225" s="271">
        <f t="shared" si="269"/>
        <v>0</v>
      </c>
      <c r="CY225" s="271">
        <f t="shared" si="270"/>
        <v>0</v>
      </c>
      <c r="CZ225" s="300">
        <f t="shared" si="216"/>
        <v>0</v>
      </c>
      <c r="DA225" s="300">
        <f t="shared" si="217"/>
        <v>0</v>
      </c>
      <c r="DB225" s="300">
        <f t="shared" si="218"/>
        <v>0</v>
      </c>
      <c r="DC225" s="300"/>
      <c r="DD225" s="300"/>
      <c r="DE225" s="300"/>
      <c r="DF225" s="300"/>
    </row>
    <row r="226" spans="1:110" x14ac:dyDescent="0.35">
      <c r="A226" s="68" t="s">
        <v>459</v>
      </c>
      <c r="B226" s="26"/>
      <c r="C226" s="178" t="s">
        <v>1053</v>
      </c>
      <c r="D226" s="7"/>
      <c r="E226" s="7">
        <v>7</v>
      </c>
      <c r="F226" s="7">
        <v>1</v>
      </c>
      <c r="G226" s="8"/>
      <c r="H226" s="9">
        <f t="shared" si="212"/>
        <v>0</v>
      </c>
      <c r="I226" s="10"/>
      <c r="J226" s="10"/>
      <c r="K226" s="10"/>
      <c r="L226" s="11"/>
      <c r="M226" s="8"/>
      <c r="N226" s="8"/>
      <c r="O226" s="8"/>
      <c r="P226" s="11"/>
      <c r="Q226" s="12"/>
      <c r="R226" s="12"/>
      <c r="S226" s="12"/>
      <c r="T226" s="12"/>
      <c r="U226" s="11"/>
      <c r="V226" s="11"/>
      <c r="W226" s="11"/>
      <c r="X226" s="13"/>
      <c r="Y226" s="14"/>
      <c r="Z226" s="15"/>
      <c r="AA226" s="15"/>
      <c r="AB226" s="16"/>
      <c r="AC226" s="16"/>
      <c r="AD226" s="269">
        <f t="shared" si="271"/>
        <v>0</v>
      </c>
      <c r="AE226" s="269">
        <f t="shared" si="272"/>
        <v>0</v>
      </c>
      <c r="AF226" s="18">
        <v>0</v>
      </c>
      <c r="AG226" s="18">
        <f t="shared" si="213"/>
        <v>0</v>
      </c>
      <c r="AH226" s="59"/>
      <c r="AI226" s="129"/>
      <c r="AJ226" s="290">
        <v>0</v>
      </c>
      <c r="AK226" s="9">
        <f t="shared" si="214"/>
        <v>0</v>
      </c>
      <c r="AL226" s="259">
        <f t="shared" si="215"/>
        <v>0</v>
      </c>
      <c r="AM226" s="259">
        <f t="shared" si="211"/>
        <v>0</v>
      </c>
      <c r="AN226" s="262"/>
      <c r="AO226" s="262">
        <f t="shared" si="219"/>
        <v>0</v>
      </c>
      <c r="AP226" s="262">
        <f t="shared" si="220"/>
        <v>0</v>
      </c>
      <c r="AQ226" s="262">
        <f t="shared" si="221"/>
        <v>0</v>
      </c>
      <c r="AR226" s="274"/>
      <c r="AS226" s="274">
        <f t="shared" si="222"/>
        <v>0</v>
      </c>
      <c r="AT226" s="274">
        <f t="shared" si="223"/>
        <v>0</v>
      </c>
      <c r="AU226" s="274">
        <f t="shared" si="224"/>
        <v>0</v>
      </c>
      <c r="AV226" s="262"/>
      <c r="AW226" s="262">
        <f t="shared" si="225"/>
        <v>0</v>
      </c>
      <c r="AX226" s="262">
        <f t="shared" si="226"/>
        <v>0</v>
      </c>
      <c r="AY226" s="262">
        <f t="shared" si="227"/>
        <v>0</v>
      </c>
      <c r="AZ226" s="262">
        <f t="shared" si="228"/>
        <v>0</v>
      </c>
      <c r="BA226" s="262">
        <f t="shared" si="229"/>
        <v>0</v>
      </c>
      <c r="BB226" s="262">
        <f t="shared" si="230"/>
        <v>0</v>
      </c>
      <c r="BC226" s="262">
        <f t="shared" si="231"/>
        <v>0</v>
      </c>
      <c r="BD226" s="261"/>
      <c r="BE226" s="262">
        <f t="shared" si="232"/>
        <v>0</v>
      </c>
      <c r="BF226" s="262">
        <f t="shared" si="233"/>
        <v>0</v>
      </c>
      <c r="BG226" s="262">
        <f t="shared" si="234"/>
        <v>0</v>
      </c>
      <c r="BH226" s="262"/>
      <c r="BI226" s="262">
        <f t="shared" si="235"/>
        <v>0</v>
      </c>
      <c r="BJ226" s="262">
        <f t="shared" si="236"/>
        <v>0</v>
      </c>
      <c r="BK226" s="262">
        <f t="shared" si="237"/>
        <v>0</v>
      </c>
      <c r="BL226" s="262">
        <v>0</v>
      </c>
      <c r="BM226" s="262">
        <f t="shared" si="238"/>
        <v>0</v>
      </c>
      <c r="BN226" s="262">
        <f t="shared" si="239"/>
        <v>0</v>
      </c>
      <c r="BO226" s="262">
        <f t="shared" si="240"/>
        <v>0</v>
      </c>
      <c r="BP226" s="262">
        <f t="shared" si="241"/>
        <v>0</v>
      </c>
      <c r="BQ226" s="262">
        <f t="shared" si="242"/>
        <v>0</v>
      </c>
      <c r="BR226" s="262">
        <f t="shared" si="243"/>
        <v>0</v>
      </c>
      <c r="BS226" s="262">
        <f t="shared" si="244"/>
        <v>0</v>
      </c>
      <c r="BT226" s="262">
        <v>0</v>
      </c>
      <c r="BU226" s="262">
        <f t="shared" si="245"/>
        <v>0</v>
      </c>
      <c r="BV226" s="262">
        <f t="shared" si="246"/>
        <v>0</v>
      </c>
      <c r="BW226" s="262">
        <f t="shared" si="247"/>
        <v>0</v>
      </c>
      <c r="BX226" s="261">
        <v>0</v>
      </c>
      <c r="BY226" s="262">
        <f t="shared" si="248"/>
        <v>0</v>
      </c>
      <c r="BZ226" s="262">
        <f t="shared" si="249"/>
        <v>0</v>
      </c>
      <c r="CA226" s="262">
        <f t="shared" si="250"/>
        <v>0</v>
      </c>
      <c r="CB226" s="262">
        <v>0</v>
      </c>
      <c r="CC226" s="262">
        <f t="shared" si="251"/>
        <v>0</v>
      </c>
      <c r="CD226" s="262">
        <f t="shared" si="252"/>
        <v>0</v>
      </c>
      <c r="CE226" s="262">
        <f t="shared" si="253"/>
        <v>0</v>
      </c>
      <c r="CF226" s="262">
        <f t="shared" si="254"/>
        <v>0</v>
      </c>
      <c r="CG226" s="262">
        <f t="shared" si="255"/>
        <v>0</v>
      </c>
      <c r="CH226" s="262">
        <f t="shared" si="256"/>
        <v>0</v>
      </c>
      <c r="CI226" s="262">
        <f t="shared" si="257"/>
        <v>0</v>
      </c>
      <c r="CJ226" s="262">
        <v>0</v>
      </c>
      <c r="CK226" s="262">
        <f t="shared" si="258"/>
        <v>0</v>
      </c>
      <c r="CL226" s="262">
        <f t="shared" si="259"/>
        <v>0</v>
      </c>
      <c r="CM226" s="262">
        <f t="shared" si="260"/>
        <v>0</v>
      </c>
      <c r="CN226" s="262">
        <v>0</v>
      </c>
      <c r="CO226" s="262">
        <f t="shared" si="261"/>
        <v>0</v>
      </c>
      <c r="CP226" s="262">
        <f t="shared" si="262"/>
        <v>0</v>
      </c>
      <c r="CQ226" s="262">
        <f t="shared" si="263"/>
        <v>0</v>
      </c>
      <c r="CR226" s="262">
        <v>0</v>
      </c>
      <c r="CS226" s="262">
        <f t="shared" si="264"/>
        <v>0</v>
      </c>
      <c r="CT226" s="262">
        <f t="shared" si="265"/>
        <v>0</v>
      </c>
      <c r="CU226" s="262">
        <f t="shared" si="266"/>
        <v>0</v>
      </c>
      <c r="CV226" s="262">
        <f t="shared" si="267"/>
        <v>0</v>
      </c>
      <c r="CW226" s="262">
        <f t="shared" si="268"/>
        <v>0</v>
      </c>
      <c r="CX226" s="271">
        <f t="shared" si="269"/>
        <v>0</v>
      </c>
      <c r="CY226" s="271">
        <f t="shared" si="270"/>
        <v>0</v>
      </c>
      <c r="CZ226" s="300">
        <f t="shared" si="216"/>
        <v>0</v>
      </c>
      <c r="DA226" s="300">
        <f t="shared" si="217"/>
        <v>0</v>
      </c>
      <c r="DB226" s="300">
        <f t="shared" si="218"/>
        <v>0</v>
      </c>
      <c r="DC226" s="300"/>
      <c r="DD226" s="300"/>
      <c r="DE226" s="300"/>
      <c r="DF226" s="300"/>
    </row>
    <row r="227" spans="1:110" x14ac:dyDescent="0.35">
      <c r="A227" s="68" t="s">
        <v>459</v>
      </c>
      <c r="B227" s="26"/>
      <c r="C227" s="6" t="s">
        <v>152</v>
      </c>
      <c r="D227" s="7" t="s">
        <v>1253</v>
      </c>
      <c r="E227" s="177">
        <v>4</v>
      </c>
      <c r="F227" s="7">
        <v>1</v>
      </c>
      <c r="G227" s="8">
        <v>319940</v>
      </c>
      <c r="H227" s="9">
        <f t="shared" si="212"/>
        <v>319940</v>
      </c>
      <c r="I227" s="10"/>
      <c r="J227" s="10"/>
      <c r="K227" s="10"/>
      <c r="L227" s="11"/>
      <c r="M227" s="8"/>
      <c r="N227" s="8"/>
      <c r="O227" s="8"/>
      <c r="P227" s="8"/>
      <c r="Q227" s="12"/>
      <c r="R227" s="12"/>
      <c r="S227" s="12"/>
      <c r="T227" s="12"/>
      <c r="U227" s="11"/>
      <c r="V227" s="11"/>
      <c r="W227" s="11"/>
      <c r="X227" s="13">
        <f>(Z227/F227)/E227</f>
        <v>750</v>
      </c>
      <c r="Y227" s="14">
        <f>Z227/F227</f>
        <v>3000</v>
      </c>
      <c r="Z227" s="15">
        <v>3000</v>
      </c>
      <c r="AA227" s="15">
        <f>Z227*H227</f>
        <v>959820000</v>
      </c>
      <c r="AB227" s="16"/>
      <c r="AC227" s="16"/>
      <c r="AD227" s="269">
        <f t="shared" si="271"/>
        <v>2448</v>
      </c>
      <c r="AE227" s="269">
        <f t="shared" si="272"/>
        <v>9792</v>
      </c>
      <c r="AF227" s="18">
        <v>9792</v>
      </c>
      <c r="AG227" s="18">
        <f t="shared" si="213"/>
        <v>3132852480</v>
      </c>
      <c r="AH227" s="59"/>
      <c r="AI227" s="129">
        <f>AF227/Z227</f>
        <v>3.2639999999999998</v>
      </c>
      <c r="AJ227" s="290">
        <v>0.3</v>
      </c>
      <c r="AK227" s="9">
        <f t="shared" si="214"/>
        <v>2937.6</v>
      </c>
      <c r="AL227" s="259">
        <f t="shared" si="215"/>
        <v>12729.6</v>
      </c>
      <c r="AM227" s="259">
        <f t="shared" si="211"/>
        <v>4072708224</v>
      </c>
      <c r="AN227" s="262"/>
      <c r="AO227" s="262">
        <f t="shared" si="219"/>
        <v>0</v>
      </c>
      <c r="AP227" s="262">
        <f t="shared" si="220"/>
        <v>0</v>
      </c>
      <c r="AQ227" s="262">
        <f t="shared" si="221"/>
        <v>0</v>
      </c>
      <c r="AR227" s="274"/>
      <c r="AS227" s="274">
        <f t="shared" si="222"/>
        <v>0</v>
      </c>
      <c r="AT227" s="274">
        <f t="shared" si="223"/>
        <v>0</v>
      </c>
      <c r="AU227" s="274">
        <f t="shared" si="224"/>
        <v>0</v>
      </c>
      <c r="AV227" s="262"/>
      <c r="AW227" s="262">
        <f t="shared" si="225"/>
        <v>0</v>
      </c>
      <c r="AX227" s="262">
        <f t="shared" si="226"/>
        <v>0</v>
      </c>
      <c r="AY227" s="262">
        <f t="shared" si="227"/>
        <v>0</v>
      </c>
      <c r="AZ227" s="262">
        <f t="shared" si="228"/>
        <v>0</v>
      </c>
      <c r="BA227" s="262">
        <f t="shared" si="229"/>
        <v>0</v>
      </c>
      <c r="BB227" s="262">
        <f t="shared" si="230"/>
        <v>0</v>
      </c>
      <c r="BC227" s="262">
        <f t="shared" si="231"/>
        <v>0</v>
      </c>
      <c r="BD227" s="261"/>
      <c r="BE227" s="262">
        <f t="shared" si="232"/>
        <v>0</v>
      </c>
      <c r="BF227" s="262">
        <f t="shared" si="233"/>
        <v>0</v>
      </c>
      <c r="BG227" s="262">
        <f t="shared" si="234"/>
        <v>0</v>
      </c>
      <c r="BH227" s="262"/>
      <c r="BI227" s="262">
        <f t="shared" si="235"/>
        <v>0</v>
      </c>
      <c r="BJ227" s="262">
        <f t="shared" si="236"/>
        <v>0</v>
      </c>
      <c r="BK227" s="262">
        <f t="shared" si="237"/>
        <v>0</v>
      </c>
      <c r="BL227" s="262">
        <v>0</v>
      </c>
      <c r="BM227" s="262">
        <f t="shared" si="238"/>
        <v>0</v>
      </c>
      <c r="BN227" s="262">
        <f t="shared" si="239"/>
        <v>0</v>
      </c>
      <c r="BO227" s="262">
        <f t="shared" si="240"/>
        <v>0</v>
      </c>
      <c r="BP227" s="262">
        <f t="shared" si="241"/>
        <v>0</v>
      </c>
      <c r="BQ227" s="262">
        <f t="shared" si="242"/>
        <v>0</v>
      </c>
      <c r="BR227" s="262">
        <f t="shared" si="243"/>
        <v>0</v>
      </c>
      <c r="BS227" s="262">
        <f t="shared" si="244"/>
        <v>0</v>
      </c>
      <c r="BT227" s="262">
        <v>0</v>
      </c>
      <c r="BU227" s="262">
        <f t="shared" si="245"/>
        <v>0</v>
      </c>
      <c r="BV227" s="262">
        <f t="shared" si="246"/>
        <v>0</v>
      </c>
      <c r="BW227" s="262">
        <f t="shared" si="247"/>
        <v>0</v>
      </c>
      <c r="BX227" s="261">
        <v>0</v>
      </c>
      <c r="BY227" s="262">
        <f t="shared" si="248"/>
        <v>0</v>
      </c>
      <c r="BZ227" s="262">
        <f t="shared" si="249"/>
        <v>0</v>
      </c>
      <c r="CA227" s="262">
        <f t="shared" si="250"/>
        <v>0</v>
      </c>
      <c r="CB227" s="262">
        <v>2280</v>
      </c>
      <c r="CC227" s="262">
        <f t="shared" si="251"/>
        <v>729463200</v>
      </c>
      <c r="CD227" s="262">
        <f t="shared" si="252"/>
        <v>684</v>
      </c>
      <c r="CE227" s="262">
        <f t="shared" si="253"/>
        <v>218838960</v>
      </c>
      <c r="CF227" s="262">
        <f t="shared" si="254"/>
        <v>2280</v>
      </c>
      <c r="CG227" s="262">
        <f t="shared" si="255"/>
        <v>729463200</v>
      </c>
      <c r="CH227" s="262">
        <f t="shared" si="256"/>
        <v>684</v>
      </c>
      <c r="CI227" s="262">
        <f t="shared" si="257"/>
        <v>218838960</v>
      </c>
      <c r="CJ227" s="262">
        <v>2400</v>
      </c>
      <c r="CK227" s="262">
        <f t="shared" si="258"/>
        <v>767856000</v>
      </c>
      <c r="CL227" s="262">
        <f t="shared" si="259"/>
        <v>720</v>
      </c>
      <c r="CM227" s="262">
        <f t="shared" si="260"/>
        <v>230356800</v>
      </c>
      <c r="CN227" s="262">
        <v>3000</v>
      </c>
      <c r="CO227" s="262">
        <f t="shared" si="261"/>
        <v>959820000</v>
      </c>
      <c r="CP227" s="262">
        <f t="shared" si="262"/>
        <v>900</v>
      </c>
      <c r="CQ227" s="262">
        <f t="shared" si="263"/>
        <v>287946000</v>
      </c>
      <c r="CR227" s="262">
        <v>2112</v>
      </c>
      <c r="CS227" s="262">
        <f t="shared" si="264"/>
        <v>675713280</v>
      </c>
      <c r="CT227" s="262">
        <f t="shared" si="265"/>
        <v>633.6</v>
      </c>
      <c r="CU227" s="262">
        <f t="shared" si="266"/>
        <v>202713984</v>
      </c>
      <c r="CV227" s="262">
        <f t="shared" si="267"/>
        <v>7512</v>
      </c>
      <c r="CW227" s="262">
        <f t="shared" si="268"/>
        <v>2403389280</v>
      </c>
      <c r="CX227" s="271">
        <f t="shared" si="269"/>
        <v>2253.6</v>
      </c>
      <c r="CY227" s="271">
        <f t="shared" si="270"/>
        <v>721016784</v>
      </c>
      <c r="CZ227" s="300">
        <f t="shared" si="216"/>
        <v>2937.6</v>
      </c>
      <c r="DA227" s="300">
        <f t="shared" si="217"/>
        <v>939855744</v>
      </c>
      <c r="DB227" s="300">
        <f t="shared" si="218"/>
        <v>0</v>
      </c>
      <c r="DC227" s="300"/>
      <c r="DD227" s="300"/>
      <c r="DE227" s="300"/>
      <c r="DF227" s="300"/>
    </row>
    <row r="228" spans="1:110" x14ac:dyDescent="0.35">
      <c r="A228" s="22" t="s">
        <v>8</v>
      </c>
      <c r="B228" s="139" t="s">
        <v>92</v>
      </c>
      <c r="C228" s="138" t="s">
        <v>130</v>
      </c>
      <c r="D228" s="7" t="s">
        <v>93</v>
      </c>
      <c r="E228" s="177">
        <v>4</v>
      </c>
      <c r="F228" s="7">
        <v>1</v>
      </c>
      <c r="G228" s="8">
        <v>223214</v>
      </c>
      <c r="H228" s="9">
        <f t="shared" si="212"/>
        <v>223214</v>
      </c>
      <c r="I228" s="10"/>
      <c r="J228" s="10"/>
      <c r="K228" s="10"/>
      <c r="L228" s="11"/>
      <c r="M228" s="8">
        <v>0</v>
      </c>
      <c r="N228" s="8">
        <v>0</v>
      </c>
      <c r="O228" s="8">
        <v>0</v>
      </c>
      <c r="P228" s="11" t="s">
        <v>860</v>
      </c>
      <c r="Q228" s="12">
        <v>0</v>
      </c>
      <c r="R228" s="12">
        <v>0</v>
      </c>
      <c r="S228" s="12"/>
      <c r="T228" s="12"/>
      <c r="U228" s="11">
        <v>0</v>
      </c>
      <c r="V228" s="11"/>
      <c r="W228" s="11" t="s">
        <v>860</v>
      </c>
      <c r="X228" s="13">
        <f>(Z228/F228)/E228</f>
        <v>600</v>
      </c>
      <c r="Y228" s="14">
        <f>Z228/F228</f>
        <v>2400</v>
      </c>
      <c r="Z228" s="15">
        <v>2400</v>
      </c>
      <c r="AA228" s="15">
        <f>Z228*H228</f>
        <v>535713600</v>
      </c>
      <c r="AB228" s="16"/>
      <c r="AC228" s="16"/>
      <c r="AD228" s="269">
        <f t="shared" si="271"/>
        <v>4896</v>
      </c>
      <c r="AE228" s="269">
        <f t="shared" si="272"/>
        <v>19584</v>
      </c>
      <c r="AF228" s="18">
        <v>19584</v>
      </c>
      <c r="AG228" s="18">
        <f t="shared" si="213"/>
        <v>4371422976</v>
      </c>
      <c r="AH228" s="59"/>
      <c r="AI228" s="129">
        <f>AF228/Z228</f>
        <v>8.16</v>
      </c>
      <c r="AJ228" s="290">
        <v>0.3</v>
      </c>
      <c r="AK228" s="9">
        <f t="shared" si="214"/>
        <v>5875.2</v>
      </c>
      <c r="AL228" s="259">
        <f t="shared" si="215"/>
        <v>25459.200000000001</v>
      </c>
      <c r="AM228" s="259">
        <f t="shared" si="211"/>
        <v>5682849868.8000002</v>
      </c>
      <c r="AN228" s="262"/>
      <c r="AO228" s="262">
        <f t="shared" si="219"/>
        <v>0</v>
      </c>
      <c r="AP228" s="262">
        <f t="shared" si="220"/>
        <v>0</v>
      </c>
      <c r="AQ228" s="262">
        <f t="shared" si="221"/>
        <v>0</v>
      </c>
      <c r="AR228" s="274"/>
      <c r="AS228" s="274">
        <f t="shared" si="222"/>
        <v>0</v>
      </c>
      <c r="AT228" s="274">
        <f t="shared" si="223"/>
        <v>0</v>
      </c>
      <c r="AU228" s="274">
        <f t="shared" si="224"/>
        <v>0</v>
      </c>
      <c r="AV228" s="262"/>
      <c r="AW228" s="262">
        <f t="shared" si="225"/>
        <v>0</v>
      </c>
      <c r="AX228" s="262">
        <f t="shared" si="226"/>
        <v>0</v>
      </c>
      <c r="AY228" s="262">
        <f t="shared" si="227"/>
        <v>0</v>
      </c>
      <c r="AZ228" s="262">
        <f t="shared" si="228"/>
        <v>0</v>
      </c>
      <c r="BA228" s="262">
        <f t="shared" si="229"/>
        <v>0</v>
      </c>
      <c r="BB228" s="262">
        <f t="shared" si="230"/>
        <v>0</v>
      </c>
      <c r="BC228" s="262">
        <f t="shared" si="231"/>
        <v>0</v>
      </c>
      <c r="BD228" s="261"/>
      <c r="BE228" s="262">
        <f t="shared" si="232"/>
        <v>0</v>
      </c>
      <c r="BF228" s="262">
        <f t="shared" si="233"/>
        <v>0</v>
      </c>
      <c r="BG228" s="262">
        <f t="shared" si="234"/>
        <v>0</v>
      </c>
      <c r="BH228" s="262"/>
      <c r="BI228" s="262">
        <f t="shared" si="235"/>
        <v>0</v>
      </c>
      <c r="BJ228" s="262">
        <f t="shared" si="236"/>
        <v>0</v>
      </c>
      <c r="BK228" s="262">
        <f t="shared" si="237"/>
        <v>0</v>
      </c>
      <c r="BL228" s="262">
        <v>0</v>
      </c>
      <c r="BM228" s="262">
        <f t="shared" si="238"/>
        <v>0</v>
      </c>
      <c r="BN228" s="262">
        <f t="shared" si="239"/>
        <v>0</v>
      </c>
      <c r="BO228" s="262">
        <f t="shared" si="240"/>
        <v>0</v>
      </c>
      <c r="BP228" s="262">
        <f t="shared" si="241"/>
        <v>0</v>
      </c>
      <c r="BQ228" s="262">
        <f t="shared" si="242"/>
        <v>0</v>
      </c>
      <c r="BR228" s="262">
        <f t="shared" si="243"/>
        <v>0</v>
      </c>
      <c r="BS228" s="262">
        <f t="shared" si="244"/>
        <v>0</v>
      </c>
      <c r="BT228" s="262">
        <v>0</v>
      </c>
      <c r="BU228" s="262">
        <f t="shared" si="245"/>
        <v>0</v>
      </c>
      <c r="BV228" s="262">
        <f t="shared" si="246"/>
        <v>0</v>
      </c>
      <c r="BW228" s="262">
        <f t="shared" si="247"/>
        <v>0</v>
      </c>
      <c r="BX228" s="261"/>
      <c r="BY228" s="262">
        <f t="shared" si="248"/>
        <v>0</v>
      </c>
      <c r="BZ228" s="262">
        <f t="shared" si="249"/>
        <v>0</v>
      </c>
      <c r="CA228" s="262">
        <f t="shared" si="250"/>
        <v>0</v>
      </c>
      <c r="CB228" s="262">
        <v>4560</v>
      </c>
      <c r="CC228" s="262">
        <f t="shared" si="251"/>
        <v>1017855840</v>
      </c>
      <c r="CD228" s="262">
        <f t="shared" si="252"/>
        <v>1368</v>
      </c>
      <c r="CE228" s="262">
        <f t="shared" si="253"/>
        <v>305356752</v>
      </c>
      <c r="CF228" s="262">
        <f t="shared" si="254"/>
        <v>4560</v>
      </c>
      <c r="CG228" s="262">
        <f t="shared" si="255"/>
        <v>1017855840</v>
      </c>
      <c r="CH228" s="262">
        <f t="shared" si="256"/>
        <v>1368</v>
      </c>
      <c r="CI228" s="262">
        <f t="shared" si="257"/>
        <v>305356752</v>
      </c>
      <c r="CJ228" s="262">
        <v>4800</v>
      </c>
      <c r="CK228" s="262">
        <f t="shared" si="258"/>
        <v>1071427200</v>
      </c>
      <c r="CL228" s="262">
        <f t="shared" si="259"/>
        <v>1440</v>
      </c>
      <c r="CM228" s="262">
        <f t="shared" si="260"/>
        <v>321428160</v>
      </c>
      <c r="CN228" s="262">
        <v>6000</v>
      </c>
      <c r="CO228" s="262">
        <f t="shared" si="261"/>
        <v>1339284000</v>
      </c>
      <c r="CP228" s="262">
        <f t="shared" si="262"/>
        <v>1800</v>
      </c>
      <c r="CQ228" s="262">
        <f t="shared" si="263"/>
        <v>401785200</v>
      </c>
      <c r="CR228" s="262">
        <v>4224</v>
      </c>
      <c r="CS228" s="262">
        <f t="shared" si="264"/>
        <v>942855936</v>
      </c>
      <c r="CT228" s="262">
        <f t="shared" si="265"/>
        <v>1267.2</v>
      </c>
      <c r="CU228" s="262">
        <f t="shared" si="266"/>
        <v>282856780.80000001</v>
      </c>
      <c r="CV228" s="262">
        <f t="shared" si="267"/>
        <v>15024</v>
      </c>
      <c r="CW228" s="262">
        <f t="shared" si="268"/>
        <v>3353567136</v>
      </c>
      <c r="CX228" s="271">
        <f t="shared" si="269"/>
        <v>4507.2</v>
      </c>
      <c r="CY228" s="271">
        <f t="shared" si="270"/>
        <v>1006070140.8</v>
      </c>
      <c r="CZ228" s="300">
        <f t="shared" si="216"/>
        <v>5875.2</v>
      </c>
      <c r="DA228" s="300">
        <f t="shared" si="217"/>
        <v>1311426892.8</v>
      </c>
      <c r="DB228" s="300">
        <f t="shared" si="218"/>
        <v>0</v>
      </c>
      <c r="DC228" s="300"/>
      <c r="DD228" s="300"/>
      <c r="DE228" s="300"/>
      <c r="DF228" s="300"/>
    </row>
    <row r="229" spans="1:110" x14ac:dyDescent="0.35">
      <c r="A229" s="68" t="s">
        <v>11</v>
      </c>
      <c r="B229" s="26"/>
      <c r="C229" s="6" t="s">
        <v>1040</v>
      </c>
      <c r="D229" s="7"/>
      <c r="E229" s="177">
        <v>1</v>
      </c>
      <c r="F229" s="7">
        <v>30</v>
      </c>
      <c r="G229" s="8"/>
      <c r="H229" s="9">
        <f t="shared" si="212"/>
        <v>0</v>
      </c>
      <c r="I229" s="10"/>
      <c r="J229" s="10"/>
      <c r="K229" s="10"/>
      <c r="L229" s="11"/>
      <c r="M229" s="8"/>
      <c r="N229" s="8"/>
      <c r="O229" s="8"/>
      <c r="P229" s="11"/>
      <c r="Q229" s="12"/>
      <c r="R229" s="12"/>
      <c r="S229" s="12"/>
      <c r="T229" s="12"/>
      <c r="U229" s="11"/>
      <c r="V229" s="11"/>
      <c r="W229" s="11"/>
      <c r="X229" s="13"/>
      <c r="Y229" s="14"/>
      <c r="Z229" s="15"/>
      <c r="AA229" s="15"/>
      <c r="AB229" s="16"/>
      <c r="AC229" s="16"/>
      <c r="AD229" s="269">
        <f t="shared" si="271"/>
        <v>0</v>
      </c>
      <c r="AE229" s="269">
        <f t="shared" si="272"/>
        <v>0</v>
      </c>
      <c r="AF229" s="18">
        <v>0</v>
      </c>
      <c r="AG229" s="18">
        <f t="shared" si="213"/>
        <v>0</v>
      </c>
      <c r="AH229" s="59"/>
      <c r="AI229" s="129"/>
      <c r="AJ229" s="290">
        <v>0</v>
      </c>
      <c r="AK229" s="9">
        <f t="shared" si="214"/>
        <v>0</v>
      </c>
      <c r="AL229" s="259">
        <f t="shared" si="215"/>
        <v>0</v>
      </c>
      <c r="AM229" s="259">
        <f t="shared" si="211"/>
        <v>0</v>
      </c>
      <c r="AN229" s="262"/>
      <c r="AO229" s="262">
        <f t="shared" si="219"/>
        <v>0</v>
      </c>
      <c r="AP229" s="262">
        <f t="shared" si="220"/>
        <v>0</v>
      </c>
      <c r="AQ229" s="262">
        <f t="shared" si="221"/>
        <v>0</v>
      </c>
      <c r="AR229" s="274"/>
      <c r="AS229" s="274">
        <f t="shared" si="222"/>
        <v>0</v>
      </c>
      <c r="AT229" s="274">
        <f t="shared" si="223"/>
        <v>0</v>
      </c>
      <c r="AU229" s="274">
        <f t="shared" si="224"/>
        <v>0</v>
      </c>
      <c r="AV229" s="262"/>
      <c r="AW229" s="262">
        <f t="shared" si="225"/>
        <v>0</v>
      </c>
      <c r="AX229" s="262">
        <f t="shared" si="226"/>
        <v>0</v>
      </c>
      <c r="AY229" s="262">
        <f t="shared" si="227"/>
        <v>0</v>
      </c>
      <c r="AZ229" s="262">
        <f t="shared" si="228"/>
        <v>0</v>
      </c>
      <c r="BA229" s="262">
        <f t="shared" si="229"/>
        <v>0</v>
      </c>
      <c r="BB229" s="262">
        <f t="shared" si="230"/>
        <v>0</v>
      </c>
      <c r="BC229" s="262">
        <f t="shared" si="231"/>
        <v>0</v>
      </c>
      <c r="BD229" s="261"/>
      <c r="BE229" s="262">
        <f t="shared" si="232"/>
        <v>0</v>
      </c>
      <c r="BF229" s="262">
        <f t="shared" si="233"/>
        <v>0</v>
      </c>
      <c r="BG229" s="262">
        <f t="shared" si="234"/>
        <v>0</v>
      </c>
      <c r="BH229" s="262"/>
      <c r="BI229" s="262">
        <f t="shared" si="235"/>
        <v>0</v>
      </c>
      <c r="BJ229" s="262">
        <f t="shared" si="236"/>
        <v>0</v>
      </c>
      <c r="BK229" s="262">
        <f t="shared" si="237"/>
        <v>0</v>
      </c>
      <c r="BL229" s="262"/>
      <c r="BM229" s="262">
        <f t="shared" si="238"/>
        <v>0</v>
      </c>
      <c r="BN229" s="262">
        <f t="shared" si="239"/>
        <v>0</v>
      </c>
      <c r="BO229" s="262">
        <f t="shared" si="240"/>
        <v>0</v>
      </c>
      <c r="BP229" s="262">
        <f t="shared" si="241"/>
        <v>0</v>
      </c>
      <c r="BQ229" s="262">
        <f t="shared" si="242"/>
        <v>0</v>
      </c>
      <c r="BR229" s="262">
        <f t="shared" si="243"/>
        <v>0</v>
      </c>
      <c r="BS229" s="262">
        <f t="shared" si="244"/>
        <v>0</v>
      </c>
      <c r="BT229" s="262"/>
      <c r="BU229" s="262">
        <f t="shared" si="245"/>
        <v>0</v>
      </c>
      <c r="BV229" s="262">
        <f t="shared" si="246"/>
        <v>0</v>
      </c>
      <c r="BW229" s="262">
        <f t="shared" si="247"/>
        <v>0</v>
      </c>
      <c r="BX229" s="261"/>
      <c r="BY229" s="262">
        <f t="shared" si="248"/>
        <v>0</v>
      </c>
      <c r="BZ229" s="262">
        <f t="shared" si="249"/>
        <v>0</v>
      </c>
      <c r="CA229" s="262">
        <f t="shared" si="250"/>
        <v>0</v>
      </c>
      <c r="CB229" s="262"/>
      <c r="CC229" s="262">
        <f t="shared" si="251"/>
        <v>0</v>
      </c>
      <c r="CD229" s="262">
        <f t="shared" si="252"/>
        <v>0</v>
      </c>
      <c r="CE229" s="262">
        <f t="shared" si="253"/>
        <v>0</v>
      </c>
      <c r="CF229" s="262">
        <f t="shared" si="254"/>
        <v>0</v>
      </c>
      <c r="CG229" s="262">
        <f t="shared" si="255"/>
        <v>0</v>
      </c>
      <c r="CH229" s="262">
        <f t="shared" si="256"/>
        <v>0</v>
      </c>
      <c r="CI229" s="262">
        <f t="shared" si="257"/>
        <v>0</v>
      </c>
      <c r="CJ229" s="262"/>
      <c r="CK229" s="262">
        <f t="shared" si="258"/>
        <v>0</v>
      </c>
      <c r="CL229" s="262">
        <f t="shared" si="259"/>
        <v>0</v>
      </c>
      <c r="CM229" s="262">
        <f t="shared" si="260"/>
        <v>0</v>
      </c>
      <c r="CN229" s="262"/>
      <c r="CO229" s="262">
        <f t="shared" si="261"/>
        <v>0</v>
      </c>
      <c r="CP229" s="262">
        <f t="shared" si="262"/>
        <v>0</v>
      </c>
      <c r="CQ229" s="262">
        <f t="shared" si="263"/>
        <v>0</v>
      </c>
      <c r="CR229" s="262">
        <v>0</v>
      </c>
      <c r="CS229" s="262">
        <f t="shared" si="264"/>
        <v>0</v>
      </c>
      <c r="CT229" s="262">
        <f t="shared" si="265"/>
        <v>0</v>
      </c>
      <c r="CU229" s="262">
        <f t="shared" si="266"/>
        <v>0</v>
      </c>
      <c r="CV229" s="262">
        <f t="shared" si="267"/>
        <v>0</v>
      </c>
      <c r="CW229" s="262">
        <f t="shared" si="268"/>
        <v>0</v>
      </c>
      <c r="CX229" s="271">
        <f t="shared" si="269"/>
        <v>0</v>
      </c>
      <c r="CY229" s="271">
        <f t="shared" si="270"/>
        <v>0</v>
      </c>
      <c r="CZ229" s="300">
        <f t="shared" si="216"/>
        <v>0</v>
      </c>
      <c r="DA229" s="300">
        <f t="shared" si="217"/>
        <v>0</v>
      </c>
      <c r="DB229" s="300">
        <f t="shared" si="218"/>
        <v>0</v>
      </c>
      <c r="DC229" s="300"/>
      <c r="DD229" s="300"/>
      <c r="DE229" s="300"/>
      <c r="DF229" s="300"/>
    </row>
    <row r="230" spans="1:110" x14ac:dyDescent="0.35">
      <c r="A230" s="68" t="s">
        <v>11</v>
      </c>
      <c r="B230" s="26"/>
      <c r="C230" s="6" t="s">
        <v>1041</v>
      </c>
      <c r="D230" s="7"/>
      <c r="E230" s="177">
        <v>1</v>
      </c>
      <c r="F230" s="7">
        <v>30</v>
      </c>
      <c r="G230" s="8"/>
      <c r="H230" s="9">
        <f t="shared" si="212"/>
        <v>0</v>
      </c>
      <c r="I230" s="10"/>
      <c r="J230" s="10"/>
      <c r="K230" s="10"/>
      <c r="L230" s="11"/>
      <c r="M230" s="8"/>
      <c r="N230" s="8"/>
      <c r="O230" s="8"/>
      <c r="P230" s="11"/>
      <c r="Q230" s="12"/>
      <c r="R230" s="12"/>
      <c r="S230" s="12"/>
      <c r="T230" s="12"/>
      <c r="U230" s="11"/>
      <c r="V230" s="11"/>
      <c r="W230" s="11"/>
      <c r="X230" s="13"/>
      <c r="Y230" s="14"/>
      <c r="Z230" s="15"/>
      <c r="AA230" s="15"/>
      <c r="AB230" s="16"/>
      <c r="AC230" s="16"/>
      <c r="AD230" s="269">
        <f t="shared" si="271"/>
        <v>0</v>
      </c>
      <c r="AE230" s="269">
        <f t="shared" si="272"/>
        <v>0</v>
      </c>
      <c r="AF230" s="18">
        <v>0</v>
      </c>
      <c r="AG230" s="18">
        <f t="shared" si="213"/>
        <v>0</v>
      </c>
      <c r="AH230" s="59"/>
      <c r="AI230" s="129"/>
      <c r="AJ230" s="290">
        <v>0</v>
      </c>
      <c r="AK230" s="9">
        <f t="shared" si="214"/>
        <v>0</v>
      </c>
      <c r="AL230" s="259">
        <f t="shared" si="215"/>
        <v>0</v>
      </c>
      <c r="AM230" s="259">
        <f t="shared" si="211"/>
        <v>0</v>
      </c>
      <c r="AN230" s="262"/>
      <c r="AO230" s="262">
        <f t="shared" si="219"/>
        <v>0</v>
      </c>
      <c r="AP230" s="262">
        <f t="shared" si="220"/>
        <v>0</v>
      </c>
      <c r="AQ230" s="262">
        <f t="shared" si="221"/>
        <v>0</v>
      </c>
      <c r="AR230" s="274"/>
      <c r="AS230" s="274">
        <f t="shared" si="222"/>
        <v>0</v>
      </c>
      <c r="AT230" s="274">
        <f t="shared" si="223"/>
        <v>0</v>
      </c>
      <c r="AU230" s="274">
        <f t="shared" si="224"/>
        <v>0</v>
      </c>
      <c r="AV230" s="262"/>
      <c r="AW230" s="262">
        <f t="shared" si="225"/>
        <v>0</v>
      </c>
      <c r="AX230" s="262">
        <f t="shared" si="226"/>
        <v>0</v>
      </c>
      <c r="AY230" s="262">
        <f t="shared" si="227"/>
        <v>0</v>
      </c>
      <c r="AZ230" s="262">
        <f t="shared" si="228"/>
        <v>0</v>
      </c>
      <c r="BA230" s="262">
        <f t="shared" si="229"/>
        <v>0</v>
      </c>
      <c r="BB230" s="262">
        <f t="shared" si="230"/>
        <v>0</v>
      </c>
      <c r="BC230" s="262">
        <f t="shared" si="231"/>
        <v>0</v>
      </c>
      <c r="BD230" s="261"/>
      <c r="BE230" s="262">
        <f t="shared" si="232"/>
        <v>0</v>
      </c>
      <c r="BF230" s="262">
        <f t="shared" si="233"/>
        <v>0</v>
      </c>
      <c r="BG230" s="262">
        <f t="shared" si="234"/>
        <v>0</v>
      </c>
      <c r="BH230" s="262"/>
      <c r="BI230" s="262">
        <f t="shared" si="235"/>
        <v>0</v>
      </c>
      <c r="BJ230" s="262">
        <f t="shared" si="236"/>
        <v>0</v>
      </c>
      <c r="BK230" s="262">
        <f t="shared" si="237"/>
        <v>0</v>
      </c>
      <c r="BL230" s="262"/>
      <c r="BM230" s="262">
        <f t="shared" si="238"/>
        <v>0</v>
      </c>
      <c r="BN230" s="262">
        <f t="shared" si="239"/>
        <v>0</v>
      </c>
      <c r="BO230" s="262">
        <f t="shared" si="240"/>
        <v>0</v>
      </c>
      <c r="BP230" s="262">
        <f t="shared" si="241"/>
        <v>0</v>
      </c>
      <c r="BQ230" s="262">
        <f t="shared" si="242"/>
        <v>0</v>
      </c>
      <c r="BR230" s="262">
        <f t="shared" si="243"/>
        <v>0</v>
      </c>
      <c r="BS230" s="262">
        <f t="shared" si="244"/>
        <v>0</v>
      </c>
      <c r="BT230" s="262"/>
      <c r="BU230" s="262">
        <f t="shared" si="245"/>
        <v>0</v>
      </c>
      <c r="BV230" s="262">
        <f t="shared" si="246"/>
        <v>0</v>
      </c>
      <c r="BW230" s="262">
        <f t="shared" si="247"/>
        <v>0</v>
      </c>
      <c r="BX230" s="261"/>
      <c r="BY230" s="262">
        <f t="shared" si="248"/>
        <v>0</v>
      </c>
      <c r="BZ230" s="262">
        <f t="shared" si="249"/>
        <v>0</v>
      </c>
      <c r="CA230" s="262">
        <f t="shared" si="250"/>
        <v>0</v>
      </c>
      <c r="CB230" s="262"/>
      <c r="CC230" s="262">
        <f t="shared" si="251"/>
        <v>0</v>
      </c>
      <c r="CD230" s="262">
        <f t="shared" si="252"/>
        <v>0</v>
      </c>
      <c r="CE230" s="262">
        <f t="shared" si="253"/>
        <v>0</v>
      </c>
      <c r="CF230" s="262">
        <f t="shared" si="254"/>
        <v>0</v>
      </c>
      <c r="CG230" s="262">
        <f t="shared" si="255"/>
        <v>0</v>
      </c>
      <c r="CH230" s="262">
        <f t="shared" si="256"/>
        <v>0</v>
      </c>
      <c r="CI230" s="262">
        <f t="shared" si="257"/>
        <v>0</v>
      </c>
      <c r="CJ230" s="262"/>
      <c r="CK230" s="262">
        <f t="shared" si="258"/>
        <v>0</v>
      </c>
      <c r="CL230" s="262">
        <f t="shared" si="259"/>
        <v>0</v>
      </c>
      <c r="CM230" s="262">
        <f t="shared" si="260"/>
        <v>0</v>
      </c>
      <c r="CN230" s="262"/>
      <c r="CO230" s="262">
        <f t="shared" si="261"/>
        <v>0</v>
      </c>
      <c r="CP230" s="262">
        <f t="shared" si="262"/>
        <v>0</v>
      </c>
      <c r="CQ230" s="262">
        <f t="shared" si="263"/>
        <v>0</v>
      </c>
      <c r="CR230" s="262">
        <v>0</v>
      </c>
      <c r="CS230" s="262">
        <f t="shared" si="264"/>
        <v>0</v>
      </c>
      <c r="CT230" s="262">
        <f t="shared" si="265"/>
        <v>0</v>
      </c>
      <c r="CU230" s="262">
        <f t="shared" si="266"/>
        <v>0</v>
      </c>
      <c r="CV230" s="262">
        <f t="shared" si="267"/>
        <v>0</v>
      </c>
      <c r="CW230" s="262">
        <f t="shared" si="268"/>
        <v>0</v>
      </c>
      <c r="CX230" s="271">
        <f t="shared" si="269"/>
        <v>0</v>
      </c>
      <c r="CY230" s="271">
        <f t="shared" si="270"/>
        <v>0</v>
      </c>
      <c r="CZ230" s="300">
        <f t="shared" si="216"/>
        <v>0</v>
      </c>
      <c r="DA230" s="300">
        <f t="shared" si="217"/>
        <v>0</v>
      </c>
      <c r="DB230" s="300">
        <f t="shared" si="218"/>
        <v>0</v>
      </c>
      <c r="DC230" s="300"/>
      <c r="DD230" s="300"/>
      <c r="DE230" s="300"/>
      <c r="DF230" s="300"/>
    </row>
    <row r="231" spans="1:110" x14ac:dyDescent="0.35">
      <c r="A231" s="68" t="s">
        <v>11</v>
      </c>
      <c r="B231" s="26"/>
      <c r="C231" s="6" t="s">
        <v>1042</v>
      </c>
      <c r="D231" s="7"/>
      <c r="E231" s="177">
        <v>1</v>
      </c>
      <c r="F231" s="7">
        <v>30</v>
      </c>
      <c r="G231" s="8"/>
      <c r="H231" s="9">
        <f t="shared" si="212"/>
        <v>0</v>
      </c>
      <c r="I231" s="10"/>
      <c r="J231" s="10"/>
      <c r="K231" s="10"/>
      <c r="L231" s="11"/>
      <c r="M231" s="8"/>
      <c r="N231" s="8"/>
      <c r="O231" s="8"/>
      <c r="P231" s="11"/>
      <c r="Q231" s="12"/>
      <c r="R231" s="12"/>
      <c r="S231" s="12"/>
      <c r="T231" s="12"/>
      <c r="U231" s="11"/>
      <c r="V231" s="11"/>
      <c r="W231" s="11"/>
      <c r="X231" s="13"/>
      <c r="Y231" s="14"/>
      <c r="Z231" s="15"/>
      <c r="AA231" s="15"/>
      <c r="AB231" s="16"/>
      <c r="AC231" s="16"/>
      <c r="AD231" s="269">
        <f t="shared" si="271"/>
        <v>0</v>
      </c>
      <c r="AE231" s="269">
        <f t="shared" si="272"/>
        <v>0</v>
      </c>
      <c r="AF231" s="18">
        <v>0</v>
      </c>
      <c r="AG231" s="18">
        <f t="shared" si="213"/>
        <v>0</v>
      </c>
      <c r="AH231" s="59"/>
      <c r="AI231" s="129"/>
      <c r="AJ231" s="290">
        <v>0</v>
      </c>
      <c r="AK231" s="9">
        <f t="shared" si="214"/>
        <v>0</v>
      </c>
      <c r="AL231" s="259">
        <f t="shared" si="215"/>
        <v>0</v>
      </c>
      <c r="AM231" s="259">
        <f t="shared" si="211"/>
        <v>0</v>
      </c>
      <c r="AN231" s="262"/>
      <c r="AO231" s="262">
        <f t="shared" si="219"/>
        <v>0</v>
      </c>
      <c r="AP231" s="262">
        <f t="shared" si="220"/>
        <v>0</v>
      </c>
      <c r="AQ231" s="262">
        <f t="shared" si="221"/>
        <v>0</v>
      </c>
      <c r="AR231" s="274"/>
      <c r="AS231" s="274">
        <f t="shared" si="222"/>
        <v>0</v>
      </c>
      <c r="AT231" s="274">
        <f t="shared" si="223"/>
        <v>0</v>
      </c>
      <c r="AU231" s="274">
        <f t="shared" si="224"/>
        <v>0</v>
      </c>
      <c r="AV231" s="262"/>
      <c r="AW231" s="262">
        <f t="shared" si="225"/>
        <v>0</v>
      </c>
      <c r="AX231" s="262">
        <f t="shared" si="226"/>
        <v>0</v>
      </c>
      <c r="AY231" s="262">
        <f t="shared" si="227"/>
        <v>0</v>
      </c>
      <c r="AZ231" s="262">
        <f t="shared" si="228"/>
        <v>0</v>
      </c>
      <c r="BA231" s="262">
        <f t="shared" si="229"/>
        <v>0</v>
      </c>
      <c r="BB231" s="262">
        <f t="shared" si="230"/>
        <v>0</v>
      </c>
      <c r="BC231" s="262">
        <f t="shared" si="231"/>
        <v>0</v>
      </c>
      <c r="BD231" s="261"/>
      <c r="BE231" s="262">
        <f t="shared" si="232"/>
        <v>0</v>
      </c>
      <c r="BF231" s="262">
        <f t="shared" si="233"/>
        <v>0</v>
      </c>
      <c r="BG231" s="262">
        <f t="shared" si="234"/>
        <v>0</v>
      </c>
      <c r="BH231" s="262"/>
      <c r="BI231" s="262">
        <f t="shared" si="235"/>
        <v>0</v>
      </c>
      <c r="BJ231" s="262">
        <f t="shared" si="236"/>
        <v>0</v>
      </c>
      <c r="BK231" s="262">
        <f t="shared" si="237"/>
        <v>0</v>
      </c>
      <c r="BL231" s="262"/>
      <c r="BM231" s="262">
        <f t="shared" si="238"/>
        <v>0</v>
      </c>
      <c r="BN231" s="262">
        <f t="shared" si="239"/>
        <v>0</v>
      </c>
      <c r="BO231" s="262">
        <f t="shared" si="240"/>
        <v>0</v>
      </c>
      <c r="BP231" s="262">
        <f t="shared" si="241"/>
        <v>0</v>
      </c>
      <c r="BQ231" s="262">
        <f t="shared" si="242"/>
        <v>0</v>
      </c>
      <c r="BR231" s="262">
        <f t="shared" si="243"/>
        <v>0</v>
      </c>
      <c r="BS231" s="262">
        <f t="shared" si="244"/>
        <v>0</v>
      </c>
      <c r="BT231" s="262"/>
      <c r="BU231" s="262">
        <f t="shared" si="245"/>
        <v>0</v>
      </c>
      <c r="BV231" s="262">
        <f t="shared" si="246"/>
        <v>0</v>
      </c>
      <c r="BW231" s="262">
        <f t="shared" si="247"/>
        <v>0</v>
      </c>
      <c r="BX231" s="261"/>
      <c r="BY231" s="262">
        <f t="shared" si="248"/>
        <v>0</v>
      </c>
      <c r="BZ231" s="262">
        <f t="shared" si="249"/>
        <v>0</v>
      </c>
      <c r="CA231" s="262">
        <f t="shared" si="250"/>
        <v>0</v>
      </c>
      <c r="CB231" s="262"/>
      <c r="CC231" s="262">
        <f t="shared" si="251"/>
        <v>0</v>
      </c>
      <c r="CD231" s="262">
        <f t="shared" si="252"/>
        <v>0</v>
      </c>
      <c r="CE231" s="262">
        <f t="shared" si="253"/>
        <v>0</v>
      </c>
      <c r="CF231" s="262">
        <f t="shared" si="254"/>
        <v>0</v>
      </c>
      <c r="CG231" s="262">
        <f t="shared" si="255"/>
        <v>0</v>
      </c>
      <c r="CH231" s="262">
        <f t="shared" si="256"/>
        <v>0</v>
      </c>
      <c r="CI231" s="262">
        <f t="shared" si="257"/>
        <v>0</v>
      </c>
      <c r="CJ231" s="262"/>
      <c r="CK231" s="262">
        <f t="shared" si="258"/>
        <v>0</v>
      </c>
      <c r="CL231" s="262">
        <f t="shared" si="259"/>
        <v>0</v>
      </c>
      <c r="CM231" s="262">
        <f t="shared" si="260"/>
        <v>0</v>
      </c>
      <c r="CN231" s="262"/>
      <c r="CO231" s="262">
        <f t="shared" si="261"/>
        <v>0</v>
      </c>
      <c r="CP231" s="262">
        <f t="shared" si="262"/>
        <v>0</v>
      </c>
      <c r="CQ231" s="262">
        <f t="shared" si="263"/>
        <v>0</v>
      </c>
      <c r="CR231" s="262">
        <v>0</v>
      </c>
      <c r="CS231" s="262">
        <f t="shared" si="264"/>
        <v>0</v>
      </c>
      <c r="CT231" s="262">
        <f t="shared" si="265"/>
        <v>0</v>
      </c>
      <c r="CU231" s="262">
        <f t="shared" si="266"/>
        <v>0</v>
      </c>
      <c r="CV231" s="262">
        <f t="shared" si="267"/>
        <v>0</v>
      </c>
      <c r="CW231" s="262">
        <f t="shared" si="268"/>
        <v>0</v>
      </c>
      <c r="CX231" s="271">
        <f t="shared" si="269"/>
        <v>0</v>
      </c>
      <c r="CY231" s="271">
        <f t="shared" si="270"/>
        <v>0</v>
      </c>
      <c r="CZ231" s="300">
        <f t="shared" si="216"/>
        <v>0</v>
      </c>
      <c r="DA231" s="300">
        <f t="shared" si="217"/>
        <v>0</v>
      </c>
      <c r="DB231" s="300">
        <f t="shared" si="218"/>
        <v>0</v>
      </c>
      <c r="DC231" s="300"/>
      <c r="DD231" s="300"/>
      <c r="DE231" s="300"/>
      <c r="DF231" s="300"/>
    </row>
    <row r="232" spans="1:110" x14ac:dyDescent="0.35">
      <c r="A232" s="68" t="s">
        <v>11</v>
      </c>
      <c r="B232" s="26"/>
      <c r="C232" s="6" t="s">
        <v>1043</v>
      </c>
      <c r="D232" s="7"/>
      <c r="E232" s="177">
        <v>1</v>
      </c>
      <c r="F232" s="7">
        <v>30</v>
      </c>
      <c r="G232" s="8"/>
      <c r="H232" s="9">
        <f t="shared" si="212"/>
        <v>0</v>
      </c>
      <c r="I232" s="10"/>
      <c r="J232" s="10"/>
      <c r="K232" s="10"/>
      <c r="L232" s="11"/>
      <c r="M232" s="8"/>
      <c r="N232" s="8"/>
      <c r="O232" s="8"/>
      <c r="P232" s="11"/>
      <c r="Q232" s="12"/>
      <c r="R232" s="12"/>
      <c r="S232" s="12"/>
      <c r="T232" s="12"/>
      <c r="U232" s="11"/>
      <c r="V232" s="11"/>
      <c r="W232" s="11"/>
      <c r="X232" s="13"/>
      <c r="Y232" s="14"/>
      <c r="Z232" s="15"/>
      <c r="AA232" s="15"/>
      <c r="AB232" s="16"/>
      <c r="AC232" s="16"/>
      <c r="AD232" s="269">
        <f t="shared" si="271"/>
        <v>0</v>
      </c>
      <c r="AE232" s="269">
        <f t="shared" si="272"/>
        <v>0</v>
      </c>
      <c r="AF232" s="18">
        <v>0</v>
      </c>
      <c r="AG232" s="18">
        <f t="shared" si="213"/>
        <v>0</v>
      </c>
      <c r="AH232" s="59"/>
      <c r="AI232" s="129"/>
      <c r="AJ232" s="290">
        <v>0</v>
      </c>
      <c r="AK232" s="9">
        <f t="shared" si="214"/>
        <v>0</v>
      </c>
      <c r="AL232" s="259">
        <f t="shared" si="215"/>
        <v>0</v>
      </c>
      <c r="AM232" s="259">
        <f t="shared" si="211"/>
        <v>0</v>
      </c>
      <c r="AN232" s="262"/>
      <c r="AO232" s="262">
        <f t="shared" si="219"/>
        <v>0</v>
      </c>
      <c r="AP232" s="262">
        <f t="shared" si="220"/>
        <v>0</v>
      </c>
      <c r="AQ232" s="262">
        <f t="shared" si="221"/>
        <v>0</v>
      </c>
      <c r="AR232" s="274"/>
      <c r="AS232" s="274">
        <f t="shared" si="222"/>
        <v>0</v>
      </c>
      <c r="AT232" s="274">
        <f t="shared" si="223"/>
        <v>0</v>
      </c>
      <c r="AU232" s="274">
        <f t="shared" si="224"/>
        <v>0</v>
      </c>
      <c r="AV232" s="262"/>
      <c r="AW232" s="262">
        <f t="shared" si="225"/>
        <v>0</v>
      </c>
      <c r="AX232" s="262">
        <f t="shared" si="226"/>
        <v>0</v>
      </c>
      <c r="AY232" s="262">
        <f t="shared" si="227"/>
        <v>0</v>
      </c>
      <c r="AZ232" s="262">
        <f t="shared" si="228"/>
        <v>0</v>
      </c>
      <c r="BA232" s="262">
        <f t="shared" si="229"/>
        <v>0</v>
      </c>
      <c r="BB232" s="262">
        <f t="shared" si="230"/>
        <v>0</v>
      </c>
      <c r="BC232" s="262">
        <f t="shared" si="231"/>
        <v>0</v>
      </c>
      <c r="BD232" s="261"/>
      <c r="BE232" s="262">
        <f t="shared" si="232"/>
        <v>0</v>
      </c>
      <c r="BF232" s="262">
        <f t="shared" si="233"/>
        <v>0</v>
      </c>
      <c r="BG232" s="262">
        <f t="shared" si="234"/>
        <v>0</v>
      </c>
      <c r="BH232" s="262"/>
      <c r="BI232" s="262">
        <f t="shared" si="235"/>
        <v>0</v>
      </c>
      <c r="BJ232" s="262">
        <f t="shared" si="236"/>
        <v>0</v>
      </c>
      <c r="BK232" s="262">
        <f t="shared" si="237"/>
        <v>0</v>
      </c>
      <c r="BL232" s="262"/>
      <c r="BM232" s="262">
        <f t="shared" si="238"/>
        <v>0</v>
      </c>
      <c r="BN232" s="262">
        <f t="shared" si="239"/>
        <v>0</v>
      </c>
      <c r="BO232" s="262">
        <f t="shared" si="240"/>
        <v>0</v>
      </c>
      <c r="BP232" s="262">
        <f t="shared" si="241"/>
        <v>0</v>
      </c>
      <c r="BQ232" s="262">
        <f t="shared" si="242"/>
        <v>0</v>
      </c>
      <c r="BR232" s="262">
        <f t="shared" si="243"/>
        <v>0</v>
      </c>
      <c r="BS232" s="262">
        <f t="shared" si="244"/>
        <v>0</v>
      </c>
      <c r="BT232" s="262"/>
      <c r="BU232" s="262">
        <f t="shared" si="245"/>
        <v>0</v>
      </c>
      <c r="BV232" s="262">
        <f t="shared" si="246"/>
        <v>0</v>
      </c>
      <c r="BW232" s="262">
        <f t="shared" si="247"/>
        <v>0</v>
      </c>
      <c r="BX232" s="261"/>
      <c r="BY232" s="262">
        <f t="shared" si="248"/>
        <v>0</v>
      </c>
      <c r="BZ232" s="262">
        <f t="shared" si="249"/>
        <v>0</v>
      </c>
      <c r="CA232" s="262">
        <f t="shared" si="250"/>
        <v>0</v>
      </c>
      <c r="CB232" s="262"/>
      <c r="CC232" s="262">
        <f t="shared" si="251"/>
        <v>0</v>
      </c>
      <c r="CD232" s="262">
        <f t="shared" si="252"/>
        <v>0</v>
      </c>
      <c r="CE232" s="262">
        <f t="shared" si="253"/>
        <v>0</v>
      </c>
      <c r="CF232" s="262">
        <f t="shared" si="254"/>
        <v>0</v>
      </c>
      <c r="CG232" s="262">
        <f t="shared" si="255"/>
        <v>0</v>
      </c>
      <c r="CH232" s="262">
        <f t="shared" si="256"/>
        <v>0</v>
      </c>
      <c r="CI232" s="262">
        <f t="shared" si="257"/>
        <v>0</v>
      </c>
      <c r="CJ232" s="262"/>
      <c r="CK232" s="262">
        <f t="shared" si="258"/>
        <v>0</v>
      </c>
      <c r="CL232" s="262">
        <f t="shared" si="259"/>
        <v>0</v>
      </c>
      <c r="CM232" s="262">
        <f t="shared" si="260"/>
        <v>0</v>
      </c>
      <c r="CN232" s="262"/>
      <c r="CO232" s="262">
        <f t="shared" si="261"/>
        <v>0</v>
      </c>
      <c r="CP232" s="262">
        <f t="shared" si="262"/>
        <v>0</v>
      </c>
      <c r="CQ232" s="262">
        <f t="shared" si="263"/>
        <v>0</v>
      </c>
      <c r="CR232" s="262">
        <v>0</v>
      </c>
      <c r="CS232" s="262">
        <f t="shared" si="264"/>
        <v>0</v>
      </c>
      <c r="CT232" s="262">
        <f t="shared" si="265"/>
        <v>0</v>
      </c>
      <c r="CU232" s="262">
        <f t="shared" si="266"/>
        <v>0</v>
      </c>
      <c r="CV232" s="262">
        <f t="shared" si="267"/>
        <v>0</v>
      </c>
      <c r="CW232" s="262">
        <f t="shared" si="268"/>
        <v>0</v>
      </c>
      <c r="CX232" s="271">
        <f t="shared" si="269"/>
        <v>0</v>
      </c>
      <c r="CY232" s="271">
        <f t="shared" si="270"/>
        <v>0</v>
      </c>
      <c r="CZ232" s="300">
        <f t="shared" si="216"/>
        <v>0</v>
      </c>
      <c r="DA232" s="300">
        <f t="shared" si="217"/>
        <v>0</v>
      </c>
      <c r="DB232" s="300">
        <f t="shared" si="218"/>
        <v>0</v>
      </c>
      <c r="DC232" s="300"/>
      <c r="DD232" s="300"/>
      <c r="DE232" s="300"/>
      <c r="DF232" s="300"/>
    </row>
    <row r="233" spans="1:110" x14ac:dyDescent="0.35">
      <c r="A233" s="68" t="s">
        <v>11</v>
      </c>
      <c r="B233" s="26"/>
      <c r="C233" s="6" t="s">
        <v>1044</v>
      </c>
      <c r="D233" s="7"/>
      <c r="E233" s="177">
        <v>1</v>
      </c>
      <c r="F233" s="7">
        <v>1</v>
      </c>
      <c r="G233" s="8"/>
      <c r="H233" s="9">
        <f t="shared" si="212"/>
        <v>0</v>
      </c>
      <c r="I233" s="10"/>
      <c r="J233" s="10"/>
      <c r="K233" s="10"/>
      <c r="L233" s="11"/>
      <c r="M233" s="8"/>
      <c r="N233" s="8"/>
      <c r="O233" s="8"/>
      <c r="P233" s="11"/>
      <c r="Q233" s="12"/>
      <c r="R233" s="12"/>
      <c r="S233" s="12"/>
      <c r="T233" s="12"/>
      <c r="U233" s="11"/>
      <c r="V233" s="11"/>
      <c r="W233" s="11"/>
      <c r="X233" s="13"/>
      <c r="Y233" s="14"/>
      <c r="Z233" s="15"/>
      <c r="AA233" s="15"/>
      <c r="AB233" s="16"/>
      <c r="AC233" s="16"/>
      <c r="AD233" s="269">
        <f t="shared" si="271"/>
        <v>0</v>
      </c>
      <c r="AE233" s="269">
        <f t="shared" si="272"/>
        <v>0</v>
      </c>
      <c r="AF233" s="18">
        <v>0</v>
      </c>
      <c r="AG233" s="18">
        <f t="shared" si="213"/>
        <v>0</v>
      </c>
      <c r="AH233" s="59"/>
      <c r="AI233" s="129"/>
      <c r="AJ233" s="290">
        <v>0</v>
      </c>
      <c r="AK233" s="9">
        <f t="shared" si="214"/>
        <v>0</v>
      </c>
      <c r="AL233" s="259">
        <f t="shared" si="215"/>
        <v>0</v>
      </c>
      <c r="AM233" s="259">
        <f t="shared" si="211"/>
        <v>0</v>
      </c>
      <c r="AN233" s="262"/>
      <c r="AO233" s="262">
        <f t="shared" si="219"/>
        <v>0</v>
      </c>
      <c r="AP233" s="262">
        <f t="shared" si="220"/>
        <v>0</v>
      </c>
      <c r="AQ233" s="262">
        <f t="shared" si="221"/>
        <v>0</v>
      </c>
      <c r="AR233" s="274"/>
      <c r="AS233" s="274">
        <f t="shared" si="222"/>
        <v>0</v>
      </c>
      <c r="AT233" s="274">
        <f t="shared" si="223"/>
        <v>0</v>
      </c>
      <c r="AU233" s="274">
        <f t="shared" si="224"/>
        <v>0</v>
      </c>
      <c r="AV233" s="262"/>
      <c r="AW233" s="262">
        <f t="shared" si="225"/>
        <v>0</v>
      </c>
      <c r="AX233" s="262">
        <f t="shared" si="226"/>
        <v>0</v>
      </c>
      <c r="AY233" s="262">
        <f t="shared" si="227"/>
        <v>0</v>
      </c>
      <c r="AZ233" s="262">
        <f t="shared" si="228"/>
        <v>0</v>
      </c>
      <c r="BA233" s="262">
        <f t="shared" si="229"/>
        <v>0</v>
      </c>
      <c r="BB233" s="262">
        <f t="shared" si="230"/>
        <v>0</v>
      </c>
      <c r="BC233" s="262">
        <f t="shared" si="231"/>
        <v>0</v>
      </c>
      <c r="BD233" s="261"/>
      <c r="BE233" s="262">
        <f t="shared" si="232"/>
        <v>0</v>
      </c>
      <c r="BF233" s="262">
        <f t="shared" si="233"/>
        <v>0</v>
      </c>
      <c r="BG233" s="262">
        <f t="shared" si="234"/>
        <v>0</v>
      </c>
      <c r="BH233" s="262"/>
      <c r="BI233" s="262">
        <f t="shared" si="235"/>
        <v>0</v>
      </c>
      <c r="BJ233" s="262">
        <f t="shared" si="236"/>
        <v>0</v>
      </c>
      <c r="BK233" s="262">
        <f t="shared" si="237"/>
        <v>0</v>
      </c>
      <c r="BL233" s="262"/>
      <c r="BM233" s="262">
        <f t="shared" si="238"/>
        <v>0</v>
      </c>
      <c r="BN233" s="262">
        <f t="shared" si="239"/>
        <v>0</v>
      </c>
      <c r="BO233" s="262">
        <f t="shared" si="240"/>
        <v>0</v>
      </c>
      <c r="BP233" s="262">
        <f t="shared" si="241"/>
        <v>0</v>
      </c>
      <c r="BQ233" s="262">
        <f t="shared" si="242"/>
        <v>0</v>
      </c>
      <c r="BR233" s="262">
        <f t="shared" si="243"/>
        <v>0</v>
      </c>
      <c r="BS233" s="262">
        <f t="shared" si="244"/>
        <v>0</v>
      </c>
      <c r="BT233" s="262"/>
      <c r="BU233" s="262">
        <f t="shared" si="245"/>
        <v>0</v>
      </c>
      <c r="BV233" s="262">
        <f t="shared" si="246"/>
        <v>0</v>
      </c>
      <c r="BW233" s="262">
        <f t="shared" si="247"/>
        <v>0</v>
      </c>
      <c r="BX233" s="261"/>
      <c r="BY233" s="262">
        <f t="shared" si="248"/>
        <v>0</v>
      </c>
      <c r="BZ233" s="262">
        <f t="shared" si="249"/>
        <v>0</v>
      </c>
      <c r="CA233" s="262">
        <f t="shared" si="250"/>
        <v>0</v>
      </c>
      <c r="CB233" s="262"/>
      <c r="CC233" s="262">
        <f t="shared" si="251"/>
        <v>0</v>
      </c>
      <c r="CD233" s="262">
        <f t="shared" si="252"/>
        <v>0</v>
      </c>
      <c r="CE233" s="262">
        <f t="shared" si="253"/>
        <v>0</v>
      </c>
      <c r="CF233" s="262">
        <f t="shared" si="254"/>
        <v>0</v>
      </c>
      <c r="CG233" s="262">
        <f t="shared" si="255"/>
        <v>0</v>
      </c>
      <c r="CH233" s="262">
        <f t="shared" si="256"/>
        <v>0</v>
      </c>
      <c r="CI233" s="262">
        <f t="shared" si="257"/>
        <v>0</v>
      </c>
      <c r="CJ233" s="262"/>
      <c r="CK233" s="262">
        <f t="shared" si="258"/>
        <v>0</v>
      </c>
      <c r="CL233" s="262">
        <f t="shared" si="259"/>
        <v>0</v>
      </c>
      <c r="CM233" s="262">
        <f t="shared" si="260"/>
        <v>0</v>
      </c>
      <c r="CN233" s="262"/>
      <c r="CO233" s="262">
        <f t="shared" si="261"/>
        <v>0</v>
      </c>
      <c r="CP233" s="262">
        <f t="shared" si="262"/>
        <v>0</v>
      </c>
      <c r="CQ233" s="262">
        <f t="shared" si="263"/>
        <v>0</v>
      </c>
      <c r="CR233" s="262">
        <v>0</v>
      </c>
      <c r="CS233" s="262">
        <f t="shared" si="264"/>
        <v>0</v>
      </c>
      <c r="CT233" s="262">
        <f t="shared" si="265"/>
        <v>0</v>
      </c>
      <c r="CU233" s="262">
        <f t="shared" si="266"/>
        <v>0</v>
      </c>
      <c r="CV233" s="262">
        <f t="shared" si="267"/>
        <v>0</v>
      </c>
      <c r="CW233" s="262">
        <f t="shared" si="268"/>
        <v>0</v>
      </c>
      <c r="CX233" s="271">
        <f t="shared" si="269"/>
        <v>0</v>
      </c>
      <c r="CY233" s="271">
        <f t="shared" si="270"/>
        <v>0</v>
      </c>
      <c r="CZ233" s="300">
        <f t="shared" si="216"/>
        <v>0</v>
      </c>
      <c r="DA233" s="300">
        <f t="shared" si="217"/>
        <v>0</v>
      </c>
      <c r="DB233" s="300">
        <f t="shared" si="218"/>
        <v>0</v>
      </c>
      <c r="DC233" s="300"/>
      <c r="DD233" s="300"/>
      <c r="DE233" s="300"/>
      <c r="DF233" s="300"/>
    </row>
    <row r="234" spans="1:110" x14ac:dyDescent="0.35">
      <c r="A234" s="68" t="s">
        <v>11</v>
      </c>
      <c r="B234" s="26"/>
      <c r="C234" s="6" t="s">
        <v>1254</v>
      </c>
      <c r="D234" s="7"/>
      <c r="E234" s="177">
        <v>1</v>
      </c>
      <c r="F234" s="7">
        <v>1</v>
      </c>
      <c r="G234" s="8"/>
      <c r="H234" s="9">
        <f t="shared" si="212"/>
        <v>0</v>
      </c>
      <c r="I234" s="10"/>
      <c r="J234" s="10"/>
      <c r="K234" s="10"/>
      <c r="L234" s="11"/>
      <c r="M234" s="8"/>
      <c r="N234" s="8"/>
      <c r="O234" s="8"/>
      <c r="P234" s="11"/>
      <c r="Q234" s="12"/>
      <c r="R234" s="12"/>
      <c r="S234" s="12"/>
      <c r="T234" s="12"/>
      <c r="U234" s="11"/>
      <c r="V234" s="11"/>
      <c r="W234" s="11"/>
      <c r="X234" s="13"/>
      <c r="Y234" s="14"/>
      <c r="Z234" s="15"/>
      <c r="AA234" s="15"/>
      <c r="AB234" s="16"/>
      <c r="AC234" s="16"/>
      <c r="AD234" s="269">
        <f t="shared" si="271"/>
        <v>0</v>
      </c>
      <c r="AE234" s="269">
        <f t="shared" si="272"/>
        <v>0</v>
      </c>
      <c r="AF234" s="18">
        <v>0</v>
      </c>
      <c r="AG234" s="18">
        <f t="shared" si="213"/>
        <v>0</v>
      </c>
      <c r="AH234" s="59"/>
      <c r="AI234" s="129"/>
      <c r="AJ234" s="290">
        <v>0</v>
      </c>
      <c r="AK234" s="9">
        <f t="shared" si="214"/>
        <v>0</v>
      </c>
      <c r="AL234" s="259">
        <f t="shared" si="215"/>
        <v>0</v>
      </c>
      <c r="AM234" s="259">
        <f t="shared" si="211"/>
        <v>0</v>
      </c>
      <c r="AN234" s="262"/>
      <c r="AO234" s="262">
        <f t="shared" si="219"/>
        <v>0</v>
      </c>
      <c r="AP234" s="262">
        <f t="shared" si="220"/>
        <v>0</v>
      </c>
      <c r="AQ234" s="262">
        <f t="shared" si="221"/>
        <v>0</v>
      </c>
      <c r="AR234" s="274"/>
      <c r="AS234" s="274">
        <f t="shared" si="222"/>
        <v>0</v>
      </c>
      <c r="AT234" s="274">
        <f t="shared" si="223"/>
        <v>0</v>
      </c>
      <c r="AU234" s="274">
        <f t="shared" si="224"/>
        <v>0</v>
      </c>
      <c r="AV234" s="262"/>
      <c r="AW234" s="262">
        <f t="shared" si="225"/>
        <v>0</v>
      </c>
      <c r="AX234" s="262">
        <f t="shared" si="226"/>
        <v>0</v>
      </c>
      <c r="AY234" s="262">
        <f t="shared" si="227"/>
        <v>0</v>
      </c>
      <c r="AZ234" s="262">
        <f t="shared" si="228"/>
        <v>0</v>
      </c>
      <c r="BA234" s="262">
        <f t="shared" si="229"/>
        <v>0</v>
      </c>
      <c r="BB234" s="262">
        <f t="shared" si="230"/>
        <v>0</v>
      </c>
      <c r="BC234" s="262">
        <f t="shared" si="231"/>
        <v>0</v>
      </c>
      <c r="BD234" s="261"/>
      <c r="BE234" s="262">
        <f t="shared" si="232"/>
        <v>0</v>
      </c>
      <c r="BF234" s="262">
        <f t="shared" si="233"/>
        <v>0</v>
      </c>
      <c r="BG234" s="262">
        <f t="shared" si="234"/>
        <v>0</v>
      </c>
      <c r="BH234" s="262"/>
      <c r="BI234" s="262">
        <f t="shared" si="235"/>
        <v>0</v>
      </c>
      <c r="BJ234" s="262">
        <f t="shared" si="236"/>
        <v>0</v>
      </c>
      <c r="BK234" s="262">
        <f t="shared" si="237"/>
        <v>0</v>
      </c>
      <c r="BL234" s="262"/>
      <c r="BM234" s="262">
        <f t="shared" si="238"/>
        <v>0</v>
      </c>
      <c r="BN234" s="262">
        <f t="shared" si="239"/>
        <v>0</v>
      </c>
      <c r="BO234" s="262">
        <f t="shared" si="240"/>
        <v>0</v>
      </c>
      <c r="BP234" s="262">
        <f t="shared" si="241"/>
        <v>0</v>
      </c>
      <c r="BQ234" s="262">
        <f t="shared" si="242"/>
        <v>0</v>
      </c>
      <c r="BR234" s="262">
        <f t="shared" si="243"/>
        <v>0</v>
      </c>
      <c r="BS234" s="262">
        <f t="shared" si="244"/>
        <v>0</v>
      </c>
      <c r="BT234" s="262"/>
      <c r="BU234" s="262">
        <f t="shared" si="245"/>
        <v>0</v>
      </c>
      <c r="BV234" s="262">
        <f t="shared" si="246"/>
        <v>0</v>
      </c>
      <c r="BW234" s="262">
        <f t="shared" si="247"/>
        <v>0</v>
      </c>
      <c r="BX234" s="261"/>
      <c r="BY234" s="262">
        <f t="shared" si="248"/>
        <v>0</v>
      </c>
      <c r="BZ234" s="262">
        <f t="shared" si="249"/>
        <v>0</v>
      </c>
      <c r="CA234" s="262">
        <f t="shared" si="250"/>
        <v>0</v>
      </c>
      <c r="CB234" s="262"/>
      <c r="CC234" s="262">
        <f t="shared" si="251"/>
        <v>0</v>
      </c>
      <c r="CD234" s="262">
        <f t="shared" si="252"/>
        <v>0</v>
      </c>
      <c r="CE234" s="262">
        <f t="shared" si="253"/>
        <v>0</v>
      </c>
      <c r="CF234" s="262">
        <f t="shared" si="254"/>
        <v>0</v>
      </c>
      <c r="CG234" s="262">
        <f t="shared" si="255"/>
        <v>0</v>
      </c>
      <c r="CH234" s="262">
        <f t="shared" si="256"/>
        <v>0</v>
      </c>
      <c r="CI234" s="262">
        <f t="shared" si="257"/>
        <v>0</v>
      </c>
      <c r="CJ234" s="262"/>
      <c r="CK234" s="262">
        <f t="shared" si="258"/>
        <v>0</v>
      </c>
      <c r="CL234" s="262">
        <f t="shared" si="259"/>
        <v>0</v>
      </c>
      <c r="CM234" s="262">
        <f t="shared" si="260"/>
        <v>0</v>
      </c>
      <c r="CN234" s="262"/>
      <c r="CO234" s="262">
        <f t="shared" si="261"/>
        <v>0</v>
      </c>
      <c r="CP234" s="262">
        <f t="shared" si="262"/>
        <v>0</v>
      </c>
      <c r="CQ234" s="262">
        <f t="shared" si="263"/>
        <v>0</v>
      </c>
      <c r="CR234" s="262">
        <v>0</v>
      </c>
      <c r="CS234" s="262">
        <f t="shared" si="264"/>
        <v>0</v>
      </c>
      <c r="CT234" s="262">
        <f t="shared" si="265"/>
        <v>0</v>
      </c>
      <c r="CU234" s="262">
        <f t="shared" si="266"/>
        <v>0</v>
      </c>
      <c r="CV234" s="262">
        <f t="shared" si="267"/>
        <v>0</v>
      </c>
      <c r="CW234" s="262">
        <f t="shared" si="268"/>
        <v>0</v>
      </c>
      <c r="CX234" s="271">
        <f t="shared" si="269"/>
        <v>0</v>
      </c>
      <c r="CY234" s="271">
        <f t="shared" si="270"/>
        <v>0</v>
      </c>
      <c r="CZ234" s="300">
        <f t="shared" si="216"/>
        <v>0</v>
      </c>
      <c r="DA234" s="300">
        <f t="shared" si="217"/>
        <v>0</v>
      </c>
      <c r="DB234" s="300">
        <f t="shared" si="218"/>
        <v>0</v>
      </c>
      <c r="DC234" s="300"/>
      <c r="DD234" s="300"/>
      <c r="DE234" s="300"/>
      <c r="DF234" s="300"/>
    </row>
    <row r="235" spans="1:110" x14ac:dyDescent="0.35">
      <c r="A235" s="68" t="s">
        <v>11</v>
      </c>
      <c r="B235" s="26"/>
      <c r="C235" s="6" t="s">
        <v>1449</v>
      </c>
      <c r="D235" s="7"/>
      <c r="E235" s="177">
        <v>1</v>
      </c>
      <c r="F235" s="7">
        <v>60</v>
      </c>
      <c r="G235" s="8"/>
      <c r="H235" s="9">
        <f t="shared" si="212"/>
        <v>0</v>
      </c>
      <c r="I235" s="10"/>
      <c r="J235" s="10"/>
      <c r="K235" s="10"/>
      <c r="L235" s="11"/>
      <c r="M235" s="8"/>
      <c r="N235" s="8"/>
      <c r="O235" s="8"/>
      <c r="P235" s="11"/>
      <c r="Q235" s="12"/>
      <c r="R235" s="12"/>
      <c r="S235" s="12"/>
      <c r="T235" s="12"/>
      <c r="U235" s="11"/>
      <c r="V235" s="11"/>
      <c r="W235" s="11"/>
      <c r="X235" s="13"/>
      <c r="Y235" s="14"/>
      <c r="Z235" s="15"/>
      <c r="AA235" s="15"/>
      <c r="AB235" s="16"/>
      <c r="AC235" s="16"/>
      <c r="AD235" s="269">
        <f t="shared" si="271"/>
        <v>0</v>
      </c>
      <c r="AE235" s="269">
        <f t="shared" si="272"/>
        <v>0</v>
      </c>
      <c r="AF235" s="18">
        <v>0</v>
      </c>
      <c r="AG235" s="18">
        <f t="shared" si="213"/>
        <v>0</v>
      </c>
      <c r="AH235" s="59"/>
      <c r="AI235" s="129"/>
      <c r="AJ235" s="290">
        <v>0</v>
      </c>
      <c r="AK235" s="9">
        <f t="shared" si="214"/>
        <v>0</v>
      </c>
      <c r="AL235" s="259">
        <f t="shared" si="215"/>
        <v>0</v>
      </c>
      <c r="AM235" s="259">
        <f t="shared" si="211"/>
        <v>0</v>
      </c>
      <c r="AN235" s="262"/>
      <c r="AO235" s="262">
        <f t="shared" si="219"/>
        <v>0</v>
      </c>
      <c r="AP235" s="262">
        <f t="shared" si="220"/>
        <v>0</v>
      </c>
      <c r="AQ235" s="262">
        <f t="shared" si="221"/>
        <v>0</v>
      </c>
      <c r="AR235" s="274"/>
      <c r="AS235" s="274">
        <f t="shared" si="222"/>
        <v>0</v>
      </c>
      <c r="AT235" s="274">
        <f t="shared" si="223"/>
        <v>0</v>
      </c>
      <c r="AU235" s="274">
        <f t="shared" si="224"/>
        <v>0</v>
      </c>
      <c r="AV235" s="262"/>
      <c r="AW235" s="262">
        <f t="shared" si="225"/>
        <v>0</v>
      </c>
      <c r="AX235" s="262">
        <f t="shared" si="226"/>
        <v>0</v>
      </c>
      <c r="AY235" s="262">
        <f t="shared" si="227"/>
        <v>0</v>
      </c>
      <c r="AZ235" s="262">
        <f t="shared" si="228"/>
        <v>0</v>
      </c>
      <c r="BA235" s="262">
        <f t="shared" si="229"/>
        <v>0</v>
      </c>
      <c r="BB235" s="262">
        <f t="shared" si="230"/>
        <v>0</v>
      </c>
      <c r="BC235" s="262">
        <f t="shared" si="231"/>
        <v>0</v>
      </c>
      <c r="BD235" s="261"/>
      <c r="BE235" s="262">
        <f t="shared" si="232"/>
        <v>0</v>
      </c>
      <c r="BF235" s="262">
        <f t="shared" si="233"/>
        <v>0</v>
      </c>
      <c r="BG235" s="262">
        <f t="shared" si="234"/>
        <v>0</v>
      </c>
      <c r="BH235" s="262"/>
      <c r="BI235" s="262">
        <f t="shared" si="235"/>
        <v>0</v>
      </c>
      <c r="BJ235" s="262">
        <f t="shared" si="236"/>
        <v>0</v>
      </c>
      <c r="BK235" s="262">
        <f t="shared" si="237"/>
        <v>0</v>
      </c>
      <c r="BL235" s="262"/>
      <c r="BM235" s="262">
        <f t="shared" si="238"/>
        <v>0</v>
      </c>
      <c r="BN235" s="262">
        <f t="shared" si="239"/>
        <v>0</v>
      </c>
      <c r="BO235" s="262">
        <f t="shared" si="240"/>
        <v>0</v>
      </c>
      <c r="BP235" s="262">
        <f t="shared" si="241"/>
        <v>0</v>
      </c>
      <c r="BQ235" s="262">
        <f t="shared" si="242"/>
        <v>0</v>
      </c>
      <c r="BR235" s="262">
        <f t="shared" si="243"/>
        <v>0</v>
      </c>
      <c r="BS235" s="262">
        <f t="shared" si="244"/>
        <v>0</v>
      </c>
      <c r="BT235" s="262"/>
      <c r="BU235" s="262">
        <f t="shared" si="245"/>
        <v>0</v>
      </c>
      <c r="BV235" s="262">
        <f t="shared" si="246"/>
        <v>0</v>
      </c>
      <c r="BW235" s="262">
        <f t="shared" si="247"/>
        <v>0</v>
      </c>
      <c r="BX235" s="261"/>
      <c r="BY235" s="262">
        <f t="shared" si="248"/>
        <v>0</v>
      </c>
      <c r="BZ235" s="262">
        <f t="shared" si="249"/>
        <v>0</v>
      </c>
      <c r="CA235" s="262">
        <f t="shared" si="250"/>
        <v>0</v>
      </c>
      <c r="CB235" s="262"/>
      <c r="CC235" s="262">
        <f t="shared" si="251"/>
        <v>0</v>
      </c>
      <c r="CD235" s="262">
        <f t="shared" si="252"/>
        <v>0</v>
      </c>
      <c r="CE235" s="262">
        <f t="shared" si="253"/>
        <v>0</v>
      </c>
      <c r="CF235" s="262">
        <f t="shared" si="254"/>
        <v>0</v>
      </c>
      <c r="CG235" s="262">
        <f t="shared" si="255"/>
        <v>0</v>
      </c>
      <c r="CH235" s="262">
        <f t="shared" si="256"/>
        <v>0</v>
      </c>
      <c r="CI235" s="262">
        <f t="shared" si="257"/>
        <v>0</v>
      </c>
      <c r="CJ235" s="262"/>
      <c r="CK235" s="262">
        <f t="shared" si="258"/>
        <v>0</v>
      </c>
      <c r="CL235" s="262">
        <f t="shared" si="259"/>
        <v>0</v>
      </c>
      <c r="CM235" s="262">
        <f t="shared" si="260"/>
        <v>0</v>
      </c>
      <c r="CN235" s="262"/>
      <c r="CO235" s="262">
        <f t="shared" si="261"/>
        <v>0</v>
      </c>
      <c r="CP235" s="262">
        <f t="shared" si="262"/>
        <v>0</v>
      </c>
      <c r="CQ235" s="262">
        <f t="shared" si="263"/>
        <v>0</v>
      </c>
      <c r="CR235" s="262">
        <v>0</v>
      </c>
      <c r="CS235" s="262">
        <f t="shared" si="264"/>
        <v>0</v>
      </c>
      <c r="CT235" s="262">
        <f t="shared" si="265"/>
        <v>0</v>
      </c>
      <c r="CU235" s="262">
        <f t="shared" si="266"/>
        <v>0</v>
      </c>
      <c r="CV235" s="262">
        <f t="shared" si="267"/>
        <v>0</v>
      </c>
      <c r="CW235" s="262">
        <f t="shared" si="268"/>
        <v>0</v>
      </c>
      <c r="CX235" s="271">
        <f t="shared" si="269"/>
        <v>0</v>
      </c>
      <c r="CY235" s="271">
        <f t="shared" si="270"/>
        <v>0</v>
      </c>
      <c r="CZ235" s="300">
        <f t="shared" si="216"/>
        <v>0</v>
      </c>
      <c r="DA235" s="300">
        <f t="shared" si="217"/>
        <v>0</v>
      </c>
      <c r="DB235" s="300">
        <f t="shared" si="218"/>
        <v>0</v>
      </c>
      <c r="DC235" s="300"/>
      <c r="DD235" s="300"/>
      <c r="DE235" s="300"/>
      <c r="DF235" s="300"/>
    </row>
    <row r="236" spans="1:110" x14ac:dyDescent="0.35">
      <c r="A236" s="68" t="s">
        <v>11</v>
      </c>
      <c r="B236" s="26"/>
      <c r="C236" s="6" t="s">
        <v>1045</v>
      </c>
      <c r="D236" s="7"/>
      <c r="E236" s="177">
        <v>1</v>
      </c>
      <c r="F236" s="7">
        <v>30</v>
      </c>
      <c r="G236" s="8"/>
      <c r="H236" s="9">
        <f t="shared" si="212"/>
        <v>0</v>
      </c>
      <c r="I236" s="10"/>
      <c r="J236" s="10"/>
      <c r="K236" s="10"/>
      <c r="L236" s="11"/>
      <c r="M236" s="8"/>
      <c r="N236" s="8"/>
      <c r="O236" s="8"/>
      <c r="P236" s="11"/>
      <c r="Q236" s="12"/>
      <c r="R236" s="12"/>
      <c r="S236" s="12"/>
      <c r="T236" s="12"/>
      <c r="U236" s="11"/>
      <c r="V236" s="11"/>
      <c r="W236" s="11"/>
      <c r="X236" s="13"/>
      <c r="Y236" s="14"/>
      <c r="Z236" s="15"/>
      <c r="AA236" s="15"/>
      <c r="AB236" s="16"/>
      <c r="AC236" s="16"/>
      <c r="AD236" s="269">
        <f t="shared" si="271"/>
        <v>0</v>
      </c>
      <c r="AE236" s="269">
        <f t="shared" si="272"/>
        <v>0</v>
      </c>
      <c r="AF236" s="18">
        <v>0</v>
      </c>
      <c r="AG236" s="18">
        <f t="shared" si="213"/>
        <v>0</v>
      </c>
      <c r="AH236" s="59"/>
      <c r="AI236" s="129"/>
      <c r="AJ236" s="290">
        <v>0</v>
      </c>
      <c r="AK236" s="9">
        <f t="shared" si="214"/>
        <v>0</v>
      </c>
      <c r="AL236" s="259">
        <f t="shared" si="215"/>
        <v>0</v>
      </c>
      <c r="AM236" s="259">
        <f t="shared" si="211"/>
        <v>0</v>
      </c>
      <c r="AN236" s="262"/>
      <c r="AO236" s="262">
        <f t="shared" si="219"/>
        <v>0</v>
      </c>
      <c r="AP236" s="262">
        <f t="shared" si="220"/>
        <v>0</v>
      </c>
      <c r="AQ236" s="262">
        <f t="shared" si="221"/>
        <v>0</v>
      </c>
      <c r="AR236" s="274"/>
      <c r="AS236" s="274">
        <f t="shared" si="222"/>
        <v>0</v>
      </c>
      <c r="AT236" s="274">
        <f t="shared" si="223"/>
        <v>0</v>
      </c>
      <c r="AU236" s="274">
        <f t="shared" si="224"/>
        <v>0</v>
      </c>
      <c r="AV236" s="262"/>
      <c r="AW236" s="262">
        <f t="shared" si="225"/>
        <v>0</v>
      </c>
      <c r="AX236" s="262">
        <f t="shared" si="226"/>
        <v>0</v>
      </c>
      <c r="AY236" s="262">
        <f t="shared" si="227"/>
        <v>0</v>
      </c>
      <c r="AZ236" s="262">
        <f t="shared" si="228"/>
        <v>0</v>
      </c>
      <c r="BA236" s="262">
        <f t="shared" si="229"/>
        <v>0</v>
      </c>
      <c r="BB236" s="262">
        <f t="shared" si="230"/>
        <v>0</v>
      </c>
      <c r="BC236" s="262">
        <f t="shared" si="231"/>
        <v>0</v>
      </c>
      <c r="BD236" s="261"/>
      <c r="BE236" s="262">
        <f t="shared" si="232"/>
        <v>0</v>
      </c>
      <c r="BF236" s="262">
        <f t="shared" si="233"/>
        <v>0</v>
      </c>
      <c r="BG236" s="262">
        <f t="shared" si="234"/>
        <v>0</v>
      </c>
      <c r="BH236" s="262"/>
      <c r="BI236" s="262">
        <f t="shared" si="235"/>
        <v>0</v>
      </c>
      <c r="BJ236" s="262">
        <f t="shared" si="236"/>
        <v>0</v>
      </c>
      <c r="BK236" s="262">
        <f t="shared" si="237"/>
        <v>0</v>
      </c>
      <c r="BL236" s="262"/>
      <c r="BM236" s="262">
        <f t="shared" si="238"/>
        <v>0</v>
      </c>
      <c r="BN236" s="262">
        <f t="shared" si="239"/>
        <v>0</v>
      </c>
      <c r="BO236" s="262">
        <f t="shared" si="240"/>
        <v>0</v>
      </c>
      <c r="BP236" s="262">
        <f t="shared" si="241"/>
        <v>0</v>
      </c>
      <c r="BQ236" s="262">
        <f t="shared" si="242"/>
        <v>0</v>
      </c>
      <c r="BR236" s="262">
        <f t="shared" si="243"/>
        <v>0</v>
      </c>
      <c r="BS236" s="262">
        <f t="shared" si="244"/>
        <v>0</v>
      </c>
      <c r="BT236" s="262"/>
      <c r="BU236" s="262">
        <f t="shared" si="245"/>
        <v>0</v>
      </c>
      <c r="BV236" s="262">
        <f t="shared" si="246"/>
        <v>0</v>
      </c>
      <c r="BW236" s="262">
        <f t="shared" si="247"/>
        <v>0</v>
      </c>
      <c r="BX236" s="261"/>
      <c r="BY236" s="262">
        <f t="shared" si="248"/>
        <v>0</v>
      </c>
      <c r="BZ236" s="262">
        <f t="shared" si="249"/>
        <v>0</v>
      </c>
      <c r="CA236" s="262">
        <f t="shared" si="250"/>
        <v>0</v>
      </c>
      <c r="CB236" s="262"/>
      <c r="CC236" s="262">
        <f t="shared" si="251"/>
        <v>0</v>
      </c>
      <c r="CD236" s="262">
        <f t="shared" si="252"/>
        <v>0</v>
      </c>
      <c r="CE236" s="262">
        <f t="shared" si="253"/>
        <v>0</v>
      </c>
      <c r="CF236" s="262">
        <f t="shared" si="254"/>
        <v>0</v>
      </c>
      <c r="CG236" s="262">
        <f t="shared" si="255"/>
        <v>0</v>
      </c>
      <c r="CH236" s="262">
        <f t="shared" si="256"/>
        <v>0</v>
      </c>
      <c r="CI236" s="262">
        <f t="shared" si="257"/>
        <v>0</v>
      </c>
      <c r="CJ236" s="262"/>
      <c r="CK236" s="262">
        <f t="shared" si="258"/>
        <v>0</v>
      </c>
      <c r="CL236" s="262">
        <f t="shared" si="259"/>
        <v>0</v>
      </c>
      <c r="CM236" s="262">
        <f t="shared" si="260"/>
        <v>0</v>
      </c>
      <c r="CN236" s="262"/>
      <c r="CO236" s="262">
        <f t="shared" si="261"/>
        <v>0</v>
      </c>
      <c r="CP236" s="262">
        <f t="shared" si="262"/>
        <v>0</v>
      </c>
      <c r="CQ236" s="262">
        <f t="shared" si="263"/>
        <v>0</v>
      </c>
      <c r="CR236" s="262">
        <v>0</v>
      </c>
      <c r="CS236" s="262">
        <f t="shared" si="264"/>
        <v>0</v>
      </c>
      <c r="CT236" s="262">
        <f t="shared" si="265"/>
        <v>0</v>
      </c>
      <c r="CU236" s="262">
        <f t="shared" si="266"/>
        <v>0</v>
      </c>
      <c r="CV236" s="262">
        <f t="shared" si="267"/>
        <v>0</v>
      </c>
      <c r="CW236" s="262">
        <f t="shared" si="268"/>
        <v>0</v>
      </c>
      <c r="CX236" s="271">
        <f t="shared" si="269"/>
        <v>0</v>
      </c>
      <c r="CY236" s="271">
        <f t="shared" si="270"/>
        <v>0</v>
      </c>
      <c r="CZ236" s="300">
        <f t="shared" si="216"/>
        <v>0</v>
      </c>
      <c r="DA236" s="300">
        <f t="shared" si="217"/>
        <v>0</v>
      </c>
      <c r="DB236" s="300">
        <f t="shared" si="218"/>
        <v>0</v>
      </c>
      <c r="DC236" s="300"/>
      <c r="DD236" s="300"/>
      <c r="DE236" s="300"/>
      <c r="DF236" s="300"/>
    </row>
    <row r="237" spans="1:110" x14ac:dyDescent="0.35">
      <c r="A237" s="68" t="s">
        <v>11</v>
      </c>
      <c r="B237" s="26"/>
      <c r="C237" s="6" t="s">
        <v>1046</v>
      </c>
      <c r="D237" s="7"/>
      <c r="E237" s="177">
        <v>1</v>
      </c>
      <c r="F237" s="7">
        <v>30</v>
      </c>
      <c r="G237" s="8"/>
      <c r="H237" s="9">
        <f t="shared" si="212"/>
        <v>0</v>
      </c>
      <c r="I237" s="10"/>
      <c r="J237" s="10"/>
      <c r="K237" s="10"/>
      <c r="L237" s="11"/>
      <c r="M237" s="8"/>
      <c r="N237" s="8"/>
      <c r="O237" s="8"/>
      <c r="P237" s="11"/>
      <c r="Q237" s="12"/>
      <c r="R237" s="12"/>
      <c r="S237" s="12"/>
      <c r="T237" s="12"/>
      <c r="U237" s="11"/>
      <c r="V237" s="11"/>
      <c r="W237" s="11"/>
      <c r="X237" s="13"/>
      <c r="Y237" s="14"/>
      <c r="Z237" s="15"/>
      <c r="AA237" s="15"/>
      <c r="AB237" s="16"/>
      <c r="AC237" s="16"/>
      <c r="AD237" s="269">
        <f t="shared" si="271"/>
        <v>0</v>
      </c>
      <c r="AE237" s="269">
        <f t="shared" si="272"/>
        <v>0</v>
      </c>
      <c r="AF237" s="18">
        <v>0</v>
      </c>
      <c r="AG237" s="18">
        <f t="shared" si="213"/>
        <v>0</v>
      </c>
      <c r="AH237" s="59"/>
      <c r="AI237" s="129"/>
      <c r="AJ237" s="290">
        <v>0</v>
      </c>
      <c r="AK237" s="9">
        <f t="shared" si="214"/>
        <v>0</v>
      </c>
      <c r="AL237" s="259">
        <f t="shared" si="215"/>
        <v>0</v>
      </c>
      <c r="AM237" s="259">
        <f t="shared" si="211"/>
        <v>0</v>
      </c>
      <c r="AN237" s="262"/>
      <c r="AO237" s="262">
        <f t="shared" si="219"/>
        <v>0</v>
      </c>
      <c r="AP237" s="262">
        <f t="shared" si="220"/>
        <v>0</v>
      </c>
      <c r="AQ237" s="262">
        <f t="shared" si="221"/>
        <v>0</v>
      </c>
      <c r="AR237" s="274"/>
      <c r="AS237" s="274">
        <f t="shared" si="222"/>
        <v>0</v>
      </c>
      <c r="AT237" s="274">
        <f t="shared" si="223"/>
        <v>0</v>
      </c>
      <c r="AU237" s="274">
        <f t="shared" si="224"/>
        <v>0</v>
      </c>
      <c r="AV237" s="262"/>
      <c r="AW237" s="262">
        <f t="shared" si="225"/>
        <v>0</v>
      </c>
      <c r="AX237" s="262">
        <f t="shared" si="226"/>
        <v>0</v>
      </c>
      <c r="AY237" s="262">
        <f t="shared" si="227"/>
        <v>0</v>
      </c>
      <c r="AZ237" s="262">
        <f t="shared" si="228"/>
        <v>0</v>
      </c>
      <c r="BA237" s="262">
        <f t="shared" si="229"/>
        <v>0</v>
      </c>
      <c r="BB237" s="262">
        <f t="shared" si="230"/>
        <v>0</v>
      </c>
      <c r="BC237" s="262">
        <f t="shared" si="231"/>
        <v>0</v>
      </c>
      <c r="BD237" s="261"/>
      <c r="BE237" s="262">
        <f t="shared" si="232"/>
        <v>0</v>
      </c>
      <c r="BF237" s="262">
        <f t="shared" si="233"/>
        <v>0</v>
      </c>
      <c r="BG237" s="262">
        <f t="shared" si="234"/>
        <v>0</v>
      </c>
      <c r="BH237" s="262"/>
      <c r="BI237" s="262">
        <f t="shared" si="235"/>
        <v>0</v>
      </c>
      <c r="BJ237" s="262">
        <f t="shared" si="236"/>
        <v>0</v>
      </c>
      <c r="BK237" s="262">
        <f t="shared" si="237"/>
        <v>0</v>
      </c>
      <c r="BL237" s="262"/>
      <c r="BM237" s="262">
        <f t="shared" si="238"/>
        <v>0</v>
      </c>
      <c r="BN237" s="262">
        <f t="shared" si="239"/>
        <v>0</v>
      </c>
      <c r="BO237" s="262">
        <f t="shared" si="240"/>
        <v>0</v>
      </c>
      <c r="BP237" s="262">
        <f t="shared" si="241"/>
        <v>0</v>
      </c>
      <c r="BQ237" s="262">
        <f t="shared" si="242"/>
        <v>0</v>
      </c>
      <c r="BR237" s="262">
        <f t="shared" si="243"/>
        <v>0</v>
      </c>
      <c r="BS237" s="262">
        <f t="shared" si="244"/>
        <v>0</v>
      </c>
      <c r="BT237" s="262"/>
      <c r="BU237" s="262">
        <f t="shared" si="245"/>
        <v>0</v>
      </c>
      <c r="BV237" s="262">
        <f t="shared" si="246"/>
        <v>0</v>
      </c>
      <c r="BW237" s="262">
        <f t="shared" si="247"/>
        <v>0</v>
      </c>
      <c r="BX237" s="261"/>
      <c r="BY237" s="262">
        <f t="shared" si="248"/>
        <v>0</v>
      </c>
      <c r="BZ237" s="262">
        <f t="shared" si="249"/>
        <v>0</v>
      </c>
      <c r="CA237" s="262">
        <f t="shared" si="250"/>
        <v>0</v>
      </c>
      <c r="CB237" s="262"/>
      <c r="CC237" s="262">
        <f t="shared" si="251"/>
        <v>0</v>
      </c>
      <c r="CD237" s="262">
        <f t="shared" si="252"/>
        <v>0</v>
      </c>
      <c r="CE237" s="262">
        <f t="shared" si="253"/>
        <v>0</v>
      </c>
      <c r="CF237" s="262">
        <f t="shared" si="254"/>
        <v>0</v>
      </c>
      <c r="CG237" s="262">
        <f t="shared" si="255"/>
        <v>0</v>
      </c>
      <c r="CH237" s="262">
        <f t="shared" si="256"/>
        <v>0</v>
      </c>
      <c r="CI237" s="262">
        <f t="shared" si="257"/>
        <v>0</v>
      </c>
      <c r="CJ237" s="262"/>
      <c r="CK237" s="262">
        <f t="shared" si="258"/>
        <v>0</v>
      </c>
      <c r="CL237" s="262">
        <f t="shared" si="259"/>
        <v>0</v>
      </c>
      <c r="CM237" s="262">
        <f t="shared" si="260"/>
        <v>0</v>
      </c>
      <c r="CN237" s="262"/>
      <c r="CO237" s="262">
        <f t="shared" si="261"/>
        <v>0</v>
      </c>
      <c r="CP237" s="262">
        <f t="shared" si="262"/>
        <v>0</v>
      </c>
      <c r="CQ237" s="262">
        <f t="shared" si="263"/>
        <v>0</v>
      </c>
      <c r="CR237" s="262">
        <v>0</v>
      </c>
      <c r="CS237" s="262">
        <f t="shared" si="264"/>
        <v>0</v>
      </c>
      <c r="CT237" s="262">
        <f t="shared" si="265"/>
        <v>0</v>
      </c>
      <c r="CU237" s="262">
        <f t="shared" si="266"/>
        <v>0</v>
      </c>
      <c r="CV237" s="262">
        <f t="shared" si="267"/>
        <v>0</v>
      </c>
      <c r="CW237" s="262">
        <f t="shared" si="268"/>
        <v>0</v>
      </c>
      <c r="CX237" s="271">
        <f t="shared" si="269"/>
        <v>0</v>
      </c>
      <c r="CY237" s="271">
        <f t="shared" si="270"/>
        <v>0</v>
      </c>
      <c r="CZ237" s="300">
        <f t="shared" si="216"/>
        <v>0</v>
      </c>
      <c r="DA237" s="300">
        <f t="shared" si="217"/>
        <v>0</v>
      </c>
      <c r="DB237" s="300">
        <f t="shared" si="218"/>
        <v>0</v>
      </c>
      <c r="DC237" s="300"/>
      <c r="DD237" s="300"/>
      <c r="DE237" s="300"/>
      <c r="DF237" s="300"/>
    </row>
    <row r="238" spans="1:110" x14ac:dyDescent="0.35">
      <c r="A238" s="68" t="s">
        <v>11</v>
      </c>
      <c r="B238" s="26"/>
      <c r="C238" s="6" t="s">
        <v>1048</v>
      </c>
      <c r="D238" s="7"/>
      <c r="E238" s="177">
        <v>1</v>
      </c>
      <c r="F238" s="7"/>
      <c r="G238" s="8"/>
      <c r="H238" s="9"/>
      <c r="I238" s="10"/>
      <c r="J238" s="10"/>
      <c r="K238" s="10"/>
      <c r="L238" s="11"/>
      <c r="M238" s="8"/>
      <c r="N238" s="8"/>
      <c r="O238" s="8"/>
      <c r="P238" s="11"/>
      <c r="Q238" s="12"/>
      <c r="R238" s="12"/>
      <c r="S238" s="12"/>
      <c r="T238" s="12"/>
      <c r="U238" s="11"/>
      <c r="V238" s="11"/>
      <c r="W238" s="11"/>
      <c r="X238" s="13"/>
      <c r="Y238" s="14"/>
      <c r="Z238" s="15"/>
      <c r="AA238" s="15"/>
      <c r="AB238" s="16"/>
      <c r="AC238" s="16"/>
      <c r="AD238" s="269" t="e">
        <f t="shared" si="271"/>
        <v>#DIV/0!</v>
      </c>
      <c r="AE238" s="269" t="e">
        <f t="shared" si="272"/>
        <v>#DIV/0!</v>
      </c>
      <c r="AF238" s="18">
        <v>0</v>
      </c>
      <c r="AG238" s="18">
        <f t="shared" si="213"/>
        <v>0</v>
      </c>
      <c r="AH238" s="59"/>
      <c r="AI238" s="129"/>
      <c r="AJ238" s="290">
        <v>0</v>
      </c>
      <c r="AK238" s="9">
        <f t="shared" si="214"/>
        <v>0</v>
      </c>
      <c r="AL238" s="259">
        <f t="shared" si="215"/>
        <v>0</v>
      </c>
      <c r="AM238" s="259">
        <f t="shared" si="211"/>
        <v>0</v>
      </c>
      <c r="AN238" s="262"/>
      <c r="AO238" s="262">
        <f t="shared" si="219"/>
        <v>0</v>
      </c>
      <c r="AP238" s="262">
        <f t="shared" si="220"/>
        <v>0</v>
      </c>
      <c r="AQ238" s="262">
        <f t="shared" si="221"/>
        <v>0</v>
      </c>
      <c r="AR238" s="274"/>
      <c r="AS238" s="274">
        <f t="shared" si="222"/>
        <v>0</v>
      </c>
      <c r="AT238" s="274">
        <f t="shared" si="223"/>
        <v>0</v>
      </c>
      <c r="AU238" s="274">
        <f t="shared" si="224"/>
        <v>0</v>
      </c>
      <c r="AV238" s="262"/>
      <c r="AW238" s="262">
        <f t="shared" si="225"/>
        <v>0</v>
      </c>
      <c r="AX238" s="262">
        <f t="shared" si="226"/>
        <v>0</v>
      </c>
      <c r="AY238" s="262">
        <f t="shared" si="227"/>
        <v>0</v>
      </c>
      <c r="AZ238" s="262">
        <f t="shared" si="228"/>
        <v>0</v>
      </c>
      <c r="BA238" s="262">
        <f t="shared" si="229"/>
        <v>0</v>
      </c>
      <c r="BB238" s="262">
        <f t="shared" si="230"/>
        <v>0</v>
      </c>
      <c r="BC238" s="262">
        <f t="shared" si="231"/>
        <v>0</v>
      </c>
      <c r="BD238" s="261"/>
      <c r="BE238" s="262">
        <f t="shared" si="232"/>
        <v>0</v>
      </c>
      <c r="BF238" s="262">
        <f t="shared" si="233"/>
        <v>0</v>
      </c>
      <c r="BG238" s="262">
        <f t="shared" si="234"/>
        <v>0</v>
      </c>
      <c r="BH238" s="262"/>
      <c r="BI238" s="262">
        <f t="shared" si="235"/>
        <v>0</v>
      </c>
      <c r="BJ238" s="262">
        <f t="shared" si="236"/>
        <v>0</v>
      </c>
      <c r="BK238" s="262">
        <f t="shared" si="237"/>
        <v>0</v>
      </c>
      <c r="BL238" s="262"/>
      <c r="BM238" s="262">
        <f t="shared" si="238"/>
        <v>0</v>
      </c>
      <c r="BN238" s="262">
        <f t="shared" si="239"/>
        <v>0</v>
      </c>
      <c r="BO238" s="262">
        <f t="shared" si="240"/>
        <v>0</v>
      </c>
      <c r="BP238" s="262">
        <f t="shared" si="241"/>
        <v>0</v>
      </c>
      <c r="BQ238" s="262">
        <f t="shared" si="242"/>
        <v>0</v>
      </c>
      <c r="BR238" s="262">
        <f t="shared" si="243"/>
        <v>0</v>
      </c>
      <c r="BS238" s="262">
        <f t="shared" si="244"/>
        <v>0</v>
      </c>
      <c r="BT238" s="262"/>
      <c r="BU238" s="262">
        <f t="shared" si="245"/>
        <v>0</v>
      </c>
      <c r="BV238" s="262">
        <f t="shared" si="246"/>
        <v>0</v>
      </c>
      <c r="BW238" s="262">
        <f t="shared" si="247"/>
        <v>0</v>
      </c>
      <c r="BX238" s="261"/>
      <c r="BY238" s="262">
        <f t="shared" si="248"/>
        <v>0</v>
      </c>
      <c r="BZ238" s="262">
        <f t="shared" si="249"/>
        <v>0</v>
      </c>
      <c r="CA238" s="262">
        <f t="shared" si="250"/>
        <v>0</v>
      </c>
      <c r="CB238" s="262"/>
      <c r="CC238" s="262">
        <f t="shared" si="251"/>
        <v>0</v>
      </c>
      <c r="CD238" s="262">
        <f t="shared" si="252"/>
        <v>0</v>
      </c>
      <c r="CE238" s="262">
        <f t="shared" si="253"/>
        <v>0</v>
      </c>
      <c r="CF238" s="262">
        <f t="shared" si="254"/>
        <v>0</v>
      </c>
      <c r="CG238" s="262">
        <f t="shared" si="255"/>
        <v>0</v>
      </c>
      <c r="CH238" s="262">
        <f t="shared" si="256"/>
        <v>0</v>
      </c>
      <c r="CI238" s="262">
        <f t="shared" si="257"/>
        <v>0</v>
      </c>
      <c r="CJ238" s="262"/>
      <c r="CK238" s="262">
        <f t="shared" si="258"/>
        <v>0</v>
      </c>
      <c r="CL238" s="262">
        <f t="shared" si="259"/>
        <v>0</v>
      </c>
      <c r="CM238" s="262">
        <f t="shared" si="260"/>
        <v>0</v>
      </c>
      <c r="CN238" s="262"/>
      <c r="CO238" s="262">
        <f t="shared" si="261"/>
        <v>0</v>
      </c>
      <c r="CP238" s="262">
        <f t="shared" si="262"/>
        <v>0</v>
      </c>
      <c r="CQ238" s="262">
        <f t="shared" si="263"/>
        <v>0</v>
      </c>
      <c r="CR238" s="262">
        <v>0</v>
      </c>
      <c r="CS238" s="262">
        <f t="shared" si="264"/>
        <v>0</v>
      </c>
      <c r="CT238" s="262">
        <f t="shared" si="265"/>
        <v>0</v>
      </c>
      <c r="CU238" s="262">
        <f t="shared" si="266"/>
        <v>0</v>
      </c>
      <c r="CV238" s="262">
        <f t="shared" si="267"/>
        <v>0</v>
      </c>
      <c r="CW238" s="262">
        <f t="shared" si="268"/>
        <v>0</v>
      </c>
      <c r="CX238" s="271">
        <f t="shared" si="269"/>
        <v>0</v>
      </c>
      <c r="CY238" s="271">
        <f t="shared" si="270"/>
        <v>0</v>
      </c>
      <c r="CZ238" s="300">
        <f t="shared" si="216"/>
        <v>0</v>
      </c>
      <c r="DA238" s="300">
        <f t="shared" si="217"/>
        <v>0</v>
      </c>
      <c r="DB238" s="300">
        <f t="shared" si="218"/>
        <v>0</v>
      </c>
      <c r="DC238" s="300"/>
      <c r="DD238" s="300"/>
      <c r="DE238" s="300"/>
      <c r="DF238" s="300"/>
    </row>
    <row r="239" spans="1:110" x14ac:dyDescent="0.35">
      <c r="A239" s="68" t="s">
        <v>11</v>
      </c>
      <c r="B239" s="26"/>
      <c r="C239" s="6" t="s">
        <v>1047</v>
      </c>
      <c r="D239" s="7"/>
      <c r="E239" s="177">
        <v>1</v>
      </c>
      <c r="F239" s="7"/>
      <c r="G239" s="8"/>
      <c r="H239" s="9"/>
      <c r="I239" s="10"/>
      <c r="J239" s="10"/>
      <c r="K239" s="10"/>
      <c r="L239" s="11"/>
      <c r="M239" s="8"/>
      <c r="N239" s="8"/>
      <c r="O239" s="8"/>
      <c r="P239" s="11"/>
      <c r="Q239" s="12"/>
      <c r="R239" s="12"/>
      <c r="S239" s="12"/>
      <c r="T239" s="12"/>
      <c r="U239" s="11"/>
      <c r="V239" s="11"/>
      <c r="W239" s="11"/>
      <c r="X239" s="13"/>
      <c r="Y239" s="14"/>
      <c r="Z239" s="15"/>
      <c r="AA239" s="15"/>
      <c r="AB239" s="16"/>
      <c r="AC239" s="16"/>
      <c r="AD239" s="269" t="e">
        <f t="shared" si="271"/>
        <v>#DIV/0!</v>
      </c>
      <c r="AE239" s="269" t="e">
        <f t="shared" si="272"/>
        <v>#DIV/0!</v>
      </c>
      <c r="AF239" s="18">
        <v>0</v>
      </c>
      <c r="AG239" s="18">
        <f t="shared" si="213"/>
        <v>0</v>
      </c>
      <c r="AH239" s="59"/>
      <c r="AI239" s="129"/>
      <c r="AJ239" s="290">
        <v>0</v>
      </c>
      <c r="AK239" s="9">
        <f t="shared" si="214"/>
        <v>0</v>
      </c>
      <c r="AL239" s="259">
        <f t="shared" si="215"/>
        <v>0</v>
      </c>
      <c r="AM239" s="259">
        <f t="shared" si="211"/>
        <v>0</v>
      </c>
      <c r="AN239" s="262"/>
      <c r="AO239" s="262">
        <f t="shared" si="219"/>
        <v>0</v>
      </c>
      <c r="AP239" s="262">
        <f t="shared" si="220"/>
        <v>0</v>
      </c>
      <c r="AQ239" s="262">
        <f t="shared" si="221"/>
        <v>0</v>
      </c>
      <c r="AR239" s="274"/>
      <c r="AS239" s="274">
        <f t="shared" si="222"/>
        <v>0</v>
      </c>
      <c r="AT239" s="274">
        <f t="shared" si="223"/>
        <v>0</v>
      </c>
      <c r="AU239" s="274">
        <f t="shared" si="224"/>
        <v>0</v>
      </c>
      <c r="AV239" s="262"/>
      <c r="AW239" s="262">
        <f t="shared" si="225"/>
        <v>0</v>
      </c>
      <c r="AX239" s="262">
        <f t="shared" si="226"/>
        <v>0</v>
      </c>
      <c r="AY239" s="262">
        <f t="shared" si="227"/>
        <v>0</v>
      </c>
      <c r="AZ239" s="262">
        <f t="shared" si="228"/>
        <v>0</v>
      </c>
      <c r="BA239" s="262">
        <f t="shared" si="229"/>
        <v>0</v>
      </c>
      <c r="BB239" s="262">
        <f t="shared" si="230"/>
        <v>0</v>
      </c>
      <c r="BC239" s="262">
        <f t="shared" si="231"/>
        <v>0</v>
      </c>
      <c r="BD239" s="261"/>
      <c r="BE239" s="262">
        <f t="shared" si="232"/>
        <v>0</v>
      </c>
      <c r="BF239" s="262">
        <f t="shared" si="233"/>
        <v>0</v>
      </c>
      <c r="BG239" s="262">
        <f t="shared" si="234"/>
        <v>0</v>
      </c>
      <c r="BH239" s="262"/>
      <c r="BI239" s="262">
        <f t="shared" si="235"/>
        <v>0</v>
      </c>
      <c r="BJ239" s="262">
        <f t="shared" si="236"/>
        <v>0</v>
      </c>
      <c r="BK239" s="262">
        <f t="shared" si="237"/>
        <v>0</v>
      </c>
      <c r="BL239" s="262"/>
      <c r="BM239" s="262">
        <f t="shared" si="238"/>
        <v>0</v>
      </c>
      <c r="BN239" s="262">
        <f t="shared" si="239"/>
        <v>0</v>
      </c>
      <c r="BO239" s="262">
        <f t="shared" si="240"/>
        <v>0</v>
      </c>
      <c r="BP239" s="262">
        <f t="shared" si="241"/>
        <v>0</v>
      </c>
      <c r="BQ239" s="262">
        <f t="shared" si="242"/>
        <v>0</v>
      </c>
      <c r="BR239" s="262">
        <f t="shared" si="243"/>
        <v>0</v>
      </c>
      <c r="BS239" s="262">
        <f t="shared" si="244"/>
        <v>0</v>
      </c>
      <c r="BT239" s="262"/>
      <c r="BU239" s="262">
        <f t="shared" si="245"/>
        <v>0</v>
      </c>
      <c r="BV239" s="262">
        <f t="shared" si="246"/>
        <v>0</v>
      </c>
      <c r="BW239" s="262">
        <f t="shared" si="247"/>
        <v>0</v>
      </c>
      <c r="BX239" s="261"/>
      <c r="BY239" s="262">
        <f t="shared" si="248"/>
        <v>0</v>
      </c>
      <c r="BZ239" s="262">
        <f t="shared" si="249"/>
        <v>0</v>
      </c>
      <c r="CA239" s="262">
        <f t="shared" si="250"/>
        <v>0</v>
      </c>
      <c r="CB239" s="262"/>
      <c r="CC239" s="262">
        <f t="shared" si="251"/>
        <v>0</v>
      </c>
      <c r="CD239" s="262">
        <f t="shared" si="252"/>
        <v>0</v>
      </c>
      <c r="CE239" s="262">
        <f t="shared" si="253"/>
        <v>0</v>
      </c>
      <c r="CF239" s="262">
        <f t="shared" si="254"/>
        <v>0</v>
      </c>
      <c r="CG239" s="262">
        <f t="shared" si="255"/>
        <v>0</v>
      </c>
      <c r="CH239" s="262">
        <f t="shared" si="256"/>
        <v>0</v>
      </c>
      <c r="CI239" s="262">
        <f t="shared" si="257"/>
        <v>0</v>
      </c>
      <c r="CJ239" s="262"/>
      <c r="CK239" s="262">
        <f t="shared" si="258"/>
        <v>0</v>
      </c>
      <c r="CL239" s="262">
        <f t="shared" si="259"/>
        <v>0</v>
      </c>
      <c r="CM239" s="262">
        <f t="shared" si="260"/>
        <v>0</v>
      </c>
      <c r="CN239" s="262"/>
      <c r="CO239" s="262">
        <f t="shared" si="261"/>
        <v>0</v>
      </c>
      <c r="CP239" s="262">
        <f t="shared" si="262"/>
        <v>0</v>
      </c>
      <c r="CQ239" s="262">
        <f t="shared" si="263"/>
        <v>0</v>
      </c>
      <c r="CR239" s="262">
        <v>0</v>
      </c>
      <c r="CS239" s="262">
        <f t="shared" si="264"/>
        <v>0</v>
      </c>
      <c r="CT239" s="262">
        <f t="shared" si="265"/>
        <v>0</v>
      </c>
      <c r="CU239" s="262">
        <f t="shared" si="266"/>
        <v>0</v>
      </c>
      <c r="CV239" s="262">
        <f t="shared" si="267"/>
        <v>0</v>
      </c>
      <c r="CW239" s="262">
        <f t="shared" si="268"/>
        <v>0</v>
      </c>
      <c r="CX239" s="271">
        <f t="shared" si="269"/>
        <v>0</v>
      </c>
      <c r="CY239" s="271">
        <f t="shared" si="270"/>
        <v>0</v>
      </c>
      <c r="CZ239" s="300">
        <f t="shared" si="216"/>
        <v>0</v>
      </c>
      <c r="DA239" s="300">
        <f t="shared" si="217"/>
        <v>0</v>
      </c>
      <c r="DB239" s="300">
        <f t="shared" si="218"/>
        <v>0</v>
      </c>
      <c r="DC239" s="300"/>
      <c r="DD239" s="300"/>
      <c r="DE239" s="300"/>
      <c r="DF239" s="300"/>
    </row>
    <row r="240" spans="1:110" x14ac:dyDescent="0.35">
      <c r="A240" s="68" t="s">
        <v>11</v>
      </c>
      <c r="B240" s="26"/>
      <c r="C240" s="6" t="s">
        <v>1049</v>
      </c>
      <c r="D240" s="7"/>
      <c r="E240" s="177">
        <v>1</v>
      </c>
      <c r="F240" s="7"/>
      <c r="G240" s="8"/>
      <c r="H240" s="9"/>
      <c r="I240" s="10"/>
      <c r="J240" s="10"/>
      <c r="K240" s="10"/>
      <c r="L240" s="11"/>
      <c r="M240" s="8"/>
      <c r="N240" s="8"/>
      <c r="O240" s="8"/>
      <c r="P240" s="11"/>
      <c r="Q240" s="12"/>
      <c r="R240" s="12"/>
      <c r="S240" s="12"/>
      <c r="T240" s="12"/>
      <c r="U240" s="11"/>
      <c r="V240" s="11"/>
      <c r="W240" s="11"/>
      <c r="X240" s="13"/>
      <c r="Y240" s="14"/>
      <c r="Z240" s="15"/>
      <c r="AA240" s="15"/>
      <c r="AB240" s="16"/>
      <c r="AC240" s="16"/>
      <c r="AD240" s="269" t="e">
        <f t="shared" si="271"/>
        <v>#DIV/0!</v>
      </c>
      <c r="AE240" s="269" t="e">
        <f t="shared" si="272"/>
        <v>#DIV/0!</v>
      </c>
      <c r="AF240" s="18">
        <v>0</v>
      </c>
      <c r="AG240" s="18">
        <f t="shared" si="213"/>
        <v>0</v>
      </c>
      <c r="AH240" s="59"/>
      <c r="AI240" s="129"/>
      <c r="AJ240" s="290">
        <v>0</v>
      </c>
      <c r="AK240" s="9">
        <f t="shared" si="214"/>
        <v>0</v>
      </c>
      <c r="AL240" s="259">
        <f t="shared" si="215"/>
        <v>0</v>
      </c>
      <c r="AM240" s="259">
        <f t="shared" si="211"/>
        <v>0</v>
      </c>
      <c r="AN240" s="262"/>
      <c r="AO240" s="262">
        <f t="shared" si="219"/>
        <v>0</v>
      </c>
      <c r="AP240" s="262">
        <f t="shared" si="220"/>
        <v>0</v>
      </c>
      <c r="AQ240" s="262">
        <f t="shared" si="221"/>
        <v>0</v>
      </c>
      <c r="AR240" s="274"/>
      <c r="AS240" s="274">
        <f t="shared" si="222"/>
        <v>0</v>
      </c>
      <c r="AT240" s="274">
        <f t="shared" si="223"/>
        <v>0</v>
      </c>
      <c r="AU240" s="274">
        <f t="shared" si="224"/>
        <v>0</v>
      </c>
      <c r="AV240" s="262"/>
      <c r="AW240" s="262">
        <f t="shared" si="225"/>
        <v>0</v>
      </c>
      <c r="AX240" s="262">
        <f t="shared" si="226"/>
        <v>0</v>
      </c>
      <c r="AY240" s="262">
        <f t="shared" si="227"/>
        <v>0</v>
      </c>
      <c r="AZ240" s="262">
        <f t="shared" si="228"/>
        <v>0</v>
      </c>
      <c r="BA240" s="262">
        <f t="shared" si="229"/>
        <v>0</v>
      </c>
      <c r="BB240" s="262">
        <f t="shared" si="230"/>
        <v>0</v>
      </c>
      <c r="BC240" s="262">
        <f t="shared" si="231"/>
        <v>0</v>
      </c>
      <c r="BD240" s="261"/>
      <c r="BE240" s="262">
        <f t="shared" si="232"/>
        <v>0</v>
      </c>
      <c r="BF240" s="262">
        <f t="shared" si="233"/>
        <v>0</v>
      </c>
      <c r="BG240" s="262">
        <f t="shared" si="234"/>
        <v>0</v>
      </c>
      <c r="BH240" s="262"/>
      <c r="BI240" s="262">
        <f t="shared" si="235"/>
        <v>0</v>
      </c>
      <c r="BJ240" s="262">
        <f t="shared" si="236"/>
        <v>0</v>
      </c>
      <c r="BK240" s="262">
        <f t="shared" si="237"/>
        <v>0</v>
      </c>
      <c r="BL240" s="262"/>
      <c r="BM240" s="262">
        <f t="shared" si="238"/>
        <v>0</v>
      </c>
      <c r="BN240" s="262">
        <f t="shared" si="239"/>
        <v>0</v>
      </c>
      <c r="BO240" s="262">
        <f t="shared" si="240"/>
        <v>0</v>
      </c>
      <c r="BP240" s="262">
        <f t="shared" si="241"/>
        <v>0</v>
      </c>
      <c r="BQ240" s="262">
        <f t="shared" si="242"/>
        <v>0</v>
      </c>
      <c r="BR240" s="262">
        <f t="shared" si="243"/>
        <v>0</v>
      </c>
      <c r="BS240" s="262">
        <f t="shared" si="244"/>
        <v>0</v>
      </c>
      <c r="BT240" s="262"/>
      <c r="BU240" s="262">
        <f t="shared" si="245"/>
        <v>0</v>
      </c>
      <c r="BV240" s="262">
        <f t="shared" si="246"/>
        <v>0</v>
      </c>
      <c r="BW240" s="262">
        <f t="shared" si="247"/>
        <v>0</v>
      </c>
      <c r="BX240" s="261"/>
      <c r="BY240" s="262">
        <f t="shared" si="248"/>
        <v>0</v>
      </c>
      <c r="BZ240" s="262">
        <f t="shared" si="249"/>
        <v>0</v>
      </c>
      <c r="CA240" s="262">
        <f t="shared" si="250"/>
        <v>0</v>
      </c>
      <c r="CB240" s="262"/>
      <c r="CC240" s="262">
        <f t="shared" si="251"/>
        <v>0</v>
      </c>
      <c r="CD240" s="262">
        <f t="shared" si="252"/>
        <v>0</v>
      </c>
      <c r="CE240" s="262">
        <f t="shared" si="253"/>
        <v>0</v>
      </c>
      <c r="CF240" s="262">
        <f t="shared" si="254"/>
        <v>0</v>
      </c>
      <c r="CG240" s="262">
        <f t="shared" si="255"/>
        <v>0</v>
      </c>
      <c r="CH240" s="262">
        <f t="shared" si="256"/>
        <v>0</v>
      </c>
      <c r="CI240" s="262">
        <f t="shared" si="257"/>
        <v>0</v>
      </c>
      <c r="CJ240" s="262"/>
      <c r="CK240" s="262">
        <f t="shared" si="258"/>
        <v>0</v>
      </c>
      <c r="CL240" s="262">
        <f t="shared" si="259"/>
        <v>0</v>
      </c>
      <c r="CM240" s="262">
        <f t="shared" si="260"/>
        <v>0</v>
      </c>
      <c r="CN240" s="262"/>
      <c r="CO240" s="262">
        <f t="shared" si="261"/>
        <v>0</v>
      </c>
      <c r="CP240" s="262">
        <f t="shared" si="262"/>
        <v>0</v>
      </c>
      <c r="CQ240" s="262">
        <f t="shared" si="263"/>
        <v>0</v>
      </c>
      <c r="CR240" s="262">
        <v>0</v>
      </c>
      <c r="CS240" s="262">
        <f t="shared" si="264"/>
        <v>0</v>
      </c>
      <c r="CT240" s="262">
        <f t="shared" si="265"/>
        <v>0</v>
      </c>
      <c r="CU240" s="262">
        <f t="shared" si="266"/>
        <v>0</v>
      </c>
      <c r="CV240" s="262">
        <f t="shared" si="267"/>
        <v>0</v>
      </c>
      <c r="CW240" s="262">
        <f t="shared" si="268"/>
        <v>0</v>
      </c>
      <c r="CX240" s="271">
        <f t="shared" si="269"/>
        <v>0</v>
      </c>
      <c r="CY240" s="271">
        <f t="shared" si="270"/>
        <v>0</v>
      </c>
      <c r="CZ240" s="300">
        <f t="shared" si="216"/>
        <v>0</v>
      </c>
      <c r="DA240" s="300">
        <f t="shared" si="217"/>
        <v>0</v>
      </c>
      <c r="DB240" s="300">
        <f t="shared" si="218"/>
        <v>0</v>
      </c>
      <c r="DC240" s="300"/>
      <c r="DD240" s="300"/>
      <c r="DE240" s="300"/>
      <c r="DF240" s="300"/>
    </row>
    <row r="241" spans="1:110" x14ac:dyDescent="0.35">
      <c r="A241" s="68" t="s">
        <v>459</v>
      </c>
      <c r="B241" s="26"/>
      <c r="C241" s="179" t="s">
        <v>1050</v>
      </c>
      <c r="D241" s="183"/>
      <c r="E241" s="177">
        <v>1</v>
      </c>
      <c r="F241" s="7">
        <v>10</v>
      </c>
      <c r="G241" s="218">
        <v>773810</v>
      </c>
      <c r="H241" s="9">
        <f t="shared" si="212"/>
        <v>77381</v>
      </c>
      <c r="I241" s="10"/>
      <c r="J241" s="10"/>
      <c r="K241" s="10"/>
      <c r="L241" s="11"/>
      <c r="M241" s="8"/>
      <c r="N241" s="8"/>
      <c r="O241" s="8"/>
      <c r="P241" s="11"/>
      <c r="Q241" s="12"/>
      <c r="R241" s="12"/>
      <c r="S241" s="12"/>
      <c r="T241" s="12"/>
      <c r="U241" s="11"/>
      <c r="V241" s="11"/>
      <c r="W241" s="11"/>
      <c r="X241" s="13"/>
      <c r="Y241" s="14"/>
      <c r="Z241" s="15"/>
      <c r="AA241" s="15"/>
      <c r="AB241" s="16"/>
      <c r="AC241" s="16"/>
      <c r="AD241" s="269">
        <f t="shared" si="271"/>
        <v>1024</v>
      </c>
      <c r="AE241" s="269">
        <f t="shared" si="272"/>
        <v>1024</v>
      </c>
      <c r="AF241" s="283">
        <v>10240</v>
      </c>
      <c r="AG241" s="18">
        <f t="shared" si="213"/>
        <v>792381440</v>
      </c>
      <c r="AH241" s="59"/>
      <c r="AI241" s="129"/>
      <c r="AJ241" s="290">
        <v>0.3</v>
      </c>
      <c r="AK241" s="9">
        <f t="shared" si="214"/>
        <v>3072</v>
      </c>
      <c r="AL241" s="259">
        <f t="shared" si="215"/>
        <v>13312</v>
      </c>
      <c r="AM241" s="259">
        <f t="shared" si="211"/>
        <v>1030095872</v>
      </c>
      <c r="AN241" s="262"/>
      <c r="AO241" s="262">
        <f t="shared" si="219"/>
        <v>0</v>
      </c>
      <c r="AP241" s="262">
        <f t="shared" si="220"/>
        <v>0</v>
      </c>
      <c r="AQ241" s="262">
        <f t="shared" si="221"/>
        <v>0</v>
      </c>
      <c r="AR241" s="274"/>
      <c r="AS241" s="274">
        <f t="shared" si="222"/>
        <v>0</v>
      </c>
      <c r="AT241" s="274">
        <f t="shared" si="223"/>
        <v>0</v>
      </c>
      <c r="AU241" s="274">
        <f t="shared" si="224"/>
        <v>0</v>
      </c>
      <c r="AV241" s="262"/>
      <c r="AW241" s="262">
        <f t="shared" si="225"/>
        <v>0</v>
      </c>
      <c r="AX241" s="262">
        <f t="shared" si="226"/>
        <v>0</v>
      </c>
      <c r="AY241" s="262">
        <f t="shared" si="227"/>
        <v>0</v>
      </c>
      <c r="AZ241" s="262">
        <f t="shared" si="228"/>
        <v>0</v>
      </c>
      <c r="BA241" s="262">
        <f t="shared" si="229"/>
        <v>0</v>
      </c>
      <c r="BB241" s="262">
        <f t="shared" si="230"/>
        <v>0</v>
      </c>
      <c r="BC241" s="262">
        <f t="shared" si="231"/>
        <v>0</v>
      </c>
      <c r="BD241" s="261"/>
      <c r="BE241" s="262">
        <f t="shared" si="232"/>
        <v>0</v>
      </c>
      <c r="BF241" s="262">
        <f t="shared" si="233"/>
        <v>0</v>
      </c>
      <c r="BG241" s="262">
        <f t="shared" si="234"/>
        <v>0</v>
      </c>
      <c r="BH241" s="262"/>
      <c r="BI241" s="262">
        <f t="shared" si="235"/>
        <v>0</v>
      </c>
      <c r="BJ241" s="262">
        <f t="shared" si="236"/>
        <v>0</v>
      </c>
      <c r="BK241" s="262">
        <f t="shared" si="237"/>
        <v>0</v>
      </c>
      <c r="BL241" s="262"/>
      <c r="BM241" s="262">
        <f t="shared" si="238"/>
        <v>0</v>
      </c>
      <c r="BN241" s="262">
        <f t="shared" si="239"/>
        <v>0</v>
      </c>
      <c r="BO241" s="262">
        <f t="shared" si="240"/>
        <v>0</v>
      </c>
      <c r="BP241" s="262">
        <f t="shared" si="241"/>
        <v>0</v>
      </c>
      <c r="BQ241" s="262">
        <f t="shared" si="242"/>
        <v>0</v>
      </c>
      <c r="BR241" s="262">
        <f t="shared" si="243"/>
        <v>0</v>
      </c>
      <c r="BS241" s="262">
        <f t="shared" si="244"/>
        <v>0</v>
      </c>
      <c r="BT241" s="262"/>
      <c r="BU241" s="262">
        <f t="shared" si="245"/>
        <v>0</v>
      </c>
      <c r="BV241" s="262">
        <f t="shared" si="246"/>
        <v>0</v>
      </c>
      <c r="BW241" s="262">
        <f t="shared" si="247"/>
        <v>0</v>
      </c>
      <c r="BX241" s="261"/>
      <c r="BY241" s="262">
        <f t="shared" si="248"/>
        <v>0</v>
      </c>
      <c r="BZ241" s="262">
        <f t="shared" si="249"/>
        <v>0</v>
      </c>
      <c r="CA241" s="262">
        <f t="shared" si="250"/>
        <v>0</v>
      </c>
      <c r="CB241" s="262"/>
      <c r="CC241" s="262">
        <f t="shared" si="251"/>
        <v>0</v>
      </c>
      <c r="CD241" s="262">
        <f t="shared" si="252"/>
        <v>0</v>
      </c>
      <c r="CE241" s="262">
        <f t="shared" si="253"/>
        <v>0</v>
      </c>
      <c r="CF241" s="262">
        <f t="shared" si="254"/>
        <v>0</v>
      </c>
      <c r="CG241" s="262">
        <f t="shared" si="255"/>
        <v>0</v>
      </c>
      <c r="CH241" s="262">
        <f t="shared" si="256"/>
        <v>0</v>
      </c>
      <c r="CI241" s="262">
        <f t="shared" si="257"/>
        <v>0</v>
      </c>
      <c r="CJ241" s="262"/>
      <c r="CK241" s="262">
        <f t="shared" si="258"/>
        <v>0</v>
      </c>
      <c r="CL241" s="262">
        <f t="shared" si="259"/>
        <v>0</v>
      </c>
      <c r="CM241" s="262">
        <f t="shared" si="260"/>
        <v>0</v>
      </c>
      <c r="CN241" s="262"/>
      <c r="CO241" s="262">
        <f t="shared" si="261"/>
        <v>0</v>
      </c>
      <c r="CP241" s="262">
        <f t="shared" si="262"/>
        <v>0</v>
      </c>
      <c r="CQ241" s="262">
        <f t="shared" si="263"/>
        <v>0</v>
      </c>
      <c r="CR241" s="262">
        <v>10240</v>
      </c>
      <c r="CS241" s="262">
        <f t="shared" si="264"/>
        <v>792381440</v>
      </c>
      <c r="CT241" s="262">
        <f t="shared" si="265"/>
        <v>3072</v>
      </c>
      <c r="CU241" s="262">
        <f t="shared" si="266"/>
        <v>237714432</v>
      </c>
      <c r="CV241" s="262">
        <f t="shared" si="267"/>
        <v>10240</v>
      </c>
      <c r="CW241" s="262">
        <f t="shared" si="268"/>
        <v>792381440</v>
      </c>
      <c r="CX241" s="271">
        <f t="shared" si="269"/>
        <v>3072</v>
      </c>
      <c r="CY241" s="271">
        <f t="shared" si="270"/>
        <v>237714432</v>
      </c>
      <c r="CZ241" s="300">
        <f t="shared" si="216"/>
        <v>3072</v>
      </c>
      <c r="DA241" s="300">
        <f t="shared" si="217"/>
        <v>237714432</v>
      </c>
      <c r="DB241" s="300">
        <f t="shared" si="218"/>
        <v>0</v>
      </c>
      <c r="DC241" s="300"/>
      <c r="DD241" s="300"/>
      <c r="DE241" s="300"/>
      <c r="DF241" s="300"/>
    </row>
    <row r="242" spans="1:110" x14ac:dyDescent="0.35">
      <c r="A242" s="68" t="s">
        <v>459</v>
      </c>
      <c r="B242" s="26"/>
      <c r="C242" s="179" t="s">
        <v>1051</v>
      </c>
      <c r="D242" s="184"/>
      <c r="E242" s="177">
        <v>1</v>
      </c>
      <c r="F242" s="7">
        <v>10</v>
      </c>
      <c r="G242" s="218">
        <v>580360</v>
      </c>
      <c r="H242" s="9">
        <f t="shared" si="212"/>
        <v>58036</v>
      </c>
      <c r="I242" s="10"/>
      <c r="J242" s="10"/>
      <c r="K242" s="10"/>
      <c r="L242" s="11"/>
      <c r="M242" s="8"/>
      <c r="N242" s="8"/>
      <c r="O242" s="8"/>
      <c r="P242" s="11"/>
      <c r="Q242" s="12"/>
      <c r="R242" s="12"/>
      <c r="S242" s="12"/>
      <c r="T242" s="12"/>
      <c r="U242" s="11"/>
      <c r="V242" s="11"/>
      <c r="W242" s="11"/>
      <c r="X242" s="13"/>
      <c r="Y242" s="14"/>
      <c r="Z242" s="15"/>
      <c r="AA242" s="15"/>
      <c r="AB242" s="16"/>
      <c r="AC242" s="16"/>
      <c r="AD242" s="269">
        <f t="shared" si="271"/>
        <v>3840</v>
      </c>
      <c r="AE242" s="269">
        <f t="shared" si="272"/>
        <v>3840</v>
      </c>
      <c r="AF242" s="283">
        <v>38400</v>
      </c>
      <c r="AG242" s="18">
        <f t="shared" si="213"/>
        <v>2228582400</v>
      </c>
      <c r="AH242" s="59"/>
      <c r="AI242" s="129"/>
      <c r="AJ242" s="290">
        <v>0.3</v>
      </c>
      <c r="AK242" s="9">
        <f t="shared" si="214"/>
        <v>11520</v>
      </c>
      <c r="AL242" s="259">
        <f t="shared" si="215"/>
        <v>49920</v>
      </c>
      <c r="AM242" s="259">
        <f t="shared" si="211"/>
        <v>2897157120</v>
      </c>
      <c r="AN242" s="262"/>
      <c r="AO242" s="262">
        <f t="shared" si="219"/>
        <v>0</v>
      </c>
      <c r="AP242" s="262">
        <f t="shared" si="220"/>
        <v>0</v>
      </c>
      <c r="AQ242" s="262">
        <f t="shared" si="221"/>
        <v>0</v>
      </c>
      <c r="AR242" s="274"/>
      <c r="AS242" s="274">
        <f t="shared" si="222"/>
        <v>0</v>
      </c>
      <c r="AT242" s="274">
        <f t="shared" si="223"/>
        <v>0</v>
      </c>
      <c r="AU242" s="274">
        <f t="shared" si="224"/>
        <v>0</v>
      </c>
      <c r="AV242" s="262"/>
      <c r="AW242" s="262">
        <f t="shared" si="225"/>
        <v>0</v>
      </c>
      <c r="AX242" s="262">
        <f t="shared" si="226"/>
        <v>0</v>
      </c>
      <c r="AY242" s="262">
        <f t="shared" si="227"/>
        <v>0</v>
      </c>
      <c r="AZ242" s="262">
        <f t="shared" si="228"/>
        <v>0</v>
      </c>
      <c r="BA242" s="262">
        <f t="shared" si="229"/>
        <v>0</v>
      </c>
      <c r="BB242" s="262">
        <f t="shared" si="230"/>
        <v>0</v>
      </c>
      <c r="BC242" s="262">
        <f t="shared" si="231"/>
        <v>0</v>
      </c>
      <c r="BD242" s="261"/>
      <c r="BE242" s="262">
        <f t="shared" si="232"/>
        <v>0</v>
      </c>
      <c r="BF242" s="262">
        <f t="shared" si="233"/>
        <v>0</v>
      </c>
      <c r="BG242" s="262">
        <f t="shared" si="234"/>
        <v>0</v>
      </c>
      <c r="BH242" s="262"/>
      <c r="BI242" s="262">
        <f t="shared" si="235"/>
        <v>0</v>
      </c>
      <c r="BJ242" s="262">
        <f t="shared" si="236"/>
        <v>0</v>
      </c>
      <c r="BK242" s="262">
        <f t="shared" si="237"/>
        <v>0</v>
      </c>
      <c r="BL242" s="262"/>
      <c r="BM242" s="262">
        <f t="shared" si="238"/>
        <v>0</v>
      </c>
      <c r="BN242" s="262">
        <f t="shared" si="239"/>
        <v>0</v>
      </c>
      <c r="BO242" s="262">
        <f t="shared" si="240"/>
        <v>0</v>
      </c>
      <c r="BP242" s="262">
        <f t="shared" si="241"/>
        <v>0</v>
      </c>
      <c r="BQ242" s="262">
        <f t="shared" si="242"/>
        <v>0</v>
      </c>
      <c r="BR242" s="262">
        <f t="shared" si="243"/>
        <v>0</v>
      </c>
      <c r="BS242" s="262">
        <f t="shared" si="244"/>
        <v>0</v>
      </c>
      <c r="BT242" s="262"/>
      <c r="BU242" s="262">
        <f t="shared" si="245"/>
        <v>0</v>
      </c>
      <c r="BV242" s="262">
        <f t="shared" si="246"/>
        <v>0</v>
      </c>
      <c r="BW242" s="262">
        <f t="shared" si="247"/>
        <v>0</v>
      </c>
      <c r="BX242" s="261"/>
      <c r="BY242" s="262">
        <f t="shared" si="248"/>
        <v>0</v>
      </c>
      <c r="BZ242" s="262">
        <f t="shared" si="249"/>
        <v>0</v>
      </c>
      <c r="CA242" s="262">
        <f t="shared" si="250"/>
        <v>0</v>
      </c>
      <c r="CB242" s="262"/>
      <c r="CC242" s="262">
        <f t="shared" si="251"/>
        <v>0</v>
      </c>
      <c r="CD242" s="262">
        <f t="shared" si="252"/>
        <v>0</v>
      </c>
      <c r="CE242" s="262">
        <f t="shared" si="253"/>
        <v>0</v>
      </c>
      <c r="CF242" s="262">
        <f t="shared" si="254"/>
        <v>0</v>
      </c>
      <c r="CG242" s="262">
        <f t="shared" si="255"/>
        <v>0</v>
      </c>
      <c r="CH242" s="262">
        <f t="shared" si="256"/>
        <v>0</v>
      </c>
      <c r="CI242" s="262">
        <f t="shared" si="257"/>
        <v>0</v>
      </c>
      <c r="CJ242" s="262"/>
      <c r="CK242" s="262">
        <f t="shared" si="258"/>
        <v>0</v>
      </c>
      <c r="CL242" s="262">
        <f t="shared" si="259"/>
        <v>0</v>
      </c>
      <c r="CM242" s="262">
        <f t="shared" si="260"/>
        <v>0</v>
      </c>
      <c r="CN242" s="262"/>
      <c r="CO242" s="262">
        <f t="shared" si="261"/>
        <v>0</v>
      </c>
      <c r="CP242" s="262">
        <f t="shared" si="262"/>
        <v>0</v>
      </c>
      <c r="CQ242" s="262">
        <f t="shared" si="263"/>
        <v>0</v>
      </c>
      <c r="CR242" s="262">
        <v>38400</v>
      </c>
      <c r="CS242" s="262">
        <f t="shared" si="264"/>
        <v>2228582400</v>
      </c>
      <c r="CT242" s="262">
        <f t="shared" si="265"/>
        <v>11520</v>
      </c>
      <c r="CU242" s="262">
        <f t="shared" si="266"/>
        <v>668574720</v>
      </c>
      <c r="CV242" s="262">
        <f t="shared" si="267"/>
        <v>38400</v>
      </c>
      <c r="CW242" s="262">
        <f t="shared" si="268"/>
        <v>2228582400</v>
      </c>
      <c r="CX242" s="271">
        <f t="shared" si="269"/>
        <v>11520</v>
      </c>
      <c r="CY242" s="271">
        <f t="shared" si="270"/>
        <v>668574720</v>
      </c>
      <c r="CZ242" s="300">
        <f t="shared" si="216"/>
        <v>11520</v>
      </c>
      <c r="DA242" s="300">
        <f t="shared" si="217"/>
        <v>668574720</v>
      </c>
      <c r="DB242" s="300">
        <f t="shared" si="218"/>
        <v>0</v>
      </c>
      <c r="DC242" s="300"/>
      <c r="DD242" s="300"/>
      <c r="DE242" s="300"/>
      <c r="DF242" s="300"/>
    </row>
    <row r="243" spans="1:110" x14ac:dyDescent="0.35">
      <c r="A243" s="68" t="s">
        <v>459</v>
      </c>
      <c r="B243" s="26"/>
      <c r="C243" s="180" t="s">
        <v>1052</v>
      </c>
      <c r="D243" s="183"/>
      <c r="E243" s="177">
        <v>1</v>
      </c>
      <c r="F243" s="7">
        <v>1</v>
      </c>
      <c r="G243" s="8"/>
      <c r="H243" s="9">
        <f t="shared" si="212"/>
        <v>0</v>
      </c>
      <c r="I243" s="10"/>
      <c r="J243" s="10"/>
      <c r="K243" s="10"/>
      <c r="L243" s="11"/>
      <c r="M243" s="8"/>
      <c r="N243" s="8"/>
      <c r="O243" s="8"/>
      <c r="P243" s="11"/>
      <c r="Q243" s="12"/>
      <c r="R243" s="12"/>
      <c r="S243" s="12"/>
      <c r="T243" s="12"/>
      <c r="U243" s="11"/>
      <c r="V243" s="11"/>
      <c r="W243" s="11"/>
      <c r="X243" s="13"/>
      <c r="Y243" s="14"/>
      <c r="Z243" s="15"/>
      <c r="AA243" s="15"/>
      <c r="AB243" s="16"/>
      <c r="AC243" s="16"/>
      <c r="AD243" s="269">
        <f t="shared" si="271"/>
        <v>0</v>
      </c>
      <c r="AE243" s="269">
        <f t="shared" si="272"/>
        <v>0</v>
      </c>
      <c r="AF243" s="18">
        <v>0</v>
      </c>
      <c r="AG243" s="18">
        <f t="shared" si="213"/>
        <v>0</v>
      </c>
      <c r="AH243" s="59"/>
      <c r="AI243" s="129"/>
      <c r="AJ243" s="290">
        <v>0</v>
      </c>
      <c r="AK243" s="9">
        <f t="shared" si="214"/>
        <v>0</v>
      </c>
      <c r="AL243" s="259">
        <f t="shared" si="215"/>
        <v>0</v>
      </c>
      <c r="AM243" s="259">
        <f t="shared" si="211"/>
        <v>0</v>
      </c>
      <c r="AN243" s="262"/>
      <c r="AO243" s="262">
        <f t="shared" si="219"/>
        <v>0</v>
      </c>
      <c r="AP243" s="262">
        <f t="shared" si="220"/>
        <v>0</v>
      </c>
      <c r="AQ243" s="262">
        <f t="shared" si="221"/>
        <v>0</v>
      </c>
      <c r="AR243" s="274"/>
      <c r="AS243" s="274">
        <f t="shared" si="222"/>
        <v>0</v>
      </c>
      <c r="AT243" s="274">
        <f t="shared" si="223"/>
        <v>0</v>
      </c>
      <c r="AU243" s="274">
        <f t="shared" si="224"/>
        <v>0</v>
      </c>
      <c r="AV243" s="262"/>
      <c r="AW243" s="262">
        <f t="shared" si="225"/>
        <v>0</v>
      </c>
      <c r="AX243" s="262">
        <f t="shared" si="226"/>
        <v>0</v>
      </c>
      <c r="AY243" s="262">
        <f t="shared" si="227"/>
        <v>0</v>
      </c>
      <c r="AZ243" s="262">
        <f t="shared" si="228"/>
        <v>0</v>
      </c>
      <c r="BA243" s="262">
        <f t="shared" si="229"/>
        <v>0</v>
      </c>
      <c r="BB243" s="262">
        <f t="shared" si="230"/>
        <v>0</v>
      </c>
      <c r="BC243" s="262">
        <f t="shared" si="231"/>
        <v>0</v>
      </c>
      <c r="BD243" s="261"/>
      <c r="BE243" s="262">
        <f t="shared" si="232"/>
        <v>0</v>
      </c>
      <c r="BF243" s="262">
        <f t="shared" si="233"/>
        <v>0</v>
      </c>
      <c r="BG243" s="262">
        <f t="shared" si="234"/>
        <v>0</v>
      </c>
      <c r="BH243" s="262"/>
      <c r="BI243" s="262">
        <f t="shared" si="235"/>
        <v>0</v>
      </c>
      <c r="BJ243" s="262">
        <f t="shared" si="236"/>
        <v>0</v>
      </c>
      <c r="BK243" s="262">
        <f t="shared" si="237"/>
        <v>0</v>
      </c>
      <c r="BL243" s="262"/>
      <c r="BM243" s="262">
        <f t="shared" si="238"/>
        <v>0</v>
      </c>
      <c r="BN243" s="262">
        <f t="shared" si="239"/>
        <v>0</v>
      </c>
      <c r="BO243" s="262">
        <f t="shared" si="240"/>
        <v>0</v>
      </c>
      <c r="BP243" s="262">
        <f t="shared" si="241"/>
        <v>0</v>
      </c>
      <c r="BQ243" s="262">
        <f t="shared" si="242"/>
        <v>0</v>
      </c>
      <c r="BR243" s="262">
        <f t="shared" si="243"/>
        <v>0</v>
      </c>
      <c r="BS243" s="262">
        <f t="shared" si="244"/>
        <v>0</v>
      </c>
      <c r="BT243" s="262"/>
      <c r="BU243" s="262">
        <f t="shared" si="245"/>
        <v>0</v>
      </c>
      <c r="BV243" s="262">
        <f t="shared" si="246"/>
        <v>0</v>
      </c>
      <c r="BW243" s="262">
        <f t="shared" si="247"/>
        <v>0</v>
      </c>
      <c r="BX243" s="261"/>
      <c r="BY243" s="262">
        <f t="shared" si="248"/>
        <v>0</v>
      </c>
      <c r="BZ243" s="262">
        <f t="shared" si="249"/>
        <v>0</v>
      </c>
      <c r="CA243" s="262">
        <f t="shared" si="250"/>
        <v>0</v>
      </c>
      <c r="CB243" s="262"/>
      <c r="CC243" s="262">
        <f t="shared" si="251"/>
        <v>0</v>
      </c>
      <c r="CD243" s="262">
        <f t="shared" si="252"/>
        <v>0</v>
      </c>
      <c r="CE243" s="262">
        <f t="shared" si="253"/>
        <v>0</v>
      </c>
      <c r="CF243" s="262">
        <f t="shared" si="254"/>
        <v>0</v>
      </c>
      <c r="CG243" s="262">
        <f t="shared" si="255"/>
        <v>0</v>
      </c>
      <c r="CH243" s="262">
        <f t="shared" si="256"/>
        <v>0</v>
      </c>
      <c r="CI243" s="262">
        <f t="shared" si="257"/>
        <v>0</v>
      </c>
      <c r="CJ243" s="262"/>
      <c r="CK243" s="262">
        <f t="shared" si="258"/>
        <v>0</v>
      </c>
      <c r="CL243" s="262">
        <f t="shared" si="259"/>
        <v>0</v>
      </c>
      <c r="CM243" s="262">
        <f t="shared" si="260"/>
        <v>0</v>
      </c>
      <c r="CN243" s="262"/>
      <c r="CO243" s="262">
        <f t="shared" si="261"/>
        <v>0</v>
      </c>
      <c r="CP243" s="262">
        <f t="shared" si="262"/>
        <v>0</v>
      </c>
      <c r="CQ243" s="262">
        <f t="shared" si="263"/>
        <v>0</v>
      </c>
      <c r="CR243" s="262">
        <v>0</v>
      </c>
      <c r="CS243" s="262">
        <f t="shared" si="264"/>
        <v>0</v>
      </c>
      <c r="CT243" s="262">
        <f t="shared" si="265"/>
        <v>0</v>
      </c>
      <c r="CU243" s="262">
        <f t="shared" si="266"/>
        <v>0</v>
      </c>
      <c r="CV243" s="262">
        <f t="shared" si="267"/>
        <v>0</v>
      </c>
      <c r="CW243" s="262">
        <f t="shared" si="268"/>
        <v>0</v>
      </c>
      <c r="CX243" s="271">
        <f t="shared" si="269"/>
        <v>0</v>
      </c>
      <c r="CY243" s="271">
        <f t="shared" si="270"/>
        <v>0</v>
      </c>
      <c r="CZ243" s="300">
        <f t="shared" si="216"/>
        <v>0</v>
      </c>
      <c r="DA243" s="300">
        <f t="shared" si="217"/>
        <v>0</v>
      </c>
      <c r="DB243" s="300">
        <f t="shared" si="218"/>
        <v>0</v>
      </c>
      <c r="DC243" s="300"/>
      <c r="DD243" s="300"/>
      <c r="DE243" s="300"/>
      <c r="DF243" s="300"/>
    </row>
    <row r="244" spans="1:110" x14ac:dyDescent="0.35">
      <c r="A244" s="68" t="s">
        <v>8</v>
      </c>
      <c r="B244" s="21" t="s">
        <v>1035</v>
      </c>
      <c r="C244" s="180" t="s">
        <v>154</v>
      </c>
      <c r="D244" s="183" t="s">
        <v>447</v>
      </c>
      <c r="E244" s="185">
        <v>1</v>
      </c>
      <c r="F244" s="7">
        <v>60</v>
      </c>
      <c r="G244" s="8">
        <v>690624</v>
      </c>
      <c r="H244" s="9">
        <f t="shared" si="212"/>
        <v>11510.4</v>
      </c>
      <c r="I244" s="10"/>
      <c r="J244" s="10"/>
      <c r="K244" s="10"/>
      <c r="L244" s="11"/>
      <c r="M244" s="8">
        <v>0</v>
      </c>
      <c r="N244" s="8">
        <v>0</v>
      </c>
      <c r="O244" s="8">
        <v>0</v>
      </c>
      <c r="P244" s="11" t="s">
        <v>860</v>
      </c>
      <c r="Q244" s="11"/>
      <c r="R244" s="11"/>
      <c r="S244" s="11"/>
      <c r="T244" s="12">
        <v>0</v>
      </c>
      <c r="U244" s="12">
        <v>0</v>
      </c>
      <c r="V244" s="12">
        <v>0</v>
      </c>
      <c r="W244" s="11" t="s">
        <v>860</v>
      </c>
      <c r="X244" s="13">
        <f>(Z244/F244)/E244</f>
        <v>9600</v>
      </c>
      <c r="Y244" s="14">
        <f>Z244/F244</f>
        <v>9600</v>
      </c>
      <c r="Z244" s="15">
        <v>576000</v>
      </c>
      <c r="AA244" s="15">
        <f>Z244*H244</f>
        <v>6629990400</v>
      </c>
      <c r="AB244" s="16"/>
      <c r="AC244" s="16"/>
      <c r="AD244" s="269">
        <f t="shared" si="271"/>
        <v>1920</v>
      </c>
      <c r="AE244" s="269">
        <f t="shared" si="272"/>
        <v>1920</v>
      </c>
      <c r="AF244" s="283">
        <v>115200</v>
      </c>
      <c r="AG244" s="18">
        <f t="shared" si="213"/>
        <v>1325998080</v>
      </c>
      <c r="AH244" s="59"/>
      <c r="AI244" s="129">
        <f t="shared" ref="AI244:AI290" si="275">AF244/Z244</f>
        <v>0.2</v>
      </c>
      <c r="AJ244" s="290">
        <v>0.3</v>
      </c>
      <c r="AK244" s="9">
        <f t="shared" si="214"/>
        <v>34560</v>
      </c>
      <c r="AL244" s="259">
        <f t="shared" si="215"/>
        <v>149760</v>
      </c>
      <c r="AM244" s="259">
        <f t="shared" si="211"/>
        <v>1723797504</v>
      </c>
      <c r="AN244" s="262"/>
      <c r="AO244" s="262">
        <f t="shared" si="219"/>
        <v>0</v>
      </c>
      <c r="AP244" s="262">
        <f t="shared" si="220"/>
        <v>0</v>
      </c>
      <c r="AQ244" s="262">
        <f t="shared" si="221"/>
        <v>0</v>
      </c>
      <c r="AR244" s="274"/>
      <c r="AS244" s="274">
        <f t="shared" si="222"/>
        <v>0</v>
      </c>
      <c r="AT244" s="274">
        <f t="shared" si="223"/>
        <v>0</v>
      </c>
      <c r="AU244" s="274">
        <f t="shared" si="224"/>
        <v>0</v>
      </c>
      <c r="AV244" s="262"/>
      <c r="AW244" s="262">
        <f t="shared" si="225"/>
        <v>0</v>
      </c>
      <c r="AX244" s="262">
        <f t="shared" si="226"/>
        <v>0</v>
      </c>
      <c r="AY244" s="262">
        <f t="shared" si="227"/>
        <v>0</v>
      </c>
      <c r="AZ244" s="262">
        <f t="shared" si="228"/>
        <v>0</v>
      </c>
      <c r="BA244" s="262">
        <f t="shared" si="229"/>
        <v>0</v>
      </c>
      <c r="BB244" s="262">
        <f t="shared" si="230"/>
        <v>0</v>
      </c>
      <c r="BC244" s="262">
        <f t="shared" si="231"/>
        <v>0</v>
      </c>
      <c r="BD244" s="261"/>
      <c r="BE244" s="262">
        <f t="shared" si="232"/>
        <v>0</v>
      </c>
      <c r="BF244" s="262">
        <f t="shared" si="233"/>
        <v>0</v>
      </c>
      <c r="BG244" s="262">
        <f t="shared" si="234"/>
        <v>0</v>
      </c>
      <c r="BH244" s="262"/>
      <c r="BI244" s="262">
        <f t="shared" si="235"/>
        <v>0</v>
      </c>
      <c r="BJ244" s="262">
        <f t="shared" si="236"/>
        <v>0</v>
      </c>
      <c r="BK244" s="262">
        <f t="shared" si="237"/>
        <v>0</v>
      </c>
      <c r="BL244" s="262"/>
      <c r="BM244" s="262">
        <f t="shared" si="238"/>
        <v>0</v>
      </c>
      <c r="BN244" s="262">
        <f t="shared" si="239"/>
        <v>0</v>
      </c>
      <c r="BO244" s="262">
        <f t="shared" si="240"/>
        <v>0</v>
      </c>
      <c r="BP244" s="262">
        <f t="shared" si="241"/>
        <v>0</v>
      </c>
      <c r="BQ244" s="262">
        <f t="shared" si="242"/>
        <v>0</v>
      </c>
      <c r="BR244" s="262">
        <f t="shared" si="243"/>
        <v>0</v>
      </c>
      <c r="BS244" s="262">
        <f t="shared" si="244"/>
        <v>0</v>
      </c>
      <c r="BT244" s="262"/>
      <c r="BU244" s="262">
        <f t="shared" si="245"/>
        <v>0</v>
      </c>
      <c r="BV244" s="262">
        <f t="shared" si="246"/>
        <v>0</v>
      </c>
      <c r="BW244" s="262">
        <f t="shared" si="247"/>
        <v>0</v>
      </c>
      <c r="BX244" s="261"/>
      <c r="BY244" s="262">
        <f t="shared" si="248"/>
        <v>0</v>
      </c>
      <c r="BZ244" s="262">
        <f t="shared" si="249"/>
        <v>0</v>
      </c>
      <c r="CA244" s="262">
        <f t="shared" si="250"/>
        <v>0</v>
      </c>
      <c r="CB244" s="262"/>
      <c r="CC244" s="262">
        <f t="shared" si="251"/>
        <v>0</v>
      </c>
      <c r="CD244" s="262">
        <f t="shared" si="252"/>
        <v>0</v>
      </c>
      <c r="CE244" s="262">
        <f t="shared" si="253"/>
        <v>0</v>
      </c>
      <c r="CF244" s="262">
        <f t="shared" si="254"/>
        <v>0</v>
      </c>
      <c r="CG244" s="262">
        <f t="shared" si="255"/>
        <v>0</v>
      </c>
      <c r="CH244" s="262">
        <f t="shared" si="256"/>
        <v>0</v>
      </c>
      <c r="CI244" s="262">
        <f t="shared" si="257"/>
        <v>0</v>
      </c>
      <c r="CJ244" s="262"/>
      <c r="CK244" s="262">
        <f t="shared" si="258"/>
        <v>0</v>
      </c>
      <c r="CL244" s="262">
        <f t="shared" si="259"/>
        <v>0</v>
      </c>
      <c r="CM244" s="262">
        <f t="shared" si="260"/>
        <v>0</v>
      </c>
      <c r="CN244" s="262"/>
      <c r="CO244" s="262">
        <f t="shared" si="261"/>
        <v>0</v>
      </c>
      <c r="CP244" s="262">
        <f t="shared" si="262"/>
        <v>0</v>
      </c>
      <c r="CQ244" s="262">
        <f t="shared" si="263"/>
        <v>0</v>
      </c>
      <c r="CR244" s="262">
        <v>115200</v>
      </c>
      <c r="CS244" s="262">
        <f t="shared" si="264"/>
        <v>1325998080</v>
      </c>
      <c r="CT244" s="262">
        <f t="shared" si="265"/>
        <v>34560</v>
      </c>
      <c r="CU244" s="262">
        <f t="shared" si="266"/>
        <v>397799424</v>
      </c>
      <c r="CV244" s="262">
        <f t="shared" si="267"/>
        <v>115200</v>
      </c>
      <c r="CW244" s="262">
        <f t="shared" si="268"/>
        <v>1325998080</v>
      </c>
      <c r="CX244" s="271">
        <f t="shared" si="269"/>
        <v>34560</v>
      </c>
      <c r="CY244" s="271">
        <f t="shared" si="270"/>
        <v>397799424</v>
      </c>
      <c r="CZ244" s="300">
        <f t="shared" si="216"/>
        <v>34560</v>
      </c>
      <c r="DA244" s="300">
        <f t="shared" si="217"/>
        <v>397799424</v>
      </c>
      <c r="DB244" s="300">
        <f t="shared" si="218"/>
        <v>0</v>
      </c>
      <c r="DC244" s="300"/>
      <c r="DD244" s="300"/>
      <c r="DE244" s="300"/>
      <c r="DF244" s="300"/>
    </row>
    <row r="245" spans="1:110" x14ac:dyDescent="0.35">
      <c r="A245" s="69" t="s">
        <v>8</v>
      </c>
      <c r="B245" s="21" t="s">
        <v>1035</v>
      </c>
      <c r="C245" s="180" t="s">
        <v>1256</v>
      </c>
      <c r="D245" s="183" t="s">
        <v>448</v>
      </c>
      <c r="E245" s="177">
        <v>1</v>
      </c>
      <c r="F245" s="7">
        <v>60</v>
      </c>
      <c r="G245" s="8">
        <v>425100</v>
      </c>
      <c r="H245" s="9">
        <f t="shared" si="212"/>
        <v>7085</v>
      </c>
      <c r="I245" s="10"/>
      <c r="J245" s="10"/>
      <c r="K245" s="10"/>
      <c r="L245" s="11"/>
      <c r="M245" s="8">
        <v>0</v>
      </c>
      <c r="N245" s="8">
        <v>0</v>
      </c>
      <c r="O245" s="8">
        <v>0</v>
      </c>
      <c r="P245" s="11" t="s">
        <v>860</v>
      </c>
      <c r="Q245" s="11"/>
      <c r="R245" s="11"/>
      <c r="S245" s="11"/>
      <c r="T245" s="12">
        <v>0</v>
      </c>
      <c r="U245" s="12">
        <v>0</v>
      </c>
      <c r="V245" s="12">
        <v>0</v>
      </c>
      <c r="W245" s="11" t="s">
        <v>860</v>
      </c>
      <c r="X245" s="13">
        <f>(Z245/F245)/E245</f>
        <v>12800</v>
      </c>
      <c r="Y245" s="14">
        <f>Z245/F245</f>
        <v>12800</v>
      </c>
      <c r="Z245" s="15">
        <v>768000</v>
      </c>
      <c r="AA245" s="15">
        <f>Z245*H245</f>
        <v>5441280000</v>
      </c>
      <c r="AB245" s="16"/>
      <c r="AC245" s="16"/>
      <c r="AD245" s="269">
        <f t="shared" si="271"/>
        <v>2560</v>
      </c>
      <c r="AE245" s="269">
        <f t="shared" si="272"/>
        <v>2560</v>
      </c>
      <c r="AF245" s="283">
        <v>153600</v>
      </c>
      <c r="AG245" s="18">
        <f t="shared" si="213"/>
        <v>1088256000</v>
      </c>
      <c r="AH245" s="59"/>
      <c r="AI245" s="129">
        <f t="shared" si="275"/>
        <v>0.2</v>
      </c>
      <c r="AJ245" s="290">
        <v>0.3</v>
      </c>
      <c r="AK245" s="9">
        <f t="shared" si="214"/>
        <v>46080</v>
      </c>
      <c r="AL245" s="259">
        <f t="shared" si="215"/>
        <v>199680</v>
      </c>
      <c r="AM245" s="259">
        <f t="shared" si="211"/>
        <v>1414732800</v>
      </c>
      <c r="AN245" s="262"/>
      <c r="AO245" s="262">
        <f t="shared" si="219"/>
        <v>0</v>
      </c>
      <c r="AP245" s="262">
        <f t="shared" si="220"/>
        <v>0</v>
      </c>
      <c r="AQ245" s="262">
        <f t="shared" si="221"/>
        <v>0</v>
      </c>
      <c r="AR245" s="274"/>
      <c r="AS245" s="274">
        <f t="shared" si="222"/>
        <v>0</v>
      </c>
      <c r="AT245" s="274">
        <f t="shared" si="223"/>
        <v>0</v>
      </c>
      <c r="AU245" s="274">
        <f t="shared" si="224"/>
        <v>0</v>
      </c>
      <c r="AV245" s="262"/>
      <c r="AW245" s="262">
        <f t="shared" si="225"/>
        <v>0</v>
      </c>
      <c r="AX245" s="262">
        <f t="shared" si="226"/>
        <v>0</v>
      </c>
      <c r="AY245" s="262">
        <f t="shared" si="227"/>
        <v>0</v>
      </c>
      <c r="AZ245" s="262">
        <f t="shared" si="228"/>
        <v>0</v>
      </c>
      <c r="BA245" s="262">
        <f t="shared" si="229"/>
        <v>0</v>
      </c>
      <c r="BB245" s="262">
        <f t="shared" si="230"/>
        <v>0</v>
      </c>
      <c r="BC245" s="262">
        <f t="shared" si="231"/>
        <v>0</v>
      </c>
      <c r="BD245" s="261"/>
      <c r="BE245" s="262">
        <f t="shared" si="232"/>
        <v>0</v>
      </c>
      <c r="BF245" s="262">
        <f t="shared" si="233"/>
        <v>0</v>
      </c>
      <c r="BG245" s="262">
        <f t="shared" si="234"/>
        <v>0</v>
      </c>
      <c r="BH245" s="262"/>
      <c r="BI245" s="262">
        <f t="shared" si="235"/>
        <v>0</v>
      </c>
      <c r="BJ245" s="262">
        <f t="shared" si="236"/>
        <v>0</v>
      </c>
      <c r="BK245" s="262">
        <f t="shared" si="237"/>
        <v>0</v>
      </c>
      <c r="BL245" s="262"/>
      <c r="BM245" s="262">
        <f t="shared" si="238"/>
        <v>0</v>
      </c>
      <c r="BN245" s="262">
        <f t="shared" si="239"/>
        <v>0</v>
      </c>
      <c r="BO245" s="262">
        <f t="shared" si="240"/>
        <v>0</v>
      </c>
      <c r="BP245" s="262">
        <f t="shared" si="241"/>
        <v>0</v>
      </c>
      <c r="BQ245" s="262">
        <f t="shared" si="242"/>
        <v>0</v>
      </c>
      <c r="BR245" s="262">
        <f t="shared" si="243"/>
        <v>0</v>
      </c>
      <c r="BS245" s="262">
        <f t="shared" si="244"/>
        <v>0</v>
      </c>
      <c r="BT245" s="262"/>
      <c r="BU245" s="262">
        <f t="shared" si="245"/>
        <v>0</v>
      </c>
      <c r="BV245" s="262">
        <f t="shared" si="246"/>
        <v>0</v>
      </c>
      <c r="BW245" s="262">
        <f t="shared" si="247"/>
        <v>0</v>
      </c>
      <c r="BX245" s="261"/>
      <c r="BY245" s="262">
        <f t="shared" si="248"/>
        <v>0</v>
      </c>
      <c r="BZ245" s="262">
        <f t="shared" si="249"/>
        <v>0</v>
      </c>
      <c r="CA245" s="262">
        <f t="shared" si="250"/>
        <v>0</v>
      </c>
      <c r="CB245" s="262"/>
      <c r="CC245" s="262">
        <f t="shared" si="251"/>
        <v>0</v>
      </c>
      <c r="CD245" s="262">
        <f t="shared" si="252"/>
        <v>0</v>
      </c>
      <c r="CE245" s="262">
        <f t="shared" si="253"/>
        <v>0</v>
      </c>
      <c r="CF245" s="262">
        <f t="shared" si="254"/>
        <v>0</v>
      </c>
      <c r="CG245" s="262">
        <f t="shared" si="255"/>
        <v>0</v>
      </c>
      <c r="CH245" s="262">
        <f t="shared" si="256"/>
        <v>0</v>
      </c>
      <c r="CI245" s="262">
        <f t="shared" si="257"/>
        <v>0</v>
      </c>
      <c r="CJ245" s="262"/>
      <c r="CK245" s="262">
        <f t="shared" si="258"/>
        <v>0</v>
      </c>
      <c r="CL245" s="262">
        <f t="shared" si="259"/>
        <v>0</v>
      </c>
      <c r="CM245" s="262">
        <f t="shared" si="260"/>
        <v>0</v>
      </c>
      <c r="CN245" s="262"/>
      <c r="CO245" s="262">
        <f t="shared" si="261"/>
        <v>0</v>
      </c>
      <c r="CP245" s="262">
        <f t="shared" si="262"/>
        <v>0</v>
      </c>
      <c r="CQ245" s="262">
        <f t="shared" si="263"/>
        <v>0</v>
      </c>
      <c r="CR245" s="262">
        <v>153600</v>
      </c>
      <c r="CS245" s="262">
        <f t="shared" si="264"/>
        <v>1088256000</v>
      </c>
      <c r="CT245" s="262">
        <f t="shared" si="265"/>
        <v>46080</v>
      </c>
      <c r="CU245" s="262">
        <f t="shared" si="266"/>
        <v>326476800</v>
      </c>
      <c r="CV245" s="262">
        <f t="shared" si="267"/>
        <v>153600</v>
      </c>
      <c r="CW245" s="262">
        <f t="shared" si="268"/>
        <v>1088256000</v>
      </c>
      <c r="CX245" s="271">
        <f t="shared" si="269"/>
        <v>46080</v>
      </c>
      <c r="CY245" s="271">
        <f t="shared" si="270"/>
        <v>326476800</v>
      </c>
      <c r="CZ245" s="300">
        <f t="shared" si="216"/>
        <v>46080</v>
      </c>
      <c r="DA245" s="300">
        <f t="shared" si="217"/>
        <v>326476800</v>
      </c>
      <c r="DB245" s="300">
        <f t="shared" si="218"/>
        <v>0</v>
      </c>
      <c r="DC245" s="300"/>
      <c r="DD245" s="300"/>
      <c r="DE245" s="300"/>
      <c r="DF245" s="300"/>
    </row>
    <row r="246" spans="1:110" x14ac:dyDescent="0.35">
      <c r="A246" s="68" t="s">
        <v>8</v>
      </c>
      <c r="B246" s="21" t="s">
        <v>1035</v>
      </c>
      <c r="C246" s="180" t="s">
        <v>438</v>
      </c>
      <c r="D246" s="183"/>
      <c r="E246" s="177">
        <v>1</v>
      </c>
      <c r="F246" s="7">
        <v>10</v>
      </c>
      <c r="G246" s="8"/>
      <c r="H246" s="9">
        <f t="shared" si="212"/>
        <v>0</v>
      </c>
      <c r="I246" s="10"/>
      <c r="J246" s="10"/>
      <c r="K246" s="10"/>
      <c r="L246" s="11"/>
      <c r="M246" s="8">
        <v>0</v>
      </c>
      <c r="N246" s="8">
        <v>0</v>
      </c>
      <c r="O246" s="8">
        <v>0</v>
      </c>
      <c r="P246" s="11" t="s">
        <v>860</v>
      </c>
      <c r="Q246" s="11"/>
      <c r="R246" s="11"/>
      <c r="S246" s="11"/>
      <c r="T246" s="12">
        <v>0</v>
      </c>
      <c r="U246" s="12">
        <v>0</v>
      </c>
      <c r="V246" s="12">
        <v>0</v>
      </c>
      <c r="W246" s="11" t="s">
        <v>860</v>
      </c>
      <c r="X246" s="13">
        <f>(Z246/F246)/E246</f>
        <v>3200</v>
      </c>
      <c r="Y246" s="14">
        <f>Z246/F246</f>
        <v>3200</v>
      </c>
      <c r="Z246" s="15">
        <v>32000</v>
      </c>
      <c r="AA246" s="15">
        <f>Z246*H246</f>
        <v>0</v>
      </c>
      <c r="AB246" s="16"/>
      <c r="AC246" s="16"/>
      <c r="AD246" s="269">
        <f t="shared" si="271"/>
        <v>1920</v>
      </c>
      <c r="AE246" s="269">
        <f t="shared" si="272"/>
        <v>1920</v>
      </c>
      <c r="AF246" s="283">
        <v>19200</v>
      </c>
      <c r="AG246" s="18">
        <f t="shared" si="213"/>
        <v>0</v>
      </c>
      <c r="AH246" s="59"/>
      <c r="AI246" s="129">
        <f t="shared" si="275"/>
        <v>0.6</v>
      </c>
      <c r="AJ246" s="290">
        <v>0</v>
      </c>
      <c r="AK246" s="9">
        <f t="shared" si="214"/>
        <v>0</v>
      </c>
      <c r="AL246" s="259">
        <f t="shared" si="215"/>
        <v>19200</v>
      </c>
      <c r="AM246" s="259">
        <f t="shared" si="211"/>
        <v>0</v>
      </c>
      <c r="AN246" s="262"/>
      <c r="AO246" s="262">
        <f t="shared" si="219"/>
        <v>0</v>
      </c>
      <c r="AP246" s="262">
        <f t="shared" si="220"/>
        <v>0</v>
      </c>
      <c r="AQ246" s="262">
        <f t="shared" si="221"/>
        <v>0</v>
      </c>
      <c r="AR246" s="274"/>
      <c r="AS246" s="274">
        <f t="shared" si="222"/>
        <v>0</v>
      </c>
      <c r="AT246" s="274">
        <f t="shared" si="223"/>
        <v>0</v>
      </c>
      <c r="AU246" s="274">
        <f t="shared" si="224"/>
        <v>0</v>
      </c>
      <c r="AV246" s="262"/>
      <c r="AW246" s="262">
        <f t="shared" si="225"/>
        <v>0</v>
      </c>
      <c r="AX246" s="262">
        <f t="shared" si="226"/>
        <v>0</v>
      </c>
      <c r="AY246" s="262">
        <f t="shared" si="227"/>
        <v>0</v>
      </c>
      <c r="AZ246" s="262">
        <f t="shared" si="228"/>
        <v>0</v>
      </c>
      <c r="BA246" s="262">
        <f t="shared" si="229"/>
        <v>0</v>
      </c>
      <c r="BB246" s="262">
        <f t="shared" si="230"/>
        <v>0</v>
      </c>
      <c r="BC246" s="262">
        <f t="shared" si="231"/>
        <v>0</v>
      </c>
      <c r="BD246" s="261"/>
      <c r="BE246" s="262">
        <f t="shared" si="232"/>
        <v>0</v>
      </c>
      <c r="BF246" s="262">
        <f t="shared" si="233"/>
        <v>0</v>
      </c>
      <c r="BG246" s="262">
        <f t="shared" si="234"/>
        <v>0</v>
      </c>
      <c r="BH246" s="262"/>
      <c r="BI246" s="262">
        <f t="shared" si="235"/>
        <v>0</v>
      </c>
      <c r="BJ246" s="262">
        <f t="shared" si="236"/>
        <v>0</v>
      </c>
      <c r="BK246" s="262">
        <f t="shared" si="237"/>
        <v>0</v>
      </c>
      <c r="BL246" s="262"/>
      <c r="BM246" s="262">
        <f t="shared" si="238"/>
        <v>0</v>
      </c>
      <c r="BN246" s="262">
        <f t="shared" si="239"/>
        <v>0</v>
      </c>
      <c r="BO246" s="262">
        <f t="shared" si="240"/>
        <v>0</v>
      </c>
      <c r="BP246" s="262">
        <f t="shared" si="241"/>
        <v>0</v>
      </c>
      <c r="BQ246" s="262">
        <f t="shared" si="242"/>
        <v>0</v>
      </c>
      <c r="BR246" s="262">
        <f t="shared" si="243"/>
        <v>0</v>
      </c>
      <c r="BS246" s="262">
        <f t="shared" si="244"/>
        <v>0</v>
      </c>
      <c r="BT246" s="262"/>
      <c r="BU246" s="262">
        <f t="shared" si="245"/>
        <v>0</v>
      </c>
      <c r="BV246" s="262">
        <f t="shared" si="246"/>
        <v>0</v>
      </c>
      <c r="BW246" s="262">
        <f t="shared" si="247"/>
        <v>0</v>
      </c>
      <c r="BX246" s="261"/>
      <c r="BY246" s="262">
        <f t="shared" si="248"/>
        <v>0</v>
      </c>
      <c r="BZ246" s="262">
        <f t="shared" si="249"/>
        <v>0</v>
      </c>
      <c r="CA246" s="262">
        <f t="shared" si="250"/>
        <v>0</v>
      </c>
      <c r="CB246" s="262"/>
      <c r="CC246" s="262">
        <f t="shared" si="251"/>
        <v>0</v>
      </c>
      <c r="CD246" s="262">
        <f t="shared" si="252"/>
        <v>0</v>
      </c>
      <c r="CE246" s="262">
        <f t="shared" si="253"/>
        <v>0</v>
      </c>
      <c r="CF246" s="262">
        <f t="shared" si="254"/>
        <v>0</v>
      </c>
      <c r="CG246" s="262">
        <f t="shared" si="255"/>
        <v>0</v>
      </c>
      <c r="CH246" s="262">
        <f t="shared" si="256"/>
        <v>0</v>
      </c>
      <c r="CI246" s="262">
        <f t="shared" si="257"/>
        <v>0</v>
      </c>
      <c r="CJ246" s="262"/>
      <c r="CK246" s="262">
        <f t="shared" si="258"/>
        <v>0</v>
      </c>
      <c r="CL246" s="262">
        <f t="shared" si="259"/>
        <v>0</v>
      </c>
      <c r="CM246" s="262">
        <f t="shared" si="260"/>
        <v>0</v>
      </c>
      <c r="CN246" s="262"/>
      <c r="CO246" s="262">
        <f t="shared" si="261"/>
        <v>0</v>
      </c>
      <c r="CP246" s="262">
        <f t="shared" si="262"/>
        <v>0</v>
      </c>
      <c r="CQ246" s="262">
        <f t="shared" si="263"/>
        <v>0</v>
      </c>
      <c r="CR246" s="262">
        <v>19200</v>
      </c>
      <c r="CS246" s="262">
        <f t="shared" si="264"/>
        <v>0</v>
      </c>
      <c r="CT246" s="262">
        <f t="shared" si="265"/>
        <v>0</v>
      </c>
      <c r="CU246" s="262">
        <f t="shared" si="266"/>
        <v>0</v>
      </c>
      <c r="CV246" s="262">
        <f t="shared" si="267"/>
        <v>19200</v>
      </c>
      <c r="CW246" s="262">
        <f t="shared" si="268"/>
        <v>0</v>
      </c>
      <c r="CX246" s="271">
        <f t="shared" si="269"/>
        <v>0</v>
      </c>
      <c r="CY246" s="271">
        <f t="shared" si="270"/>
        <v>0</v>
      </c>
      <c r="CZ246" s="300">
        <f t="shared" si="216"/>
        <v>0</v>
      </c>
      <c r="DA246" s="300">
        <f t="shared" si="217"/>
        <v>0</v>
      </c>
      <c r="DB246" s="300">
        <f t="shared" si="218"/>
        <v>0</v>
      </c>
      <c r="DC246" s="300"/>
      <c r="DD246" s="300"/>
      <c r="DE246" s="300"/>
      <c r="DF246" s="300"/>
    </row>
    <row r="247" spans="1:110" x14ac:dyDescent="0.35">
      <c r="A247" s="69" t="s">
        <v>8</v>
      </c>
      <c r="B247" s="21" t="s">
        <v>1035</v>
      </c>
      <c r="C247" s="180" t="s">
        <v>435</v>
      </c>
      <c r="D247" s="183"/>
      <c r="E247" s="177">
        <v>1</v>
      </c>
      <c r="F247" s="7">
        <v>10</v>
      </c>
      <c r="G247" s="8">
        <v>1227776</v>
      </c>
      <c r="H247" s="9">
        <f t="shared" si="212"/>
        <v>122777.60000000001</v>
      </c>
      <c r="I247" s="10"/>
      <c r="J247" s="10"/>
      <c r="K247" s="10"/>
      <c r="L247" s="11"/>
      <c r="M247" s="8">
        <v>0</v>
      </c>
      <c r="N247" s="8">
        <v>0</v>
      </c>
      <c r="O247" s="8">
        <v>0</v>
      </c>
      <c r="P247" s="11" t="s">
        <v>860</v>
      </c>
      <c r="Q247" s="11"/>
      <c r="R247" s="11"/>
      <c r="S247" s="11"/>
      <c r="T247" s="12">
        <v>0</v>
      </c>
      <c r="U247" s="12">
        <v>0</v>
      </c>
      <c r="V247" s="12">
        <v>0</v>
      </c>
      <c r="W247" s="11" t="s">
        <v>860</v>
      </c>
      <c r="X247" s="13">
        <f>(Z247/F247)/E247</f>
        <v>6400</v>
      </c>
      <c r="Y247" s="14">
        <f>Z247/F247</f>
        <v>6400</v>
      </c>
      <c r="Z247" s="15">
        <v>64000</v>
      </c>
      <c r="AA247" s="15">
        <f>Z247*H247</f>
        <v>7857766400</v>
      </c>
      <c r="AB247" s="16"/>
      <c r="AC247" s="16"/>
      <c r="AD247" s="269">
        <f t="shared" si="271"/>
        <v>2048</v>
      </c>
      <c r="AE247" s="269">
        <f t="shared" si="272"/>
        <v>2048</v>
      </c>
      <c r="AF247" s="18">
        <v>20480</v>
      </c>
      <c r="AG247" s="18">
        <f t="shared" si="213"/>
        <v>2514485248</v>
      </c>
      <c r="AH247" s="59"/>
      <c r="AI247" s="129">
        <f t="shared" si="275"/>
        <v>0.32</v>
      </c>
      <c r="AJ247" s="290">
        <v>0.3</v>
      </c>
      <c r="AK247" s="9">
        <f t="shared" si="214"/>
        <v>6144</v>
      </c>
      <c r="AL247" s="259">
        <f t="shared" si="215"/>
        <v>26624</v>
      </c>
      <c r="AM247" s="259">
        <f t="shared" si="211"/>
        <v>3268830822.4000001</v>
      </c>
      <c r="AN247" s="262"/>
      <c r="AO247" s="262">
        <f t="shared" si="219"/>
        <v>0</v>
      </c>
      <c r="AP247" s="262">
        <f t="shared" si="220"/>
        <v>0</v>
      </c>
      <c r="AQ247" s="262">
        <f t="shared" si="221"/>
        <v>0</v>
      </c>
      <c r="AR247" s="274"/>
      <c r="AS247" s="274">
        <f t="shared" si="222"/>
        <v>0</v>
      </c>
      <c r="AT247" s="274">
        <f t="shared" si="223"/>
        <v>0</v>
      </c>
      <c r="AU247" s="274">
        <f t="shared" si="224"/>
        <v>0</v>
      </c>
      <c r="AV247" s="262"/>
      <c r="AW247" s="262">
        <f t="shared" si="225"/>
        <v>0</v>
      </c>
      <c r="AX247" s="262">
        <f t="shared" si="226"/>
        <v>0</v>
      </c>
      <c r="AY247" s="262">
        <f t="shared" si="227"/>
        <v>0</v>
      </c>
      <c r="AZ247" s="262">
        <f t="shared" si="228"/>
        <v>0</v>
      </c>
      <c r="BA247" s="262">
        <f t="shared" si="229"/>
        <v>0</v>
      </c>
      <c r="BB247" s="262">
        <f t="shared" si="230"/>
        <v>0</v>
      </c>
      <c r="BC247" s="262">
        <f t="shared" si="231"/>
        <v>0</v>
      </c>
      <c r="BD247" s="261"/>
      <c r="BE247" s="262">
        <f t="shared" si="232"/>
        <v>0</v>
      </c>
      <c r="BF247" s="262">
        <f t="shared" si="233"/>
        <v>0</v>
      </c>
      <c r="BG247" s="262">
        <f t="shared" si="234"/>
        <v>0</v>
      </c>
      <c r="BH247" s="262"/>
      <c r="BI247" s="262">
        <f t="shared" si="235"/>
        <v>0</v>
      </c>
      <c r="BJ247" s="262">
        <f t="shared" si="236"/>
        <v>0</v>
      </c>
      <c r="BK247" s="262">
        <f t="shared" si="237"/>
        <v>0</v>
      </c>
      <c r="BL247" s="262"/>
      <c r="BM247" s="262">
        <f t="shared" si="238"/>
        <v>0</v>
      </c>
      <c r="BN247" s="262">
        <f t="shared" si="239"/>
        <v>0</v>
      </c>
      <c r="BO247" s="262">
        <f t="shared" si="240"/>
        <v>0</v>
      </c>
      <c r="BP247" s="262">
        <f t="shared" si="241"/>
        <v>0</v>
      </c>
      <c r="BQ247" s="262">
        <f t="shared" si="242"/>
        <v>0</v>
      </c>
      <c r="BR247" s="262">
        <f t="shared" si="243"/>
        <v>0</v>
      </c>
      <c r="BS247" s="262">
        <f t="shared" si="244"/>
        <v>0</v>
      </c>
      <c r="BT247" s="262"/>
      <c r="BU247" s="262">
        <f t="shared" si="245"/>
        <v>0</v>
      </c>
      <c r="BV247" s="262">
        <f t="shared" si="246"/>
        <v>0</v>
      </c>
      <c r="BW247" s="262">
        <f t="shared" si="247"/>
        <v>0</v>
      </c>
      <c r="BX247" s="261"/>
      <c r="BY247" s="262">
        <f t="shared" si="248"/>
        <v>0</v>
      </c>
      <c r="BZ247" s="262">
        <f t="shared" si="249"/>
        <v>0</v>
      </c>
      <c r="CA247" s="262">
        <f t="shared" si="250"/>
        <v>0</v>
      </c>
      <c r="CB247" s="262"/>
      <c r="CC247" s="262">
        <f t="shared" si="251"/>
        <v>0</v>
      </c>
      <c r="CD247" s="262">
        <f t="shared" si="252"/>
        <v>0</v>
      </c>
      <c r="CE247" s="262">
        <f t="shared" si="253"/>
        <v>0</v>
      </c>
      <c r="CF247" s="262">
        <f t="shared" si="254"/>
        <v>0</v>
      </c>
      <c r="CG247" s="262">
        <f t="shared" si="255"/>
        <v>0</v>
      </c>
      <c r="CH247" s="262">
        <f t="shared" si="256"/>
        <v>0</v>
      </c>
      <c r="CI247" s="262">
        <f t="shared" si="257"/>
        <v>0</v>
      </c>
      <c r="CJ247" s="262"/>
      <c r="CK247" s="262">
        <f t="shared" si="258"/>
        <v>0</v>
      </c>
      <c r="CL247" s="262">
        <f t="shared" si="259"/>
        <v>0</v>
      </c>
      <c r="CM247" s="262">
        <f t="shared" si="260"/>
        <v>0</v>
      </c>
      <c r="CN247" s="262"/>
      <c r="CO247" s="262">
        <f t="shared" si="261"/>
        <v>0</v>
      </c>
      <c r="CP247" s="262">
        <f t="shared" si="262"/>
        <v>0</v>
      </c>
      <c r="CQ247" s="262">
        <f t="shared" si="263"/>
        <v>0</v>
      </c>
      <c r="CR247" s="262">
        <v>20480</v>
      </c>
      <c r="CS247" s="262">
        <f t="shared" si="264"/>
        <v>2514485248</v>
      </c>
      <c r="CT247" s="262">
        <f t="shared" si="265"/>
        <v>6144</v>
      </c>
      <c r="CU247" s="262">
        <f t="shared" si="266"/>
        <v>754345574.4000001</v>
      </c>
      <c r="CV247" s="262">
        <f t="shared" si="267"/>
        <v>20480</v>
      </c>
      <c r="CW247" s="262">
        <f t="shared" si="268"/>
        <v>2514485248</v>
      </c>
      <c r="CX247" s="271">
        <f t="shared" si="269"/>
        <v>6144</v>
      </c>
      <c r="CY247" s="271">
        <f t="shared" si="270"/>
        <v>754345574.4000001</v>
      </c>
      <c r="CZ247" s="300">
        <f t="shared" si="216"/>
        <v>6144</v>
      </c>
      <c r="DA247" s="300">
        <f t="shared" si="217"/>
        <v>754345574.4000001</v>
      </c>
      <c r="DB247" s="300">
        <f t="shared" si="218"/>
        <v>0</v>
      </c>
      <c r="DC247" s="300"/>
      <c r="DD247" s="300"/>
      <c r="DE247" s="300"/>
      <c r="DF247" s="300"/>
    </row>
    <row r="248" spans="1:110" x14ac:dyDescent="0.35">
      <c r="A248" s="70" t="s">
        <v>8</v>
      </c>
      <c r="B248" s="21" t="s">
        <v>1035</v>
      </c>
      <c r="C248" s="180" t="s">
        <v>458</v>
      </c>
      <c r="D248" s="183" t="s">
        <v>452</v>
      </c>
      <c r="E248" s="177">
        <v>1</v>
      </c>
      <c r="F248" s="7">
        <v>1</v>
      </c>
      <c r="G248" s="8">
        <v>1233408</v>
      </c>
      <c r="H248" s="9">
        <f t="shared" si="212"/>
        <v>1233408</v>
      </c>
      <c r="I248" s="10"/>
      <c r="J248" s="10"/>
      <c r="K248" s="10"/>
      <c r="L248" s="11"/>
      <c r="M248" s="8">
        <v>0</v>
      </c>
      <c r="N248" s="8">
        <v>0</v>
      </c>
      <c r="O248" s="8">
        <v>0</v>
      </c>
      <c r="P248" s="11" t="s">
        <v>860</v>
      </c>
      <c r="Q248" s="11"/>
      <c r="R248" s="11"/>
      <c r="S248" s="11"/>
      <c r="T248" s="12">
        <v>0</v>
      </c>
      <c r="U248" s="12">
        <v>0</v>
      </c>
      <c r="V248" s="11">
        <v>0</v>
      </c>
      <c r="W248" s="11" t="s">
        <v>860</v>
      </c>
      <c r="X248" s="13">
        <f>(Z248/F248)/E248</f>
        <v>1000</v>
      </c>
      <c r="Y248" s="14">
        <f>Z248/F248</f>
        <v>1000</v>
      </c>
      <c r="Z248" s="15">
        <v>1000</v>
      </c>
      <c r="AA248" s="15">
        <f>Z248*H248</f>
        <v>1233408000</v>
      </c>
      <c r="AB248" s="16"/>
      <c r="AC248" s="16"/>
      <c r="AD248" s="269">
        <f t="shared" si="271"/>
        <v>1000</v>
      </c>
      <c r="AE248" s="269">
        <f t="shared" si="272"/>
        <v>1000</v>
      </c>
      <c r="AF248" s="285">
        <v>1000</v>
      </c>
      <c r="AG248" s="18">
        <f t="shared" si="213"/>
        <v>1233408000</v>
      </c>
      <c r="AH248" s="59"/>
      <c r="AI248" s="129">
        <f t="shared" si="275"/>
        <v>1</v>
      </c>
      <c r="AJ248" s="290">
        <v>0</v>
      </c>
      <c r="AK248" s="9">
        <f t="shared" si="214"/>
        <v>0</v>
      </c>
      <c r="AL248" s="259">
        <f t="shared" si="215"/>
        <v>1000</v>
      </c>
      <c r="AM248" s="259">
        <f t="shared" si="211"/>
        <v>1233408000</v>
      </c>
      <c r="AN248" s="262"/>
      <c r="AO248" s="262">
        <f t="shared" si="219"/>
        <v>0</v>
      </c>
      <c r="AP248" s="262">
        <f t="shared" si="220"/>
        <v>0</v>
      </c>
      <c r="AQ248" s="262">
        <f t="shared" si="221"/>
        <v>0</v>
      </c>
      <c r="AR248" s="274"/>
      <c r="AS248" s="274">
        <f t="shared" si="222"/>
        <v>0</v>
      </c>
      <c r="AT248" s="274">
        <f t="shared" si="223"/>
        <v>0</v>
      </c>
      <c r="AU248" s="274">
        <f t="shared" si="224"/>
        <v>0</v>
      </c>
      <c r="AV248" s="262"/>
      <c r="AW248" s="262">
        <f t="shared" si="225"/>
        <v>0</v>
      </c>
      <c r="AX248" s="262">
        <f t="shared" si="226"/>
        <v>0</v>
      </c>
      <c r="AY248" s="262">
        <f t="shared" si="227"/>
        <v>0</v>
      </c>
      <c r="AZ248" s="262">
        <f t="shared" si="228"/>
        <v>0</v>
      </c>
      <c r="BA248" s="262">
        <f t="shared" si="229"/>
        <v>0</v>
      </c>
      <c r="BB248" s="262">
        <f t="shared" si="230"/>
        <v>0</v>
      </c>
      <c r="BC248" s="262">
        <f t="shared" si="231"/>
        <v>0</v>
      </c>
      <c r="BD248" s="261"/>
      <c r="BE248" s="262">
        <f t="shared" si="232"/>
        <v>0</v>
      </c>
      <c r="BF248" s="262">
        <f t="shared" si="233"/>
        <v>0</v>
      </c>
      <c r="BG248" s="262">
        <f t="shared" si="234"/>
        <v>0</v>
      </c>
      <c r="BH248" s="262"/>
      <c r="BI248" s="262">
        <f t="shared" si="235"/>
        <v>0</v>
      </c>
      <c r="BJ248" s="262">
        <f t="shared" si="236"/>
        <v>0</v>
      </c>
      <c r="BK248" s="262">
        <f t="shared" si="237"/>
        <v>0</v>
      </c>
      <c r="BL248" s="262"/>
      <c r="BM248" s="262">
        <f t="shared" si="238"/>
        <v>0</v>
      </c>
      <c r="BN248" s="262">
        <f t="shared" si="239"/>
        <v>0</v>
      </c>
      <c r="BO248" s="262">
        <f t="shared" si="240"/>
        <v>0</v>
      </c>
      <c r="BP248" s="262">
        <f t="shared" si="241"/>
        <v>0</v>
      </c>
      <c r="BQ248" s="262">
        <f t="shared" si="242"/>
        <v>0</v>
      </c>
      <c r="BR248" s="262">
        <f t="shared" si="243"/>
        <v>0</v>
      </c>
      <c r="BS248" s="262">
        <f t="shared" si="244"/>
        <v>0</v>
      </c>
      <c r="BT248" s="262"/>
      <c r="BU248" s="262">
        <f t="shared" si="245"/>
        <v>0</v>
      </c>
      <c r="BV248" s="262">
        <f t="shared" si="246"/>
        <v>0</v>
      </c>
      <c r="BW248" s="262">
        <f t="shared" si="247"/>
        <v>0</v>
      </c>
      <c r="BX248" s="261"/>
      <c r="BY248" s="262">
        <f t="shared" si="248"/>
        <v>0</v>
      </c>
      <c r="BZ248" s="262">
        <f t="shared" si="249"/>
        <v>0</v>
      </c>
      <c r="CA248" s="262">
        <f t="shared" si="250"/>
        <v>0</v>
      </c>
      <c r="CB248" s="262"/>
      <c r="CC248" s="262">
        <f t="shared" si="251"/>
        <v>0</v>
      </c>
      <c r="CD248" s="262">
        <f t="shared" si="252"/>
        <v>0</v>
      </c>
      <c r="CE248" s="262">
        <f t="shared" si="253"/>
        <v>0</v>
      </c>
      <c r="CF248" s="262">
        <f t="shared" si="254"/>
        <v>0</v>
      </c>
      <c r="CG248" s="262">
        <f t="shared" si="255"/>
        <v>0</v>
      </c>
      <c r="CH248" s="262">
        <f t="shared" si="256"/>
        <v>0</v>
      </c>
      <c r="CI248" s="262">
        <f t="shared" si="257"/>
        <v>0</v>
      </c>
      <c r="CJ248" s="262"/>
      <c r="CK248" s="262">
        <f t="shared" si="258"/>
        <v>0</v>
      </c>
      <c r="CL248" s="262">
        <f t="shared" si="259"/>
        <v>0</v>
      </c>
      <c r="CM248" s="262">
        <f t="shared" si="260"/>
        <v>0</v>
      </c>
      <c r="CN248" s="262"/>
      <c r="CO248" s="262">
        <f t="shared" si="261"/>
        <v>0</v>
      </c>
      <c r="CP248" s="262">
        <f t="shared" si="262"/>
        <v>0</v>
      </c>
      <c r="CQ248" s="262">
        <f t="shared" si="263"/>
        <v>0</v>
      </c>
      <c r="CR248" s="262">
        <v>1000</v>
      </c>
      <c r="CS248" s="262">
        <f t="shared" si="264"/>
        <v>1233408000</v>
      </c>
      <c r="CT248" s="262">
        <f t="shared" si="265"/>
        <v>0</v>
      </c>
      <c r="CU248" s="262">
        <f t="shared" si="266"/>
        <v>0</v>
      </c>
      <c r="CV248" s="262">
        <f t="shared" si="267"/>
        <v>1000</v>
      </c>
      <c r="CW248" s="262">
        <f t="shared" si="268"/>
        <v>1233408000</v>
      </c>
      <c r="CX248" s="271">
        <f t="shared" si="269"/>
        <v>0</v>
      </c>
      <c r="CY248" s="271">
        <f t="shared" si="270"/>
        <v>0</v>
      </c>
      <c r="CZ248" s="300">
        <f t="shared" si="216"/>
        <v>0</v>
      </c>
      <c r="DA248" s="300">
        <f t="shared" si="217"/>
        <v>0</v>
      </c>
      <c r="DB248" s="300">
        <f t="shared" si="218"/>
        <v>0</v>
      </c>
      <c r="DC248" s="300"/>
      <c r="DD248" s="300"/>
      <c r="DE248" s="300"/>
      <c r="DF248" s="300"/>
    </row>
    <row r="249" spans="1:110" x14ac:dyDescent="0.35">
      <c r="A249" s="70"/>
      <c r="B249" s="21" t="s">
        <v>1035</v>
      </c>
      <c r="C249" s="180" t="s">
        <v>455</v>
      </c>
      <c r="D249" s="183"/>
      <c r="E249" s="177">
        <v>1</v>
      </c>
      <c r="F249" s="7">
        <v>60</v>
      </c>
      <c r="G249" s="8">
        <v>848214.28571428568</v>
      </c>
      <c r="H249" s="9">
        <f t="shared" si="212"/>
        <v>14136.904761904761</v>
      </c>
      <c r="I249" s="10"/>
      <c r="J249" s="10"/>
      <c r="K249" s="10"/>
      <c r="L249" s="11"/>
      <c r="M249" s="8"/>
      <c r="N249" s="8"/>
      <c r="O249" s="8"/>
      <c r="P249" s="11"/>
      <c r="Q249" s="11"/>
      <c r="R249" s="11"/>
      <c r="S249" s="11"/>
      <c r="T249" s="12"/>
      <c r="U249" s="12"/>
      <c r="V249" s="11"/>
      <c r="W249" s="11"/>
      <c r="X249" s="13"/>
      <c r="Y249" s="14"/>
      <c r="Z249" s="15"/>
      <c r="AA249" s="15"/>
      <c r="AB249" s="16"/>
      <c r="AC249" s="16"/>
      <c r="AD249" s="269">
        <f t="shared" si="271"/>
        <v>0</v>
      </c>
      <c r="AE249" s="269">
        <f t="shared" si="272"/>
        <v>0</v>
      </c>
      <c r="AF249" s="285">
        <v>0</v>
      </c>
      <c r="AG249" s="18"/>
      <c r="AH249" s="59"/>
      <c r="AI249" s="129"/>
      <c r="AJ249" s="290"/>
      <c r="AK249" s="9"/>
      <c r="AL249" s="259"/>
      <c r="AM249" s="259"/>
      <c r="AN249" s="262"/>
      <c r="AO249" s="262">
        <f t="shared" si="219"/>
        <v>0</v>
      </c>
      <c r="AP249" s="262">
        <f t="shared" si="220"/>
        <v>0</v>
      </c>
      <c r="AQ249" s="262">
        <f t="shared" si="221"/>
        <v>0</v>
      </c>
      <c r="AR249" s="274">
        <v>0</v>
      </c>
      <c r="AS249" s="274">
        <f t="shared" si="222"/>
        <v>0</v>
      </c>
      <c r="AT249" s="274">
        <f t="shared" si="223"/>
        <v>0</v>
      </c>
      <c r="AU249" s="274">
        <f t="shared" si="224"/>
        <v>0</v>
      </c>
      <c r="AV249" s="262">
        <v>0</v>
      </c>
      <c r="AW249" s="262">
        <f t="shared" si="225"/>
        <v>0</v>
      </c>
      <c r="AX249" s="262">
        <f t="shared" si="226"/>
        <v>0</v>
      </c>
      <c r="AY249" s="262">
        <f t="shared" si="227"/>
        <v>0</v>
      </c>
      <c r="AZ249" s="262">
        <f t="shared" si="228"/>
        <v>0</v>
      </c>
      <c r="BA249" s="262">
        <f t="shared" si="229"/>
        <v>0</v>
      </c>
      <c r="BB249" s="262">
        <f t="shared" si="230"/>
        <v>0</v>
      </c>
      <c r="BC249" s="262">
        <f t="shared" si="231"/>
        <v>0</v>
      </c>
      <c r="BD249" s="261">
        <v>0</v>
      </c>
      <c r="BE249" s="262">
        <f t="shared" si="232"/>
        <v>0</v>
      </c>
      <c r="BF249" s="262">
        <f t="shared" si="233"/>
        <v>0</v>
      </c>
      <c r="BG249" s="262">
        <f t="shared" si="234"/>
        <v>0</v>
      </c>
      <c r="BH249" s="262">
        <v>0</v>
      </c>
      <c r="BI249" s="262">
        <f t="shared" si="235"/>
        <v>0</v>
      </c>
      <c r="BJ249" s="262">
        <f t="shared" si="236"/>
        <v>0</v>
      </c>
      <c r="BK249" s="262">
        <f t="shared" si="237"/>
        <v>0</v>
      </c>
      <c r="BL249" s="262">
        <v>0</v>
      </c>
      <c r="BM249" s="262">
        <f t="shared" si="238"/>
        <v>0</v>
      </c>
      <c r="BN249" s="262">
        <f t="shared" si="239"/>
        <v>0</v>
      </c>
      <c r="BO249" s="262">
        <f t="shared" si="240"/>
        <v>0</v>
      </c>
      <c r="BP249" s="262">
        <f t="shared" si="241"/>
        <v>0</v>
      </c>
      <c r="BQ249" s="262">
        <f t="shared" si="242"/>
        <v>0</v>
      </c>
      <c r="BR249" s="262">
        <f t="shared" si="243"/>
        <v>0</v>
      </c>
      <c r="BS249" s="262">
        <f t="shared" si="244"/>
        <v>0</v>
      </c>
      <c r="BT249" s="262">
        <v>0</v>
      </c>
      <c r="BU249" s="262">
        <f t="shared" si="245"/>
        <v>0</v>
      </c>
      <c r="BV249" s="262">
        <f t="shared" si="246"/>
        <v>0</v>
      </c>
      <c r="BW249" s="262">
        <f t="shared" si="247"/>
        <v>0</v>
      </c>
      <c r="BX249" s="261">
        <v>0</v>
      </c>
      <c r="BY249" s="262">
        <f t="shared" si="248"/>
        <v>0</v>
      </c>
      <c r="BZ249" s="262">
        <f t="shared" si="249"/>
        <v>0</v>
      </c>
      <c r="CA249" s="262">
        <f t="shared" si="250"/>
        <v>0</v>
      </c>
      <c r="CB249" s="262">
        <v>0</v>
      </c>
      <c r="CC249" s="262">
        <f t="shared" si="251"/>
        <v>0</v>
      </c>
      <c r="CD249" s="262">
        <f t="shared" si="252"/>
        <v>0</v>
      </c>
      <c r="CE249" s="262">
        <f t="shared" si="253"/>
        <v>0</v>
      </c>
      <c r="CF249" s="262">
        <f t="shared" si="254"/>
        <v>0</v>
      </c>
      <c r="CG249" s="262">
        <f t="shared" si="255"/>
        <v>0</v>
      </c>
      <c r="CH249" s="262">
        <f t="shared" si="256"/>
        <v>0</v>
      </c>
      <c r="CI249" s="262">
        <f t="shared" si="257"/>
        <v>0</v>
      </c>
      <c r="CJ249" s="262">
        <v>0</v>
      </c>
      <c r="CK249" s="262">
        <f t="shared" si="258"/>
        <v>0</v>
      </c>
      <c r="CL249" s="262">
        <f t="shared" si="259"/>
        <v>0</v>
      </c>
      <c r="CM249" s="262">
        <f t="shared" si="260"/>
        <v>0</v>
      </c>
      <c r="CN249" s="262">
        <v>0</v>
      </c>
      <c r="CO249" s="262">
        <f t="shared" si="261"/>
        <v>0</v>
      </c>
      <c r="CP249" s="262">
        <f t="shared" si="262"/>
        <v>0</v>
      </c>
      <c r="CQ249" s="262">
        <f t="shared" si="263"/>
        <v>0</v>
      </c>
      <c r="CR249" s="262">
        <v>0</v>
      </c>
      <c r="CS249" s="262">
        <f t="shared" si="264"/>
        <v>0</v>
      </c>
      <c r="CT249" s="262">
        <f t="shared" si="265"/>
        <v>0</v>
      </c>
      <c r="CU249" s="262">
        <f t="shared" si="266"/>
        <v>0</v>
      </c>
      <c r="CV249" s="262">
        <f t="shared" si="267"/>
        <v>0</v>
      </c>
      <c r="CW249" s="262">
        <f t="shared" si="268"/>
        <v>0</v>
      </c>
      <c r="CX249" s="271">
        <f t="shared" si="269"/>
        <v>0</v>
      </c>
      <c r="CY249" s="271">
        <f t="shared" si="270"/>
        <v>0</v>
      </c>
      <c r="CZ249" s="300">
        <f t="shared" si="216"/>
        <v>0</v>
      </c>
      <c r="DA249" s="300">
        <f t="shared" si="217"/>
        <v>0</v>
      </c>
      <c r="DB249" s="300">
        <f t="shared" si="218"/>
        <v>0</v>
      </c>
      <c r="DC249" s="300"/>
      <c r="DD249" s="300"/>
      <c r="DE249" s="300"/>
      <c r="DF249" s="300"/>
    </row>
    <row r="250" spans="1:110" x14ac:dyDescent="0.35">
      <c r="A250" s="70" t="s">
        <v>8</v>
      </c>
      <c r="B250" s="21">
        <v>13050345</v>
      </c>
      <c r="C250" s="180" t="s">
        <v>436</v>
      </c>
      <c r="D250" s="183"/>
      <c r="E250" s="177">
        <v>1</v>
      </c>
      <c r="F250" s="7">
        <v>10</v>
      </c>
      <c r="G250" s="8">
        <v>1116071.4285714286</v>
      </c>
      <c r="H250" s="9">
        <f t="shared" si="212"/>
        <v>111607.14285714287</v>
      </c>
      <c r="I250" s="10"/>
      <c r="J250" s="10"/>
      <c r="K250" s="10"/>
      <c r="L250" s="11"/>
      <c r="M250" s="8">
        <v>0</v>
      </c>
      <c r="N250" s="8">
        <v>0</v>
      </c>
      <c r="O250" s="8">
        <v>0</v>
      </c>
      <c r="P250" s="11" t="s">
        <v>860</v>
      </c>
      <c r="Q250" s="11">
        <v>219</v>
      </c>
      <c r="R250" s="11">
        <v>219</v>
      </c>
      <c r="S250" s="11"/>
      <c r="T250" s="12"/>
      <c r="U250" s="12" t="s">
        <v>469</v>
      </c>
      <c r="V250" s="11"/>
      <c r="W250" s="11" t="s">
        <v>860</v>
      </c>
      <c r="X250" s="13">
        <f>(Z250/F250)/E250</f>
        <v>6400</v>
      </c>
      <c r="Y250" s="14">
        <f>Z250/F250</f>
        <v>6400</v>
      </c>
      <c r="Z250" s="15">
        <v>64000</v>
      </c>
      <c r="AA250" s="15">
        <f>Z250*H250</f>
        <v>7142857142.8571434</v>
      </c>
      <c r="AB250" s="16"/>
      <c r="AC250" s="16"/>
      <c r="AD250" s="269">
        <f t="shared" si="271"/>
        <v>0</v>
      </c>
      <c r="AE250" s="269">
        <f t="shared" si="272"/>
        <v>0</v>
      </c>
      <c r="AF250" s="285">
        <v>0</v>
      </c>
      <c r="AG250" s="18">
        <f>AF250*H250</f>
        <v>0</v>
      </c>
      <c r="AH250" s="59"/>
      <c r="AI250" s="129">
        <f>AF250/Z250</f>
        <v>0</v>
      </c>
      <c r="AJ250" s="290">
        <v>0.33</v>
      </c>
      <c r="AK250" s="9">
        <f>AJ250*AF250</f>
        <v>0</v>
      </c>
      <c r="AL250" s="259">
        <f>AK250+AF250</f>
        <v>0</v>
      </c>
      <c r="AM250" s="259">
        <f>AL250*H250</f>
        <v>0</v>
      </c>
      <c r="AN250" s="262"/>
      <c r="AO250" s="262">
        <f t="shared" si="219"/>
        <v>0</v>
      </c>
      <c r="AP250" s="262">
        <f t="shared" si="220"/>
        <v>0</v>
      </c>
      <c r="AQ250" s="262">
        <f t="shared" si="221"/>
        <v>0</v>
      </c>
      <c r="AR250" s="274"/>
      <c r="AS250" s="274">
        <f t="shared" si="222"/>
        <v>0</v>
      </c>
      <c r="AT250" s="274">
        <f t="shared" si="223"/>
        <v>0</v>
      </c>
      <c r="AU250" s="274">
        <f t="shared" si="224"/>
        <v>0</v>
      </c>
      <c r="AV250" s="262"/>
      <c r="AW250" s="262">
        <f t="shared" si="225"/>
        <v>0</v>
      </c>
      <c r="AX250" s="262">
        <f t="shared" si="226"/>
        <v>0</v>
      </c>
      <c r="AY250" s="262">
        <f t="shared" si="227"/>
        <v>0</v>
      </c>
      <c r="AZ250" s="262">
        <f t="shared" si="228"/>
        <v>0</v>
      </c>
      <c r="BA250" s="262">
        <f t="shared" si="229"/>
        <v>0</v>
      </c>
      <c r="BB250" s="262">
        <f t="shared" si="230"/>
        <v>0</v>
      </c>
      <c r="BC250" s="262">
        <f t="shared" si="231"/>
        <v>0</v>
      </c>
      <c r="BD250" s="261"/>
      <c r="BE250" s="262">
        <f t="shared" si="232"/>
        <v>0</v>
      </c>
      <c r="BF250" s="262">
        <f t="shared" si="233"/>
        <v>0</v>
      </c>
      <c r="BG250" s="262">
        <f t="shared" si="234"/>
        <v>0</v>
      </c>
      <c r="BH250" s="262"/>
      <c r="BI250" s="262">
        <f t="shared" si="235"/>
        <v>0</v>
      </c>
      <c r="BJ250" s="262">
        <f t="shared" si="236"/>
        <v>0</v>
      </c>
      <c r="BK250" s="262">
        <f t="shared" si="237"/>
        <v>0</v>
      </c>
      <c r="BL250" s="262"/>
      <c r="BM250" s="262">
        <f t="shared" si="238"/>
        <v>0</v>
      </c>
      <c r="BN250" s="262">
        <f t="shared" si="239"/>
        <v>0</v>
      </c>
      <c r="BO250" s="262">
        <f t="shared" si="240"/>
        <v>0</v>
      </c>
      <c r="BP250" s="262">
        <f t="shared" si="241"/>
        <v>0</v>
      </c>
      <c r="BQ250" s="262">
        <f t="shared" si="242"/>
        <v>0</v>
      </c>
      <c r="BR250" s="262">
        <f t="shared" si="243"/>
        <v>0</v>
      </c>
      <c r="BS250" s="262">
        <f t="shared" si="244"/>
        <v>0</v>
      </c>
      <c r="BT250" s="262"/>
      <c r="BU250" s="262">
        <f t="shared" si="245"/>
        <v>0</v>
      </c>
      <c r="BV250" s="262">
        <f t="shared" si="246"/>
        <v>0</v>
      </c>
      <c r="BW250" s="262">
        <f t="shared" si="247"/>
        <v>0</v>
      </c>
      <c r="BX250" s="261"/>
      <c r="BY250" s="262">
        <f t="shared" si="248"/>
        <v>0</v>
      </c>
      <c r="BZ250" s="262">
        <f t="shared" si="249"/>
        <v>0</v>
      </c>
      <c r="CA250" s="262">
        <f t="shared" si="250"/>
        <v>0</v>
      </c>
      <c r="CB250" s="262"/>
      <c r="CC250" s="262">
        <f t="shared" si="251"/>
        <v>0</v>
      </c>
      <c r="CD250" s="262">
        <f t="shared" si="252"/>
        <v>0</v>
      </c>
      <c r="CE250" s="262">
        <f t="shared" si="253"/>
        <v>0</v>
      </c>
      <c r="CF250" s="262">
        <f t="shared" si="254"/>
        <v>0</v>
      </c>
      <c r="CG250" s="262">
        <f t="shared" si="255"/>
        <v>0</v>
      </c>
      <c r="CH250" s="262">
        <f t="shared" si="256"/>
        <v>0</v>
      </c>
      <c r="CI250" s="262">
        <f t="shared" si="257"/>
        <v>0</v>
      </c>
      <c r="CJ250" s="262"/>
      <c r="CK250" s="262">
        <f t="shared" si="258"/>
        <v>0</v>
      </c>
      <c r="CL250" s="262">
        <f t="shared" si="259"/>
        <v>0</v>
      </c>
      <c r="CM250" s="262">
        <f t="shared" si="260"/>
        <v>0</v>
      </c>
      <c r="CN250" s="262"/>
      <c r="CO250" s="262">
        <f t="shared" si="261"/>
        <v>0</v>
      </c>
      <c r="CP250" s="262">
        <f t="shared" si="262"/>
        <v>0</v>
      </c>
      <c r="CQ250" s="262">
        <f t="shared" si="263"/>
        <v>0</v>
      </c>
      <c r="CR250" s="262">
        <v>0</v>
      </c>
      <c r="CS250" s="262">
        <f t="shared" si="264"/>
        <v>0</v>
      </c>
      <c r="CT250" s="262">
        <f t="shared" si="265"/>
        <v>0</v>
      </c>
      <c r="CU250" s="262">
        <f t="shared" si="266"/>
        <v>0</v>
      </c>
      <c r="CV250" s="262">
        <f t="shared" si="267"/>
        <v>0</v>
      </c>
      <c r="CW250" s="262">
        <f t="shared" si="268"/>
        <v>0</v>
      </c>
      <c r="CX250" s="271">
        <f t="shared" si="269"/>
        <v>0</v>
      </c>
      <c r="CY250" s="271">
        <f t="shared" si="270"/>
        <v>0</v>
      </c>
      <c r="CZ250" s="300">
        <f t="shared" si="216"/>
        <v>0</v>
      </c>
      <c r="DA250" s="300">
        <f t="shared" si="217"/>
        <v>0</v>
      </c>
      <c r="DB250" s="300">
        <f t="shared" si="218"/>
        <v>0</v>
      </c>
      <c r="DC250" s="300"/>
      <c r="DD250" s="300"/>
      <c r="DE250" s="300"/>
      <c r="DF250" s="300"/>
    </row>
    <row r="251" spans="1:110" x14ac:dyDescent="0.35">
      <c r="A251" s="70" t="s">
        <v>8</v>
      </c>
      <c r="B251" s="21">
        <v>13050346</v>
      </c>
      <c r="C251" s="180" t="s">
        <v>437</v>
      </c>
      <c r="D251" s="183"/>
      <c r="E251" s="177">
        <v>1</v>
      </c>
      <c r="F251" s="7">
        <v>10</v>
      </c>
      <c r="G251" s="8">
        <v>1004464.2857142857</v>
      </c>
      <c r="H251" s="9">
        <f t="shared" si="212"/>
        <v>100446.42857142857</v>
      </c>
      <c r="I251" s="10"/>
      <c r="J251" s="10"/>
      <c r="K251" s="10"/>
      <c r="L251" s="11"/>
      <c r="M251" s="8">
        <v>0</v>
      </c>
      <c r="N251" s="8">
        <v>0</v>
      </c>
      <c r="O251" s="8">
        <v>0</v>
      </c>
      <c r="P251" s="11" t="s">
        <v>860</v>
      </c>
      <c r="Q251" s="11">
        <v>203</v>
      </c>
      <c r="R251" s="11">
        <v>203</v>
      </c>
      <c r="S251" s="11"/>
      <c r="T251" s="12"/>
      <c r="U251" s="12" t="s">
        <v>469</v>
      </c>
      <c r="V251" s="11"/>
      <c r="W251" s="11" t="s">
        <v>860</v>
      </c>
      <c r="X251" s="13">
        <f>(Z251/F251)/E251</f>
        <v>12800</v>
      </c>
      <c r="Y251" s="14">
        <f>Z251/F251</f>
        <v>12800</v>
      </c>
      <c r="Z251" s="15">
        <v>128000</v>
      </c>
      <c r="AA251" s="15">
        <f>Z251*H251</f>
        <v>12857142857.142857</v>
      </c>
      <c r="AB251" s="16"/>
      <c r="AC251" s="16"/>
      <c r="AD251" s="269">
        <f t="shared" si="271"/>
        <v>0</v>
      </c>
      <c r="AE251" s="269">
        <f t="shared" si="272"/>
        <v>0</v>
      </c>
      <c r="AF251" s="285">
        <v>0</v>
      </c>
      <c r="AG251" s="18">
        <f>AF251*H251</f>
        <v>0</v>
      </c>
      <c r="AH251" s="59"/>
      <c r="AI251" s="129">
        <f>AF251/Z251</f>
        <v>0</v>
      </c>
      <c r="AJ251" s="290">
        <v>0.33</v>
      </c>
      <c r="AK251" s="9">
        <f>AJ251*AF251</f>
        <v>0</v>
      </c>
      <c r="AL251" s="259">
        <f>AK251+AF251</f>
        <v>0</v>
      </c>
      <c r="AM251" s="259">
        <f>AL251*H251</f>
        <v>0</v>
      </c>
      <c r="AN251" s="262"/>
      <c r="AO251" s="262">
        <f t="shared" si="219"/>
        <v>0</v>
      </c>
      <c r="AP251" s="262">
        <f t="shared" si="220"/>
        <v>0</v>
      </c>
      <c r="AQ251" s="262">
        <f t="shared" si="221"/>
        <v>0</v>
      </c>
      <c r="AR251" s="274"/>
      <c r="AS251" s="274">
        <f t="shared" si="222"/>
        <v>0</v>
      </c>
      <c r="AT251" s="274">
        <f t="shared" si="223"/>
        <v>0</v>
      </c>
      <c r="AU251" s="274">
        <f t="shared" si="224"/>
        <v>0</v>
      </c>
      <c r="AV251" s="262"/>
      <c r="AW251" s="262">
        <f t="shared" si="225"/>
        <v>0</v>
      </c>
      <c r="AX251" s="262">
        <f t="shared" si="226"/>
        <v>0</v>
      </c>
      <c r="AY251" s="262">
        <f t="shared" si="227"/>
        <v>0</v>
      </c>
      <c r="AZ251" s="262">
        <f t="shared" si="228"/>
        <v>0</v>
      </c>
      <c r="BA251" s="262">
        <f t="shared" si="229"/>
        <v>0</v>
      </c>
      <c r="BB251" s="262">
        <f t="shared" si="230"/>
        <v>0</v>
      </c>
      <c r="BC251" s="262">
        <f t="shared" si="231"/>
        <v>0</v>
      </c>
      <c r="BD251" s="261"/>
      <c r="BE251" s="262">
        <f t="shared" si="232"/>
        <v>0</v>
      </c>
      <c r="BF251" s="262">
        <f t="shared" si="233"/>
        <v>0</v>
      </c>
      <c r="BG251" s="262">
        <f t="shared" si="234"/>
        <v>0</v>
      </c>
      <c r="BH251" s="262"/>
      <c r="BI251" s="262">
        <f t="shared" si="235"/>
        <v>0</v>
      </c>
      <c r="BJ251" s="262">
        <f t="shared" si="236"/>
        <v>0</v>
      </c>
      <c r="BK251" s="262">
        <f t="shared" si="237"/>
        <v>0</v>
      </c>
      <c r="BL251" s="262"/>
      <c r="BM251" s="262">
        <f t="shared" si="238"/>
        <v>0</v>
      </c>
      <c r="BN251" s="262">
        <f t="shared" si="239"/>
        <v>0</v>
      </c>
      <c r="BO251" s="262">
        <f t="shared" si="240"/>
        <v>0</v>
      </c>
      <c r="BP251" s="262">
        <f t="shared" si="241"/>
        <v>0</v>
      </c>
      <c r="BQ251" s="262">
        <f t="shared" si="242"/>
        <v>0</v>
      </c>
      <c r="BR251" s="262">
        <f t="shared" si="243"/>
        <v>0</v>
      </c>
      <c r="BS251" s="262">
        <f t="shared" si="244"/>
        <v>0</v>
      </c>
      <c r="BT251" s="262"/>
      <c r="BU251" s="262">
        <f t="shared" si="245"/>
        <v>0</v>
      </c>
      <c r="BV251" s="262">
        <f t="shared" si="246"/>
        <v>0</v>
      </c>
      <c r="BW251" s="262">
        <f t="shared" si="247"/>
        <v>0</v>
      </c>
      <c r="BX251" s="261"/>
      <c r="BY251" s="262">
        <f t="shared" si="248"/>
        <v>0</v>
      </c>
      <c r="BZ251" s="262">
        <f t="shared" si="249"/>
        <v>0</v>
      </c>
      <c r="CA251" s="262">
        <f t="shared" si="250"/>
        <v>0</v>
      </c>
      <c r="CB251" s="262"/>
      <c r="CC251" s="262">
        <f t="shared" si="251"/>
        <v>0</v>
      </c>
      <c r="CD251" s="262">
        <f t="shared" si="252"/>
        <v>0</v>
      </c>
      <c r="CE251" s="262">
        <f t="shared" si="253"/>
        <v>0</v>
      </c>
      <c r="CF251" s="262">
        <f t="shared" si="254"/>
        <v>0</v>
      </c>
      <c r="CG251" s="262">
        <f t="shared" si="255"/>
        <v>0</v>
      </c>
      <c r="CH251" s="262">
        <f t="shared" si="256"/>
        <v>0</v>
      </c>
      <c r="CI251" s="262">
        <f t="shared" si="257"/>
        <v>0</v>
      </c>
      <c r="CJ251" s="262"/>
      <c r="CK251" s="262">
        <f t="shared" si="258"/>
        <v>0</v>
      </c>
      <c r="CL251" s="262">
        <f t="shared" si="259"/>
        <v>0</v>
      </c>
      <c r="CM251" s="262">
        <f t="shared" si="260"/>
        <v>0</v>
      </c>
      <c r="CN251" s="262"/>
      <c r="CO251" s="262">
        <f t="shared" si="261"/>
        <v>0</v>
      </c>
      <c r="CP251" s="262">
        <f t="shared" si="262"/>
        <v>0</v>
      </c>
      <c r="CQ251" s="262">
        <f t="shared" si="263"/>
        <v>0</v>
      </c>
      <c r="CR251" s="262">
        <v>0</v>
      </c>
      <c r="CS251" s="262">
        <f t="shared" si="264"/>
        <v>0</v>
      </c>
      <c r="CT251" s="262">
        <f t="shared" si="265"/>
        <v>0</v>
      </c>
      <c r="CU251" s="262">
        <f t="shared" si="266"/>
        <v>0</v>
      </c>
      <c r="CV251" s="262">
        <f t="shared" si="267"/>
        <v>0</v>
      </c>
      <c r="CW251" s="262">
        <f t="shared" si="268"/>
        <v>0</v>
      </c>
      <c r="CX251" s="271">
        <f t="shared" si="269"/>
        <v>0</v>
      </c>
      <c r="CY251" s="271">
        <f t="shared" si="270"/>
        <v>0</v>
      </c>
      <c r="CZ251" s="300">
        <f t="shared" si="216"/>
        <v>0</v>
      </c>
      <c r="DA251" s="300">
        <f t="shared" si="217"/>
        <v>0</v>
      </c>
      <c r="DB251" s="300">
        <f t="shared" si="218"/>
        <v>0</v>
      </c>
      <c r="DC251" s="300"/>
      <c r="DD251" s="300"/>
      <c r="DE251" s="300"/>
      <c r="DF251" s="300"/>
    </row>
    <row r="252" spans="1:110" ht="28.5" x14ac:dyDescent="0.35">
      <c r="A252" s="147" t="s">
        <v>1353</v>
      </c>
      <c r="B252" s="21" t="s">
        <v>94</v>
      </c>
      <c r="C252" s="6" t="s">
        <v>147</v>
      </c>
      <c r="D252" s="7"/>
      <c r="E252" s="7"/>
      <c r="F252" s="7">
        <v>60</v>
      </c>
      <c r="G252" s="8">
        <v>933328</v>
      </c>
      <c r="H252" s="9">
        <f t="shared" si="212"/>
        <v>15555.466666666667</v>
      </c>
      <c r="I252" s="10"/>
      <c r="J252" s="10"/>
      <c r="K252" s="10"/>
      <c r="L252" s="11"/>
      <c r="M252" s="8">
        <v>0</v>
      </c>
      <c r="N252" s="8">
        <v>0</v>
      </c>
      <c r="O252" s="8">
        <v>0</v>
      </c>
      <c r="P252" s="11" t="s">
        <v>860</v>
      </c>
      <c r="Q252" s="11"/>
      <c r="R252" s="11"/>
      <c r="S252" s="11"/>
      <c r="T252" s="12">
        <v>0</v>
      </c>
      <c r="U252" s="12">
        <v>0</v>
      </c>
      <c r="V252" s="11">
        <v>0</v>
      </c>
      <c r="W252" s="11" t="s">
        <v>860</v>
      </c>
      <c r="X252" s="13" t="e">
        <f t="shared" ref="X252:X261" si="276">(Z252/F252)/E252</f>
        <v>#DIV/0!</v>
      </c>
      <c r="Y252" s="14">
        <f t="shared" ref="Y252:Y265" si="277">Z252/F252</f>
        <v>1600</v>
      </c>
      <c r="Z252" s="15">
        <v>96000</v>
      </c>
      <c r="AA252" s="15">
        <f t="shared" ref="AA252:AA265" si="278">Z252*H252</f>
        <v>1493324800</v>
      </c>
      <c r="AB252" s="16"/>
      <c r="AC252" s="16"/>
      <c r="AD252" s="269" t="e">
        <f t="shared" si="271"/>
        <v>#DIV/0!</v>
      </c>
      <c r="AE252" s="269">
        <f t="shared" si="272"/>
        <v>0</v>
      </c>
      <c r="AF252" s="18">
        <v>0</v>
      </c>
      <c r="AG252" s="18">
        <f t="shared" ref="AG252:AG264" si="279">AF252*H252</f>
        <v>0</v>
      </c>
      <c r="AH252" s="59"/>
      <c r="AI252" s="129">
        <f t="shared" ref="AI252:AI264" si="280">AF252/Z252</f>
        <v>0</v>
      </c>
      <c r="AJ252" s="290">
        <v>0</v>
      </c>
      <c r="AK252" s="9">
        <f t="shared" ref="AK252:AK264" si="281">AJ252*AF252</f>
        <v>0</v>
      </c>
      <c r="AL252" s="259">
        <f t="shared" ref="AL252:AL264" si="282">AK252+AF252</f>
        <v>0</v>
      </c>
      <c r="AM252" s="259">
        <f t="shared" ref="AM252:AM264" si="283">AL252*H252</f>
        <v>0</v>
      </c>
      <c r="AN252" s="262">
        <v>0</v>
      </c>
      <c r="AO252" s="262">
        <f t="shared" si="219"/>
        <v>0</v>
      </c>
      <c r="AP252" s="262">
        <f t="shared" si="220"/>
        <v>0</v>
      </c>
      <c r="AQ252" s="262">
        <f t="shared" si="221"/>
        <v>0</v>
      </c>
      <c r="AR252" s="274">
        <v>0</v>
      </c>
      <c r="AS252" s="274">
        <f t="shared" si="222"/>
        <v>0</v>
      </c>
      <c r="AT252" s="274">
        <f t="shared" si="223"/>
        <v>0</v>
      </c>
      <c r="AU252" s="274">
        <f t="shared" si="224"/>
        <v>0</v>
      </c>
      <c r="AV252" s="262">
        <v>0</v>
      </c>
      <c r="AW252" s="262">
        <f t="shared" si="225"/>
        <v>0</v>
      </c>
      <c r="AX252" s="262">
        <f t="shared" si="226"/>
        <v>0</v>
      </c>
      <c r="AY252" s="262">
        <f t="shared" si="227"/>
        <v>0</v>
      </c>
      <c r="AZ252" s="262">
        <f t="shared" si="228"/>
        <v>0</v>
      </c>
      <c r="BA252" s="262">
        <f t="shared" si="229"/>
        <v>0</v>
      </c>
      <c r="BB252" s="262">
        <f t="shared" si="230"/>
        <v>0</v>
      </c>
      <c r="BC252" s="262">
        <f t="shared" si="231"/>
        <v>0</v>
      </c>
      <c r="BD252" s="261">
        <v>0</v>
      </c>
      <c r="BE252" s="262">
        <f t="shared" si="232"/>
        <v>0</v>
      </c>
      <c r="BF252" s="262">
        <f t="shared" si="233"/>
        <v>0</v>
      </c>
      <c r="BG252" s="262">
        <f t="shared" si="234"/>
        <v>0</v>
      </c>
      <c r="BH252" s="262">
        <v>0</v>
      </c>
      <c r="BI252" s="262">
        <f t="shared" si="235"/>
        <v>0</v>
      </c>
      <c r="BJ252" s="262">
        <f t="shared" si="236"/>
        <v>0</v>
      </c>
      <c r="BK252" s="262">
        <f t="shared" si="237"/>
        <v>0</v>
      </c>
      <c r="BL252" s="262">
        <v>0</v>
      </c>
      <c r="BM252" s="262">
        <f t="shared" si="238"/>
        <v>0</v>
      </c>
      <c r="BN252" s="262">
        <f t="shared" si="239"/>
        <v>0</v>
      </c>
      <c r="BO252" s="262">
        <f t="shared" si="240"/>
        <v>0</v>
      </c>
      <c r="BP252" s="262">
        <f t="shared" si="241"/>
        <v>0</v>
      </c>
      <c r="BQ252" s="262">
        <f t="shared" si="242"/>
        <v>0</v>
      </c>
      <c r="BR252" s="262">
        <f t="shared" si="243"/>
        <v>0</v>
      </c>
      <c r="BS252" s="262">
        <f t="shared" si="244"/>
        <v>0</v>
      </c>
      <c r="BT252" s="262">
        <v>0</v>
      </c>
      <c r="BU252" s="262">
        <f t="shared" si="245"/>
        <v>0</v>
      </c>
      <c r="BV252" s="262">
        <f t="shared" si="246"/>
        <v>0</v>
      </c>
      <c r="BW252" s="262">
        <f t="shared" si="247"/>
        <v>0</v>
      </c>
      <c r="BX252" s="261">
        <v>0</v>
      </c>
      <c r="BY252" s="262">
        <f t="shared" si="248"/>
        <v>0</v>
      </c>
      <c r="BZ252" s="262">
        <f t="shared" si="249"/>
        <v>0</v>
      </c>
      <c r="CA252" s="262">
        <f t="shared" si="250"/>
        <v>0</v>
      </c>
      <c r="CB252" s="262">
        <v>0</v>
      </c>
      <c r="CC252" s="262">
        <f t="shared" si="251"/>
        <v>0</v>
      </c>
      <c r="CD252" s="262">
        <f t="shared" si="252"/>
        <v>0</v>
      </c>
      <c r="CE252" s="262">
        <f t="shared" si="253"/>
        <v>0</v>
      </c>
      <c r="CF252" s="262">
        <f t="shared" si="254"/>
        <v>0</v>
      </c>
      <c r="CG252" s="262">
        <f t="shared" si="255"/>
        <v>0</v>
      </c>
      <c r="CH252" s="262">
        <f t="shared" si="256"/>
        <v>0</v>
      </c>
      <c r="CI252" s="262">
        <f t="shared" si="257"/>
        <v>0</v>
      </c>
      <c r="CJ252" s="262">
        <v>0</v>
      </c>
      <c r="CK252" s="262">
        <f t="shared" si="258"/>
        <v>0</v>
      </c>
      <c r="CL252" s="262">
        <f t="shared" si="259"/>
        <v>0</v>
      </c>
      <c r="CM252" s="262">
        <f t="shared" si="260"/>
        <v>0</v>
      </c>
      <c r="CN252" s="262">
        <v>0</v>
      </c>
      <c r="CO252" s="262">
        <f t="shared" si="261"/>
        <v>0</v>
      </c>
      <c r="CP252" s="262">
        <f t="shared" si="262"/>
        <v>0</v>
      </c>
      <c r="CQ252" s="262">
        <f t="shared" si="263"/>
        <v>0</v>
      </c>
      <c r="CR252" s="262">
        <v>0</v>
      </c>
      <c r="CS252" s="262">
        <f t="shared" si="264"/>
        <v>0</v>
      </c>
      <c r="CT252" s="262">
        <f t="shared" si="265"/>
        <v>0</v>
      </c>
      <c r="CU252" s="262">
        <f t="shared" si="266"/>
        <v>0</v>
      </c>
      <c r="CV252" s="262">
        <f t="shared" si="267"/>
        <v>0</v>
      </c>
      <c r="CW252" s="262">
        <f t="shared" si="268"/>
        <v>0</v>
      </c>
      <c r="CX252" s="271">
        <f t="shared" si="269"/>
        <v>0</v>
      </c>
      <c r="CY252" s="271">
        <f t="shared" si="270"/>
        <v>0</v>
      </c>
      <c r="CZ252" s="300">
        <f t="shared" si="216"/>
        <v>0</v>
      </c>
      <c r="DA252" s="300">
        <f t="shared" si="217"/>
        <v>0</v>
      </c>
      <c r="DB252" s="300">
        <f t="shared" si="218"/>
        <v>0</v>
      </c>
      <c r="DC252" s="300"/>
      <c r="DD252" s="300"/>
      <c r="DE252" s="300"/>
      <c r="DF252" s="300"/>
    </row>
    <row r="253" spans="1:110" ht="28.5" x14ac:dyDescent="0.35">
      <c r="A253" s="147" t="s">
        <v>1353</v>
      </c>
      <c r="B253" s="21" t="s">
        <v>94</v>
      </c>
      <c r="C253" s="6" t="s">
        <v>406</v>
      </c>
      <c r="D253" s="7"/>
      <c r="E253" s="7"/>
      <c r="F253" s="7">
        <v>100</v>
      </c>
      <c r="G253" s="8">
        <v>317856</v>
      </c>
      <c r="H253" s="9">
        <f t="shared" si="212"/>
        <v>3178.56</v>
      </c>
      <c r="I253" s="10"/>
      <c r="J253" s="10"/>
      <c r="K253" s="10"/>
      <c r="L253" s="11"/>
      <c r="M253" s="8">
        <v>0</v>
      </c>
      <c r="N253" s="8">
        <v>0</v>
      </c>
      <c r="O253" s="8">
        <v>0</v>
      </c>
      <c r="P253" s="11" t="s">
        <v>860</v>
      </c>
      <c r="Q253" s="11"/>
      <c r="R253" s="11"/>
      <c r="S253" s="11"/>
      <c r="T253" s="12">
        <v>0</v>
      </c>
      <c r="U253" s="12">
        <v>0</v>
      </c>
      <c r="V253" s="11">
        <v>0</v>
      </c>
      <c r="W253" s="11" t="s">
        <v>860</v>
      </c>
      <c r="X253" s="13" t="e">
        <f t="shared" si="276"/>
        <v>#DIV/0!</v>
      </c>
      <c r="Y253" s="14">
        <f t="shared" si="277"/>
        <v>1200</v>
      </c>
      <c r="Z253" s="15">
        <v>120000</v>
      </c>
      <c r="AA253" s="15">
        <f t="shared" si="278"/>
        <v>381427200</v>
      </c>
      <c r="AB253" s="16"/>
      <c r="AC253" s="16"/>
      <c r="AD253" s="269" t="e">
        <f t="shared" si="271"/>
        <v>#DIV/0!</v>
      </c>
      <c r="AE253" s="269">
        <f t="shared" si="272"/>
        <v>0</v>
      </c>
      <c r="AF253" s="245">
        <v>0</v>
      </c>
      <c r="AG253" s="18">
        <f t="shared" si="279"/>
        <v>0</v>
      </c>
      <c r="AH253" s="71"/>
      <c r="AI253" s="129">
        <f t="shared" si="280"/>
        <v>0</v>
      </c>
      <c r="AJ253" s="290">
        <v>0</v>
      </c>
      <c r="AK253" s="9">
        <f t="shared" si="281"/>
        <v>0</v>
      </c>
      <c r="AL253" s="259">
        <f t="shared" si="282"/>
        <v>0</v>
      </c>
      <c r="AM253" s="259">
        <f t="shared" si="283"/>
        <v>0</v>
      </c>
      <c r="AN253" s="262">
        <v>0</v>
      </c>
      <c r="AO253" s="262">
        <f t="shared" si="219"/>
        <v>0</v>
      </c>
      <c r="AP253" s="262">
        <f t="shared" si="220"/>
        <v>0</v>
      </c>
      <c r="AQ253" s="262">
        <f t="shared" si="221"/>
        <v>0</v>
      </c>
      <c r="AR253" s="274">
        <v>0</v>
      </c>
      <c r="AS253" s="274">
        <f t="shared" si="222"/>
        <v>0</v>
      </c>
      <c r="AT253" s="274">
        <f t="shared" si="223"/>
        <v>0</v>
      </c>
      <c r="AU253" s="274">
        <f t="shared" si="224"/>
        <v>0</v>
      </c>
      <c r="AV253" s="262">
        <v>0</v>
      </c>
      <c r="AW253" s="262">
        <f t="shared" si="225"/>
        <v>0</v>
      </c>
      <c r="AX253" s="262">
        <f t="shared" si="226"/>
        <v>0</v>
      </c>
      <c r="AY253" s="262">
        <f t="shared" si="227"/>
        <v>0</v>
      </c>
      <c r="AZ253" s="262">
        <f t="shared" si="228"/>
        <v>0</v>
      </c>
      <c r="BA253" s="262">
        <f t="shared" si="229"/>
        <v>0</v>
      </c>
      <c r="BB253" s="262">
        <f t="shared" si="230"/>
        <v>0</v>
      </c>
      <c r="BC253" s="262">
        <f t="shared" si="231"/>
        <v>0</v>
      </c>
      <c r="BD253" s="261">
        <v>0</v>
      </c>
      <c r="BE253" s="262">
        <f t="shared" si="232"/>
        <v>0</v>
      </c>
      <c r="BF253" s="262">
        <f t="shared" si="233"/>
        <v>0</v>
      </c>
      <c r="BG253" s="262">
        <f t="shared" si="234"/>
        <v>0</v>
      </c>
      <c r="BH253" s="262">
        <v>0</v>
      </c>
      <c r="BI253" s="262">
        <f t="shared" si="235"/>
        <v>0</v>
      </c>
      <c r="BJ253" s="262">
        <f t="shared" si="236"/>
        <v>0</v>
      </c>
      <c r="BK253" s="262">
        <f t="shared" si="237"/>
        <v>0</v>
      </c>
      <c r="BL253" s="262">
        <v>0</v>
      </c>
      <c r="BM253" s="262">
        <f t="shared" si="238"/>
        <v>0</v>
      </c>
      <c r="BN253" s="262">
        <f t="shared" si="239"/>
        <v>0</v>
      </c>
      <c r="BO253" s="262">
        <f t="shared" si="240"/>
        <v>0</v>
      </c>
      <c r="BP253" s="262">
        <f t="shared" si="241"/>
        <v>0</v>
      </c>
      <c r="BQ253" s="262">
        <f t="shared" si="242"/>
        <v>0</v>
      </c>
      <c r="BR253" s="262">
        <f t="shared" si="243"/>
        <v>0</v>
      </c>
      <c r="BS253" s="262">
        <f t="shared" si="244"/>
        <v>0</v>
      </c>
      <c r="BT253" s="262">
        <v>0</v>
      </c>
      <c r="BU253" s="262">
        <f t="shared" si="245"/>
        <v>0</v>
      </c>
      <c r="BV253" s="262">
        <f t="shared" si="246"/>
        <v>0</v>
      </c>
      <c r="BW253" s="262">
        <f t="shared" si="247"/>
        <v>0</v>
      </c>
      <c r="BX253" s="261">
        <v>0</v>
      </c>
      <c r="BY253" s="262">
        <f t="shared" si="248"/>
        <v>0</v>
      </c>
      <c r="BZ253" s="262">
        <f t="shared" si="249"/>
        <v>0</v>
      </c>
      <c r="CA253" s="262">
        <f t="shared" si="250"/>
        <v>0</v>
      </c>
      <c r="CB253" s="262">
        <v>0</v>
      </c>
      <c r="CC253" s="262">
        <f t="shared" si="251"/>
        <v>0</v>
      </c>
      <c r="CD253" s="262">
        <f t="shared" si="252"/>
        <v>0</v>
      </c>
      <c r="CE253" s="262">
        <f t="shared" si="253"/>
        <v>0</v>
      </c>
      <c r="CF253" s="262">
        <f t="shared" si="254"/>
        <v>0</v>
      </c>
      <c r="CG253" s="262">
        <f t="shared" si="255"/>
        <v>0</v>
      </c>
      <c r="CH253" s="262">
        <f t="shared" si="256"/>
        <v>0</v>
      </c>
      <c r="CI253" s="262">
        <f t="shared" si="257"/>
        <v>0</v>
      </c>
      <c r="CJ253" s="262">
        <v>0</v>
      </c>
      <c r="CK253" s="262">
        <f t="shared" si="258"/>
        <v>0</v>
      </c>
      <c r="CL253" s="262">
        <f t="shared" si="259"/>
        <v>0</v>
      </c>
      <c r="CM253" s="262">
        <f t="shared" si="260"/>
        <v>0</v>
      </c>
      <c r="CN253" s="262">
        <v>0</v>
      </c>
      <c r="CO253" s="262">
        <f t="shared" si="261"/>
        <v>0</v>
      </c>
      <c r="CP253" s="262">
        <f t="shared" si="262"/>
        <v>0</v>
      </c>
      <c r="CQ253" s="262">
        <f t="shared" si="263"/>
        <v>0</v>
      </c>
      <c r="CR253" s="262">
        <v>0</v>
      </c>
      <c r="CS253" s="262">
        <f t="shared" si="264"/>
        <v>0</v>
      </c>
      <c r="CT253" s="262">
        <f t="shared" si="265"/>
        <v>0</v>
      </c>
      <c r="CU253" s="262">
        <f t="shared" si="266"/>
        <v>0</v>
      </c>
      <c r="CV253" s="262">
        <f t="shared" si="267"/>
        <v>0</v>
      </c>
      <c r="CW253" s="262">
        <f t="shared" si="268"/>
        <v>0</v>
      </c>
      <c r="CX253" s="271">
        <f t="shared" si="269"/>
        <v>0</v>
      </c>
      <c r="CY253" s="271">
        <f t="shared" si="270"/>
        <v>0</v>
      </c>
      <c r="CZ253" s="300">
        <f t="shared" si="216"/>
        <v>0</v>
      </c>
      <c r="DA253" s="300">
        <f t="shared" si="217"/>
        <v>0</v>
      </c>
      <c r="DB253" s="300">
        <f t="shared" si="218"/>
        <v>0</v>
      </c>
      <c r="DC253" s="300"/>
      <c r="DD253" s="300"/>
      <c r="DE253" s="300"/>
      <c r="DF253" s="300"/>
    </row>
    <row r="254" spans="1:110" ht="28.5" x14ac:dyDescent="0.35">
      <c r="A254" s="147" t="s">
        <v>1353</v>
      </c>
      <c r="B254" s="21" t="s">
        <v>94</v>
      </c>
      <c r="C254" s="6" t="s">
        <v>161</v>
      </c>
      <c r="D254" s="7"/>
      <c r="E254" s="7"/>
      <c r="F254" s="7">
        <v>100</v>
      </c>
      <c r="G254" s="8">
        <v>322291</v>
      </c>
      <c r="H254" s="9">
        <f t="shared" si="212"/>
        <v>3222.91</v>
      </c>
      <c r="I254" s="10"/>
      <c r="J254" s="10"/>
      <c r="K254" s="10"/>
      <c r="L254" s="11"/>
      <c r="M254" s="8">
        <v>0</v>
      </c>
      <c r="N254" s="8">
        <v>0</v>
      </c>
      <c r="O254" s="8">
        <v>0</v>
      </c>
      <c r="P254" s="11" t="s">
        <v>860</v>
      </c>
      <c r="Q254" s="11"/>
      <c r="R254" s="11"/>
      <c r="S254" s="11"/>
      <c r="T254" s="12">
        <v>0</v>
      </c>
      <c r="U254" s="12">
        <v>0</v>
      </c>
      <c r="V254" s="11">
        <v>0</v>
      </c>
      <c r="W254" s="11" t="s">
        <v>860</v>
      </c>
      <c r="X254" s="13" t="e">
        <f t="shared" si="276"/>
        <v>#DIV/0!</v>
      </c>
      <c r="Y254" s="14">
        <f t="shared" si="277"/>
        <v>1200</v>
      </c>
      <c r="Z254" s="15">
        <v>120000</v>
      </c>
      <c r="AA254" s="15">
        <f t="shared" si="278"/>
        <v>386749200</v>
      </c>
      <c r="AB254" s="16"/>
      <c r="AC254" s="16"/>
      <c r="AD254" s="269" t="e">
        <f t="shared" si="271"/>
        <v>#DIV/0!</v>
      </c>
      <c r="AE254" s="269">
        <f t="shared" si="272"/>
        <v>0</v>
      </c>
      <c r="AF254" s="245">
        <v>0</v>
      </c>
      <c r="AG254" s="18">
        <f t="shared" si="279"/>
        <v>0</v>
      </c>
      <c r="AH254" s="71"/>
      <c r="AI254" s="129">
        <f t="shared" si="280"/>
        <v>0</v>
      </c>
      <c r="AJ254" s="290">
        <v>0</v>
      </c>
      <c r="AK254" s="9">
        <f t="shared" si="281"/>
        <v>0</v>
      </c>
      <c r="AL254" s="259">
        <f t="shared" si="282"/>
        <v>0</v>
      </c>
      <c r="AM254" s="259">
        <f t="shared" si="283"/>
        <v>0</v>
      </c>
      <c r="AN254" s="262">
        <v>0</v>
      </c>
      <c r="AO254" s="262">
        <f t="shared" si="219"/>
        <v>0</v>
      </c>
      <c r="AP254" s="262">
        <f t="shared" si="220"/>
        <v>0</v>
      </c>
      <c r="AQ254" s="262">
        <f t="shared" si="221"/>
        <v>0</v>
      </c>
      <c r="AR254" s="274">
        <v>0</v>
      </c>
      <c r="AS254" s="274">
        <f t="shared" si="222"/>
        <v>0</v>
      </c>
      <c r="AT254" s="274">
        <f t="shared" si="223"/>
        <v>0</v>
      </c>
      <c r="AU254" s="274">
        <f t="shared" si="224"/>
        <v>0</v>
      </c>
      <c r="AV254" s="262">
        <v>0</v>
      </c>
      <c r="AW254" s="262">
        <f t="shared" si="225"/>
        <v>0</v>
      </c>
      <c r="AX254" s="262">
        <f t="shared" si="226"/>
        <v>0</v>
      </c>
      <c r="AY254" s="262">
        <f t="shared" si="227"/>
        <v>0</v>
      </c>
      <c r="AZ254" s="262">
        <f t="shared" si="228"/>
        <v>0</v>
      </c>
      <c r="BA254" s="262">
        <f t="shared" si="229"/>
        <v>0</v>
      </c>
      <c r="BB254" s="262">
        <f t="shared" si="230"/>
        <v>0</v>
      </c>
      <c r="BC254" s="262">
        <f t="shared" si="231"/>
        <v>0</v>
      </c>
      <c r="BD254" s="261">
        <v>0</v>
      </c>
      <c r="BE254" s="262">
        <f t="shared" si="232"/>
        <v>0</v>
      </c>
      <c r="BF254" s="262">
        <f t="shared" si="233"/>
        <v>0</v>
      </c>
      <c r="BG254" s="262">
        <f t="shared" si="234"/>
        <v>0</v>
      </c>
      <c r="BH254" s="262">
        <v>0</v>
      </c>
      <c r="BI254" s="262">
        <f t="shared" si="235"/>
        <v>0</v>
      </c>
      <c r="BJ254" s="262">
        <f t="shared" si="236"/>
        <v>0</v>
      </c>
      <c r="BK254" s="262">
        <f t="shared" si="237"/>
        <v>0</v>
      </c>
      <c r="BL254" s="262">
        <v>0</v>
      </c>
      <c r="BM254" s="262">
        <f t="shared" si="238"/>
        <v>0</v>
      </c>
      <c r="BN254" s="262">
        <f t="shared" si="239"/>
        <v>0</v>
      </c>
      <c r="BO254" s="262">
        <f t="shared" si="240"/>
        <v>0</v>
      </c>
      <c r="BP254" s="262">
        <f t="shared" si="241"/>
        <v>0</v>
      </c>
      <c r="BQ254" s="262">
        <f t="shared" si="242"/>
        <v>0</v>
      </c>
      <c r="BR254" s="262">
        <f t="shared" si="243"/>
        <v>0</v>
      </c>
      <c r="BS254" s="262">
        <f t="shared" si="244"/>
        <v>0</v>
      </c>
      <c r="BT254" s="262">
        <v>0</v>
      </c>
      <c r="BU254" s="262">
        <f t="shared" si="245"/>
        <v>0</v>
      </c>
      <c r="BV254" s="262">
        <f t="shared" si="246"/>
        <v>0</v>
      </c>
      <c r="BW254" s="262">
        <f t="shared" si="247"/>
        <v>0</v>
      </c>
      <c r="BX254" s="261">
        <v>0</v>
      </c>
      <c r="BY254" s="262">
        <f t="shared" si="248"/>
        <v>0</v>
      </c>
      <c r="BZ254" s="262">
        <f t="shared" si="249"/>
        <v>0</v>
      </c>
      <c r="CA254" s="262">
        <f t="shared" si="250"/>
        <v>0</v>
      </c>
      <c r="CB254" s="262">
        <v>0</v>
      </c>
      <c r="CC254" s="262">
        <f t="shared" si="251"/>
        <v>0</v>
      </c>
      <c r="CD254" s="262">
        <f t="shared" si="252"/>
        <v>0</v>
      </c>
      <c r="CE254" s="262">
        <f t="shared" si="253"/>
        <v>0</v>
      </c>
      <c r="CF254" s="262">
        <f t="shared" si="254"/>
        <v>0</v>
      </c>
      <c r="CG254" s="262">
        <f t="shared" si="255"/>
        <v>0</v>
      </c>
      <c r="CH254" s="262">
        <f t="shared" si="256"/>
        <v>0</v>
      </c>
      <c r="CI254" s="262">
        <f t="shared" si="257"/>
        <v>0</v>
      </c>
      <c r="CJ254" s="262">
        <v>0</v>
      </c>
      <c r="CK254" s="262">
        <f t="shared" si="258"/>
        <v>0</v>
      </c>
      <c r="CL254" s="262">
        <f t="shared" si="259"/>
        <v>0</v>
      </c>
      <c r="CM254" s="262">
        <f t="shared" si="260"/>
        <v>0</v>
      </c>
      <c r="CN254" s="262">
        <v>0</v>
      </c>
      <c r="CO254" s="262">
        <f t="shared" si="261"/>
        <v>0</v>
      </c>
      <c r="CP254" s="262">
        <f t="shared" si="262"/>
        <v>0</v>
      </c>
      <c r="CQ254" s="262">
        <f t="shared" si="263"/>
        <v>0</v>
      </c>
      <c r="CR254" s="262">
        <v>0</v>
      </c>
      <c r="CS254" s="262">
        <f t="shared" si="264"/>
        <v>0</v>
      </c>
      <c r="CT254" s="262">
        <f t="shared" si="265"/>
        <v>0</v>
      </c>
      <c r="CU254" s="262">
        <f t="shared" si="266"/>
        <v>0</v>
      </c>
      <c r="CV254" s="262">
        <f t="shared" si="267"/>
        <v>0</v>
      </c>
      <c r="CW254" s="262">
        <f t="shared" si="268"/>
        <v>0</v>
      </c>
      <c r="CX254" s="271">
        <f t="shared" si="269"/>
        <v>0</v>
      </c>
      <c r="CY254" s="271">
        <f t="shared" si="270"/>
        <v>0</v>
      </c>
      <c r="CZ254" s="300">
        <f t="shared" si="216"/>
        <v>0</v>
      </c>
      <c r="DA254" s="300">
        <f t="shared" si="217"/>
        <v>0</v>
      </c>
      <c r="DB254" s="300">
        <f t="shared" si="218"/>
        <v>0</v>
      </c>
      <c r="DC254" s="300"/>
      <c r="DD254" s="300"/>
      <c r="DE254" s="300"/>
      <c r="DF254" s="300"/>
    </row>
    <row r="255" spans="1:110" x14ac:dyDescent="0.35">
      <c r="A255" s="68" t="s">
        <v>8</v>
      </c>
      <c r="B255" s="21" t="s">
        <v>94</v>
      </c>
      <c r="C255" s="180" t="s">
        <v>143</v>
      </c>
      <c r="D255" s="72" t="s">
        <v>452</v>
      </c>
      <c r="E255" s="177">
        <v>1</v>
      </c>
      <c r="F255" s="7">
        <v>1</v>
      </c>
      <c r="G255" s="8">
        <v>1232000</v>
      </c>
      <c r="H255" s="9">
        <f t="shared" si="212"/>
        <v>1232000</v>
      </c>
      <c r="I255" s="10"/>
      <c r="J255" s="10"/>
      <c r="K255" s="10"/>
      <c r="L255" s="11"/>
      <c r="M255" s="8">
        <v>0</v>
      </c>
      <c r="N255" s="8">
        <v>0</v>
      </c>
      <c r="O255" s="8">
        <v>0</v>
      </c>
      <c r="P255" s="11" t="s">
        <v>860</v>
      </c>
      <c r="Q255" s="11"/>
      <c r="R255" s="11"/>
      <c r="S255" s="11"/>
      <c r="T255" s="12">
        <v>0</v>
      </c>
      <c r="U255" s="12">
        <v>0</v>
      </c>
      <c r="V255" s="11">
        <v>0</v>
      </c>
      <c r="W255" s="11" t="s">
        <v>860</v>
      </c>
      <c r="X255" s="13">
        <f t="shared" si="276"/>
        <v>1000</v>
      </c>
      <c r="Y255" s="14">
        <f t="shared" si="277"/>
        <v>1000</v>
      </c>
      <c r="Z255" s="15">
        <v>1000</v>
      </c>
      <c r="AA255" s="15">
        <f t="shared" si="278"/>
        <v>1232000000</v>
      </c>
      <c r="AB255" s="16"/>
      <c r="AC255" s="16"/>
      <c r="AD255" s="269">
        <f t="shared" si="271"/>
        <v>0</v>
      </c>
      <c r="AE255" s="269">
        <f t="shared" si="272"/>
        <v>0</v>
      </c>
      <c r="AF255" s="18">
        <v>0</v>
      </c>
      <c r="AG255" s="18">
        <f t="shared" si="279"/>
        <v>0</v>
      </c>
      <c r="AH255" s="59"/>
      <c r="AI255" s="129">
        <f t="shared" si="280"/>
        <v>0</v>
      </c>
      <c r="AJ255" s="290">
        <v>0</v>
      </c>
      <c r="AK255" s="9">
        <f t="shared" si="281"/>
        <v>0</v>
      </c>
      <c r="AL255" s="259">
        <f t="shared" si="282"/>
        <v>0</v>
      </c>
      <c r="AM255" s="259">
        <f t="shared" si="283"/>
        <v>0</v>
      </c>
      <c r="AN255" s="262"/>
      <c r="AO255" s="262">
        <f t="shared" si="219"/>
        <v>0</v>
      </c>
      <c r="AP255" s="262">
        <f t="shared" si="220"/>
        <v>0</v>
      </c>
      <c r="AQ255" s="262">
        <f t="shared" si="221"/>
        <v>0</v>
      </c>
      <c r="AR255" s="274"/>
      <c r="AS255" s="274">
        <f t="shared" si="222"/>
        <v>0</v>
      </c>
      <c r="AT255" s="274">
        <f t="shared" si="223"/>
        <v>0</v>
      </c>
      <c r="AU255" s="274">
        <f t="shared" si="224"/>
        <v>0</v>
      </c>
      <c r="AV255" s="262"/>
      <c r="AW255" s="262">
        <f t="shared" si="225"/>
        <v>0</v>
      </c>
      <c r="AX255" s="262">
        <f t="shared" si="226"/>
        <v>0</v>
      </c>
      <c r="AY255" s="262">
        <f t="shared" si="227"/>
        <v>0</v>
      </c>
      <c r="AZ255" s="262">
        <f t="shared" si="228"/>
        <v>0</v>
      </c>
      <c r="BA255" s="262">
        <f t="shared" si="229"/>
        <v>0</v>
      </c>
      <c r="BB255" s="262">
        <f t="shared" si="230"/>
        <v>0</v>
      </c>
      <c r="BC255" s="262">
        <f t="shared" si="231"/>
        <v>0</v>
      </c>
      <c r="BD255" s="261"/>
      <c r="BE255" s="262">
        <f t="shared" si="232"/>
        <v>0</v>
      </c>
      <c r="BF255" s="262">
        <f t="shared" si="233"/>
        <v>0</v>
      </c>
      <c r="BG255" s="262">
        <f t="shared" si="234"/>
        <v>0</v>
      </c>
      <c r="BH255" s="262"/>
      <c r="BI255" s="262">
        <f t="shared" si="235"/>
        <v>0</v>
      </c>
      <c r="BJ255" s="262">
        <f t="shared" si="236"/>
        <v>0</v>
      </c>
      <c r="BK255" s="262">
        <f t="shared" si="237"/>
        <v>0</v>
      </c>
      <c r="BL255" s="262"/>
      <c r="BM255" s="262">
        <f t="shared" si="238"/>
        <v>0</v>
      </c>
      <c r="BN255" s="262">
        <f t="shared" si="239"/>
        <v>0</v>
      </c>
      <c r="BO255" s="262">
        <f t="shared" si="240"/>
        <v>0</v>
      </c>
      <c r="BP255" s="262">
        <f t="shared" si="241"/>
        <v>0</v>
      </c>
      <c r="BQ255" s="262">
        <f t="shared" si="242"/>
        <v>0</v>
      </c>
      <c r="BR255" s="262">
        <f t="shared" si="243"/>
        <v>0</v>
      </c>
      <c r="BS255" s="262">
        <f t="shared" si="244"/>
        <v>0</v>
      </c>
      <c r="BT255" s="262"/>
      <c r="BU255" s="262">
        <f t="shared" si="245"/>
        <v>0</v>
      </c>
      <c r="BV255" s="262">
        <f t="shared" si="246"/>
        <v>0</v>
      </c>
      <c r="BW255" s="262">
        <f t="shared" si="247"/>
        <v>0</v>
      </c>
      <c r="BX255" s="261"/>
      <c r="BY255" s="262">
        <f t="shared" si="248"/>
        <v>0</v>
      </c>
      <c r="BZ255" s="262">
        <f t="shared" si="249"/>
        <v>0</v>
      </c>
      <c r="CA255" s="262">
        <f t="shared" si="250"/>
        <v>0</v>
      </c>
      <c r="CB255" s="262"/>
      <c r="CC255" s="262">
        <f t="shared" si="251"/>
        <v>0</v>
      </c>
      <c r="CD255" s="262">
        <f t="shared" si="252"/>
        <v>0</v>
      </c>
      <c r="CE255" s="262">
        <f t="shared" si="253"/>
        <v>0</v>
      </c>
      <c r="CF255" s="262">
        <f t="shared" si="254"/>
        <v>0</v>
      </c>
      <c r="CG255" s="262">
        <f t="shared" si="255"/>
        <v>0</v>
      </c>
      <c r="CH255" s="262">
        <f t="shared" si="256"/>
        <v>0</v>
      </c>
      <c r="CI255" s="262">
        <f t="shared" si="257"/>
        <v>0</v>
      </c>
      <c r="CJ255" s="262"/>
      <c r="CK255" s="262">
        <f t="shared" si="258"/>
        <v>0</v>
      </c>
      <c r="CL255" s="262">
        <f t="shared" si="259"/>
        <v>0</v>
      </c>
      <c r="CM255" s="262">
        <f t="shared" si="260"/>
        <v>0</v>
      </c>
      <c r="CN255" s="262"/>
      <c r="CO255" s="262">
        <f t="shared" si="261"/>
        <v>0</v>
      </c>
      <c r="CP255" s="262">
        <f t="shared" si="262"/>
        <v>0</v>
      </c>
      <c r="CQ255" s="262">
        <f t="shared" si="263"/>
        <v>0</v>
      </c>
      <c r="CR255" s="262">
        <v>0</v>
      </c>
      <c r="CS255" s="262">
        <f t="shared" si="264"/>
        <v>0</v>
      </c>
      <c r="CT255" s="262">
        <f t="shared" si="265"/>
        <v>0</v>
      </c>
      <c r="CU255" s="262">
        <f t="shared" si="266"/>
        <v>0</v>
      </c>
      <c r="CV255" s="262">
        <f t="shared" si="267"/>
        <v>0</v>
      </c>
      <c r="CW255" s="262">
        <f t="shared" si="268"/>
        <v>0</v>
      </c>
      <c r="CX255" s="271">
        <f t="shared" si="269"/>
        <v>0</v>
      </c>
      <c r="CY255" s="271">
        <f t="shared" si="270"/>
        <v>0</v>
      </c>
      <c r="CZ255" s="300">
        <f t="shared" si="216"/>
        <v>0</v>
      </c>
      <c r="DA255" s="300">
        <f t="shared" si="217"/>
        <v>0</v>
      </c>
      <c r="DB255" s="300">
        <f t="shared" si="218"/>
        <v>0</v>
      </c>
      <c r="DC255" s="300"/>
      <c r="DD255" s="300"/>
      <c r="DE255" s="300"/>
      <c r="DF255" s="300"/>
    </row>
    <row r="256" spans="1:110" ht="28.5" x14ac:dyDescent="0.35">
      <c r="A256" s="147" t="s">
        <v>1353</v>
      </c>
      <c r="B256" s="21" t="s">
        <v>94</v>
      </c>
      <c r="C256" s="138" t="s">
        <v>144</v>
      </c>
      <c r="D256" s="72" t="s">
        <v>452</v>
      </c>
      <c r="E256" s="7"/>
      <c r="F256" s="7">
        <v>1</v>
      </c>
      <c r="G256" s="8">
        <v>1030000</v>
      </c>
      <c r="H256" s="9">
        <f t="shared" si="212"/>
        <v>1030000</v>
      </c>
      <c r="I256" s="10"/>
      <c r="J256" s="10"/>
      <c r="K256" s="10"/>
      <c r="L256" s="11"/>
      <c r="M256" s="8">
        <v>0</v>
      </c>
      <c r="N256" s="8">
        <v>0</v>
      </c>
      <c r="O256" s="8">
        <v>0</v>
      </c>
      <c r="P256" s="11" t="s">
        <v>860</v>
      </c>
      <c r="Q256" s="11"/>
      <c r="R256" s="11"/>
      <c r="S256" s="11"/>
      <c r="T256" s="12">
        <v>0</v>
      </c>
      <c r="U256" s="12">
        <v>0</v>
      </c>
      <c r="V256" s="11">
        <v>0</v>
      </c>
      <c r="W256" s="11" t="s">
        <v>860</v>
      </c>
      <c r="X256" s="13" t="e">
        <f t="shared" si="276"/>
        <v>#DIV/0!</v>
      </c>
      <c r="Y256" s="14">
        <f t="shared" si="277"/>
        <v>1000</v>
      </c>
      <c r="Z256" s="15">
        <v>1000</v>
      </c>
      <c r="AA256" s="15">
        <f t="shared" si="278"/>
        <v>1030000000</v>
      </c>
      <c r="AB256" s="16"/>
      <c r="AC256" s="16"/>
      <c r="AD256" s="269" t="e">
        <f t="shared" si="271"/>
        <v>#DIV/0!</v>
      </c>
      <c r="AE256" s="269">
        <f t="shared" si="272"/>
        <v>0</v>
      </c>
      <c r="AF256" s="18">
        <v>0</v>
      </c>
      <c r="AG256" s="18">
        <f t="shared" si="279"/>
        <v>0</v>
      </c>
      <c r="AH256" s="59"/>
      <c r="AI256" s="129">
        <f t="shared" si="280"/>
        <v>0</v>
      </c>
      <c r="AJ256" s="290">
        <v>0</v>
      </c>
      <c r="AK256" s="9">
        <f t="shared" si="281"/>
        <v>0</v>
      </c>
      <c r="AL256" s="259">
        <f t="shared" si="282"/>
        <v>0</v>
      </c>
      <c r="AM256" s="259">
        <f t="shared" si="283"/>
        <v>0</v>
      </c>
      <c r="AN256" s="262">
        <v>0</v>
      </c>
      <c r="AO256" s="262">
        <f t="shared" si="219"/>
        <v>0</v>
      </c>
      <c r="AP256" s="262">
        <f t="shared" si="220"/>
        <v>0</v>
      </c>
      <c r="AQ256" s="262">
        <f t="shared" si="221"/>
        <v>0</v>
      </c>
      <c r="AR256" s="274">
        <v>0</v>
      </c>
      <c r="AS256" s="274">
        <f t="shared" si="222"/>
        <v>0</v>
      </c>
      <c r="AT256" s="274">
        <f t="shared" si="223"/>
        <v>0</v>
      </c>
      <c r="AU256" s="274">
        <f t="shared" si="224"/>
        <v>0</v>
      </c>
      <c r="AV256" s="262">
        <v>0</v>
      </c>
      <c r="AW256" s="262">
        <f t="shared" si="225"/>
        <v>0</v>
      </c>
      <c r="AX256" s="262">
        <f t="shared" si="226"/>
        <v>0</v>
      </c>
      <c r="AY256" s="262">
        <f t="shared" si="227"/>
        <v>0</v>
      </c>
      <c r="AZ256" s="262">
        <f t="shared" si="228"/>
        <v>0</v>
      </c>
      <c r="BA256" s="262">
        <f t="shared" si="229"/>
        <v>0</v>
      </c>
      <c r="BB256" s="262">
        <f t="shared" si="230"/>
        <v>0</v>
      </c>
      <c r="BC256" s="262">
        <f t="shared" si="231"/>
        <v>0</v>
      </c>
      <c r="BD256" s="261">
        <v>0</v>
      </c>
      <c r="BE256" s="262">
        <f t="shared" si="232"/>
        <v>0</v>
      </c>
      <c r="BF256" s="262">
        <f t="shared" si="233"/>
        <v>0</v>
      </c>
      <c r="BG256" s="262">
        <f t="shared" si="234"/>
        <v>0</v>
      </c>
      <c r="BH256" s="262">
        <v>0</v>
      </c>
      <c r="BI256" s="262">
        <f t="shared" si="235"/>
        <v>0</v>
      </c>
      <c r="BJ256" s="262">
        <f t="shared" si="236"/>
        <v>0</v>
      </c>
      <c r="BK256" s="262">
        <f t="shared" si="237"/>
        <v>0</v>
      </c>
      <c r="BL256" s="262">
        <v>0</v>
      </c>
      <c r="BM256" s="262">
        <f t="shared" si="238"/>
        <v>0</v>
      </c>
      <c r="BN256" s="262">
        <f t="shared" si="239"/>
        <v>0</v>
      </c>
      <c r="BO256" s="262">
        <f t="shared" si="240"/>
        <v>0</v>
      </c>
      <c r="BP256" s="262">
        <f t="shared" si="241"/>
        <v>0</v>
      </c>
      <c r="BQ256" s="262">
        <f t="shared" si="242"/>
        <v>0</v>
      </c>
      <c r="BR256" s="262">
        <f t="shared" si="243"/>
        <v>0</v>
      </c>
      <c r="BS256" s="262">
        <f t="shared" si="244"/>
        <v>0</v>
      </c>
      <c r="BT256" s="262">
        <v>0</v>
      </c>
      <c r="BU256" s="262">
        <f t="shared" si="245"/>
        <v>0</v>
      </c>
      <c r="BV256" s="262">
        <f t="shared" si="246"/>
        <v>0</v>
      </c>
      <c r="BW256" s="262">
        <f t="shared" si="247"/>
        <v>0</v>
      </c>
      <c r="BX256" s="261">
        <v>0</v>
      </c>
      <c r="BY256" s="262">
        <f t="shared" si="248"/>
        <v>0</v>
      </c>
      <c r="BZ256" s="262">
        <f t="shared" si="249"/>
        <v>0</v>
      </c>
      <c r="CA256" s="262">
        <f t="shared" si="250"/>
        <v>0</v>
      </c>
      <c r="CB256" s="262">
        <v>0</v>
      </c>
      <c r="CC256" s="262">
        <f t="shared" si="251"/>
        <v>0</v>
      </c>
      <c r="CD256" s="262">
        <f t="shared" si="252"/>
        <v>0</v>
      </c>
      <c r="CE256" s="262">
        <f t="shared" si="253"/>
        <v>0</v>
      </c>
      <c r="CF256" s="262">
        <f t="shared" si="254"/>
        <v>0</v>
      </c>
      <c r="CG256" s="262">
        <f t="shared" si="255"/>
        <v>0</v>
      </c>
      <c r="CH256" s="262">
        <f t="shared" si="256"/>
        <v>0</v>
      </c>
      <c r="CI256" s="262">
        <f t="shared" si="257"/>
        <v>0</v>
      </c>
      <c r="CJ256" s="262">
        <v>0</v>
      </c>
      <c r="CK256" s="262">
        <f t="shared" si="258"/>
        <v>0</v>
      </c>
      <c r="CL256" s="262">
        <f t="shared" si="259"/>
        <v>0</v>
      </c>
      <c r="CM256" s="262">
        <f t="shared" si="260"/>
        <v>0</v>
      </c>
      <c r="CN256" s="262">
        <v>0</v>
      </c>
      <c r="CO256" s="262">
        <f t="shared" si="261"/>
        <v>0</v>
      </c>
      <c r="CP256" s="262">
        <f t="shared" si="262"/>
        <v>0</v>
      </c>
      <c r="CQ256" s="262">
        <f t="shared" si="263"/>
        <v>0</v>
      </c>
      <c r="CR256" s="262">
        <v>0</v>
      </c>
      <c r="CS256" s="262">
        <f t="shared" si="264"/>
        <v>0</v>
      </c>
      <c r="CT256" s="262">
        <f t="shared" si="265"/>
        <v>0</v>
      </c>
      <c r="CU256" s="262">
        <f t="shared" si="266"/>
        <v>0</v>
      </c>
      <c r="CV256" s="262">
        <f t="shared" si="267"/>
        <v>0</v>
      </c>
      <c r="CW256" s="262">
        <f t="shared" si="268"/>
        <v>0</v>
      </c>
      <c r="CX256" s="271">
        <f t="shared" si="269"/>
        <v>0</v>
      </c>
      <c r="CY256" s="271">
        <f t="shared" si="270"/>
        <v>0</v>
      </c>
      <c r="CZ256" s="300">
        <f t="shared" si="216"/>
        <v>0</v>
      </c>
      <c r="DA256" s="300">
        <f t="shared" si="217"/>
        <v>0</v>
      </c>
      <c r="DB256" s="300">
        <f t="shared" si="218"/>
        <v>0</v>
      </c>
      <c r="DC256" s="300"/>
      <c r="DD256" s="300"/>
      <c r="DE256" s="300"/>
      <c r="DF256" s="300"/>
    </row>
    <row r="257" spans="1:110" x14ac:dyDescent="0.35">
      <c r="A257" s="68" t="s">
        <v>8</v>
      </c>
      <c r="B257" s="21" t="s">
        <v>94</v>
      </c>
      <c r="C257" s="180" t="s">
        <v>457</v>
      </c>
      <c r="D257" s="91" t="s">
        <v>452</v>
      </c>
      <c r="E257" s="177">
        <v>1</v>
      </c>
      <c r="F257" s="7">
        <v>1</v>
      </c>
      <c r="G257" s="8">
        <v>1126400</v>
      </c>
      <c r="H257" s="9">
        <f t="shared" si="212"/>
        <v>1126400</v>
      </c>
      <c r="I257" s="10"/>
      <c r="J257" s="10"/>
      <c r="K257" s="10"/>
      <c r="L257" s="11"/>
      <c r="M257" s="8">
        <v>0</v>
      </c>
      <c r="N257" s="8">
        <v>0</v>
      </c>
      <c r="O257" s="8">
        <v>0</v>
      </c>
      <c r="P257" s="11" t="s">
        <v>860</v>
      </c>
      <c r="Q257" s="11"/>
      <c r="R257" s="11"/>
      <c r="S257" s="11"/>
      <c r="T257" s="12">
        <v>0</v>
      </c>
      <c r="U257" s="12">
        <v>0</v>
      </c>
      <c r="V257" s="11">
        <v>0</v>
      </c>
      <c r="W257" s="11" t="s">
        <v>860</v>
      </c>
      <c r="X257" s="13">
        <f t="shared" si="276"/>
        <v>1000</v>
      </c>
      <c r="Y257" s="14">
        <f t="shared" si="277"/>
        <v>1000</v>
      </c>
      <c r="Z257" s="15">
        <v>1000</v>
      </c>
      <c r="AA257" s="15">
        <f t="shared" si="278"/>
        <v>1126400000</v>
      </c>
      <c r="AB257" s="16"/>
      <c r="AC257" s="16"/>
      <c r="AD257" s="269">
        <f t="shared" si="271"/>
        <v>0</v>
      </c>
      <c r="AE257" s="269">
        <f t="shared" si="272"/>
        <v>0</v>
      </c>
      <c r="AF257" s="18">
        <v>0</v>
      </c>
      <c r="AG257" s="18">
        <f t="shared" si="279"/>
        <v>0</v>
      </c>
      <c r="AH257" s="59"/>
      <c r="AI257" s="129">
        <f t="shared" si="280"/>
        <v>0</v>
      </c>
      <c r="AJ257" s="290">
        <v>0</v>
      </c>
      <c r="AK257" s="9">
        <f t="shared" si="281"/>
        <v>0</v>
      </c>
      <c r="AL257" s="259">
        <f t="shared" si="282"/>
        <v>0</v>
      </c>
      <c r="AM257" s="259">
        <f t="shared" si="283"/>
        <v>0</v>
      </c>
      <c r="AN257" s="262"/>
      <c r="AO257" s="262">
        <f t="shared" si="219"/>
        <v>0</v>
      </c>
      <c r="AP257" s="262">
        <f t="shared" si="220"/>
        <v>0</v>
      </c>
      <c r="AQ257" s="262">
        <f t="shared" si="221"/>
        <v>0</v>
      </c>
      <c r="AR257" s="274"/>
      <c r="AS257" s="274">
        <f t="shared" si="222"/>
        <v>0</v>
      </c>
      <c r="AT257" s="274">
        <f t="shared" si="223"/>
        <v>0</v>
      </c>
      <c r="AU257" s="274">
        <f t="shared" si="224"/>
        <v>0</v>
      </c>
      <c r="AV257" s="262"/>
      <c r="AW257" s="262">
        <f t="shared" si="225"/>
        <v>0</v>
      </c>
      <c r="AX257" s="262">
        <f t="shared" si="226"/>
        <v>0</v>
      </c>
      <c r="AY257" s="262">
        <f t="shared" si="227"/>
        <v>0</v>
      </c>
      <c r="AZ257" s="262">
        <f t="shared" si="228"/>
        <v>0</v>
      </c>
      <c r="BA257" s="262">
        <f t="shared" si="229"/>
        <v>0</v>
      </c>
      <c r="BB257" s="262">
        <f t="shared" si="230"/>
        <v>0</v>
      </c>
      <c r="BC257" s="262">
        <f t="shared" si="231"/>
        <v>0</v>
      </c>
      <c r="BD257" s="261"/>
      <c r="BE257" s="262">
        <f t="shared" si="232"/>
        <v>0</v>
      </c>
      <c r="BF257" s="262">
        <f t="shared" si="233"/>
        <v>0</v>
      </c>
      <c r="BG257" s="262">
        <f t="shared" si="234"/>
        <v>0</v>
      </c>
      <c r="BH257" s="262"/>
      <c r="BI257" s="262">
        <f t="shared" si="235"/>
        <v>0</v>
      </c>
      <c r="BJ257" s="262">
        <f t="shared" si="236"/>
        <v>0</v>
      </c>
      <c r="BK257" s="262">
        <f t="shared" si="237"/>
        <v>0</v>
      </c>
      <c r="BL257" s="262"/>
      <c r="BM257" s="262">
        <f t="shared" si="238"/>
        <v>0</v>
      </c>
      <c r="BN257" s="262">
        <f t="shared" si="239"/>
        <v>0</v>
      </c>
      <c r="BO257" s="262">
        <f t="shared" si="240"/>
        <v>0</v>
      </c>
      <c r="BP257" s="262">
        <f t="shared" si="241"/>
        <v>0</v>
      </c>
      <c r="BQ257" s="262">
        <f t="shared" si="242"/>
        <v>0</v>
      </c>
      <c r="BR257" s="262">
        <f t="shared" si="243"/>
        <v>0</v>
      </c>
      <c r="BS257" s="262">
        <f t="shared" si="244"/>
        <v>0</v>
      </c>
      <c r="BT257" s="262"/>
      <c r="BU257" s="262">
        <f t="shared" si="245"/>
        <v>0</v>
      </c>
      <c r="BV257" s="262">
        <f t="shared" si="246"/>
        <v>0</v>
      </c>
      <c r="BW257" s="262">
        <f t="shared" si="247"/>
        <v>0</v>
      </c>
      <c r="BX257" s="261"/>
      <c r="BY257" s="262">
        <f t="shared" si="248"/>
        <v>0</v>
      </c>
      <c r="BZ257" s="262">
        <f t="shared" si="249"/>
        <v>0</v>
      </c>
      <c r="CA257" s="262">
        <f t="shared" si="250"/>
        <v>0</v>
      </c>
      <c r="CB257" s="262"/>
      <c r="CC257" s="262">
        <f t="shared" si="251"/>
        <v>0</v>
      </c>
      <c r="CD257" s="262">
        <f t="shared" si="252"/>
        <v>0</v>
      </c>
      <c r="CE257" s="262">
        <f t="shared" si="253"/>
        <v>0</v>
      </c>
      <c r="CF257" s="262">
        <f t="shared" si="254"/>
        <v>0</v>
      </c>
      <c r="CG257" s="262">
        <f t="shared" si="255"/>
        <v>0</v>
      </c>
      <c r="CH257" s="262">
        <f t="shared" si="256"/>
        <v>0</v>
      </c>
      <c r="CI257" s="262">
        <f t="shared" si="257"/>
        <v>0</v>
      </c>
      <c r="CJ257" s="262"/>
      <c r="CK257" s="262">
        <f t="shared" si="258"/>
        <v>0</v>
      </c>
      <c r="CL257" s="262">
        <f t="shared" si="259"/>
        <v>0</v>
      </c>
      <c r="CM257" s="262">
        <f t="shared" si="260"/>
        <v>0</v>
      </c>
      <c r="CN257" s="262"/>
      <c r="CO257" s="262">
        <f t="shared" si="261"/>
        <v>0</v>
      </c>
      <c r="CP257" s="262">
        <f t="shared" si="262"/>
        <v>0</v>
      </c>
      <c r="CQ257" s="262">
        <f t="shared" si="263"/>
        <v>0</v>
      </c>
      <c r="CR257" s="262">
        <v>0</v>
      </c>
      <c r="CS257" s="262">
        <f t="shared" si="264"/>
        <v>0</v>
      </c>
      <c r="CT257" s="262">
        <f t="shared" si="265"/>
        <v>0</v>
      </c>
      <c r="CU257" s="262">
        <f t="shared" si="266"/>
        <v>0</v>
      </c>
      <c r="CV257" s="262">
        <f t="shared" si="267"/>
        <v>0</v>
      </c>
      <c r="CW257" s="262">
        <f t="shared" si="268"/>
        <v>0</v>
      </c>
      <c r="CX257" s="271">
        <f t="shared" si="269"/>
        <v>0</v>
      </c>
      <c r="CY257" s="271">
        <f t="shared" si="270"/>
        <v>0</v>
      </c>
      <c r="CZ257" s="300">
        <f t="shared" si="216"/>
        <v>0</v>
      </c>
      <c r="DA257" s="300">
        <f t="shared" si="217"/>
        <v>0</v>
      </c>
      <c r="DB257" s="300">
        <f t="shared" si="218"/>
        <v>0</v>
      </c>
      <c r="DC257" s="300"/>
      <c r="DD257" s="300"/>
      <c r="DE257" s="300"/>
      <c r="DF257" s="300"/>
    </row>
    <row r="258" spans="1:110" x14ac:dyDescent="0.35">
      <c r="A258" s="68" t="s">
        <v>8</v>
      </c>
      <c r="B258" s="21" t="s">
        <v>94</v>
      </c>
      <c r="C258" s="180" t="s">
        <v>439</v>
      </c>
      <c r="D258" s="183"/>
      <c r="E258" s="177">
        <v>1</v>
      </c>
      <c r="F258" s="7">
        <v>10</v>
      </c>
      <c r="G258" s="8">
        <v>613888</v>
      </c>
      <c r="H258" s="9">
        <f t="shared" si="212"/>
        <v>61388.800000000003</v>
      </c>
      <c r="I258" s="10"/>
      <c r="J258" s="10"/>
      <c r="K258" s="10"/>
      <c r="L258" s="11"/>
      <c r="M258" s="8">
        <v>0</v>
      </c>
      <c r="N258" s="8">
        <v>0</v>
      </c>
      <c r="O258" s="8">
        <v>0</v>
      </c>
      <c r="P258" s="11" t="s">
        <v>860</v>
      </c>
      <c r="Q258" s="11"/>
      <c r="R258" s="11"/>
      <c r="S258" s="11"/>
      <c r="T258" s="12">
        <v>0</v>
      </c>
      <c r="U258" s="12">
        <v>0</v>
      </c>
      <c r="V258" s="12">
        <v>0</v>
      </c>
      <c r="W258" s="11" t="s">
        <v>860</v>
      </c>
      <c r="X258" s="13">
        <f t="shared" si="276"/>
        <v>6400</v>
      </c>
      <c r="Y258" s="14">
        <f t="shared" si="277"/>
        <v>6400</v>
      </c>
      <c r="Z258" s="15">
        <v>64000</v>
      </c>
      <c r="AA258" s="15">
        <f t="shared" si="278"/>
        <v>3928883200</v>
      </c>
      <c r="AB258" s="16"/>
      <c r="AC258" s="16"/>
      <c r="AD258" s="269">
        <f t="shared" si="271"/>
        <v>0</v>
      </c>
      <c r="AE258" s="269">
        <f t="shared" si="272"/>
        <v>0</v>
      </c>
      <c r="AF258" s="18">
        <v>0</v>
      </c>
      <c r="AG258" s="18">
        <f t="shared" si="279"/>
        <v>0</v>
      </c>
      <c r="AH258" s="59"/>
      <c r="AI258" s="129">
        <f t="shared" si="280"/>
        <v>0</v>
      </c>
      <c r="AJ258" s="290">
        <v>0</v>
      </c>
      <c r="AK258" s="9">
        <f t="shared" si="281"/>
        <v>0</v>
      </c>
      <c r="AL258" s="259">
        <f t="shared" si="282"/>
        <v>0</v>
      </c>
      <c r="AM258" s="259">
        <f t="shared" si="283"/>
        <v>0</v>
      </c>
      <c r="AN258" s="262"/>
      <c r="AO258" s="262">
        <f t="shared" si="219"/>
        <v>0</v>
      </c>
      <c r="AP258" s="262">
        <f t="shared" si="220"/>
        <v>0</v>
      </c>
      <c r="AQ258" s="262">
        <f t="shared" si="221"/>
        <v>0</v>
      </c>
      <c r="AR258" s="274"/>
      <c r="AS258" s="274">
        <f t="shared" si="222"/>
        <v>0</v>
      </c>
      <c r="AT258" s="274">
        <f t="shared" si="223"/>
        <v>0</v>
      </c>
      <c r="AU258" s="274">
        <f t="shared" si="224"/>
        <v>0</v>
      </c>
      <c r="AV258" s="262"/>
      <c r="AW258" s="262">
        <f t="shared" si="225"/>
        <v>0</v>
      </c>
      <c r="AX258" s="262">
        <f t="shared" si="226"/>
        <v>0</v>
      </c>
      <c r="AY258" s="262">
        <f t="shared" si="227"/>
        <v>0</v>
      </c>
      <c r="AZ258" s="262">
        <f t="shared" si="228"/>
        <v>0</v>
      </c>
      <c r="BA258" s="262">
        <f t="shared" si="229"/>
        <v>0</v>
      </c>
      <c r="BB258" s="262">
        <f t="shared" si="230"/>
        <v>0</v>
      </c>
      <c r="BC258" s="262">
        <f t="shared" si="231"/>
        <v>0</v>
      </c>
      <c r="BD258" s="261"/>
      <c r="BE258" s="262">
        <f t="shared" si="232"/>
        <v>0</v>
      </c>
      <c r="BF258" s="262">
        <f t="shared" si="233"/>
        <v>0</v>
      </c>
      <c r="BG258" s="262">
        <f t="shared" si="234"/>
        <v>0</v>
      </c>
      <c r="BH258" s="262"/>
      <c r="BI258" s="262">
        <f t="shared" si="235"/>
        <v>0</v>
      </c>
      <c r="BJ258" s="262">
        <f t="shared" si="236"/>
        <v>0</v>
      </c>
      <c r="BK258" s="262">
        <f t="shared" si="237"/>
        <v>0</v>
      </c>
      <c r="BL258" s="262"/>
      <c r="BM258" s="262">
        <f t="shared" si="238"/>
        <v>0</v>
      </c>
      <c r="BN258" s="262">
        <f t="shared" si="239"/>
        <v>0</v>
      </c>
      <c r="BO258" s="262">
        <f t="shared" si="240"/>
        <v>0</v>
      </c>
      <c r="BP258" s="262">
        <f t="shared" si="241"/>
        <v>0</v>
      </c>
      <c r="BQ258" s="262">
        <f t="shared" si="242"/>
        <v>0</v>
      </c>
      <c r="BR258" s="262">
        <f t="shared" si="243"/>
        <v>0</v>
      </c>
      <c r="BS258" s="262">
        <f t="shared" si="244"/>
        <v>0</v>
      </c>
      <c r="BT258" s="262"/>
      <c r="BU258" s="262">
        <f t="shared" si="245"/>
        <v>0</v>
      </c>
      <c r="BV258" s="262">
        <f t="shared" si="246"/>
        <v>0</v>
      </c>
      <c r="BW258" s="262">
        <f t="shared" si="247"/>
        <v>0</v>
      </c>
      <c r="BX258" s="261"/>
      <c r="BY258" s="262">
        <f t="shared" si="248"/>
        <v>0</v>
      </c>
      <c r="BZ258" s="262">
        <f t="shared" si="249"/>
        <v>0</v>
      </c>
      <c r="CA258" s="262">
        <f t="shared" si="250"/>
        <v>0</v>
      </c>
      <c r="CB258" s="262"/>
      <c r="CC258" s="262">
        <f t="shared" si="251"/>
        <v>0</v>
      </c>
      <c r="CD258" s="262">
        <f t="shared" si="252"/>
        <v>0</v>
      </c>
      <c r="CE258" s="262">
        <f t="shared" si="253"/>
        <v>0</v>
      </c>
      <c r="CF258" s="262">
        <f t="shared" si="254"/>
        <v>0</v>
      </c>
      <c r="CG258" s="262">
        <f t="shared" si="255"/>
        <v>0</v>
      </c>
      <c r="CH258" s="262">
        <f t="shared" si="256"/>
        <v>0</v>
      </c>
      <c r="CI258" s="262">
        <f t="shared" si="257"/>
        <v>0</v>
      </c>
      <c r="CJ258" s="262"/>
      <c r="CK258" s="262">
        <f t="shared" si="258"/>
        <v>0</v>
      </c>
      <c r="CL258" s="262">
        <f t="shared" si="259"/>
        <v>0</v>
      </c>
      <c r="CM258" s="262">
        <f t="shared" si="260"/>
        <v>0</v>
      </c>
      <c r="CN258" s="262"/>
      <c r="CO258" s="262">
        <f t="shared" si="261"/>
        <v>0</v>
      </c>
      <c r="CP258" s="262">
        <f t="shared" si="262"/>
        <v>0</v>
      </c>
      <c r="CQ258" s="262">
        <f t="shared" si="263"/>
        <v>0</v>
      </c>
      <c r="CR258" s="262">
        <v>0</v>
      </c>
      <c r="CS258" s="262">
        <f t="shared" si="264"/>
        <v>0</v>
      </c>
      <c r="CT258" s="262">
        <f t="shared" si="265"/>
        <v>0</v>
      </c>
      <c r="CU258" s="262">
        <f t="shared" si="266"/>
        <v>0</v>
      </c>
      <c r="CV258" s="262">
        <f t="shared" si="267"/>
        <v>0</v>
      </c>
      <c r="CW258" s="262">
        <f t="shared" si="268"/>
        <v>0</v>
      </c>
      <c r="CX258" s="271">
        <f t="shared" si="269"/>
        <v>0</v>
      </c>
      <c r="CY258" s="271">
        <f t="shared" si="270"/>
        <v>0</v>
      </c>
      <c r="CZ258" s="300">
        <f t="shared" si="216"/>
        <v>0</v>
      </c>
      <c r="DA258" s="300">
        <f t="shared" si="217"/>
        <v>0</v>
      </c>
      <c r="DB258" s="300">
        <f t="shared" si="218"/>
        <v>0</v>
      </c>
      <c r="DC258" s="300"/>
      <c r="DD258" s="300"/>
      <c r="DE258" s="300"/>
      <c r="DF258" s="300"/>
    </row>
    <row r="259" spans="1:110" ht="28.5" x14ac:dyDescent="0.35">
      <c r="A259" s="147" t="s">
        <v>1353</v>
      </c>
      <c r="B259" s="21" t="s">
        <v>94</v>
      </c>
      <c r="C259" s="138" t="s">
        <v>157</v>
      </c>
      <c r="D259" s="73" t="s">
        <v>141</v>
      </c>
      <c r="E259" s="7"/>
      <c r="F259" s="7">
        <v>60</v>
      </c>
      <c r="G259" s="8">
        <v>658660</v>
      </c>
      <c r="H259" s="9">
        <f t="shared" si="212"/>
        <v>10977.666666666666</v>
      </c>
      <c r="I259" s="10"/>
      <c r="J259" s="10"/>
      <c r="K259" s="10"/>
      <c r="L259" s="11"/>
      <c r="M259" s="8">
        <v>0</v>
      </c>
      <c r="N259" s="8">
        <v>0</v>
      </c>
      <c r="O259" s="8">
        <v>0</v>
      </c>
      <c r="P259" s="11" t="s">
        <v>860</v>
      </c>
      <c r="Q259" s="11"/>
      <c r="R259" s="11"/>
      <c r="S259" s="11"/>
      <c r="T259" s="12">
        <v>0</v>
      </c>
      <c r="U259" s="12">
        <v>0</v>
      </c>
      <c r="V259" s="12">
        <v>0</v>
      </c>
      <c r="W259" s="11" t="s">
        <v>860</v>
      </c>
      <c r="X259" s="13" t="e">
        <f t="shared" si="276"/>
        <v>#DIV/0!</v>
      </c>
      <c r="Y259" s="14">
        <f t="shared" si="277"/>
        <v>48000</v>
      </c>
      <c r="Z259" s="15">
        <v>2880000</v>
      </c>
      <c r="AA259" s="15">
        <f t="shared" si="278"/>
        <v>31615680000</v>
      </c>
      <c r="AB259" s="16"/>
      <c r="AC259" s="16"/>
      <c r="AD259" s="269" t="e">
        <f t="shared" si="271"/>
        <v>#DIV/0!</v>
      </c>
      <c r="AE259" s="269">
        <f t="shared" si="272"/>
        <v>0</v>
      </c>
      <c r="AF259" s="18">
        <v>0</v>
      </c>
      <c r="AG259" s="18">
        <f t="shared" si="279"/>
        <v>0</v>
      </c>
      <c r="AH259" s="59"/>
      <c r="AI259" s="129">
        <f t="shared" si="280"/>
        <v>0</v>
      </c>
      <c r="AJ259" s="290">
        <v>0</v>
      </c>
      <c r="AK259" s="9">
        <f t="shared" si="281"/>
        <v>0</v>
      </c>
      <c r="AL259" s="259">
        <f t="shared" si="282"/>
        <v>0</v>
      </c>
      <c r="AM259" s="259">
        <f t="shared" si="283"/>
        <v>0</v>
      </c>
      <c r="AN259" s="262">
        <v>0</v>
      </c>
      <c r="AO259" s="262">
        <f t="shared" si="219"/>
        <v>0</v>
      </c>
      <c r="AP259" s="262">
        <f t="shared" si="220"/>
        <v>0</v>
      </c>
      <c r="AQ259" s="262">
        <f t="shared" si="221"/>
        <v>0</v>
      </c>
      <c r="AR259" s="274">
        <v>0</v>
      </c>
      <c r="AS259" s="274">
        <f t="shared" si="222"/>
        <v>0</v>
      </c>
      <c r="AT259" s="274">
        <f t="shared" si="223"/>
        <v>0</v>
      </c>
      <c r="AU259" s="274">
        <f t="shared" si="224"/>
        <v>0</v>
      </c>
      <c r="AV259" s="262">
        <v>0</v>
      </c>
      <c r="AW259" s="262">
        <f t="shared" si="225"/>
        <v>0</v>
      </c>
      <c r="AX259" s="262">
        <f t="shared" si="226"/>
        <v>0</v>
      </c>
      <c r="AY259" s="262">
        <f t="shared" si="227"/>
        <v>0</v>
      </c>
      <c r="AZ259" s="262">
        <f t="shared" si="228"/>
        <v>0</v>
      </c>
      <c r="BA259" s="262">
        <f t="shared" si="229"/>
        <v>0</v>
      </c>
      <c r="BB259" s="262">
        <f t="shared" si="230"/>
        <v>0</v>
      </c>
      <c r="BC259" s="262">
        <f t="shared" si="231"/>
        <v>0</v>
      </c>
      <c r="BD259" s="261">
        <v>0</v>
      </c>
      <c r="BE259" s="262">
        <f t="shared" si="232"/>
        <v>0</v>
      </c>
      <c r="BF259" s="262">
        <f t="shared" si="233"/>
        <v>0</v>
      </c>
      <c r="BG259" s="262">
        <f t="shared" si="234"/>
        <v>0</v>
      </c>
      <c r="BH259" s="262">
        <v>0</v>
      </c>
      <c r="BI259" s="262">
        <f t="shared" si="235"/>
        <v>0</v>
      </c>
      <c r="BJ259" s="262">
        <f t="shared" si="236"/>
        <v>0</v>
      </c>
      <c r="BK259" s="262">
        <f t="shared" si="237"/>
        <v>0</v>
      </c>
      <c r="BL259" s="262">
        <v>0</v>
      </c>
      <c r="BM259" s="262">
        <f t="shared" si="238"/>
        <v>0</v>
      </c>
      <c r="BN259" s="262">
        <f t="shared" si="239"/>
        <v>0</v>
      </c>
      <c r="BO259" s="262">
        <f t="shared" si="240"/>
        <v>0</v>
      </c>
      <c r="BP259" s="262">
        <f t="shared" si="241"/>
        <v>0</v>
      </c>
      <c r="BQ259" s="262">
        <f t="shared" si="242"/>
        <v>0</v>
      </c>
      <c r="BR259" s="262">
        <f t="shared" si="243"/>
        <v>0</v>
      </c>
      <c r="BS259" s="262">
        <f t="shared" si="244"/>
        <v>0</v>
      </c>
      <c r="BT259" s="262">
        <v>0</v>
      </c>
      <c r="BU259" s="262">
        <f t="shared" si="245"/>
        <v>0</v>
      </c>
      <c r="BV259" s="262">
        <f t="shared" si="246"/>
        <v>0</v>
      </c>
      <c r="BW259" s="262">
        <f t="shared" si="247"/>
        <v>0</v>
      </c>
      <c r="BX259" s="261">
        <v>0</v>
      </c>
      <c r="BY259" s="262">
        <f t="shared" si="248"/>
        <v>0</v>
      </c>
      <c r="BZ259" s="262">
        <f t="shared" si="249"/>
        <v>0</v>
      </c>
      <c r="CA259" s="262">
        <f t="shared" si="250"/>
        <v>0</v>
      </c>
      <c r="CB259" s="262">
        <v>0</v>
      </c>
      <c r="CC259" s="262">
        <f t="shared" si="251"/>
        <v>0</v>
      </c>
      <c r="CD259" s="262">
        <f t="shared" si="252"/>
        <v>0</v>
      </c>
      <c r="CE259" s="262">
        <f t="shared" si="253"/>
        <v>0</v>
      </c>
      <c r="CF259" s="262">
        <f t="shared" si="254"/>
        <v>0</v>
      </c>
      <c r="CG259" s="262">
        <f t="shared" si="255"/>
        <v>0</v>
      </c>
      <c r="CH259" s="262">
        <f t="shared" si="256"/>
        <v>0</v>
      </c>
      <c r="CI259" s="262">
        <f t="shared" si="257"/>
        <v>0</v>
      </c>
      <c r="CJ259" s="262">
        <v>0</v>
      </c>
      <c r="CK259" s="262">
        <f t="shared" si="258"/>
        <v>0</v>
      </c>
      <c r="CL259" s="262">
        <f t="shared" si="259"/>
        <v>0</v>
      </c>
      <c r="CM259" s="262">
        <f t="shared" si="260"/>
        <v>0</v>
      </c>
      <c r="CN259" s="262">
        <v>0</v>
      </c>
      <c r="CO259" s="262">
        <f t="shared" si="261"/>
        <v>0</v>
      </c>
      <c r="CP259" s="262">
        <f t="shared" si="262"/>
        <v>0</v>
      </c>
      <c r="CQ259" s="262">
        <f t="shared" si="263"/>
        <v>0</v>
      </c>
      <c r="CR259" s="262">
        <v>0</v>
      </c>
      <c r="CS259" s="262">
        <f t="shared" si="264"/>
        <v>0</v>
      </c>
      <c r="CT259" s="262">
        <f t="shared" si="265"/>
        <v>0</v>
      </c>
      <c r="CU259" s="262">
        <f t="shared" si="266"/>
        <v>0</v>
      </c>
      <c r="CV259" s="262">
        <f t="shared" si="267"/>
        <v>0</v>
      </c>
      <c r="CW259" s="262">
        <f t="shared" si="268"/>
        <v>0</v>
      </c>
      <c r="CX259" s="271">
        <f t="shared" si="269"/>
        <v>0</v>
      </c>
      <c r="CY259" s="271">
        <f t="shared" si="270"/>
        <v>0</v>
      </c>
      <c r="CZ259" s="300">
        <f t="shared" si="216"/>
        <v>0</v>
      </c>
      <c r="DA259" s="300">
        <f t="shared" si="217"/>
        <v>0</v>
      </c>
      <c r="DB259" s="300">
        <f t="shared" si="218"/>
        <v>0</v>
      </c>
      <c r="DC259" s="300"/>
      <c r="DD259" s="300"/>
      <c r="DE259" s="300"/>
      <c r="DF259" s="300"/>
    </row>
    <row r="260" spans="1:110" x14ac:dyDescent="0.35">
      <c r="A260" s="68" t="s">
        <v>8</v>
      </c>
      <c r="B260" s="21" t="s">
        <v>94</v>
      </c>
      <c r="C260" s="180" t="s">
        <v>131</v>
      </c>
      <c r="D260" s="8"/>
      <c r="E260" s="177">
        <v>1</v>
      </c>
      <c r="F260" s="7">
        <v>60</v>
      </c>
      <c r="G260" s="8">
        <v>989894</v>
      </c>
      <c r="H260" s="9">
        <f t="shared" si="212"/>
        <v>16498.233333333334</v>
      </c>
      <c r="I260" s="10"/>
      <c r="J260" s="10"/>
      <c r="K260" s="10"/>
      <c r="L260" s="11"/>
      <c r="M260" s="8">
        <v>0</v>
      </c>
      <c r="N260" s="8">
        <v>0</v>
      </c>
      <c r="O260" s="8">
        <v>0</v>
      </c>
      <c r="P260" s="11" t="s">
        <v>860</v>
      </c>
      <c r="Q260" s="11"/>
      <c r="R260" s="11"/>
      <c r="S260" s="11"/>
      <c r="T260" s="12">
        <v>0</v>
      </c>
      <c r="U260" s="12">
        <v>0</v>
      </c>
      <c r="V260" s="12">
        <v>0</v>
      </c>
      <c r="W260" s="11" t="s">
        <v>860</v>
      </c>
      <c r="X260" s="13">
        <f t="shared" si="276"/>
        <v>9600</v>
      </c>
      <c r="Y260" s="14">
        <f t="shared" si="277"/>
        <v>9600</v>
      </c>
      <c r="Z260" s="15">
        <v>576000</v>
      </c>
      <c r="AA260" s="15">
        <f t="shared" si="278"/>
        <v>9502982400</v>
      </c>
      <c r="AB260" s="16"/>
      <c r="AC260" s="16"/>
      <c r="AD260" s="269">
        <f t="shared" si="271"/>
        <v>0</v>
      </c>
      <c r="AE260" s="269">
        <f t="shared" si="272"/>
        <v>0</v>
      </c>
      <c r="AF260" s="18">
        <v>0</v>
      </c>
      <c r="AG260" s="18">
        <f t="shared" si="279"/>
        <v>0</v>
      </c>
      <c r="AH260" s="59"/>
      <c r="AI260" s="129">
        <f t="shared" si="280"/>
        <v>0</v>
      </c>
      <c r="AJ260" s="290">
        <v>0</v>
      </c>
      <c r="AK260" s="9">
        <f t="shared" si="281"/>
        <v>0</v>
      </c>
      <c r="AL260" s="259">
        <f t="shared" si="282"/>
        <v>0</v>
      </c>
      <c r="AM260" s="259">
        <f t="shared" si="283"/>
        <v>0</v>
      </c>
      <c r="AN260" s="262"/>
      <c r="AO260" s="262">
        <f t="shared" si="219"/>
        <v>0</v>
      </c>
      <c r="AP260" s="262">
        <f t="shared" si="220"/>
        <v>0</v>
      </c>
      <c r="AQ260" s="262">
        <f t="shared" si="221"/>
        <v>0</v>
      </c>
      <c r="AR260" s="274"/>
      <c r="AS260" s="274">
        <f t="shared" si="222"/>
        <v>0</v>
      </c>
      <c r="AT260" s="274">
        <f t="shared" si="223"/>
        <v>0</v>
      </c>
      <c r="AU260" s="274">
        <f t="shared" si="224"/>
        <v>0</v>
      </c>
      <c r="AV260" s="262"/>
      <c r="AW260" s="262">
        <f t="shared" si="225"/>
        <v>0</v>
      </c>
      <c r="AX260" s="262">
        <f t="shared" si="226"/>
        <v>0</v>
      </c>
      <c r="AY260" s="262">
        <f t="shared" si="227"/>
        <v>0</v>
      </c>
      <c r="AZ260" s="262">
        <f t="shared" si="228"/>
        <v>0</v>
      </c>
      <c r="BA260" s="262">
        <f t="shared" si="229"/>
        <v>0</v>
      </c>
      <c r="BB260" s="262">
        <f t="shared" si="230"/>
        <v>0</v>
      </c>
      <c r="BC260" s="262">
        <f t="shared" si="231"/>
        <v>0</v>
      </c>
      <c r="BD260" s="261"/>
      <c r="BE260" s="262">
        <f t="shared" si="232"/>
        <v>0</v>
      </c>
      <c r="BF260" s="262">
        <f t="shared" si="233"/>
        <v>0</v>
      </c>
      <c r="BG260" s="262">
        <f t="shared" si="234"/>
        <v>0</v>
      </c>
      <c r="BH260" s="262"/>
      <c r="BI260" s="262">
        <f t="shared" si="235"/>
        <v>0</v>
      </c>
      <c r="BJ260" s="262">
        <f t="shared" si="236"/>
        <v>0</v>
      </c>
      <c r="BK260" s="262">
        <f t="shared" si="237"/>
        <v>0</v>
      </c>
      <c r="BL260" s="262"/>
      <c r="BM260" s="262">
        <f t="shared" si="238"/>
        <v>0</v>
      </c>
      <c r="BN260" s="262">
        <f t="shared" si="239"/>
        <v>0</v>
      </c>
      <c r="BO260" s="262">
        <f t="shared" si="240"/>
        <v>0</v>
      </c>
      <c r="BP260" s="262">
        <f t="shared" si="241"/>
        <v>0</v>
      </c>
      <c r="BQ260" s="262">
        <f t="shared" si="242"/>
        <v>0</v>
      </c>
      <c r="BR260" s="262">
        <f t="shared" si="243"/>
        <v>0</v>
      </c>
      <c r="BS260" s="262">
        <f t="shared" si="244"/>
        <v>0</v>
      </c>
      <c r="BT260" s="262"/>
      <c r="BU260" s="262">
        <f t="shared" si="245"/>
        <v>0</v>
      </c>
      <c r="BV260" s="262">
        <f t="shared" si="246"/>
        <v>0</v>
      </c>
      <c r="BW260" s="262">
        <f t="shared" si="247"/>
        <v>0</v>
      </c>
      <c r="BX260" s="261"/>
      <c r="BY260" s="262">
        <f t="shared" si="248"/>
        <v>0</v>
      </c>
      <c r="BZ260" s="262">
        <f t="shared" si="249"/>
        <v>0</v>
      </c>
      <c r="CA260" s="262">
        <f t="shared" si="250"/>
        <v>0</v>
      </c>
      <c r="CB260" s="262"/>
      <c r="CC260" s="262">
        <f t="shared" si="251"/>
        <v>0</v>
      </c>
      <c r="CD260" s="262">
        <f t="shared" si="252"/>
        <v>0</v>
      </c>
      <c r="CE260" s="262">
        <f t="shared" si="253"/>
        <v>0</v>
      </c>
      <c r="CF260" s="262">
        <f t="shared" si="254"/>
        <v>0</v>
      </c>
      <c r="CG260" s="262">
        <f t="shared" si="255"/>
        <v>0</v>
      </c>
      <c r="CH260" s="262">
        <f t="shared" si="256"/>
        <v>0</v>
      </c>
      <c r="CI260" s="262">
        <f t="shared" si="257"/>
        <v>0</v>
      </c>
      <c r="CJ260" s="262"/>
      <c r="CK260" s="262">
        <f t="shared" si="258"/>
        <v>0</v>
      </c>
      <c r="CL260" s="262">
        <f t="shared" si="259"/>
        <v>0</v>
      </c>
      <c r="CM260" s="262">
        <f t="shared" si="260"/>
        <v>0</v>
      </c>
      <c r="CN260" s="262"/>
      <c r="CO260" s="262">
        <f t="shared" si="261"/>
        <v>0</v>
      </c>
      <c r="CP260" s="262">
        <f t="shared" si="262"/>
        <v>0</v>
      </c>
      <c r="CQ260" s="262">
        <f t="shared" si="263"/>
        <v>0</v>
      </c>
      <c r="CR260" s="262">
        <v>0</v>
      </c>
      <c r="CS260" s="262">
        <f t="shared" si="264"/>
        <v>0</v>
      </c>
      <c r="CT260" s="262">
        <f t="shared" si="265"/>
        <v>0</v>
      </c>
      <c r="CU260" s="262">
        <f t="shared" si="266"/>
        <v>0</v>
      </c>
      <c r="CV260" s="262">
        <f t="shared" si="267"/>
        <v>0</v>
      </c>
      <c r="CW260" s="262">
        <f t="shared" si="268"/>
        <v>0</v>
      </c>
      <c r="CX260" s="271">
        <f t="shared" si="269"/>
        <v>0</v>
      </c>
      <c r="CY260" s="271">
        <f t="shared" si="270"/>
        <v>0</v>
      </c>
      <c r="CZ260" s="300">
        <f t="shared" si="216"/>
        <v>0</v>
      </c>
      <c r="DA260" s="300">
        <f t="shared" si="217"/>
        <v>0</v>
      </c>
      <c r="DB260" s="300">
        <f t="shared" si="218"/>
        <v>0</v>
      </c>
      <c r="DC260" s="300"/>
      <c r="DD260" s="300"/>
      <c r="DE260" s="300"/>
      <c r="DF260" s="300"/>
    </row>
    <row r="261" spans="1:110" ht="28.5" x14ac:dyDescent="0.35">
      <c r="A261" s="147" t="s">
        <v>1353</v>
      </c>
      <c r="B261" s="21" t="s">
        <v>94</v>
      </c>
      <c r="C261" s="138" t="s">
        <v>434</v>
      </c>
      <c r="D261" s="73"/>
      <c r="E261" s="7"/>
      <c r="F261" s="7">
        <v>10</v>
      </c>
      <c r="G261" s="8">
        <v>959200</v>
      </c>
      <c r="H261" s="9">
        <f t="shared" ref="H261:H324" si="284">G261/F261</f>
        <v>95920</v>
      </c>
      <c r="I261" s="10"/>
      <c r="J261" s="10"/>
      <c r="K261" s="10"/>
      <c r="L261" s="11"/>
      <c r="M261" s="8">
        <v>0</v>
      </c>
      <c r="N261" s="8">
        <v>0</v>
      </c>
      <c r="O261" s="8">
        <v>0</v>
      </c>
      <c r="P261" s="11" t="s">
        <v>860</v>
      </c>
      <c r="Q261" s="11"/>
      <c r="R261" s="11"/>
      <c r="S261" s="11"/>
      <c r="T261" s="12">
        <v>0</v>
      </c>
      <c r="U261" s="12">
        <v>0</v>
      </c>
      <c r="V261" s="12">
        <v>0</v>
      </c>
      <c r="W261" s="11" t="s">
        <v>860</v>
      </c>
      <c r="X261" s="13" t="e">
        <f t="shared" si="276"/>
        <v>#DIV/0!</v>
      </c>
      <c r="Y261" s="14">
        <f t="shared" si="277"/>
        <v>4800</v>
      </c>
      <c r="Z261" s="15">
        <v>48000</v>
      </c>
      <c r="AA261" s="15">
        <f t="shared" si="278"/>
        <v>4604160000</v>
      </c>
      <c r="AB261" s="16"/>
      <c r="AC261" s="16"/>
      <c r="AD261" s="269" t="e">
        <f t="shared" si="271"/>
        <v>#DIV/0!</v>
      </c>
      <c r="AE261" s="269">
        <f t="shared" si="272"/>
        <v>0</v>
      </c>
      <c r="AF261" s="18">
        <v>0</v>
      </c>
      <c r="AG261" s="18">
        <f t="shared" si="279"/>
        <v>0</v>
      </c>
      <c r="AH261" s="59"/>
      <c r="AI261" s="129">
        <f t="shared" si="280"/>
        <v>0</v>
      </c>
      <c r="AJ261" s="290">
        <v>0</v>
      </c>
      <c r="AK261" s="9">
        <f t="shared" si="281"/>
        <v>0</v>
      </c>
      <c r="AL261" s="259">
        <f t="shared" si="282"/>
        <v>0</v>
      </c>
      <c r="AM261" s="259">
        <f t="shared" si="283"/>
        <v>0</v>
      </c>
      <c r="AN261" s="262">
        <v>0</v>
      </c>
      <c r="AO261" s="262">
        <f t="shared" ref="AO261:AO324" si="285">AN261*H261</f>
        <v>0</v>
      </c>
      <c r="AP261" s="262">
        <f t="shared" ref="AP261:AP324" si="286">AN261*AJ261</f>
        <v>0</v>
      </c>
      <c r="AQ261" s="262">
        <f t="shared" ref="AQ261:AQ324" si="287">AP261*H261</f>
        <v>0</v>
      </c>
      <c r="AR261" s="274">
        <v>0</v>
      </c>
      <c r="AS261" s="274">
        <f t="shared" ref="AS261:AS324" si="288">AR261*H261</f>
        <v>0</v>
      </c>
      <c r="AT261" s="274">
        <f t="shared" ref="AT261:AT324" si="289">AR261*AJ261</f>
        <v>0</v>
      </c>
      <c r="AU261" s="274">
        <f t="shared" ref="AU261:AU324" si="290">AT261*H261</f>
        <v>0</v>
      </c>
      <c r="AV261" s="262">
        <v>0</v>
      </c>
      <c r="AW261" s="262">
        <f t="shared" ref="AW261:AW324" si="291">AV261*H261</f>
        <v>0</v>
      </c>
      <c r="AX261" s="262">
        <f t="shared" ref="AX261:AX324" si="292">AV261*AJ261</f>
        <v>0</v>
      </c>
      <c r="AY261" s="262">
        <f t="shared" ref="AY261:AY324" si="293">AX261*H261</f>
        <v>0</v>
      </c>
      <c r="AZ261" s="262">
        <f t="shared" ref="AZ261:AZ324" si="294">AV261+AR261+AN261</f>
        <v>0</v>
      </c>
      <c r="BA261" s="262">
        <f t="shared" ref="BA261:BA324" si="295">AW261+AS261+AO261</f>
        <v>0</v>
      </c>
      <c r="BB261" s="262">
        <f t="shared" ref="BB261:BB324" si="296">AX261+AT261+AP261</f>
        <v>0</v>
      </c>
      <c r="BC261" s="262">
        <f t="shared" ref="BC261:BC324" si="297">AY261+AU261+AQ261</f>
        <v>0</v>
      </c>
      <c r="BD261" s="261">
        <v>0</v>
      </c>
      <c r="BE261" s="262">
        <f t="shared" ref="BE261:BE324" si="298">BD261*H261</f>
        <v>0</v>
      </c>
      <c r="BF261" s="262">
        <f t="shared" ref="BF261:BF324" si="299">BD261*AJ261</f>
        <v>0</v>
      </c>
      <c r="BG261" s="262">
        <f t="shared" ref="BG261:BG324" si="300">BF261*H261</f>
        <v>0</v>
      </c>
      <c r="BH261" s="262">
        <v>0</v>
      </c>
      <c r="BI261" s="262">
        <f t="shared" ref="BI261:BI324" si="301">BH261*H261</f>
        <v>0</v>
      </c>
      <c r="BJ261" s="262">
        <f t="shared" ref="BJ261:BJ324" si="302">BH261*AJ261</f>
        <v>0</v>
      </c>
      <c r="BK261" s="262">
        <f t="shared" ref="BK261:BK324" si="303">BJ261*H261</f>
        <v>0</v>
      </c>
      <c r="BL261" s="262">
        <v>0</v>
      </c>
      <c r="BM261" s="262">
        <f t="shared" ref="BM261:BM324" si="304">BL261*H261</f>
        <v>0</v>
      </c>
      <c r="BN261" s="262">
        <f t="shared" ref="BN261:BN324" si="305">BL261*AJ261</f>
        <v>0</v>
      </c>
      <c r="BO261" s="262">
        <f t="shared" ref="BO261:BO324" si="306">BN261*H261</f>
        <v>0</v>
      </c>
      <c r="BP261" s="262">
        <f t="shared" ref="BP261:BP324" si="307">BL261+BH261+BD261</f>
        <v>0</v>
      </c>
      <c r="BQ261" s="262">
        <f t="shared" ref="BQ261:BQ324" si="308">BM261+BI261+BE261</f>
        <v>0</v>
      </c>
      <c r="BR261" s="262">
        <f t="shared" ref="BR261:BR324" si="309">BN261+BJ261+BF261</f>
        <v>0</v>
      </c>
      <c r="BS261" s="262">
        <f t="shared" ref="BS261:BS324" si="310">BO261+BK261+BG261</f>
        <v>0</v>
      </c>
      <c r="BT261" s="262">
        <v>0</v>
      </c>
      <c r="BU261" s="262">
        <f t="shared" ref="BU261:BU324" si="311">BT261*H261</f>
        <v>0</v>
      </c>
      <c r="BV261" s="262">
        <f t="shared" ref="BV261:BV324" si="312">BT261*AJ261</f>
        <v>0</v>
      </c>
      <c r="BW261" s="262">
        <f t="shared" ref="BW261:BW324" si="313">BV261*H261</f>
        <v>0</v>
      </c>
      <c r="BX261" s="261">
        <v>0</v>
      </c>
      <c r="BY261" s="262">
        <f t="shared" ref="BY261:BY324" si="314">BX261*H261</f>
        <v>0</v>
      </c>
      <c r="BZ261" s="262">
        <f t="shared" ref="BZ261:BZ324" si="315">BX261*AJ261</f>
        <v>0</v>
      </c>
      <c r="CA261" s="262">
        <f t="shared" ref="CA261:CA324" si="316">BZ261*H261</f>
        <v>0</v>
      </c>
      <c r="CB261" s="262">
        <v>0</v>
      </c>
      <c r="CC261" s="262">
        <f t="shared" ref="CC261:CC324" si="317">CB261*H261</f>
        <v>0</v>
      </c>
      <c r="CD261" s="262">
        <f t="shared" ref="CD261:CD324" si="318">CB261*AJ261</f>
        <v>0</v>
      </c>
      <c r="CE261" s="262">
        <f t="shared" ref="CE261:CE324" si="319">CD261*H261</f>
        <v>0</v>
      </c>
      <c r="CF261" s="262">
        <f t="shared" ref="CF261:CF324" si="320">CB261+BX261+BT261</f>
        <v>0</v>
      </c>
      <c r="CG261" s="262">
        <f t="shared" ref="CG261:CG324" si="321">CC261+BY261+BU261</f>
        <v>0</v>
      </c>
      <c r="CH261" s="262">
        <f t="shared" ref="CH261:CH324" si="322">CD261+CA261+BV261</f>
        <v>0</v>
      </c>
      <c r="CI261" s="262">
        <f t="shared" ref="CI261:CI324" si="323">CE261+CA261+BW261</f>
        <v>0</v>
      </c>
      <c r="CJ261" s="262">
        <v>0</v>
      </c>
      <c r="CK261" s="262">
        <f t="shared" ref="CK261:CK324" si="324">CJ261*H261</f>
        <v>0</v>
      </c>
      <c r="CL261" s="262">
        <f t="shared" ref="CL261:CL324" si="325">CJ261*AJ261</f>
        <v>0</v>
      </c>
      <c r="CM261" s="262">
        <f t="shared" ref="CM261:CM324" si="326">CL261*H261</f>
        <v>0</v>
      </c>
      <c r="CN261" s="262">
        <v>0</v>
      </c>
      <c r="CO261" s="262">
        <f t="shared" ref="CO261:CO324" si="327">CN261*H261</f>
        <v>0</v>
      </c>
      <c r="CP261" s="262">
        <f t="shared" ref="CP261:CP324" si="328">CN261*AJ261</f>
        <v>0</v>
      </c>
      <c r="CQ261" s="262">
        <f t="shared" ref="CQ261:CQ324" si="329">CP261*H261</f>
        <v>0</v>
      </c>
      <c r="CR261" s="262">
        <v>0</v>
      </c>
      <c r="CS261" s="262">
        <f t="shared" ref="CS261:CS324" si="330">CR261*H261</f>
        <v>0</v>
      </c>
      <c r="CT261" s="262">
        <f t="shared" ref="CT261:CT324" si="331">CR261*AJ261</f>
        <v>0</v>
      </c>
      <c r="CU261" s="262">
        <f t="shared" ref="CU261:CU324" si="332">CT261*H261</f>
        <v>0</v>
      </c>
      <c r="CV261" s="262">
        <f t="shared" ref="CV261:CV324" si="333">CR261+CN261+CJ261</f>
        <v>0</v>
      </c>
      <c r="CW261" s="262">
        <f t="shared" ref="CW261:CW324" si="334">CS261+CO261+CK261</f>
        <v>0</v>
      </c>
      <c r="CX261" s="271">
        <f t="shared" ref="CX261:CX324" si="335">CT261+CP261+CL261</f>
        <v>0</v>
      </c>
      <c r="CY261" s="271">
        <f t="shared" ref="CY261:CY324" si="336">CU261+CQ261+CM261</f>
        <v>0</v>
      </c>
      <c r="CZ261" s="300">
        <f t="shared" ref="CZ261:CZ324" si="337">CT261+CP261+CL261+CD261+BZ261+BV261+BN261+BJ261+BF261+AX261+AT261+AP261</f>
        <v>0</v>
      </c>
      <c r="DA261" s="300">
        <f t="shared" ref="DA261:DA324" si="338">CU261+CQ261+CM261+CE261+CA261+BW261+BO261+BK261+BG261+AY261+AU261+AQ261</f>
        <v>0</v>
      </c>
      <c r="DB261" s="300">
        <f t="shared" ref="DB261:DB324" si="339">CZ261-AK261</f>
        <v>0</v>
      </c>
      <c r="DC261" s="300"/>
      <c r="DD261" s="300"/>
      <c r="DE261" s="300"/>
      <c r="DF261" s="300"/>
    </row>
    <row r="262" spans="1:110" x14ac:dyDescent="0.35">
      <c r="A262" s="68" t="s">
        <v>8</v>
      </c>
      <c r="B262" s="21" t="s">
        <v>94</v>
      </c>
      <c r="C262" s="180" t="s">
        <v>142</v>
      </c>
      <c r="D262" s="181" t="s">
        <v>132</v>
      </c>
      <c r="E262" s="182">
        <v>1</v>
      </c>
      <c r="F262" s="7">
        <v>60</v>
      </c>
      <c r="G262" s="8">
        <v>500000</v>
      </c>
      <c r="H262" s="9">
        <f t="shared" si="284"/>
        <v>8333.3333333333339</v>
      </c>
      <c r="I262" s="10"/>
      <c r="J262" s="10"/>
      <c r="K262" s="10"/>
      <c r="L262" s="11"/>
      <c r="M262" s="8">
        <v>0</v>
      </c>
      <c r="N262" s="8">
        <v>0</v>
      </c>
      <c r="O262" s="8">
        <v>0</v>
      </c>
      <c r="P262" s="11" t="s">
        <v>860</v>
      </c>
      <c r="Q262" s="11"/>
      <c r="R262" s="11"/>
      <c r="S262" s="11"/>
      <c r="T262" s="12">
        <v>0</v>
      </c>
      <c r="U262" s="12">
        <v>0</v>
      </c>
      <c r="V262" s="12">
        <v>0</v>
      </c>
      <c r="W262" s="11" t="s">
        <v>860</v>
      </c>
      <c r="X262" s="13"/>
      <c r="Y262" s="14">
        <f t="shared" si="277"/>
        <v>0</v>
      </c>
      <c r="Z262" s="15">
        <v>0</v>
      </c>
      <c r="AA262" s="15">
        <f t="shared" si="278"/>
        <v>0</v>
      </c>
      <c r="AB262" s="16"/>
      <c r="AC262" s="16"/>
      <c r="AD262" s="269">
        <f t="shared" si="271"/>
        <v>0</v>
      </c>
      <c r="AE262" s="269">
        <f t="shared" si="272"/>
        <v>0</v>
      </c>
      <c r="AF262" s="18">
        <v>0</v>
      </c>
      <c r="AG262" s="18">
        <f t="shared" si="279"/>
        <v>0</v>
      </c>
      <c r="AH262" s="59"/>
      <c r="AI262" s="129" t="e">
        <f t="shared" si="280"/>
        <v>#DIV/0!</v>
      </c>
      <c r="AJ262" s="290">
        <v>0</v>
      </c>
      <c r="AK262" s="9">
        <f t="shared" si="281"/>
        <v>0</v>
      </c>
      <c r="AL262" s="259">
        <f t="shared" si="282"/>
        <v>0</v>
      </c>
      <c r="AM262" s="259">
        <f t="shared" si="283"/>
        <v>0</v>
      </c>
      <c r="AN262" s="262"/>
      <c r="AO262" s="262">
        <f t="shared" si="285"/>
        <v>0</v>
      </c>
      <c r="AP262" s="262">
        <f t="shared" si="286"/>
        <v>0</v>
      </c>
      <c r="AQ262" s="262">
        <f t="shared" si="287"/>
        <v>0</v>
      </c>
      <c r="AR262" s="274"/>
      <c r="AS262" s="274">
        <f t="shared" si="288"/>
        <v>0</v>
      </c>
      <c r="AT262" s="274">
        <f t="shared" si="289"/>
        <v>0</v>
      </c>
      <c r="AU262" s="274">
        <f t="shared" si="290"/>
        <v>0</v>
      </c>
      <c r="AV262" s="262"/>
      <c r="AW262" s="262">
        <f t="shared" si="291"/>
        <v>0</v>
      </c>
      <c r="AX262" s="262">
        <f t="shared" si="292"/>
        <v>0</v>
      </c>
      <c r="AY262" s="262">
        <f t="shared" si="293"/>
        <v>0</v>
      </c>
      <c r="AZ262" s="262">
        <f t="shared" si="294"/>
        <v>0</v>
      </c>
      <c r="BA262" s="262">
        <f t="shared" si="295"/>
        <v>0</v>
      </c>
      <c r="BB262" s="262">
        <f t="shared" si="296"/>
        <v>0</v>
      </c>
      <c r="BC262" s="262">
        <f t="shared" si="297"/>
        <v>0</v>
      </c>
      <c r="BD262" s="261"/>
      <c r="BE262" s="262">
        <f t="shared" si="298"/>
        <v>0</v>
      </c>
      <c r="BF262" s="262">
        <f t="shared" si="299"/>
        <v>0</v>
      </c>
      <c r="BG262" s="262">
        <f t="shared" si="300"/>
        <v>0</v>
      </c>
      <c r="BH262" s="262"/>
      <c r="BI262" s="262">
        <f t="shared" si="301"/>
        <v>0</v>
      </c>
      <c r="BJ262" s="262">
        <f t="shared" si="302"/>
        <v>0</v>
      </c>
      <c r="BK262" s="262">
        <f t="shared" si="303"/>
        <v>0</v>
      </c>
      <c r="BL262" s="262"/>
      <c r="BM262" s="262">
        <f t="shared" si="304"/>
        <v>0</v>
      </c>
      <c r="BN262" s="262">
        <f t="shared" si="305"/>
        <v>0</v>
      </c>
      <c r="BO262" s="262">
        <f t="shared" si="306"/>
        <v>0</v>
      </c>
      <c r="BP262" s="262">
        <f t="shared" si="307"/>
        <v>0</v>
      </c>
      <c r="BQ262" s="262">
        <f t="shared" si="308"/>
        <v>0</v>
      </c>
      <c r="BR262" s="262">
        <f t="shared" si="309"/>
        <v>0</v>
      </c>
      <c r="BS262" s="262">
        <f t="shared" si="310"/>
        <v>0</v>
      </c>
      <c r="BT262" s="262"/>
      <c r="BU262" s="262">
        <f t="shared" si="311"/>
        <v>0</v>
      </c>
      <c r="BV262" s="262">
        <f t="shared" si="312"/>
        <v>0</v>
      </c>
      <c r="BW262" s="262">
        <f t="shared" si="313"/>
        <v>0</v>
      </c>
      <c r="BX262" s="261"/>
      <c r="BY262" s="262">
        <f t="shared" si="314"/>
        <v>0</v>
      </c>
      <c r="BZ262" s="262">
        <f t="shared" si="315"/>
        <v>0</v>
      </c>
      <c r="CA262" s="262">
        <f t="shared" si="316"/>
        <v>0</v>
      </c>
      <c r="CB262" s="262"/>
      <c r="CC262" s="262">
        <f t="shared" si="317"/>
        <v>0</v>
      </c>
      <c r="CD262" s="262">
        <f t="shared" si="318"/>
        <v>0</v>
      </c>
      <c r="CE262" s="262">
        <f t="shared" si="319"/>
        <v>0</v>
      </c>
      <c r="CF262" s="262">
        <f t="shared" si="320"/>
        <v>0</v>
      </c>
      <c r="CG262" s="262">
        <f t="shared" si="321"/>
        <v>0</v>
      </c>
      <c r="CH262" s="262">
        <f t="shared" si="322"/>
        <v>0</v>
      </c>
      <c r="CI262" s="262">
        <f t="shared" si="323"/>
        <v>0</v>
      </c>
      <c r="CJ262" s="262"/>
      <c r="CK262" s="262">
        <f t="shared" si="324"/>
        <v>0</v>
      </c>
      <c r="CL262" s="262">
        <f t="shared" si="325"/>
        <v>0</v>
      </c>
      <c r="CM262" s="262">
        <f t="shared" si="326"/>
        <v>0</v>
      </c>
      <c r="CN262" s="262"/>
      <c r="CO262" s="262">
        <f t="shared" si="327"/>
        <v>0</v>
      </c>
      <c r="CP262" s="262">
        <f t="shared" si="328"/>
        <v>0</v>
      </c>
      <c r="CQ262" s="262">
        <f t="shared" si="329"/>
        <v>0</v>
      </c>
      <c r="CR262" s="262">
        <v>0</v>
      </c>
      <c r="CS262" s="262">
        <f t="shared" si="330"/>
        <v>0</v>
      </c>
      <c r="CT262" s="262">
        <f t="shared" si="331"/>
        <v>0</v>
      </c>
      <c r="CU262" s="262">
        <f t="shared" si="332"/>
        <v>0</v>
      </c>
      <c r="CV262" s="262">
        <f t="shared" si="333"/>
        <v>0</v>
      </c>
      <c r="CW262" s="262">
        <f t="shared" si="334"/>
        <v>0</v>
      </c>
      <c r="CX262" s="271">
        <f t="shared" si="335"/>
        <v>0</v>
      </c>
      <c r="CY262" s="271">
        <f t="shared" si="336"/>
        <v>0</v>
      </c>
      <c r="CZ262" s="300">
        <f t="shared" si="337"/>
        <v>0</v>
      </c>
      <c r="DA262" s="300">
        <f t="shared" si="338"/>
        <v>0</v>
      </c>
      <c r="DB262" s="300">
        <f t="shared" si="339"/>
        <v>0</v>
      </c>
      <c r="DC262" s="300"/>
      <c r="DD262" s="300"/>
      <c r="DE262" s="300"/>
      <c r="DF262" s="300"/>
    </row>
    <row r="263" spans="1:110" ht="28.5" x14ac:dyDescent="0.35">
      <c r="A263" s="147" t="s">
        <v>1353</v>
      </c>
      <c r="B263" s="21" t="s">
        <v>94</v>
      </c>
      <c r="C263" s="138" t="s">
        <v>95</v>
      </c>
      <c r="D263" s="72"/>
      <c r="E263" s="7"/>
      <c r="F263" s="7">
        <v>30</v>
      </c>
      <c r="G263" s="8">
        <v>1204410</v>
      </c>
      <c r="H263" s="9">
        <f t="shared" si="284"/>
        <v>40147</v>
      </c>
      <c r="I263" s="10"/>
      <c r="J263" s="10"/>
      <c r="K263" s="10"/>
      <c r="L263" s="11"/>
      <c r="M263" s="8">
        <v>0</v>
      </c>
      <c r="N263" s="8">
        <v>0</v>
      </c>
      <c r="O263" s="8">
        <v>0</v>
      </c>
      <c r="P263" s="11" t="s">
        <v>860</v>
      </c>
      <c r="Q263" s="11"/>
      <c r="R263" s="11"/>
      <c r="S263" s="11"/>
      <c r="T263" s="12">
        <v>0</v>
      </c>
      <c r="U263" s="12">
        <v>0</v>
      </c>
      <c r="V263" s="12">
        <v>0</v>
      </c>
      <c r="W263" s="11" t="s">
        <v>860</v>
      </c>
      <c r="X263" s="13"/>
      <c r="Y263" s="14">
        <f t="shared" si="277"/>
        <v>0</v>
      </c>
      <c r="Z263" s="15">
        <v>0</v>
      </c>
      <c r="AA263" s="15">
        <f t="shared" si="278"/>
        <v>0</v>
      </c>
      <c r="AB263" s="16"/>
      <c r="AC263" s="16"/>
      <c r="AD263" s="269" t="e">
        <f t="shared" ref="AD263:AD326" si="340">AE263/E263</f>
        <v>#DIV/0!</v>
      </c>
      <c r="AE263" s="269">
        <f t="shared" si="272"/>
        <v>0</v>
      </c>
      <c r="AF263" s="18">
        <v>0</v>
      </c>
      <c r="AG263" s="18">
        <f t="shared" si="279"/>
        <v>0</v>
      </c>
      <c r="AH263" s="59"/>
      <c r="AI263" s="129" t="e">
        <f t="shared" si="280"/>
        <v>#DIV/0!</v>
      </c>
      <c r="AJ263" s="290">
        <v>0</v>
      </c>
      <c r="AK263" s="9">
        <f t="shared" si="281"/>
        <v>0</v>
      </c>
      <c r="AL263" s="259">
        <f t="shared" si="282"/>
        <v>0</v>
      </c>
      <c r="AM263" s="259">
        <f t="shared" si="283"/>
        <v>0</v>
      </c>
      <c r="AN263" s="262"/>
      <c r="AO263" s="262">
        <f t="shared" si="285"/>
        <v>0</v>
      </c>
      <c r="AP263" s="262">
        <f t="shared" si="286"/>
        <v>0</v>
      </c>
      <c r="AQ263" s="262">
        <f t="shared" si="287"/>
        <v>0</v>
      </c>
      <c r="AR263" s="274"/>
      <c r="AS263" s="274">
        <f t="shared" si="288"/>
        <v>0</v>
      </c>
      <c r="AT263" s="274">
        <f t="shared" si="289"/>
        <v>0</v>
      </c>
      <c r="AU263" s="274">
        <f t="shared" si="290"/>
        <v>0</v>
      </c>
      <c r="AV263" s="262"/>
      <c r="AW263" s="262">
        <f t="shared" si="291"/>
        <v>0</v>
      </c>
      <c r="AX263" s="262">
        <f t="shared" si="292"/>
        <v>0</v>
      </c>
      <c r="AY263" s="262">
        <f t="shared" si="293"/>
        <v>0</v>
      </c>
      <c r="AZ263" s="262">
        <f t="shared" si="294"/>
        <v>0</v>
      </c>
      <c r="BA263" s="262">
        <f t="shared" si="295"/>
        <v>0</v>
      </c>
      <c r="BB263" s="262">
        <f t="shared" si="296"/>
        <v>0</v>
      </c>
      <c r="BC263" s="262">
        <f t="shared" si="297"/>
        <v>0</v>
      </c>
      <c r="BD263" s="261"/>
      <c r="BE263" s="262">
        <f t="shared" si="298"/>
        <v>0</v>
      </c>
      <c r="BF263" s="262">
        <f t="shared" si="299"/>
        <v>0</v>
      </c>
      <c r="BG263" s="262">
        <f t="shared" si="300"/>
        <v>0</v>
      </c>
      <c r="BH263" s="262"/>
      <c r="BI263" s="262">
        <f t="shared" si="301"/>
        <v>0</v>
      </c>
      <c r="BJ263" s="262">
        <f t="shared" si="302"/>
        <v>0</v>
      </c>
      <c r="BK263" s="262">
        <f t="shared" si="303"/>
        <v>0</v>
      </c>
      <c r="BL263" s="262"/>
      <c r="BM263" s="262">
        <f t="shared" si="304"/>
        <v>0</v>
      </c>
      <c r="BN263" s="262">
        <f t="shared" si="305"/>
        <v>0</v>
      </c>
      <c r="BO263" s="262">
        <f t="shared" si="306"/>
        <v>0</v>
      </c>
      <c r="BP263" s="262">
        <f t="shared" si="307"/>
        <v>0</v>
      </c>
      <c r="BQ263" s="262">
        <f t="shared" si="308"/>
        <v>0</v>
      </c>
      <c r="BR263" s="262">
        <f t="shared" si="309"/>
        <v>0</v>
      </c>
      <c r="BS263" s="262">
        <f t="shared" si="310"/>
        <v>0</v>
      </c>
      <c r="BT263" s="262"/>
      <c r="BU263" s="262">
        <f t="shared" si="311"/>
        <v>0</v>
      </c>
      <c r="BV263" s="262">
        <f t="shared" si="312"/>
        <v>0</v>
      </c>
      <c r="BW263" s="262">
        <f t="shared" si="313"/>
        <v>0</v>
      </c>
      <c r="BX263" s="261"/>
      <c r="BY263" s="262">
        <f t="shared" si="314"/>
        <v>0</v>
      </c>
      <c r="BZ263" s="262">
        <f t="shared" si="315"/>
        <v>0</v>
      </c>
      <c r="CA263" s="262">
        <f t="shared" si="316"/>
        <v>0</v>
      </c>
      <c r="CB263" s="262"/>
      <c r="CC263" s="262">
        <f t="shared" si="317"/>
        <v>0</v>
      </c>
      <c r="CD263" s="262">
        <f t="shared" si="318"/>
        <v>0</v>
      </c>
      <c r="CE263" s="262">
        <f t="shared" si="319"/>
        <v>0</v>
      </c>
      <c r="CF263" s="262">
        <f t="shared" si="320"/>
        <v>0</v>
      </c>
      <c r="CG263" s="262">
        <f t="shared" si="321"/>
        <v>0</v>
      </c>
      <c r="CH263" s="262">
        <f t="shared" si="322"/>
        <v>0</v>
      </c>
      <c r="CI263" s="262">
        <f t="shared" si="323"/>
        <v>0</v>
      </c>
      <c r="CJ263" s="262"/>
      <c r="CK263" s="262">
        <f t="shared" si="324"/>
        <v>0</v>
      </c>
      <c r="CL263" s="262">
        <f t="shared" si="325"/>
        <v>0</v>
      </c>
      <c r="CM263" s="262">
        <f t="shared" si="326"/>
        <v>0</v>
      </c>
      <c r="CN263" s="262"/>
      <c r="CO263" s="262">
        <f t="shared" si="327"/>
        <v>0</v>
      </c>
      <c r="CP263" s="262">
        <f t="shared" si="328"/>
        <v>0</v>
      </c>
      <c r="CQ263" s="262">
        <f t="shared" si="329"/>
        <v>0</v>
      </c>
      <c r="CR263" s="262">
        <v>0</v>
      </c>
      <c r="CS263" s="262">
        <f t="shared" si="330"/>
        <v>0</v>
      </c>
      <c r="CT263" s="262">
        <f t="shared" si="331"/>
        <v>0</v>
      </c>
      <c r="CU263" s="262">
        <f t="shared" si="332"/>
        <v>0</v>
      </c>
      <c r="CV263" s="262">
        <f t="shared" si="333"/>
        <v>0</v>
      </c>
      <c r="CW263" s="262">
        <f t="shared" si="334"/>
        <v>0</v>
      </c>
      <c r="CX263" s="271">
        <f t="shared" si="335"/>
        <v>0</v>
      </c>
      <c r="CY263" s="271">
        <f t="shared" si="336"/>
        <v>0</v>
      </c>
      <c r="CZ263" s="300">
        <f t="shared" si="337"/>
        <v>0</v>
      </c>
      <c r="DA263" s="300">
        <f t="shared" si="338"/>
        <v>0</v>
      </c>
      <c r="DB263" s="300">
        <f t="shared" si="339"/>
        <v>0</v>
      </c>
      <c r="DC263" s="300"/>
      <c r="DD263" s="300"/>
      <c r="DE263" s="300"/>
      <c r="DF263" s="300"/>
    </row>
    <row r="264" spans="1:110" ht="28.5" x14ac:dyDescent="0.35">
      <c r="A264" s="147" t="s">
        <v>1353</v>
      </c>
      <c r="B264" s="21" t="s">
        <v>94</v>
      </c>
      <c r="C264" s="138" t="s">
        <v>96</v>
      </c>
      <c r="D264" s="72"/>
      <c r="E264" s="7"/>
      <c r="F264" s="7">
        <v>30</v>
      </c>
      <c r="G264" s="8">
        <v>1243123</v>
      </c>
      <c r="H264" s="9">
        <f t="shared" si="284"/>
        <v>41437.433333333334</v>
      </c>
      <c r="I264" s="10"/>
      <c r="J264" s="10"/>
      <c r="K264" s="10"/>
      <c r="L264" s="11"/>
      <c r="M264" s="8">
        <v>0</v>
      </c>
      <c r="N264" s="8">
        <v>0</v>
      </c>
      <c r="O264" s="8">
        <v>0</v>
      </c>
      <c r="P264" s="11" t="s">
        <v>860</v>
      </c>
      <c r="Q264" s="11"/>
      <c r="R264" s="11"/>
      <c r="S264" s="11"/>
      <c r="T264" s="12">
        <v>0</v>
      </c>
      <c r="U264" s="12">
        <v>0</v>
      </c>
      <c r="V264" s="12">
        <v>0</v>
      </c>
      <c r="W264" s="11" t="s">
        <v>860</v>
      </c>
      <c r="X264" s="13"/>
      <c r="Y264" s="14">
        <f t="shared" si="277"/>
        <v>0</v>
      </c>
      <c r="Z264" s="15">
        <v>0</v>
      </c>
      <c r="AA264" s="15">
        <f t="shared" si="278"/>
        <v>0</v>
      </c>
      <c r="AB264" s="16"/>
      <c r="AC264" s="16"/>
      <c r="AD264" s="269" t="e">
        <f t="shared" si="340"/>
        <v>#DIV/0!</v>
      </c>
      <c r="AE264" s="269">
        <f t="shared" si="272"/>
        <v>0</v>
      </c>
      <c r="AF264" s="18">
        <v>0</v>
      </c>
      <c r="AG264" s="18">
        <f t="shared" si="279"/>
        <v>0</v>
      </c>
      <c r="AH264" s="59"/>
      <c r="AI264" s="129" t="e">
        <f t="shared" si="280"/>
        <v>#DIV/0!</v>
      </c>
      <c r="AJ264" s="290">
        <v>0</v>
      </c>
      <c r="AK264" s="9">
        <f t="shared" si="281"/>
        <v>0</v>
      </c>
      <c r="AL264" s="259">
        <f t="shared" si="282"/>
        <v>0</v>
      </c>
      <c r="AM264" s="259">
        <f t="shared" si="283"/>
        <v>0</v>
      </c>
      <c r="AN264" s="262"/>
      <c r="AO264" s="262">
        <f t="shared" si="285"/>
        <v>0</v>
      </c>
      <c r="AP264" s="262">
        <f t="shared" si="286"/>
        <v>0</v>
      </c>
      <c r="AQ264" s="262">
        <f t="shared" si="287"/>
        <v>0</v>
      </c>
      <c r="AR264" s="274"/>
      <c r="AS264" s="274">
        <f t="shared" si="288"/>
        <v>0</v>
      </c>
      <c r="AT264" s="274">
        <f t="shared" si="289"/>
        <v>0</v>
      </c>
      <c r="AU264" s="274">
        <f t="shared" si="290"/>
        <v>0</v>
      </c>
      <c r="AV264" s="262"/>
      <c r="AW264" s="262">
        <f t="shared" si="291"/>
        <v>0</v>
      </c>
      <c r="AX264" s="262">
        <f t="shared" si="292"/>
        <v>0</v>
      </c>
      <c r="AY264" s="262">
        <f t="shared" si="293"/>
        <v>0</v>
      </c>
      <c r="AZ264" s="262">
        <f t="shared" si="294"/>
        <v>0</v>
      </c>
      <c r="BA264" s="262">
        <f t="shared" si="295"/>
        <v>0</v>
      </c>
      <c r="BB264" s="262">
        <f t="shared" si="296"/>
        <v>0</v>
      </c>
      <c r="BC264" s="262">
        <f t="shared" si="297"/>
        <v>0</v>
      </c>
      <c r="BD264" s="261"/>
      <c r="BE264" s="262">
        <f t="shared" si="298"/>
        <v>0</v>
      </c>
      <c r="BF264" s="262">
        <f t="shared" si="299"/>
        <v>0</v>
      </c>
      <c r="BG264" s="262">
        <f t="shared" si="300"/>
        <v>0</v>
      </c>
      <c r="BH264" s="262"/>
      <c r="BI264" s="262">
        <f t="shared" si="301"/>
        <v>0</v>
      </c>
      <c r="BJ264" s="262">
        <f t="shared" si="302"/>
        <v>0</v>
      </c>
      <c r="BK264" s="262">
        <f t="shared" si="303"/>
        <v>0</v>
      </c>
      <c r="BL264" s="262"/>
      <c r="BM264" s="262">
        <f t="shared" si="304"/>
        <v>0</v>
      </c>
      <c r="BN264" s="262">
        <f t="shared" si="305"/>
        <v>0</v>
      </c>
      <c r="BO264" s="262">
        <f t="shared" si="306"/>
        <v>0</v>
      </c>
      <c r="BP264" s="262">
        <f t="shared" si="307"/>
        <v>0</v>
      </c>
      <c r="BQ264" s="262">
        <f t="shared" si="308"/>
        <v>0</v>
      </c>
      <c r="BR264" s="262">
        <f t="shared" si="309"/>
        <v>0</v>
      </c>
      <c r="BS264" s="262">
        <f t="shared" si="310"/>
        <v>0</v>
      </c>
      <c r="BT264" s="262"/>
      <c r="BU264" s="262">
        <f t="shared" si="311"/>
        <v>0</v>
      </c>
      <c r="BV264" s="262">
        <f t="shared" si="312"/>
        <v>0</v>
      </c>
      <c r="BW264" s="262">
        <f t="shared" si="313"/>
        <v>0</v>
      </c>
      <c r="BX264" s="261"/>
      <c r="BY264" s="262">
        <f t="shared" si="314"/>
        <v>0</v>
      </c>
      <c r="BZ264" s="262">
        <f t="shared" si="315"/>
        <v>0</v>
      </c>
      <c r="CA264" s="262">
        <f t="shared" si="316"/>
        <v>0</v>
      </c>
      <c r="CB264" s="262"/>
      <c r="CC264" s="262">
        <f t="shared" si="317"/>
        <v>0</v>
      </c>
      <c r="CD264" s="262">
        <f t="shared" si="318"/>
        <v>0</v>
      </c>
      <c r="CE264" s="262">
        <f t="shared" si="319"/>
        <v>0</v>
      </c>
      <c r="CF264" s="262">
        <f t="shared" si="320"/>
        <v>0</v>
      </c>
      <c r="CG264" s="262">
        <f t="shared" si="321"/>
        <v>0</v>
      </c>
      <c r="CH264" s="262">
        <f t="shared" si="322"/>
        <v>0</v>
      </c>
      <c r="CI264" s="262">
        <f t="shared" si="323"/>
        <v>0</v>
      </c>
      <c r="CJ264" s="262"/>
      <c r="CK264" s="262">
        <f t="shared" si="324"/>
        <v>0</v>
      </c>
      <c r="CL264" s="262">
        <f t="shared" si="325"/>
        <v>0</v>
      </c>
      <c r="CM264" s="262">
        <f t="shared" si="326"/>
        <v>0</v>
      </c>
      <c r="CN264" s="262"/>
      <c r="CO264" s="262">
        <f t="shared" si="327"/>
        <v>0</v>
      </c>
      <c r="CP264" s="262">
        <f t="shared" si="328"/>
        <v>0</v>
      </c>
      <c r="CQ264" s="262">
        <f t="shared" si="329"/>
        <v>0</v>
      </c>
      <c r="CR264" s="262">
        <v>0</v>
      </c>
      <c r="CS264" s="262">
        <f t="shared" si="330"/>
        <v>0</v>
      </c>
      <c r="CT264" s="262">
        <f t="shared" si="331"/>
        <v>0</v>
      </c>
      <c r="CU264" s="262">
        <f t="shared" si="332"/>
        <v>0</v>
      </c>
      <c r="CV264" s="262">
        <f t="shared" si="333"/>
        <v>0</v>
      </c>
      <c r="CW264" s="262">
        <f t="shared" si="334"/>
        <v>0</v>
      </c>
      <c r="CX264" s="271">
        <f t="shared" si="335"/>
        <v>0</v>
      </c>
      <c r="CY264" s="271">
        <f t="shared" si="336"/>
        <v>0</v>
      </c>
      <c r="CZ264" s="300">
        <f t="shared" si="337"/>
        <v>0</v>
      </c>
      <c r="DA264" s="300">
        <f t="shared" si="338"/>
        <v>0</v>
      </c>
      <c r="DB264" s="300">
        <f t="shared" si="339"/>
        <v>0</v>
      </c>
      <c r="DC264" s="300"/>
      <c r="DD264" s="300"/>
      <c r="DE264" s="300"/>
      <c r="DF264" s="300"/>
    </row>
    <row r="265" spans="1:110" ht="28.5" x14ac:dyDescent="0.35">
      <c r="A265" s="68" t="s">
        <v>11</v>
      </c>
      <c r="B265" s="139" t="s">
        <v>1068</v>
      </c>
      <c r="C265" s="138" t="s">
        <v>881</v>
      </c>
      <c r="D265" s="183" t="s">
        <v>449</v>
      </c>
      <c r="E265" s="177">
        <v>7</v>
      </c>
      <c r="F265" s="7">
        <v>30</v>
      </c>
      <c r="G265" s="8">
        <v>264000</v>
      </c>
      <c r="H265" s="9">
        <f t="shared" si="284"/>
        <v>8800</v>
      </c>
      <c r="I265" s="10">
        <v>822024076996</v>
      </c>
      <c r="J265" s="10">
        <v>85121550</v>
      </c>
      <c r="K265" s="10" t="s">
        <v>523</v>
      </c>
      <c r="L265" s="11">
        <v>0</v>
      </c>
      <c r="M265" s="8">
        <v>1173951737762</v>
      </c>
      <c r="N265" s="8">
        <v>10761100</v>
      </c>
      <c r="O265" s="8" t="s">
        <v>711</v>
      </c>
      <c r="P265" s="11">
        <v>0</v>
      </c>
      <c r="Q265" s="12">
        <v>921817900000</v>
      </c>
      <c r="R265" s="12">
        <v>69847640</v>
      </c>
      <c r="S265" s="12">
        <v>6</v>
      </c>
      <c r="T265" s="12">
        <v>19215000</v>
      </c>
      <c r="U265" s="11" t="s">
        <v>947</v>
      </c>
      <c r="V265" s="11"/>
      <c r="W265" s="11">
        <v>0</v>
      </c>
      <c r="X265" s="13">
        <f>(Z265/F265)/E265</f>
        <v>800</v>
      </c>
      <c r="Y265" s="14">
        <f t="shared" si="277"/>
        <v>5600</v>
      </c>
      <c r="Z265" s="15">
        <v>168000</v>
      </c>
      <c r="AA265" s="15">
        <f t="shared" si="278"/>
        <v>1478400000</v>
      </c>
      <c r="AB265" s="16" t="s">
        <v>564</v>
      </c>
      <c r="AC265" s="16" t="s">
        <v>564</v>
      </c>
      <c r="AD265" s="269">
        <f t="shared" si="340"/>
        <v>1714.2857142857142</v>
      </c>
      <c r="AE265" s="269">
        <f t="shared" si="272"/>
        <v>12000</v>
      </c>
      <c r="AF265" s="283">
        <v>360000</v>
      </c>
      <c r="AG265" s="18">
        <f t="shared" si="213"/>
        <v>3168000000</v>
      </c>
      <c r="AH265" s="63"/>
      <c r="AI265" s="129">
        <f t="shared" si="275"/>
        <v>2.1428571428571428</v>
      </c>
      <c r="AJ265" s="290">
        <v>0</v>
      </c>
      <c r="AK265" s="9">
        <f t="shared" si="214"/>
        <v>0</v>
      </c>
      <c r="AL265" s="259">
        <f t="shared" si="215"/>
        <v>360000</v>
      </c>
      <c r="AM265" s="259">
        <f t="shared" si="211"/>
        <v>3168000000</v>
      </c>
      <c r="AN265" s="262"/>
      <c r="AO265" s="262">
        <f t="shared" si="285"/>
        <v>0</v>
      </c>
      <c r="AP265" s="262">
        <f t="shared" si="286"/>
        <v>0</v>
      </c>
      <c r="AQ265" s="262">
        <f t="shared" si="287"/>
        <v>0</v>
      </c>
      <c r="AR265" s="274"/>
      <c r="AS265" s="274">
        <f t="shared" si="288"/>
        <v>0</v>
      </c>
      <c r="AT265" s="274">
        <f t="shared" si="289"/>
        <v>0</v>
      </c>
      <c r="AU265" s="274">
        <f t="shared" si="290"/>
        <v>0</v>
      </c>
      <c r="AV265" s="262"/>
      <c r="AW265" s="262">
        <f t="shared" si="291"/>
        <v>0</v>
      </c>
      <c r="AX265" s="262">
        <f t="shared" si="292"/>
        <v>0</v>
      </c>
      <c r="AY265" s="262">
        <f t="shared" si="293"/>
        <v>0</v>
      </c>
      <c r="AZ265" s="262">
        <f t="shared" si="294"/>
        <v>0</v>
      </c>
      <c r="BA265" s="262">
        <f t="shared" si="295"/>
        <v>0</v>
      </c>
      <c r="BB265" s="262">
        <f t="shared" si="296"/>
        <v>0</v>
      </c>
      <c r="BC265" s="262">
        <f t="shared" si="297"/>
        <v>0</v>
      </c>
      <c r="BD265" s="261"/>
      <c r="BE265" s="262">
        <f t="shared" si="298"/>
        <v>0</v>
      </c>
      <c r="BF265" s="262">
        <f t="shared" si="299"/>
        <v>0</v>
      </c>
      <c r="BG265" s="262">
        <f t="shared" si="300"/>
        <v>0</v>
      </c>
      <c r="BH265" s="262"/>
      <c r="BI265" s="262">
        <f t="shared" si="301"/>
        <v>0</v>
      </c>
      <c r="BJ265" s="262">
        <f t="shared" si="302"/>
        <v>0</v>
      </c>
      <c r="BK265" s="262">
        <f t="shared" si="303"/>
        <v>0</v>
      </c>
      <c r="BL265" s="262">
        <v>39600</v>
      </c>
      <c r="BM265" s="262">
        <f t="shared" si="304"/>
        <v>348480000</v>
      </c>
      <c r="BN265" s="262">
        <f t="shared" si="305"/>
        <v>0</v>
      </c>
      <c r="BO265" s="262">
        <f t="shared" si="306"/>
        <v>0</v>
      </c>
      <c r="BP265" s="262">
        <f t="shared" si="307"/>
        <v>39600</v>
      </c>
      <c r="BQ265" s="262">
        <f t="shared" si="308"/>
        <v>348480000</v>
      </c>
      <c r="BR265" s="262">
        <f t="shared" si="309"/>
        <v>0</v>
      </c>
      <c r="BS265" s="262">
        <f t="shared" si="310"/>
        <v>0</v>
      </c>
      <c r="BT265" s="262">
        <v>46800</v>
      </c>
      <c r="BU265" s="262">
        <f t="shared" si="311"/>
        <v>411840000</v>
      </c>
      <c r="BV265" s="262">
        <f t="shared" si="312"/>
        <v>0</v>
      </c>
      <c r="BW265" s="262">
        <f t="shared" si="313"/>
        <v>0</v>
      </c>
      <c r="BX265" s="261">
        <v>54000</v>
      </c>
      <c r="BY265" s="262">
        <f t="shared" si="314"/>
        <v>475200000</v>
      </c>
      <c r="BZ265" s="262">
        <f t="shared" si="315"/>
        <v>0</v>
      </c>
      <c r="CA265" s="262">
        <f t="shared" si="316"/>
        <v>0</v>
      </c>
      <c r="CB265" s="262">
        <v>57600</v>
      </c>
      <c r="CC265" s="262">
        <f t="shared" si="317"/>
        <v>506880000</v>
      </c>
      <c r="CD265" s="262">
        <f t="shared" si="318"/>
        <v>0</v>
      </c>
      <c r="CE265" s="262">
        <f t="shared" si="319"/>
        <v>0</v>
      </c>
      <c r="CF265" s="262">
        <f t="shared" si="320"/>
        <v>158400</v>
      </c>
      <c r="CG265" s="262">
        <f t="shared" si="321"/>
        <v>1393920000</v>
      </c>
      <c r="CH265" s="262">
        <f t="shared" si="322"/>
        <v>0</v>
      </c>
      <c r="CI265" s="262">
        <f t="shared" si="323"/>
        <v>0</v>
      </c>
      <c r="CJ265" s="262">
        <v>54000</v>
      </c>
      <c r="CK265" s="262">
        <f t="shared" si="324"/>
        <v>475200000</v>
      </c>
      <c r="CL265" s="262">
        <f t="shared" si="325"/>
        <v>0</v>
      </c>
      <c r="CM265" s="262">
        <f t="shared" si="326"/>
        <v>0</v>
      </c>
      <c r="CN265" s="262">
        <v>72000</v>
      </c>
      <c r="CO265" s="262">
        <f t="shared" si="327"/>
        <v>633600000</v>
      </c>
      <c r="CP265" s="262">
        <f t="shared" si="328"/>
        <v>0</v>
      </c>
      <c r="CQ265" s="262">
        <f t="shared" si="329"/>
        <v>0</v>
      </c>
      <c r="CR265" s="262">
        <v>36000</v>
      </c>
      <c r="CS265" s="262">
        <f t="shared" si="330"/>
        <v>316800000</v>
      </c>
      <c r="CT265" s="262">
        <f t="shared" si="331"/>
        <v>0</v>
      </c>
      <c r="CU265" s="262">
        <f t="shared" si="332"/>
        <v>0</v>
      </c>
      <c r="CV265" s="262">
        <f t="shared" si="333"/>
        <v>162000</v>
      </c>
      <c r="CW265" s="262">
        <f t="shared" si="334"/>
        <v>1425600000</v>
      </c>
      <c r="CX265" s="271">
        <f t="shared" si="335"/>
        <v>0</v>
      </c>
      <c r="CY265" s="271">
        <f t="shared" si="336"/>
        <v>0</v>
      </c>
      <c r="CZ265" s="300">
        <f t="shared" si="337"/>
        <v>0</v>
      </c>
      <c r="DA265" s="300">
        <f t="shared" si="338"/>
        <v>0</v>
      </c>
      <c r="DB265" s="300">
        <f t="shared" si="339"/>
        <v>0</v>
      </c>
      <c r="DC265" s="300"/>
      <c r="DD265" s="300"/>
      <c r="DE265" s="300"/>
      <c r="DF265" s="300"/>
    </row>
    <row r="266" spans="1:110" ht="28.5" x14ac:dyDescent="0.35">
      <c r="A266" s="147" t="s">
        <v>1353</v>
      </c>
      <c r="B266" s="26" t="s">
        <v>848</v>
      </c>
      <c r="C266" s="138" t="s">
        <v>86</v>
      </c>
      <c r="D266" s="183"/>
      <c r="E266" s="7"/>
      <c r="F266" s="7">
        <v>1</v>
      </c>
      <c r="G266" s="8">
        <v>41235.480000000003</v>
      </c>
      <c r="H266" s="9">
        <f t="shared" si="284"/>
        <v>41235.480000000003</v>
      </c>
      <c r="I266" s="10">
        <v>767201284607</v>
      </c>
      <c r="J266" s="10">
        <v>4735366</v>
      </c>
      <c r="K266" s="10" t="s">
        <v>516</v>
      </c>
      <c r="L266" s="11">
        <v>0</v>
      </c>
      <c r="M266" s="8">
        <v>791810277250</v>
      </c>
      <c r="N266" s="8">
        <v>4638048</v>
      </c>
      <c r="O266" s="8" t="s">
        <v>703</v>
      </c>
      <c r="P266" s="11">
        <v>0</v>
      </c>
      <c r="Q266" s="12">
        <v>851344781200</v>
      </c>
      <c r="R266" s="12">
        <v>4097137</v>
      </c>
      <c r="S266" s="12">
        <v>12</v>
      </c>
      <c r="T266" s="12">
        <v>1185078</v>
      </c>
      <c r="U266" s="11" t="s">
        <v>963</v>
      </c>
      <c r="V266" s="11"/>
      <c r="W266" s="11">
        <v>0</v>
      </c>
      <c r="X266" s="13" t="e">
        <f t="shared" si="203"/>
        <v>#DIV/0!</v>
      </c>
      <c r="Y266" s="14">
        <f>Z266/F266</f>
        <v>216000</v>
      </c>
      <c r="Z266" s="15">
        <v>216000</v>
      </c>
      <c r="AA266" s="15">
        <f>Z266*H266</f>
        <v>8906863680</v>
      </c>
      <c r="AB266" s="16"/>
      <c r="AC266" s="16"/>
      <c r="AD266" s="269" t="e">
        <f t="shared" si="340"/>
        <v>#DIV/0!</v>
      </c>
      <c r="AE266" s="269">
        <f t="shared" si="272"/>
        <v>0</v>
      </c>
      <c r="AF266" s="18">
        <v>0</v>
      </c>
      <c r="AG266" s="18">
        <f t="shared" si="213"/>
        <v>0</v>
      </c>
      <c r="AH266" s="59"/>
      <c r="AI266" s="129">
        <f t="shared" si="275"/>
        <v>0</v>
      </c>
      <c r="AJ266" s="290">
        <v>0</v>
      </c>
      <c r="AK266" s="9">
        <f t="shared" si="214"/>
        <v>0</v>
      </c>
      <c r="AL266" s="259">
        <f t="shared" si="215"/>
        <v>0</v>
      </c>
      <c r="AM266" s="259">
        <f t="shared" si="211"/>
        <v>0</v>
      </c>
      <c r="AN266" s="262">
        <v>0</v>
      </c>
      <c r="AO266" s="262">
        <f t="shared" si="285"/>
        <v>0</v>
      </c>
      <c r="AP266" s="262">
        <f t="shared" si="286"/>
        <v>0</v>
      </c>
      <c r="AQ266" s="262">
        <f t="shared" si="287"/>
        <v>0</v>
      </c>
      <c r="AR266" s="274">
        <v>0</v>
      </c>
      <c r="AS266" s="274">
        <f t="shared" si="288"/>
        <v>0</v>
      </c>
      <c r="AT266" s="274">
        <f t="shared" si="289"/>
        <v>0</v>
      </c>
      <c r="AU266" s="274">
        <f t="shared" si="290"/>
        <v>0</v>
      </c>
      <c r="AV266" s="262">
        <v>0</v>
      </c>
      <c r="AW266" s="262">
        <f t="shared" si="291"/>
        <v>0</v>
      </c>
      <c r="AX266" s="262">
        <f t="shared" si="292"/>
        <v>0</v>
      </c>
      <c r="AY266" s="262">
        <f t="shared" si="293"/>
        <v>0</v>
      </c>
      <c r="AZ266" s="262">
        <f t="shared" si="294"/>
        <v>0</v>
      </c>
      <c r="BA266" s="262">
        <f t="shared" si="295"/>
        <v>0</v>
      </c>
      <c r="BB266" s="262">
        <f t="shared" si="296"/>
        <v>0</v>
      </c>
      <c r="BC266" s="262">
        <f t="shared" si="297"/>
        <v>0</v>
      </c>
      <c r="BD266" s="261">
        <v>0</v>
      </c>
      <c r="BE266" s="262">
        <f t="shared" si="298"/>
        <v>0</v>
      </c>
      <c r="BF266" s="262">
        <f t="shared" si="299"/>
        <v>0</v>
      </c>
      <c r="BG266" s="262">
        <f t="shared" si="300"/>
        <v>0</v>
      </c>
      <c r="BH266" s="262">
        <v>0</v>
      </c>
      <c r="BI266" s="262">
        <f t="shared" si="301"/>
        <v>0</v>
      </c>
      <c r="BJ266" s="262">
        <f t="shared" si="302"/>
        <v>0</v>
      </c>
      <c r="BK266" s="262">
        <f t="shared" si="303"/>
        <v>0</v>
      </c>
      <c r="BL266" s="262">
        <v>0</v>
      </c>
      <c r="BM266" s="262">
        <f t="shared" si="304"/>
        <v>0</v>
      </c>
      <c r="BN266" s="262">
        <f t="shared" si="305"/>
        <v>0</v>
      </c>
      <c r="BO266" s="262">
        <f t="shared" si="306"/>
        <v>0</v>
      </c>
      <c r="BP266" s="262">
        <f t="shared" si="307"/>
        <v>0</v>
      </c>
      <c r="BQ266" s="262">
        <f t="shared" si="308"/>
        <v>0</v>
      </c>
      <c r="BR266" s="262">
        <f t="shared" si="309"/>
        <v>0</v>
      </c>
      <c r="BS266" s="262">
        <f t="shared" si="310"/>
        <v>0</v>
      </c>
      <c r="BT266" s="262">
        <v>0</v>
      </c>
      <c r="BU266" s="262">
        <f t="shared" si="311"/>
        <v>0</v>
      </c>
      <c r="BV266" s="262">
        <f t="shared" si="312"/>
        <v>0</v>
      </c>
      <c r="BW266" s="262">
        <f t="shared" si="313"/>
        <v>0</v>
      </c>
      <c r="BX266" s="261">
        <v>0</v>
      </c>
      <c r="BY266" s="262">
        <f t="shared" si="314"/>
        <v>0</v>
      </c>
      <c r="BZ266" s="262">
        <f t="shared" si="315"/>
        <v>0</v>
      </c>
      <c r="CA266" s="262">
        <f t="shared" si="316"/>
        <v>0</v>
      </c>
      <c r="CB266" s="262">
        <v>0</v>
      </c>
      <c r="CC266" s="262">
        <f t="shared" si="317"/>
        <v>0</v>
      </c>
      <c r="CD266" s="262">
        <f t="shared" si="318"/>
        <v>0</v>
      </c>
      <c r="CE266" s="262">
        <f t="shared" si="319"/>
        <v>0</v>
      </c>
      <c r="CF266" s="262">
        <f t="shared" si="320"/>
        <v>0</v>
      </c>
      <c r="CG266" s="262">
        <f t="shared" si="321"/>
        <v>0</v>
      </c>
      <c r="CH266" s="262">
        <f t="shared" si="322"/>
        <v>0</v>
      </c>
      <c r="CI266" s="262">
        <f t="shared" si="323"/>
        <v>0</v>
      </c>
      <c r="CJ266" s="262">
        <v>0</v>
      </c>
      <c r="CK266" s="262">
        <f t="shared" si="324"/>
        <v>0</v>
      </c>
      <c r="CL266" s="262">
        <f t="shared" si="325"/>
        <v>0</v>
      </c>
      <c r="CM266" s="262">
        <f t="shared" si="326"/>
        <v>0</v>
      </c>
      <c r="CN266" s="262">
        <v>0</v>
      </c>
      <c r="CO266" s="262">
        <f t="shared" si="327"/>
        <v>0</v>
      </c>
      <c r="CP266" s="262">
        <f t="shared" si="328"/>
        <v>0</v>
      </c>
      <c r="CQ266" s="262">
        <f t="shared" si="329"/>
        <v>0</v>
      </c>
      <c r="CR266" s="262">
        <v>0</v>
      </c>
      <c r="CS266" s="262">
        <f t="shared" si="330"/>
        <v>0</v>
      </c>
      <c r="CT266" s="262">
        <f t="shared" si="331"/>
        <v>0</v>
      </c>
      <c r="CU266" s="262">
        <f t="shared" si="332"/>
        <v>0</v>
      </c>
      <c r="CV266" s="262">
        <f t="shared" si="333"/>
        <v>0</v>
      </c>
      <c r="CW266" s="262">
        <f t="shared" si="334"/>
        <v>0</v>
      </c>
      <c r="CX266" s="271">
        <f t="shared" si="335"/>
        <v>0</v>
      </c>
      <c r="CY266" s="271">
        <f t="shared" si="336"/>
        <v>0</v>
      </c>
      <c r="CZ266" s="300">
        <f t="shared" si="337"/>
        <v>0</v>
      </c>
      <c r="DA266" s="300">
        <f t="shared" si="338"/>
        <v>0</v>
      </c>
      <c r="DB266" s="300">
        <f t="shared" si="339"/>
        <v>0</v>
      </c>
      <c r="DC266" s="300"/>
      <c r="DD266" s="300"/>
      <c r="DE266" s="300"/>
      <c r="DF266" s="300"/>
    </row>
    <row r="267" spans="1:110" x14ac:dyDescent="0.35">
      <c r="A267" s="68" t="s">
        <v>11</v>
      </c>
      <c r="B267" s="139" t="s">
        <v>1265</v>
      </c>
      <c r="C267" s="138" t="s">
        <v>1252</v>
      </c>
      <c r="D267" s="183" t="s">
        <v>446</v>
      </c>
      <c r="E267" s="177">
        <v>4</v>
      </c>
      <c r="F267" s="7">
        <v>1</v>
      </c>
      <c r="G267" s="8"/>
      <c r="H267" s="9">
        <f t="shared" si="284"/>
        <v>0</v>
      </c>
      <c r="I267" s="10"/>
      <c r="J267" s="10"/>
      <c r="K267" s="10"/>
      <c r="L267" s="11"/>
      <c r="M267" s="8"/>
      <c r="N267" s="8"/>
      <c r="O267" s="8"/>
      <c r="P267" s="11"/>
      <c r="Q267" s="12"/>
      <c r="R267" s="12"/>
      <c r="S267" s="12"/>
      <c r="T267" s="12"/>
      <c r="U267" s="11"/>
      <c r="V267" s="11"/>
      <c r="W267" s="11"/>
      <c r="X267" s="13"/>
      <c r="Y267" s="14"/>
      <c r="Z267" s="15"/>
      <c r="AA267" s="15"/>
      <c r="AB267" s="16"/>
      <c r="AC267" s="16"/>
      <c r="AD267" s="269">
        <f t="shared" si="340"/>
        <v>0</v>
      </c>
      <c r="AE267" s="269">
        <f t="shared" si="272"/>
        <v>0</v>
      </c>
      <c r="AF267" s="18">
        <v>0</v>
      </c>
      <c r="AG267" s="18">
        <f t="shared" si="213"/>
        <v>0</v>
      </c>
      <c r="AH267" s="59"/>
      <c r="AI267" s="129"/>
      <c r="AJ267" s="290">
        <v>0</v>
      </c>
      <c r="AK267" s="9">
        <f t="shared" si="214"/>
        <v>0</v>
      </c>
      <c r="AL267" s="259">
        <f t="shared" si="215"/>
        <v>0</v>
      </c>
      <c r="AM267" s="259">
        <f t="shared" si="211"/>
        <v>0</v>
      </c>
      <c r="AN267" s="262"/>
      <c r="AO267" s="262">
        <f t="shared" si="285"/>
        <v>0</v>
      </c>
      <c r="AP267" s="262">
        <f t="shared" si="286"/>
        <v>0</v>
      </c>
      <c r="AQ267" s="262">
        <f t="shared" si="287"/>
        <v>0</v>
      </c>
      <c r="AR267" s="274"/>
      <c r="AS267" s="274">
        <f t="shared" si="288"/>
        <v>0</v>
      </c>
      <c r="AT267" s="274">
        <f t="shared" si="289"/>
        <v>0</v>
      </c>
      <c r="AU267" s="274">
        <f t="shared" si="290"/>
        <v>0</v>
      </c>
      <c r="AV267" s="262"/>
      <c r="AW267" s="262">
        <f t="shared" si="291"/>
        <v>0</v>
      </c>
      <c r="AX267" s="262">
        <f t="shared" si="292"/>
        <v>0</v>
      </c>
      <c r="AY267" s="262">
        <f t="shared" si="293"/>
        <v>0</v>
      </c>
      <c r="AZ267" s="262">
        <f t="shared" si="294"/>
        <v>0</v>
      </c>
      <c r="BA267" s="262">
        <f t="shared" si="295"/>
        <v>0</v>
      </c>
      <c r="BB267" s="262">
        <f t="shared" si="296"/>
        <v>0</v>
      </c>
      <c r="BC267" s="262">
        <f t="shared" si="297"/>
        <v>0</v>
      </c>
      <c r="BD267" s="261"/>
      <c r="BE267" s="262">
        <f t="shared" si="298"/>
        <v>0</v>
      </c>
      <c r="BF267" s="262">
        <f t="shared" si="299"/>
        <v>0</v>
      </c>
      <c r="BG267" s="262">
        <f t="shared" si="300"/>
        <v>0</v>
      </c>
      <c r="BH267" s="262"/>
      <c r="BI267" s="262">
        <f t="shared" si="301"/>
        <v>0</v>
      </c>
      <c r="BJ267" s="262">
        <f t="shared" si="302"/>
        <v>0</v>
      </c>
      <c r="BK267" s="262">
        <f t="shared" si="303"/>
        <v>0</v>
      </c>
      <c r="BL267" s="262">
        <v>0</v>
      </c>
      <c r="BM267" s="262">
        <f t="shared" si="304"/>
        <v>0</v>
      </c>
      <c r="BN267" s="262">
        <f t="shared" si="305"/>
        <v>0</v>
      </c>
      <c r="BO267" s="262">
        <f t="shared" si="306"/>
        <v>0</v>
      </c>
      <c r="BP267" s="262">
        <f t="shared" si="307"/>
        <v>0</v>
      </c>
      <c r="BQ267" s="262">
        <f t="shared" si="308"/>
        <v>0</v>
      </c>
      <c r="BR267" s="262">
        <f t="shared" si="309"/>
        <v>0</v>
      </c>
      <c r="BS267" s="262">
        <f t="shared" si="310"/>
        <v>0</v>
      </c>
      <c r="BT267" s="262">
        <v>0</v>
      </c>
      <c r="BU267" s="262">
        <f t="shared" si="311"/>
        <v>0</v>
      </c>
      <c r="BV267" s="262">
        <f t="shared" si="312"/>
        <v>0</v>
      </c>
      <c r="BW267" s="262">
        <f t="shared" si="313"/>
        <v>0</v>
      </c>
      <c r="BX267" s="261">
        <v>0</v>
      </c>
      <c r="BY267" s="262">
        <f t="shared" si="314"/>
        <v>0</v>
      </c>
      <c r="BZ267" s="262">
        <f t="shared" si="315"/>
        <v>0</v>
      </c>
      <c r="CA267" s="262">
        <f t="shared" si="316"/>
        <v>0</v>
      </c>
      <c r="CB267" s="262">
        <v>0</v>
      </c>
      <c r="CC267" s="262">
        <f t="shared" si="317"/>
        <v>0</v>
      </c>
      <c r="CD267" s="262">
        <f t="shared" si="318"/>
        <v>0</v>
      </c>
      <c r="CE267" s="262">
        <f t="shared" si="319"/>
        <v>0</v>
      </c>
      <c r="CF267" s="262">
        <f t="shared" si="320"/>
        <v>0</v>
      </c>
      <c r="CG267" s="262">
        <f t="shared" si="321"/>
        <v>0</v>
      </c>
      <c r="CH267" s="262">
        <f t="shared" si="322"/>
        <v>0</v>
      </c>
      <c r="CI267" s="262">
        <f t="shared" si="323"/>
        <v>0</v>
      </c>
      <c r="CJ267" s="262">
        <v>0</v>
      </c>
      <c r="CK267" s="262">
        <f t="shared" si="324"/>
        <v>0</v>
      </c>
      <c r="CL267" s="262">
        <f t="shared" si="325"/>
        <v>0</v>
      </c>
      <c r="CM267" s="262">
        <f t="shared" si="326"/>
        <v>0</v>
      </c>
      <c r="CN267" s="262">
        <v>0</v>
      </c>
      <c r="CO267" s="262">
        <f t="shared" si="327"/>
        <v>0</v>
      </c>
      <c r="CP267" s="262">
        <f t="shared" si="328"/>
        <v>0</v>
      </c>
      <c r="CQ267" s="262">
        <f t="shared" si="329"/>
        <v>0</v>
      </c>
      <c r="CR267" s="262">
        <v>0</v>
      </c>
      <c r="CS267" s="262">
        <f t="shared" si="330"/>
        <v>0</v>
      </c>
      <c r="CT267" s="262">
        <f t="shared" si="331"/>
        <v>0</v>
      </c>
      <c r="CU267" s="262">
        <f t="shared" si="332"/>
        <v>0</v>
      </c>
      <c r="CV267" s="262">
        <f t="shared" si="333"/>
        <v>0</v>
      </c>
      <c r="CW267" s="262">
        <f t="shared" si="334"/>
        <v>0</v>
      </c>
      <c r="CX267" s="271">
        <f t="shared" si="335"/>
        <v>0</v>
      </c>
      <c r="CY267" s="271">
        <f t="shared" si="336"/>
        <v>0</v>
      </c>
      <c r="CZ267" s="300">
        <f t="shared" si="337"/>
        <v>0</v>
      </c>
      <c r="DA267" s="300">
        <f t="shared" si="338"/>
        <v>0</v>
      </c>
      <c r="DB267" s="300">
        <f t="shared" si="339"/>
        <v>0</v>
      </c>
      <c r="DC267" s="300"/>
      <c r="DD267" s="300"/>
      <c r="DE267" s="300"/>
      <c r="DF267" s="300"/>
    </row>
    <row r="268" spans="1:110" ht="28.5" x14ac:dyDescent="0.35">
      <c r="A268" s="147" t="s">
        <v>1353</v>
      </c>
      <c r="B268" s="26" t="s">
        <v>87</v>
      </c>
      <c r="C268" s="138" t="s">
        <v>179</v>
      </c>
      <c r="D268" s="183"/>
      <c r="E268" s="7"/>
      <c r="F268" s="7">
        <v>10</v>
      </c>
      <c r="G268" s="8">
        <v>235840</v>
      </c>
      <c r="H268" s="9">
        <f t="shared" si="284"/>
        <v>23584</v>
      </c>
      <c r="I268" s="10"/>
      <c r="J268" s="10"/>
      <c r="K268" s="10"/>
      <c r="L268" s="11"/>
      <c r="M268" s="8">
        <v>0</v>
      </c>
      <c r="N268" s="8">
        <v>0</v>
      </c>
      <c r="O268" s="8">
        <v>0</v>
      </c>
      <c r="P268" s="11" t="s">
        <v>860</v>
      </c>
      <c r="Q268" s="12">
        <v>0</v>
      </c>
      <c r="R268" s="12">
        <v>0</v>
      </c>
      <c r="S268" s="12"/>
      <c r="T268" s="12"/>
      <c r="U268" s="11">
        <v>0</v>
      </c>
      <c r="V268" s="11"/>
      <c r="W268" s="11" t="s">
        <v>860</v>
      </c>
      <c r="X268" s="13" t="e">
        <f>(Z268/F268)/E268</f>
        <v>#DIV/0!</v>
      </c>
      <c r="Y268" s="14">
        <f>Z268/F268</f>
        <v>24000</v>
      </c>
      <c r="Z268" s="15">
        <v>240000</v>
      </c>
      <c r="AA268" s="15">
        <f>Z268*H268</f>
        <v>5660160000</v>
      </c>
      <c r="AB268" s="16" t="s">
        <v>564</v>
      </c>
      <c r="AC268" s="16" t="s">
        <v>564</v>
      </c>
      <c r="AD268" s="269" t="e">
        <f t="shared" si="340"/>
        <v>#DIV/0!</v>
      </c>
      <c r="AE268" s="269">
        <f t="shared" si="272"/>
        <v>0</v>
      </c>
      <c r="AF268" s="18">
        <v>0</v>
      </c>
      <c r="AG268" s="18">
        <f t="shared" si="213"/>
        <v>0</v>
      </c>
      <c r="AH268" s="59"/>
      <c r="AI268" s="129">
        <f t="shared" si="275"/>
        <v>0</v>
      </c>
      <c r="AJ268" s="290">
        <v>0</v>
      </c>
      <c r="AK268" s="9">
        <f t="shared" si="214"/>
        <v>0</v>
      </c>
      <c r="AL268" s="259">
        <f t="shared" si="215"/>
        <v>0</v>
      </c>
      <c r="AM268" s="259">
        <f t="shared" si="211"/>
        <v>0</v>
      </c>
      <c r="AN268" s="262">
        <v>0</v>
      </c>
      <c r="AO268" s="262">
        <f t="shared" si="285"/>
        <v>0</v>
      </c>
      <c r="AP268" s="262">
        <f t="shared" si="286"/>
        <v>0</v>
      </c>
      <c r="AQ268" s="262">
        <f t="shared" si="287"/>
        <v>0</v>
      </c>
      <c r="AR268" s="274">
        <v>0</v>
      </c>
      <c r="AS268" s="274">
        <f t="shared" si="288"/>
        <v>0</v>
      </c>
      <c r="AT268" s="274">
        <f t="shared" si="289"/>
        <v>0</v>
      </c>
      <c r="AU268" s="274">
        <f t="shared" si="290"/>
        <v>0</v>
      </c>
      <c r="AV268" s="262">
        <v>0</v>
      </c>
      <c r="AW268" s="262">
        <f t="shared" si="291"/>
        <v>0</v>
      </c>
      <c r="AX268" s="262">
        <f t="shared" si="292"/>
        <v>0</v>
      </c>
      <c r="AY268" s="262">
        <f t="shared" si="293"/>
        <v>0</v>
      </c>
      <c r="AZ268" s="262">
        <f t="shared" si="294"/>
        <v>0</v>
      </c>
      <c r="BA268" s="262">
        <f t="shared" si="295"/>
        <v>0</v>
      </c>
      <c r="BB268" s="262">
        <f t="shared" si="296"/>
        <v>0</v>
      </c>
      <c r="BC268" s="262">
        <f t="shared" si="297"/>
        <v>0</v>
      </c>
      <c r="BD268" s="261">
        <v>0</v>
      </c>
      <c r="BE268" s="262">
        <f t="shared" si="298"/>
        <v>0</v>
      </c>
      <c r="BF268" s="262">
        <f t="shared" si="299"/>
        <v>0</v>
      </c>
      <c r="BG268" s="262">
        <f t="shared" si="300"/>
        <v>0</v>
      </c>
      <c r="BH268" s="262">
        <v>0</v>
      </c>
      <c r="BI268" s="262">
        <f t="shared" si="301"/>
        <v>0</v>
      </c>
      <c r="BJ268" s="262">
        <f t="shared" si="302"/>
        <v>0</v>
      </c>
      <c r="BK268" s="262">
        <f t="shared" si="303"/>
        <v>0</v>
      </c>
      <c r="BL268" s="262">
        <v>0</v>
      </c>
      <c r="BM268" s="262">
        <f t="shared" si="304"/>
        <v>0</v>
      </c>
      <c r="BN268" s="262">
        <f t="shared" si="305"/>
        <v>0</v>
      </c>
      <c r="BO268" s="262">
        <f t="shared" si="306"/>
        <v>0</v>
      </c>
      <c r="BP268" s="262">
        <f t="shared" si="307"/>
        <v>0</v>
      </c>
      <c r="BQ268" s="262">
        <f t="shared" si="308"/>
        <v>0</v>
      </c>
      <c r="BR268" s="262">
        <f t="shared" si="309"/>
        <v>0</v>
      </c>
      <c r="BS268" s="262">
        <f t="shared" si="310"/>
        <v>0</v>
      </c>
      <c r="BT268" s="262">
        <v>0</v>
      </c>
      <c r="BU268" s="262">
        <f t="shared" si="311"/>
        <v>0</v>
      </c>
      <c r="BV268" s="262">
        <f t="shared" si="312"/>
        <v>0</v>
      </c>
      <c r="BW268" s="262">
        <f t="shared" si="313"/>
        <v>0</v>
      </c>
      <c r="BX268" s="261">
        <v>0</v>
      </c>
      <c r="BY268" s="262">
        <f t="shared" si="314"/>
        <v>0</v>
      </c>
      <c r="BZ268" s="262">
        <f t="shared" si="315"/>
        <v>0</v>
      </c>
      <c r="CA268" s="262">
        <f t="shared" si="316"/>
        <v>0</v>
      </c>
      <c r="CB268" s="262">
        <v>0</v>
      </c>
      <c r="CC268" s="262">
        <f t="shared" si="317"/>
        <v>0</v>
      </c>
      <c r="CD268" s="262">
        <f t="shared" si="318"/>
        <v>0</v>
      </c>
      <c r="CE268" s="262">
        <f t="shared" si="319"/>
        <v>0</v>
      </c>
      <c r="CF268" s="262">
        <f t="shared" si="320"/>
        <v>0</v>
      </c>
      <c r="CG268" s="262">
        <f t="shared" si="321"/>
        <v>0</v>
      </c>
      <c r="CH268" s="262">
        <f t="shared" si="322"/>
        <v>0</v>
      </c>
      <c r="CI268" s="262">
        <f t="shared" si="323"/>
        <v>0</v>
      </c>
      <c r="CJ268" s="262">
        <v>0</v>
      </c>
      <c r="CK268" s="262">
        <f t="shared" si="324"/>
        <v>0</v>
      </c>
      <c r="CL268" s="262">
        <f t="shared" si="325"/>
        <v>0</v>
      </c>
      <c r="CM268" s="262">
        <f t="shared" si="326"/>
        <v>0</v>
      </c>
      <c r="CN268" s="262">
        <v>0</v>
      </c>
      <c r="CO268" s="262">
        <f t="shared" si="327"/>
        <v>0</v>
      </c>
      <c r="CP268" s="262">
        <f t="shared" si="328"/>
        <v>0</v>
      </c>
      <c r="CQ268" s="262">
        <f t="shared" si="329"/>
        <v>0</v>
      </c>
      <c r="CR268" s="262">
        <v>0</v>
      </c>
      <c r="CS268" s="262">
        <f t="shared" si="330"/>
        <v>0</v>
      </c>
      <c r="CT268" s="262">
        <f t="shared" si="331"/>
        <v>0</v>
      </c>
      <c r="CU268" s="262">
        <f t="shared" si="332"/>
        <v>0</v>
      </c>
      <c r="CV268" s="262">
        <f t="shared" si="333"/>
        <v>0</v>
      </c>
      <c r="CW268" s="262">
        <f t="shared" si="334"/>
        <v>0</v>
      </c>
      <c r="CX268" s="271">
        <f t="shared" si="335"/>
        <v>0</v>
      </c>
      <c r="CY268" s="271">
        <f t="shared" si="336"/>
        <v>0</v>
      </c>
      <c r="CZ268" s="300">
        <f t="shared" si="337"/>
        <v>0</v>
      </c>
      <c r="DA268" s="300">
        <f t="shared" si="338"/>
        <v>0</v>
      </c>
      <c r="DB268" s="300">
        <f t="shared" si="339"/>
        <v>0</v>
      </c>
      <c r="DC268" s="300"/>
      <c r="DD268" s="300"/>
      <c r="DE268" s="300"/>
      <c r="DF268" s="300"/>
    </row>
    <row r="269" spans="1:110" x14ac:dyDescent="0.35">
      <c r="A269" s="68" t="s">
        <v>11</v>
      </c>
      <c r="B269" s="26" t="s">
        <v>409</v>
      </c>
      <c r="C269" s="6" t="s">
        <v>440</v>
      </c>
      <c r="D269" s="7"/>
      <c r="E269" s="177">
        <v>7</v>
      </c>
      <c r="F269" s="7">
        <v>1</v>
      </c>
      <c r="G269" s="8">
        <v>327137</v>
      </c>
      <c r="H269" s="9">
        <f t="shared" si="284"/>
        <v>327137</v>
      </c>
      <c r="I269" s="10"/>
      <c r="J269" s="10"/>
      <c r="K269" s="10"/>
      <c r="L269" s="11"/>
      <c r="M269" s="8">
        <v>123566703980</v>
      </c>
      <c r="N269" s="8">
        <v>314446</v>
      </c>
      <c r="O269" s="8" t="s">
        <v>487</v>
      </c>
      <c r="P269" s="11">
        <v>0</v>
      </c>
      <c r="Q269" s="12">
        <v>75302005200</v>
      </c>
      <c r="R269" s="12">
        <v>170960</v>
      </c>
      <c r="S269" s="12">
        <v>1</v>
      </c>
      <c r="T269" s="12"/>
      <c r="U269" s="11" t="s">
        <v>862</v>
      </c>
      <c r="V269" s="11"/>
      <c r="W269" s="11">
        <v>0</v>
      </c>
      <c r="X269" s="13">
        <f t="shared" ref="X269:X290" si="341">(Z269/F269)/E269</f>
        <v>1714.2857142857142</v>
      </c>
      <c r="Y269" s="14">
        <f t="shared" ref="Y269:Y290" si="342">Z269/F269</f>
        <v>12000</v>
      </c>
      <c r="Z269" s="15">
        <v>12000</v>
      </c>
      <c r="AA269" s="15">
        <f t="shared" ref="AA269:AA290" si="343">Z269*H269</f>
        <v>3925644000</v>
      </c>
      <c r="AB269" s="16"/>
      <c r="AC269" s="16"/>
      <c r="AD269" s="269">
        <f t="shared" si="340"/>
        <v>8571.4285714285706</v>
      </c>
      <c r="AE269" s="269">
        <f t="shared" si="272"/>
        <v>60000</v>
      </c>
      <c r="AF269" s="283">
        <v>60000</v>
      </c>
      <c r="AG269" s="18">
        <f t="shared" si="213"/>
        <v>19628220000</v>
      </c>
      <c r="AH269" s="59"/>
      <c r="AI269" s="129">
        <f t="shared" si="275"/>
        <v>5</v>
      </c>
      <c r="AJ269" s="290">
        <v>0.1</v>
      </c>
      <c r="AK269" s="9">
        <f t="shared" si="214"/>
        <v>6000</v>
      </c>
      <c r="AL269" s="259">
        <f t="shared" si="215"/>
        <v>66000</v>
      </c>
      <c r="AM269" s="259">
        <f t="shared" si="211"/>
        <v>21591042000</v>
      </c>
      <c r="AN269" s="262"/>
      <c r="AO269" s="262">
        <f t="shared" si="285"/>
        <v>0</v>
      </c>
      <c r="AP269" s="262">
        <f t="shared" si="286"/>
        <v>0</v>
      </c>
      <c r="AQ269" s="262">
        <f t="shared" si="287"/>
        <v>0</v>
      </c>
      <c r="AR269" s="274"/>
      <c r="AS269" s="274">
        <f t="shared" si="288"/>
        <v>0</v>
      </c>
      <c r="AT269" s="274">
        <f t="shared" si="289"/>
        <v>0</v>
      </c>
      <c r="AU269" s="274">
        <f t="shared" si="290"/>
        <v>0</v>
      </c>
      <c r="AV269" s="262"/>
      <c r="AW269" s="262">
        <f t="shared" si="291"/>
        <v>0</v>
      </c>
      <c r="AX269" s="262">
        <f t="shared" si="292"/>
        <v>0</v>
      </c>
      <c r="AY269" s="262">
        <f t="shared" si="293"/>
        <v>0</v>
      </c>
      <c r="AZ269" s="262">
        <f t="shared" si="294"/>
        <v>0</v>
      </c>
      <c r="BA269" s="262">
        <f t="shared" si="295"/>
        <v>0</v>
      </c>
      <c r="BB269" s="262">
        <f t="shared" si="296"/>
        <v>0</v>
      </c>
      <c r="BC269" s="262">
        <f t="shared" si="297"/>
        <v>0</v>
      </c>
      <c r="BD269" s="261"/>
      <c r="BE269" s="262">
        <f t="shared" si="298"/>
        <v>0</v>
      </c>
      <c r="BF269" s="262">
        <f t="shared" si="299"/>
        <v>0</v>
      </c>
      <c r="BG269" s="262">
        <f t="shared" si="300"/>
        <v>0</v>
      </c>
      <c r="BH269" s="262"/>
      <c r="BI269" s="262">
        <f t="shared" si="301"/>
        <v>0</v>
      </c>
      <c r="BJ269" s="262">
        <f t="shared" si="302"/>
        <v>0</v>
      </c>
      <c r="BK269" s="262">
        <f t="shared" si="303"/>
        <v>0</v>
      </c>
      <c r="BL269" s="262">
        <v>6600</v>
      </c>
      <c r="BM269" s="262">
        <f t="shared" si="304"/>
        <v>2159104200</v>
      </c>
      <c r="BN269" s="262">
        <f t="shared" si="305"/>
        <v>660</v>
      </c>
      <c r="BO269" s="262">
        <f t="shared" si="306"/>
        <v>215910420</v>
      </c>
      <c r="BP269" s="262">
        <f t="shared" si="307"/>
        <v>6600</v>
      </c>
      <c r="BQ269" s="262">
        <f t="shared" si="308"/>
        <v>2159104200</v>
      </c>
      <c r="BR269" s="262">
        <f t="shared" si="309"/>
        <v>660</v>
      </c>
      <c r="BS269" s="262">
        <f t="shared" si="310"/>
        <v>215910420</v>
      </c>
      <c r="BT269" s="262">
        <v>7800</v>
      </c>
      <c r="BU269" s="262">
        <f t="shared" si="311"/>
        <v>2551668600</v>
      </c>
      <c r="BV269" s="262">
        <f t="shared" si="312"/>
        <v>780</v>
      </c>
      <c r="BW269" s="262">
        <f t="shared" si="313"/>
        <v>255166860</v>
      </c>
      <c r="BX269" s="261">
        <v>9000</v>
      </c>
      <c r="BY269" s="262">
        <f t="shared" si="314"/>
        <v>2944233000</v>
      </c>
      <c r="BZ269" s="262">
        <f t="shared" si="315"/>
        <v>900</v>
      </c>
      <c r="CA269" s="262">
        <f t="shared" si="316"/>
        <v>294423300</v>
      </c>
      <c r="CB269" s="262">
        <v>9600</v>
      </c>
      <c r="CC269" s="262">
        <f t="shared" si="317"/>
        <v>3140515200</v>
      </c>
      <c r="CD269" s="262">
        <f t="shared" si="318"/>
        <v>960</v>
      </c>
      <c r="CE269" s="262">
        <f t="shared" si="319"/>
        <v>314051520</v>
      </c>
      <c r="CF269" s="262">
        <f t="shared" si="320"/>
        <v>26400</v>
      </c>
      <c r="CG269" s="262">
        <f t="shared" si="321"/>
        <v>8636416800</v>
      </c>
      <c r="CH269" s="262">
        <f t="shared" si="322"/>
        <v>294425040</v>
      </c>
      <c r="CI269" s="262">
        <f t="shared" si="323"/>
        <v>863641680</v>
      </c>
      <c r="CJ269" s="262">
        <v>9000</v>
      </c>
      <c r="CK269" s="262">
        <f t="shared" si="324"/>
        <v>2944233000</v>
      </c>
      <c r="CL269" s="262">
        <f t="shared" si="325"/>
        <v>900</v>
      </c>
      <c r="CM269" s="262">
        <f t="shared" si="326"/>
        <v>294423300</v>
      </c>
      <c r="CN269" s="262">
        <v>12000</v>
      </c>
      <c r="CO269" s="262">
        <f t="shared" si="327"/>
        <v>3925644000</v>
      </c>
      <c r="CP269" s="262">
        <f t="shared" si="328"/>
        <v>1200</v>
      </c>
      <c r="CQ269" s="262">
        <f t="shared" si="329"/>
        <v>392564400</v>
      </c>
      <c r="CR269" s="262">
        <v>6000</v>
      </c>
      <c r="CS269" s="262">
        <f t="shared" si="330"/>
        <v>1962822000</v>
      </c>
      <c r="CT269" s="262">
        <f t="shared" si="331"/>
        <v>600</v>
      </c>
      <c r="CU269" s="262">
        <f t="shared" si="332"/>
        <v>196282200</v>
      </c>
      <c r="CV269" s="262">
        <f t="shared" si="333"/>
        <v>27000</v>
      </c>
      <c r="CW269" s="262">
        <f t="shared" si="334"/>
        <v>8832699000</v>
      </c>
      <c r="CX269" s="271">
        <f t="shared" si="335"/>
        <v>2700</v>
      </c>
      <c r="CY269" s="271">
        <f t="shared" si="336"/>
        <v>883269900</v>
      </c>
      <c r="CZ269" s="300">
        <f t="shared" si="337"/>
        <v>6000</v>
      </c>
      <c r="DA269" s="300">
        <f t="shared" si="338"/>
        <v>1962822000</v>
      </c>
      <c r="DB269" s="300">
        <f t="shared" si="339"/>
        <v>0</v>
      </c>
      <c r="DC269" s="300"/>
      <c r="DD269" s="300"/>
      <c r="DE269" s="300"/>
      <c r="DF269" s="300"/>
    </row>
    <row r="270" spans="1:110" x14ac:dyDescent="0.35">
      <c r="A270" s="68" t="s">
        <v>11</v>
      </c>
      <c r="B270" s="26" t="s">
        <v>87</v>
      </c>
      <c r="C270" s="6" t="s">
        <v>441</v>
      </c>
      <c r="D270" s="7" t="s">
        <v>450</v>
      </c>
      <c r="E270" s="177">
        <v>7</v>
      </c>
      <c r="F270" s="7">
        <v>1</v>
      </c>
      <c r="G270" s="8">
        <v>366700</v>
      </c>
      <c r="H270" s="9">
        <f t="shared" si="284"/>
        <v>366700</v>
      </c>
      <c r="I270" s="10">
        <v>703430478045</v>
      </c>
      <c r="J270" s="10">
        <v>2370859</v>
      </c>
      <c r="K270" s="10" t="s">
        <v>524</v>
      </c>
      <c r="L270" s="11">
        <v>0</v>
      </c>
      <c r="M270" s="8">
        <v>1592475546077</v>
      </c>
      <c r="N270" s="8">
        <v>4333937</v>
      </c>
      <c r="O270" s="8" t="s">
        <v>712</v>
      </c>
      <c r="P270" s="11">
        <v>0</v>
      </c>
      <c r="Q270" s="12">
        <v>1019985840000</v>
      </c>
      <c r="R270" s="12">
        <v>2225100</v>
      </c>
      <c r="S270" s="12">
        <v>3</v>
      </c>
      <c r="T270" s="12">
        <v>1376875</v>
      </c>
      <c r="U270" s="11" t="s">
        <v>964</v>
      </c>
      <c r="V270" s="11"/>
      <c r="W270" s="11">
        <v>0</v>
      </c>
      <c r="X270" s="13">
        <f t="shared" si="341"/>
        <v>3085.7142857142858</v>
      </c>
      <c r="Y270" s="14">
        <f t="shared" si="342"/>
        <v>21600</v>
      </c>
      <c r="Z270" s="15">
        <v>21600</v>
      </c>
      <c r="AA270" s="15">
        <f t="shared" si="343"/>
        <v>7920720000</v>
      </c>
      <c r="AB270" s="16"/>
      <c r="AC270" s="16"/>
      <c r="AD270" s="269">
        <f t="shared" si="340"/>
        <v>8571.4285714285706</v>
      </c>
      <c r="AE270" s="269">
        <f t="shared" si="272"/>
        <v>60000</v>
      </c>
      <c r="AF270" s="283">
        <v>60000</v>
      </c>
      <c r="AG270" s="18">
        <f t="shared" si="213"/>
        <v>22002000000</v>
      </c>
      <c r="AH270" s="59"/>
      <c r="AI270" s="129">
        <f t="shared" si="275"/>
        <v>2.7777777777777777</v>
      </c>
      <c r="AJ270" s="290">
        <v>0.1</v>
      </c>
      <c r="AK270" s="9">
        <f t="shared" si="214"/>
        <v>6000</v>
      </c>
      <c r="AL270" s="259">
        <f t="shared" si="215"/>
        <v>66000</v>
      </c>
      <c r="AM270" s="259">
        <f t="shared" si="211"/>
        <v>24202200000</v>
      </c>
      <c r="AN270" s="262"/>
      <c r="AO270" s="262">
        <f t="shared" si="285"/>
        <v>0</v>
      </c>
      <c r="AP270" s="262">
        <f t="shared" si="286"/>
        <v>0</v>
      </c>
      <c r="AQ270" s="262">
        <f t="shared" si="287"/>
        <v>0</v>
      </c>
      <c r="AR270" s="274"/>
      <c r="AS270" s="274">
        <f t="shared" si="288"/>
        <v>0</v>
      </c>
      <c r="AT270" s="274">
        <f t="shared" si="289"/>
        <v>0</v>
      </c>
      <c r="AU270" s="274">
        <f t="shared" si="290"/>
        <v>0</v>
      </c>
      <c r="AV270" s="262"/>
      <c r="AW270" s="262">
        <f t="shared" si="291"/>
        <v>0</v>
      </c>
      <c r="AX270" s="262">
        <f t="shared" si="292"/>
        <v>0</v>
      </c>
      <c r="AY270" s="262">
        <f t="shared" si="293"/>
        <v>0</v>
      </c>
      <c r="AZ270" s="262">
        <f t="shared" si="294"/>
        <v>0</v>
      </c>
      <c r="BA270" s="262">
        <f t="shared" si="295"/>
        <v>0</v>
      </c>
      <c r="BB270" s="262">
        <f t="shared" si="296"/>
        <v>0</v>
      </c>
      <c r="BC270" s="262">
        <f t="shared" si="297"/>
        <v>0</v>
      </c>
      <c r="BD270" s="261"/>
      <c r="BE270" s="262">
        <f t="shared" si="298"/>
        <v>0</v>
      </c>
      <c r="BF270" s="262">
        <f t="shared" si="299"/>
        <v>0</v>
      </c>
      <c r="BG270" s="262">
        <f t="shared" si="300"/>
        <v>0</v>
      </c>
      <c r="BH270" s="262"/>
      <c r="BI270" s="262">
        <f t="shared" si="301"/>
        <v>0</v>
      </c>
      <c r="BJ270" s="262">
        <f t="shared" si="302"/>
        <v>0</v>
      </c>
      <c r="BK270" s="262">
        <f t="shared" si="303"/>
        <v>0</v>
      </c>
      <c r="BL270" s="262">
        <v>6600</v>
      </c>
      <c r="BM270" s="262">
        <f t="shared" si="304"/>
        <v>2420220000</v>
      </c>
      <c r="BN270" s="262">
        <f t="shared" si="305"/>
        <v>660</v>
      </c>
      <c r="BO270" s="262">
        <f t="shared" si="306"/>
        <v>242022000</v>
      </c>
      <c r="BP270" s="262">
        <f t="shared" si="307"/>
        <v>6600</v>
      </c>
      <c r="BQ270" s="262">
        <f t="shared" si="308"/>
        <v>2420220000</v>
      </c>
      <c r="BR270" s="262">
        <f t="shared" si="309"/>
        <v>660</v>
      </c>
      <c r="BS270" s="262">
        <f t="shared" si="310"/>
        <v>242022000</v>
      </c>
      <c r="BT270" s="262">
        <v>7800</v>
      </c>
      <c r="BU270" s="262">
        <f t="shared" si="311"/>
        <v>2860260000</v>
      </c>
      <c r="BV270" s="262">
        <f t="shared" si="312"/>
        <v>780</v>
      </c>
      <c r="BW270" s="262">
        <f t="shared" si="313"/>
        <v>286026000</v>
      </c>
      <c r="BX270" s="261">
        <v>9000</v>
      </c>
      <c r="BY270" s="262">
        <f t="shared" si="314"/>
        <v>3300300000</v>
      </c>
      <c r="BZ270" s="262">
        <f t="shared" si="315"/>
        <v>900</v>
      </c>
      <c r="CA270" s="262">
        <f t="shared" si="316"/>
        <v>330030000</v>
      </c>
      <c r="CB270" s="262">
        <v>9600</v>
      </c>
      <c r="CC270" s="262">
        <f t="shared" si="317"/>
        <v>3520320000</v>
      </c>
      <c r="CD270" s="262">
        <f t="shared" si="318"/>
        <v>960</v>
      </c>
      <c r="CE270" s="262">
        <f t="shared" si="319"/>
        <v>352032000</v>
      </c>
      <c r="CF270" s="262">
        <f t="shared" si="320"/>
        <v>26400</v>
      </c>
      <c r="CG270" s="262">
        <f t="shared" si="321"/>
        <v>9680880000</v>
      </c>
      <c r="CH270" s="262">
        <f t="shared" si="322"/>
        <v>330031740</v>
      </c>
      <c r="CI270" s="262">
        <f t="shared" si="323"/>
        <v>968088000</v>
      </c>
      <c r="CJ270" s="262">
        <v>9000</v>
      </c>
      <c r="CK270" s="262">
        <f t="shared" si="324"/>
        <v>3300300000</v>
      </c>
      <c r="CL270" s="262">
        <f t="shared" si="325"/>
        <v>900</v>
      </c>
      <c r="CM270" s="262">
        <f t="shared" si="326"/>
        <v>330030000</v>
      </c>
      <c r="CN270" s="262">
        <v>12000</v>
      </c>
      <c r="CO270" s="262">
        <f t="shared" si="327"/>
        <v>4400400000</v>
      </c>
      <c r="CP270" s="262">
        <f t="shared" si="328"/>
        <v>1200</v>
      </c>
      <c r="CQ270" s="262">
        <f t="shared" si="329"/>
        <v>440040000</v>
      </c>
      <c r="CR270" s="262">
        <v>6000</v>
      </c>
      <c r="CS270" s="262">
        <f t="shared" si="330"/>
        <v>2200200000</v>
      </c>
      <c r="CT270" s="262">
        <f t="shared" si="331"/>
        <v>600</v>
      </c>
      <c r="CU270" s="262">
        <f t="shared" si="332"/>
        <v>220020000</v>
      </c>
      <c r="CV270" s="262">
        <f t="shared" si="333"/>
        <v>27000</v>
      </c>
      <c r="CW270" s="262">
        <f t="shared" si="334"/>
        <v>9900900000</v>
      </c>
      <c r="CX270" s="271">
        <f t="shared" si="335"/>
        <v>2700</v>
      </c>
      <c r="CY270" s="271">
        <f t="shared" si="336"/>
        <v>990090000</v>
      </c>
      <c r="CZ270" s="300">
        <f t="shared" si="337"/>
        <v>6000</v>
      </c>
      <c r="DA270" s="300">
        <f t="shared" si="338"/>
        <v>2200200000</v>
      </c>
      <c r="DB270" s="300">
        <f t="shared" si="339"/>
        <v>0</v>
      </c>
      <c r="DC270" s="300"/>
      <c r="DD270" s="300"/>
      <c r="DE270" s="300"/>
      <c r="DF270" s="300"/>
    </row>
    <row r="271" spans="1:110" x14ac:dyDescent="0.35">
      <c r="A271" s="68" t="s">
        <v>11</v>
      </c>
      <c r="B271" s="26" t="s">
        <v>407</v>
      </c>
      <c r="C271" s="6" t="s">
        <v>137</v>
      </c>
      <c r="D271" s="7" t="s">
        <v>90</v>
      </c>
      <c r="E271" s="177">
        <v>7</v>
      </c>
      <c r="F271" s="7">
        <v>1</v>
      </c>
      <c r="G271" s="8">
        <v>382500</v>
      </c>
      <c r="H271" s="9">
        <f t="shared" si="284"/>
        <v>382500</v>
      </c>
      <c r="I271" s="10">
        <v>162767282059</v>
      </c>
      <c r="J271" s="10">
        <v>756237</v>
      </c>
      <c r="K271" s="10" t="s">
        <v>525</v>
      </c>
      <c r="L271" s="11">
        <v>0</v>
      </c>
      <c r="M271" s="8">
        <v>709471723059</v>
      </c>
      <c r="N271" s="8">
        <v>1611398</v>
      </c>
      <c r="O271" s="8" t="s">
        <v>713</v>
      </c>
      <c r="P271" s="11">
        <v>0</v>
      </c>
      <c r="Q271" s="12">
        <v>449140026100</v>
      </c>
      <c r="R271" s="12">
        <v>806413</v>
      </c>
      <c r="S271" s="12">
        <v>5</v>
      </c>
      <c r="T271" s="12">
        <v>289869</v>
      </c>
      <c r="U271" s="11" t="s">
        <v>965</v>
      </c>
      <c r="V271" s="11"/>
      <c r="W271" s="11">
        <v>0</v>
      </c>
      <c r="X271" s="13">
        <f t="shared" si="341"/>
        <v>1828.5714285714287</v>
      </c>
      <c r="Y271" s="14">
        <f t="shared" si="342"/>
        <v>12800</v>
      </c>
      <c r="Z271" s="15">
        <v>12800</v>
      </c>
      <c r="AA271" s="15">
        <f t="shared" si="343"/>
        <v>4896000000</v>
      </c>
      <c r="AB271" s="16"/>
      <c r="AC271" s="16"/>
      <c r="AD271" s="269">
        <f t="shared" si="340"/>
        <v>5142.8571428571431</v>
      </c>
      <c r="AE271" s="269">
        <f t="shared" si="272"/>
        <v>36000</v>
      </c>
      <c r="AF271" s="283">
        <v>36000</v>
      </c>
      <c r="AG271" s="18">
        <f t="shared" si="213"/>
        <v>13770000000</v>
      </c>
      <c r="AH271" s="59"/>
      <c r="AI271" s="129">
        <f t="shared" si="275"/>
        <v>2.8125</v>
      </c>
      <c r="AJ271" s="290">
        <v>0.1</v>
      </c>
      <c r="AK271" s="9">
        <f t="shared" si="214"/>
        <v>3600</v>
      </c>
      <c r="AL271" s="259">
        <f t="shared" si="215"/>
        <v>39600</v>
      </c>
      <c r="AM271" s="259">
        <f t="shared" si="211"/>
        <v>15147000000</v>
      </c>
      <c r="AN271" s="262"/>
      <c r="AO271" s="262">
        <f t="shared" si="285"/>
        <v>0</v>
      </c>
      <c r="AP271" s="262">
        <f t="shared" si="286"/>
        <v>0</v>
      </c>
      <c r="AQ271" s="262">
        <f t="shared" si="287"/>
        <v>0</v>
      </c>
      <c r="AR271" s="274"/>
      <c r="AS271" s="274">
        <f t="shared" si="288"/>
        <v>0</v>
      </c>
      <c r="AT271" s="274">
        <f t="shared" si="289"/>
        <v>0</v>
      </c>
      <c r="AU271" s="274">
        <f t="shared" si="290"/>
        <v>0</v>
      </c>
      <c r="AV271" s="262"/>
      <c r="AW271" s="262">
        <f t="shared" si="291"/>
        <v>0</v>
      </c>
      <c r="AX271" s="262">
        <f t="shared" si="292"/>
        <v>0</v>
      </c>
      <c r="AY271" s="262">
        <f t="shared" si="293"/>
        <v>0</v>
      </c>
      <c r="AZ271" s="262">
        <f t="shared" si="294"/>
        <v>0</v>
      </c>
      <c r="BA271" s="262">
        <f t="shared" si="295"/>
        <v>0</v>
      </c>
      <c r="BB271" s="262">
        <f t="shared" si="296"/>
        <v>0</v>
      </c>
      <c r="BC271" s="262">
        <f t="shared" si="297"/>
        <v>0</v>
      </c>
      <c r="BD271" s="261"/>
      <c r="BE271" s="262">
        <f t="shared" si="298"/>
        <v>0</v>
      </c>
      <c r="BF271" s="262">
        <f t="shared" si="299"/>
        <v>0</v>
      </c>
      <c r="BG271" s="262">
        <f t="shared" si="300"/>
        <v>0</v>
      </c>
      <c r="BH271" s="262"/>
      <c r="BI271" s="262">
        <f t="shared" si="301"/>
        <v>0</v>
      </c>
      <c r="BJ271" s="262">
        <f t="shared" si="302"/>
        <v>0</v>
      </c>
      <c r="BK271" s="262">
        <f t="shared" si="303"/>
        <v>0</v>
      </c>
      <c r="BL271" s="262">
        <v>3960</v>
      </c>
      <c r="BM271" s="262">
        <f t="shared" si="304"/>
        <v>1514700000</v>
      </c>
      <c r="BN271" s="262">
        <f t="shared" si="305"/>
        <v>396</v>
      </c>
      <c r="BO271" s="262">
        <f t="shared" si="306"/>
        <v>151470000</v>
      </c>
      <c r="BP271" s="262">
        <f t="shared" si="307"/>
        <v>3960</v>
      </c>
      <c r="BQ271" s="262">
        <f t="shared" si="308"/>
        <v>1514700000</v>
      </c>
      <c r="BR271" s="262">
        <f t="shared" si="309"/>
        <v>396</v>
      </c>
      <c r="BS271" s="262">
        <f t="shared" si="310"/>
        <v>151470000</v>
      </c>
      <c r="BT271" s="262">
        <v>4680</v>
      </c>
      <c r="BU271" s="262">
        <f t="shared" si="311"/>
        <v>1790100000</v>
      </c>
      <c r="BV271" s="262">
        <f t="shared" si="312"/>
        <v>468</v>
      </c>
      <c r="BW271" s="262">
        <f t="shared" si="313"/>
        <v>179010000</v>
      </c>
      <c r="BX271" s="261">
        <v>5400</v>
      </c>
      <c r="BY271" s="262">
        <f t="shared" si="314"/>
        <v>2065500000</v>
      </c>
      <c r="BZ271" s="262">
        <f t="shared" si="315"/>
        <v>540</v>
      </c>
      <c r="CA271" s="262">
        <f t="shared" si="316"/>
        <v>206550000</v>
      </c>
      <c r="CB271" s="262">
        <v>5760</v>
      </c>
      <c r="CC271" s="262">
        <f t="shared" si="317"/>
        <v>2203200000</v>
      </c>
      <c r="CD271" s="262">
        <f t="shared" si="318"/>
        <v>576</v>
      </c>
      <c r="CE271" s="262">
        <f t="shared" si="319"/>
        <v>220320000</v>
      </c>
      <c r="CF271" s="262">
        <f t="shared" si="320"/>
        <v>15840</v>
      </c>
      <c r="CG271" s="262">
        <f t="shared" si="321"/>
        <v>6058800000</v>
      </c>
      <c r="CH271" s="262">
        <f t="shared" si="322"/>
        <v>206551044</v>
      </c>
      <c r="CI271" s="262">
        <f t="shared" si="323"/>
        <v>605880000</v>
      </c>
      <c r="CJ271" s="262">
        <v>5400</v>
      </c>
      <c r="CK271" s="262">
        <f t="shared" si="324"/>
        <v>2065500000</v>
      </c>
      <c r="CL271" s="262">
        <f t="shared" si="325"/>
        <v>540</v>
      </c>
      <c r="CM271" s="262">
        <f t="shared" si="326"/>
        <v>206550000</v>
      </c>
      <c r="CN271" s="262">
        <v>7200</v>
      </c>
      <c r="CO271" s="262">
        <f t="shared" si="327"/>
        <v>2754000000</v>
      </c>
      <c r="CP271" s="262">
        <f t="shared" si="328"/>
        <v>720</v>
      </c>
      <c r="CQ271" s="262">
        <f t="shared" si="329"/>
        <v>275400000</v>
      </c>
      <c r="CR271" s="262">
        <v>3600</v>
      </c>
      <c r="CS271" s="262">
        <f t="shared" si="330"/>
        <v>1377000000</v>
      </c>
      <c r="CT271" s="262">
        <f t="shared" si="331"/>
        <v>360</v>
      </c>
      <c r="CU271" s="262">
        <f t="shared" si="332"/>
        <v>137700000</v>
      </c>
      <c r="CV271" s="262">
        <f t="shared" si="333"/>
        <v>16200</v>
      </c>
      <c r="CW271" s="262">
        <f t="shared" si="334"/>
        <v>6196500000</v>
      </c>
      <c r="CX271" s="271">
        <f t="shared" si="335"/>
        <v>1620</v>
      </c>
      <c r="CY271" s="271">
        <f t="shared" si="336"/>
        <v>619650000</v>
      </c>
      <c r="CZ271" s="300">
        <f t="shared" si="337"/>
        <v>3600</v>
      </c>
      <c r="DA271" s="300">
        <f t="shared" si="338"/>
        <v>1377000000</v>
      </c>
      <c r="DB271" s="300">
        <f t="shared" si="339"/>
        <v>0</v>
      </c>
      <c r="DC271" s="300"/>
      <c r="DD271" s="300"/>
      <c r="DE271" s="300"/>
      <c r="DF271" s="300"/>
    </row>
    <row r="272" spans="1:110" x14ac:dyDescent="0.35">
      <c r="A272" s="68" t="s">
        <v>11</v>
      </c>
      <c r="B272" s="26" t="s">
        <v>408</v>
      </c>
      <c r="C272" s="6" t="s">
        <v>91</v>
      </c>
      <c r="D272" s="7" t="s">
        <v>90</v>
      </c>
      <c r="E272" s="177">
        <v>7</v>
      </c>
      <c r="F272" s="7">
        <v>1</v>
      </c>
      <c r="G272" s="8">
        <v>110000</v>
      </c>
      <c r="H272" s="9">
        <f t="shared" si="284"/>
        <v>110000</v>
      </c>
      <c r="I272" s="10"/>
      <c r="J272" s="10"/>
      <c r="K272" s="10"/>
      <c r="L272" s="11"/>
      <c r="M272" s="8">
        <v>0</v>
      </c>
      <c r="N272" s="8">
        <v>0</v>
      </c>
      <c r="O272" s="8">
        <v>0</v>
      </c>
      <c r="P272" s="11" t="s">
        <v>860</v>
      </c>
      <c r="Q272" s="11"/>
      <c r="R272" s="11"/>
      <c r="S272" s="11"/>
      <c r="T272" s="12">
        <v>0</v>
      </c>
      <c r="U272" s="12">
        <v>0</v>
      </c>
      <c r="V272" s="11">
        <v>0</v>
      </c>
      <c r="W272" s="11" t="s">
        <v>860</v>
      </c>
      <c r="X272" s="13">
        <f t="shared" si="341"/>
        <v>571.42857142857144</v>
      </c>
      <c r="Y272" s="14">
        <f t="shared" si="342"/>
        <v>4000</v>
      </c>
      <c r="Z272" s="15">
        <v>4000</v>
      </c>
      <c r="AA272" s="15">
        <f t="shared" si="343"/>
        <v>440000000</v>
      </c>
      <c r="AB272" s="16"/>
      <c r="AC272" s="16"/>
      <c r="AD272" s="269">
        <f t="shared" si="340"/>
        <v>5142.8571428571431</v>
      </c>
      <c r="AE272" s="269">
        <f t="shared" si="272"/>
        <v>36000</v>
      </c>
      <c r="AF272" s="283">
        <v>36000</v>
      </c>
      <c r="AG272" s="18">
        <f t="shared" si="213"/>
        <v>3960000000</v>
      </c>
      <c r="AH272" s="59"/>
      <c r="AI272" s="129">
        <f t="shared" si="275"/>
        <v>9</v>
      </c>
      <c r="AJ272" s="290">
        <v>0.1</v>
      </c>
      <c r="AK272" s="9">
        <f t="shared" si="214"/>
        <v>3600</v>
      </c>
      <c r="AL272" s="259">
        <f t="shared" si="215"/>
        <v>39600</v>
      </c>
      <c r="AM272" s="259">
        <f t="shared" si="211"/>
        <v>4356000000</v>
      </c>
      <c r="AN272" s="262"/>
      <c r="AO272" s="262">
        <f t="shared" si="285"/>
        <v>0</v>
      </c>
      <c r="AP272" s="262">
        <f t="shared" si="286"/>
        <v>0</v>
      </c>
      <c r="AQ272" s="262">
        <f t="shared" si="287"/>
        <v>0</v>
      </c>
      <c r="AR272" s="274"/>
      <c r="AS272" s="274">
        <f t="shared" si="288"/>
        <v>0</v>
      </c>
      <c r="AT272" s="274">
        <f t="shared" si="289"/>
        <v>0</v>
      </c>
      <c r="AU272" s="274">
        <f t="shared" si="290"/>
        <v>0</v>
      </c>
      <c r="AV272" s="262"/>
      <c r="AW272" s="262">
        <f t="shared" si="291"/>
        <v>0</v>
      </c>
      <c r="AX272" s="262">
        <f t="shared" si="292"/>
        <v>0</v>
      </c>
      <c r="AY272" s="262">
        <f t="shared" si="293"/>
        <v>0</v>
      </c>
      <c r="AZ272" s="262">
        <f t="shared" si="294"/>
        <v>0</v>
      </c>
      <c r="BA272" s="262">
        <f t="shared" si="295"/>
        <v>0</v>
      </c>
      <c r="BB272" s="262">
        <f t="shared" si="296"/>
        <v>0</v>
      </c>
      <c r="BC272" s="262">
        <f t="shared" si="297"/>
        <v>0</v>
      </c>
      <c r="BD272" s="261"/>
      <c r="BE272" s="262">
        <f t="shared" si="298"/>
        <v>0</v>
      </c>
      <c r="BF272" s="262">
        <f t="shared" si="299"/>
        <v>0</v>
      </c>
      <c r="BG272" s="262">
        <f t="shared" si="300"/>
        <v>0</v>
      </c>
      <c r="BH272" s="262"/>
      <c r="BI272" s="262">
        <f t="shared" si="301"/>
        <v>0</v>
      </c>
      <c r="BJ272" s="262">
        <f t="shared" si="302"/>
        <v>0</v>
      </c>
      <c r="BK272" s="262">
        <f t="shared" si="303"/>
        <v>0</v>
      </c>
      <c r="BL272" s="262">
        <v>3960</v>
      </c>
      <c r="BM272" s="262">
        <f t="shared" si="304"/>
        <v>435600000</v>
      </c>
      <c r="BN272" s="262">
        <f t="shared" si="305"/>
        <v>396</v>
      </c>
      <c r="BO272" s="262">
        <f t="shared" si="306"/>
        <v>43560000</v>
      </c>
      <c r="BP272" s="262">
        <f t="shared" si="307"/>
        <v>3960</v>
      </c>
      <c r="BQ272" s="262">
        <f t="shared" si="308"/>
        <v>435600000</v>
      </c>
      <c r="BR272" s="262">
        <f t="shared" si="309"/>
        <v>396</v>
      </c>
      <c r="BS272" s="262">
        <f t="shared" si="310"/>
        <v>43560000</v>
      </c>
      <c r="BT272" s="262">
        <v>4680</v>
      </c>
      <c r="BU272" s="262">
        <f t="shared" si="311"/>
        <v>514800000</v>
      </c>
      <c r="BV272" s="262">
        <f t="shared" si="312"/>
        <v>468</v>
      </c>
      <c r="BW272" s="262">
        <f t="shared" si="313"/>
        <v>51480000</v>
      </c>
      <c r="BX272" s="261">
        <v>5400</v>
      </c>
      <c r="BY272" s="262">
        <f t="shared" si="314"/>
        <v>594000000</v>
      </c>
      <c r="BZ272" s="262">
        <f t="shared" si="315"/>
        <v>540</v>
      </c>
      <c r="CA272" s="262">
        <f t="shared" si="316"/>
        <v>59400000</v>
      </c>
      <c r="CB272" s="262">
        <v>5760</v>
      </c>
      <c r="CC272" s="262">
        <f t="shared" si="317"/>
        <v>633600000</v>
      </c>
      <c r="CD272" s="262">
        <f t="shared" si="318"/>
        <v>576</v>
      </c>
      <c r="CE272" s="262">
        <f t="shared" si="319"/>
        <v>63360000</v>
      </c>
      <c r="CF272" s="262">
        <f t="shared" si="320"/>
        <v>15840</v>
      </c>
      <c r="CG272" s="262">
        <f t="shared" si="321"/>
        <v>1742400000</v>
      </c>
      <c r="CH272" s="262">
        <f t="shared" si="322"/>
        <v>59401044</v>
      </c>
      <c r="CI272" s="262">
        <f t="shared" si="323"/>
        <v>174240000</v>
      </c>
      <c r="CJ272" s="262">
        <v>5400</v>
      </c>
      <c r="CK272" s="262">
        <f t="shared" si="324"/>
        <v>594000000</v>
      </c>
      <c r="CL272" s="262">
        <f t="shared" si="325"/>
        <v>540</v>
      </c>
      <c r="CM272" s="262">
        <f t="shared" si="326"/>
        <v>59400000</v>
      </c>
      <c r="CN272" s="262">
        <v>7200</v>
      </c>
      <c r="CO272" s="262">
        <f t="shared" si="327"/>
        <v>792000000</v>
      </c>
      <c r="CP272" s="262">
        <f t="shared" si="328"/>
        <v>720</v>
      </c>
      <c r="CQ272" s="262">
        <f t="shared" si="329"/>
        <v>79200000</v>
      </c>
      <c r="CR272" s="262">
        <v>3600</v>
      </c>
      <c r="CS272" s="262">
        <f t="shared" si="330"/>
        <v>396000000</v>
      </c>
      <c r="CT272" s="262">
        <f t="shared" si="331"/>
        <v>360</v>
      </c>
      <c r="CU272" s="262">
        <f t="shared" si="332"/>
        <v>39600000</v>
      </c>
      <c r="CV272" s="262">
        <f t="shared" si="333"/>
        <v>16200</v>
      </c>
      <c r="CW272" s="262">
        <f t="shared" si="334"/>
        <v>1782000000</v>
      </c>
      <c r="CX272" s="271">
        <f t="shared" si="335"/>
        <v>1620</v>
      </c>
      <c r="CY272" s="271">
        <f t="shared" si="336"/>
        <v>178200000</v>
      </c>
      <c r="CZ272" s="300">
        <f t="shared" si="337"/>
        <v>3600</v>
      </c>
      <c r="DA272" s="300">
        <f t="shared" si="338"/>
        <v>396000000</v>
      </c>
      <c r="DB272" s="300">
        <f t="shared" si="339"/>
        <v>0</v>
      </c>
      <c r="DC272" s="300"/>
      <c r="DD272" s="300"/>
      <c r="DE272" s="300"/>
      <c r="DF272" s="300"/>
    </row>
    <row r="273" spans="1:110" x14ac:dyDescent="0.35">
      <c r="A273" s="68" t="s">
        <v>8</v>
      </c>
      <c r="B273" s="26" t="s">
        <v>812</v>
      </c>
      <c r="C273" s="6" t="s">
        <v>180</v>
      </c>
      <c r="D273" s="7"/>
      <c r="E273" s="177">
        <v>1</v>
      </c>
      <c r="F273" s="7">
        <v>20</v>
      </c>
      <c r="G273" s="8">
        <v>1858560</v>
      </c>
      <c r="H273" s="9">
        <f t="shared" si="284"/>
        <v>92928</v>
      </c>
      <c r="I273" s="10"/>
      <c r="J273" s="10"/>
      <c r="K273" s="10"/>
      <c r="L273" s="11"/>
      <c r="M273" s="8">
        <v>0</v>
      </c>
      <c r="N273" s="8">
        <v>0</v>
      </c>
      <c r="O273" s="8">
        <v>0</v>
      </c>
      <c r="P273" s="11" t="s">
        <v>860</v>
      </c>
      <c r="Q273" s="11"/>
      <c r="R273" s="11"/>
      <c r="S273" s="11"/>
      <c r="T273" s="12">
        <v>0</v>
      </c>
      <c r="U273" s="12">
        <v>0</v>
      </c>
      <c r="V273" s="11">
        <v>0</v>
      </c>
      <c r="W273" s="11" t="s">
        <v>860</v>
      </c>
      <c r="X273" s="13">
        <f t="shared" si="341"/>
        <v>1000</v>
      </c>
      <c r="Y273" s="14">
        <f t="shared" si="342"/>
        <v>1000</v>
      </c>
      <c r="Z273" s="15">
        <v>20000</v>
      </c>
      <c r="AA273" s="15">
        <f t="shared" si="343"/>
        <v>1858560000</v>
      </c>
      <c r="AB273" s="16"/>
      <c r="AC273" s="16"/>
      <c r="AD273" s="269">
        <f t="shared" si="340"/>
        <v>0</v>
      </c>
      <c r="AE273" s="269">
        <f t="shared" si="272"/>
        <v>0</v>
      </c>
      <c r="AF273" s="18">
        <v>0</v>
      </c>
      <c r="AG273" s="18">
        <f t="shared" si="213"/>
        <v>0</v>
      </c>
      <c r="AH273" s="59"/>
      <c r="AI273" s="129">
        <f t="shared" si="275"/>
        <v>0</v>
      </c>
      <c r="AJ273" s="290">
        <v>0</v>
      </c>
      <c r="AK273" s="9">
        <f t="shared" si="214"/>
        <v>0</v>
      </c>
      <c r="AL273" s="259">
        <f t="shared" si="215"/>
        <v>0</v>
      </c>
      <c r="AM273" s="259">
        <f t="shared" si="211"/>
        <v>0</v>
      </c>
      <c r="AN273" s="262"/>
      <c r="AO273" s="262">
        <f t="shared" si="285"/>
        <v>0</v>
      </c>
      <c r="AP273" s="262">
        <f t="shared" si="286"/>
        <v>0</v>
      </c>
      <c r="AQ273" s="262">
        <f t="shared" si="287"/>
        <v>0</v>
      </c>
      <c r="AR273" s="274"/>
      <c r="AS273" s="274">
        <f t="shared" si="288"/>
        <v>0</v>
      </c>
      <c r="AT273" s="274">
        <f t="shared" si="289"/>
        <v>0</v>
      </c>
      <c r="AU273" s="274">
        <f t="shared" si="290"/>
        <v>0</v>
      </c>
      <c r="AV273" s="262"/>
      <c r="AW273" s="262">
        <f t="shared" si="291"/>
        <v>0</v>
      </c>
      <c r="AX273" s="262">
        <f t="shared" si="292"/>
        <v>0</v>
      </c>
      <c r="AY273" s="262">
        <f t="shared" si="293"/>
        <v>0</v>
      </c>
      <c r="AZ273" s="262">
        <f t="shared" si="294"/>
        <v>0</v>
      </c>
      <c r="BA273" s="262">
        <f t="shared" si="295"/>
        <v>0</v>
      </c>
      <c r="BB273" s="262">
        <f t="shared" si="296"/>
        <v>0</v>
      </c>
      <c r="BC273" s="262">
        <f t="shared" si="297"/>
        <v>0</v>
      </c>
      <c r="BD273" s="261"/>
      <c r="BE273" s="262">
        <f t="shared" si="298"/>
        <v>0</v>
      </c>
      <c r="BF273" s="262">
        <f t="shared" si="299"/>
        <v>0</v>
      </c>
      <c r="BG273" s="262">
        <f t="shared" si="300"/>
        <v>0</v>
      </c>
      <c r="BH273" s="262"/>
      <c r="BI273" s="262">
        <f t="shared" si="301"/>
        <v>0</v>
      </c>
      <c r="BJ273" s="262">
        <f t="shared" si="302"/>
        <v>0</v>
      </c>
      <c r="BK273" s="262">
        <f t="shared" si="303"/>
        <v>0</v>
      </c>
      <c r="BL273" s="262"/>
      <c r="BM273" s="262">
        <f t="shared" si="304"/>
        <v>0</v>
      </c>
      <c r="BN273" s="262">
        <f t="shared" si="305"/>
        <v>0</v>
      </c>
      <c r="BO273" s="262">
        <f t="shared" si="306"/>
        <v>0</v>
      </c>
      <c r="BP273" s="262">
        <f t="shared" si="307"/>
        <v>0</v>
      </c>
      <c r="BQ273" s="262">
        <f t="shared" si="308"/>
        <v>0</v>
      </c>
      <c r="BR273" s="262">
        <f t="shared" si="309"/>
        <v>0</v>
      </c>
      <c r="BS273" s="262">
        <f t="shared" si="310"/>
        <v>0</v>
      </c>
      <c r="BT273" s="262"/>
      <c r="BU273" s="262">
        <f t="shared" si="311"/>
        <v>0</v>
      </c>
      <c r="BV273" s="262">
        <f t="shared" si="312"/>
        <v>0</v>
      </c>
      <c r="BW273" s="262">
        <f t="shared" si="313"/>
        <v>0</v>
      </c>
      <c r="BX273" s="261"/>
      <c r="BY273" s="262">
        <f t="shared" si="314"/>
        <v>0</v>
      </c>
      <c r="BZ273" s="262">
        <f t="shared" si="315"/>
        <v>0</v>
      </c>
      <c r="CA273" s="262">
        <f t="shared" si="316"/>
        <v>0</v>
      </c>
      <c r="CB273" s="262"/>
      <c r="CC273" s="262">
        <f t="shared" si="317"/>
        <v>0</v>
      </c>
      <c r="CD273" s="262">
        <f t="shared" si="318"/>
        <v>0</v>
      </c>
      <c r="CE273" s="262">
        <f t="shared" si="319"/>
        <v>0</v>
      </c>
      <c r="CF273" s="262">
        <f t="shared" si="320"/>
        <v>0</v>
      </c>
      <c r="CG273" s="262">
        <f t="shared" si="321"/>
        <v>0</v>
      </c>
      <c r="CH273" s="262">
        <f t="shared" si="322"/>
        <v>0</v>
      </c>
      <c r="CI273" s="262">
        <f t="shared" si="323"/>
        <v>0</v>
      </c>
      <c r="CJ273" s="262"/>
      <c r="CK273" s="262">
        <f t="shared" si="324"/>
        <v>0</v>
      </c>
      <c r="CL273" s="262">
        <f t="shared" si="325"/>
        <v>0</v>
      </c>
      <c r="CM273" s="262">
        <f t="shared" si="326"/>
        <v>0</v>
      </c>
      <c r="CN273" s="262"/>
      <c r="CO273" s="262">
        <f t="shared" si="327"/>
        <v>0</v>
      </c>
      <c r="CP273" s="262">
        <f t="shared" si="328"/>
        <v>0</v>
      </c>
      <c r="CQ273" s="262">
        <f t="shared" si="329"/>
        <v>0</v>
      </c>
      <c r="CR273" s="262">
        <v>0</v>
      </c>
      <c r="CS273" s="262">
        <f t="shared" si="330"/>
        <v>0</v>
      </c>
      <c r="CT273" s="262">
        <f t="shared" si="331"/>
        <v>0</v>
      </c>
      <c r="CU273" s="262">
        <f t="shared" si="332"/>
        <v>0</v>
      </c>
      <c r="CV273" s="262">
        <f t="shared" si="333"/>
        <v>0</v>
      </c>
      <c r="CW273" s="262">
        <f t="shared" si="334"/>
        <v>0</v>
      </c>
      <c r="CX273" s="271">
        <f t="shared" si="335"/>
        <v>0</v>
      </c>
      <c r="CY273" s="271">
        <f t="shared" si="336"/>
        <v>0</v>
      </c>
      <c r="CZ273" s="300">
        <f t="shared" si="337"/>
        <v>0</v>
      </c>
      <c r="DA273" s="300">
        <f t="shared" si="338"/>
        <v>0</v>
      </c>
      <c r="DB273" s="300">
        <f t="shared" si="339"/>
        <v>0</v>
      </c>
      <c r="DC273" s="300"/>
      <c r="DD273" s="300"/>
      <c r="DE273" s="300"/>
      <c r="DF273" s="300"/>
    </row>
    <row r="274" spans="1:110" x14ac:dyDescent="0.35">
      <c r="A274" s="22" t="s">
        <v>459</v>
      </c>
      <c r="B274" s="25"/>
      <c r="C274" s="6" t="s">
        <v>856</v>
      </c>
      <c r="D274" s="7"/>
      <c r="E274" s="177">
        <v>9</v>
      </c>
      <c r="F274" s="7">
        <v>20</v>
      </c>
      <c r="G274" s="8"/>
      <c r="H274" s="9">
        <f t="shared" si="284"/>
        <v>0</v>
      </c>
      <c r="I274" s="10"/>
      <c r="J274" s="10"/>
      <c r="K274" s="10"/>
      <c r="L274" s="11"/>
      <c r="M274" s="8">
        <v>0</v>
      </c>
      <c r="N274" s="8">
        <v>0</v>
      </c>
      <c r="O274" s="8">
        <v>0</v>
      </c>
      <c r="P274" s="11" t="s">
        <v>860</v>
      </c>
      <c r="Q274" s="11"/>
      <c r="R274" s="11"/>
      <c r="S274" s="11"/>
      <c r="T274" s="12">
        <v>0</v>
      </c>
      <c r="U274" s="12">
        <v>0</v>
      </c>
      <c r="V274" s="11">
        <v>0</v>
      </c>
      <c r="W274" s="11" t="s">
        <v>860</v>
      </c>
      <c r="X274" s="13"/>
      <c r="Y274" s="14"/>
      <c r="Z274" s="15"/>
      <c r="AA274" s="15"/>
      <c r="AB274" s="16" t="s">
        <v>564</v>
      </c>
      <c r="AC274" s="16" t="s">
        <v>564</v>
      </c>
      <c r="AD274" s="269">
        <f t="shared" si="340"/>
        <v>2000</v>
      </c>
      <c r="AE274" s="269">
        <f t="shared" si="272"/>
        <v>18000</v>
      </c>
      <c r="AF274" s="18">
        <v>360000</v>
      </c>
      <c r="AG274" s="18">
        <f t="shared" si="213"/>
        <v>0</v>
      </c>
      <c r="AH274" s="59"/>
      <c r="AI274" s="129" t="e">
        <f>AF274/Z274</f>
        <v>#DIV/0!</v>
      </c>
      <c r="AJ274" s="290">
        <v>0.1</v>
      </c>
      <c r="AK274" s="9">
        <f t="shared" si="214"/>
        <v>36000</v>
      </c>
      <c r="AL274" s="259">
        <f t="shared" si="215"/>
        <v>396000</v>
      </c>
      <c r="AM274" s="259">
        <f t="shared" ref="AM274:AM324" si="344">AL274*H274</f>
        <v>0</v>
      </c>
      <c r="AN274" s="262"/>
      <c r="AO274" s="262">
        <f t="shared" si="285"/>
        <v>0</v>
      </c>
      <c r="AP274" s="262">
        <f t="shared" si="286"/>
        <v>0</v>
      </c>
      <c r="AQ274" s="262">
        <f t="shared" si="287"/>
        <v>0</v>
      </c>
      <c r="AR274" s="274"/>
      <c r="AS274" s="274">
        <f t="shared" si="288"/>
        <v>0</v>
      </c>
      <c r="AT274" s="274">
        <f t="shared" si="289"/>
        <v>0</v>
      </c>
      <c r="AU274" s="274">
        <f t="shared" si="290"/>
        <v>0</v>
      </c>
      <c r="AV274" s="262">
        <v>28800</v>
      </c>
      <c r="AW274" s="262">
        <f t="shared" si="291"/>
        <v>0</v>
      </c>
      <c r="AX274" s="262">
        <f t="shared" si="292"/>
        <v>2880</v>
      </c>
      <c r="AY274" s="262">
        <f t="shared" si="293"/>
        <v>0</v>
      </c>
      <c r="AZ274" s="262">
        <f t="shared" si="294"/>
        <v>28800</v>
      </c>
      <c r="BA274" s="262">
        <f t="shared" si="295"/>
        <v>0</v>
      </c>
      <c r="BB274" s="262">
        <f t="shared" si="296"/>
        <v>2880</v>
      </c>
      <c r="BC274" s="262">
        <f t="shared" si="297"/>
        <v>0</v>
      </c>
      <c r="BD274" s="261">
        <v>36000</v>
      </c>
      <c r="BE274" s="262">
        <f t="shared" si="298"/>
        <v>0</v>
      </c>
      <c r="BF274" s="262">
        <f t="shared" si="299"/>
        <v>3600</v>
      </c>
      <c r="BG274" s="262">
        <f t="shared" si="300"/>
        <v>0</v>
      </c>
      <c r="BH274" s="262">
        <v>39600</v>
      </c>
      <c r="BI274" s="262">
        <f t="shared" si="301"/>
        <v>0</v>
      </c>
      <c r="BJ274" s="262">
        <f t="shared" si="302"/>
        <v>3960</v>
      </c>
      <c r="BK274" s="262">
        <f t="shared" si="303"/>
        <v>0</v>
      </c>
      <c r="BL274" s="262">
        <v>36000</v>
      </c>
      <c r="BM274" s="262">
        <f t="shared" si="304"/>
        <v>0</v>
      </c>
      <c r="BN274" s="262">
        <f t="shared" si="305"/>
        <v>3600</v>
      </c>
      <c r="BO274" s="262">
        <f t="shared" si="306"/>
        <v>0</v>
      </c>
      <c r="BP274" s="262">
        <f t="shared" si="307"/>
        <v>111600</v>
      </c>
      <c r="BQ274" s="262">
        <f t="shared" si="308"/>
        <v>0</v>
      </c>
      <c r="BR274" s="262">
        <f t="shared" si="309"/>
        <v>11160</v>
      </c>
      <c r="BS274" s="262">
        <f t="shared" si="310"/>
        <v>0</v>
      </c>
      <c r="BT274" s="262">
        <v>39600</v>
      </c>
      <c r="BU274" s="262">
        <f t="shared" si="311"/>
        <v>0</v>
      </c>
      <c r="BV274" s="262">
        <f t="shared" si="312"/>
        <v>3960</v>
      </c>
      <c r="BW274" s="262">
        <f t="shared" si="313"/>
        <v>0</v>
      </c>
      <c r="BX274" s="261">
        <v>39600</v>
      </c>
      <c r="BY274" s="262">
        <f t="shared" si="314"/>
        <v>0</v>
      </c>
      <c r="BZ274" s="262">
        <f t="shared" si="315"/>
        <v>3960</v>
      </c>
      <c r="CA274" s="262">
        <f t="shared" si="316"/>
        <v>0</v>
      </c>
      <c r="CB274" s="262">
        <v>39600</v>
      </c>
      <c r="CC274" s="262">
        <f t="shared" si="317"/>
        <v>0</v>
      </c>
      <c r="CD274" s="262">
        <f t="shared" si="318"/>
        <v>3960</v>
      </c>
      <c r="CE274" s="262">
        <f t="shared" si="319"/>
        <v>0</v>
      </c>
      <c r="CF274" s="262">
        <f t="shared" si="320"/>
        <v>118800</v>
      </c>
      <c r="CG274" s="262">
        <f t="shared" si="321"/>
        <v>0</v>
      </c>
      <c r="CH274" s="262">
        <f t="shared" si="322"/>
        <v>7920</v>
      </c>
      <c r="CI274" s="262">
        <f t="shared" si="323"/>
        <v>0</v>
      </c>
      <c r="CJ274" s="262">
        <v>39600</v>
      </c>
      <c r="CK274" s="262">
        <f t="shared" si="324"/>
        <v>0</v>
      </c>
      <c r="CL274" s="262">
        <f t="shared" si="325"/>
        <v>3960</v>
      </c>
      <c r="CM274" s="262">
        <f t="shared" si="326"/>
        <v>0</v>
      </c>
      <c r="CN274" s="262">
        <v>36000</v>
      </c>
      <c r="CO274" s="262">
        <f t="shared" si="327"/>
        <v>0</v>
      </c>
      <c r="CP274" s="262">
        <f t="shared" si="328"/>
        <v>3600</v>
      </c>
      <c r="CQ274" s="262">
        <f t="shared" si="329"/>
        <v>0</v>
      </c>
      <c r="CR274" s="262">
        <v>25200.000000000004</v>
      </c>
      <c r="CS274" s="262">
        <f t="shared" si="330"/>
        <v>0</v>
      </c>
      <c r="CT274" s="262">
        <f t="shared" si="331"/>
        <v>2520.0000000000005</v>
      </c>
      <c r="CU274" s="262">
        <f t="shared" si="332"/>
        <v>0</v>
      </c>
      <c r="CV274" s="262">
        <f t="shared" si="333"/>
        <v>100800</v>
      </c>
      <c r="CW274" s="262">
        <f t="shared" si="334"/>
        <v>0</v>
      </c>
      <c r="CX274" s="271">
        <f t="shared" si="335"/>
        <v>10080</v>
      </c>
      <c r="CY274" s="271">
        <f t="shared" si="336"/>
        <v>0</v>
      </c>
      <c r="CZ274" s="300">
        <f t="shared" si="337"/>
        <v>36000</v>
      </c>
      <c r="DA274" s="300">
        <f t="shared" si="338"/>
        <v>0</v>
      </c>
      <c r="DB274" s="300">
        <f t="shared" si="339"/>
        <v>0</v>
      </c>
      <c r="DC274" s="300"/>
      <c r="DD274" s="300"/>
      <c r="DE274" s="300"/>
      <c r="DF274" s="300"/>
    </row>
    <row r="275" spans="1:110" x14ac:dyDescent="0.35">
      <c r="A275" s="68" t="s">
        <v>11</v>
      </c>
      <c r="B275" s="26" t="s">
        <v>87</v>
      </c>
      <c r="C275" s="6" t="s">
        <v>173</v>
      </c>
      <c r="D275" s="7" t="s">
        <v>171</v>
      </c>
      <c r="E275" s="177">
        <v>1</v>
      </c>
      <c r="F275" s="7">
        <v>100</v>
      </c>
      <c r="G275" s="8">
        <v>745380</v>
      </c>
      <c r="H275" s="9">
        <f t="shared" si="284"/>
        <v>7453.8</v>
      </c>
      <c r="I275" s="10">
        <v>27948161606</v>
      </c>
      <c r="J275" s="10">
        <v>4612400</v>
      </c>
      <c r="K275" s="10" t="s">
        <v>526</v>
      </c>
      <c r="L275" s="11">
        <v>0</v>
      </c>
      <c r="M275" s="8">
        <v>62518910715</v>
      </c>
      <c r="N275" s="8">
        <v>6327450</v>
      </c>
      <c r="O275" s="8" t="s">
        <v>592</v>
      </c>
      <c r="P275" s="11">
        <v>0</v>
      </c>
      <c r="Q275" s="12">
        <v>111350010000</v>
      </c>
      <c r="R275" s="12">
        <v>8862100</v>
      </c>
      <c r="S275" s="12">
        <v>1</v>
      </c>
      <c r="T275" s="12"/>
      <c r="U275" s="11" t="s">
        <v>526</v>
      </c>
      <c r="V275" s="11"/>
      <c r="W275" s="11">
        <v>0</v>
      </c>
      <c r="X275" s="13">
        <f t="shared" si="341"/>
        <v>24800</v>
      </c>
      <c r="Y275" s="14">
        <f t="shared" si="342"/>
        <v>24800</v>
      </c>
      <c r="Z275" s="15">
        <v>2480000</v>
      </c>
      <c r="AA275" s="15">
        <f t="shared" si="343"/>
        <v>18485424000</v>
      </c>
      <c r="AB275" s="16"/>
      <c r="AC275" s="16"/>
      <c r="AD275" s="269">
        <f t="shared" si="340"/>
        <v>0</v>
      </c>
      <c r="AE275" s="269">
        <f t="shared" si="272"/>
        <v>0</v>
      </c>
      <c r="AF275" s="18">
        <v>0</v>
      </c>
      <c r="AG275" s="18">
        <f t="shared" ref="AG275:AG325" si="345">AF275*H275</f>
        <v>0</v>
      </c>
      <c r="AH275" s="59"/>
      <c r="AI275" s="129">
        <f t="shared" si="275"/>
        <v>0</v>
      </c>
      <c r="AJ275" s="290">
        <v>0</v>
      </c>
      <c r="AK275" s="9">
        <f t="shared" ref="AK275:AK325" si="346">AJ275*AF275</f>
        <v>0</v>
      </c>
      <c r="AL275" s="259">
        <f t="shared" ref="AL275:AL325" si="347">AK275+AF275</f>
        <v>0</v>
      </c>
      <c r="AM275" s="259">
        <f t="shared" si="344"/>
        <v>0</v>
      </c>
      <c r="AN275" s="262"/>
      <c r="AO275" s="262">
        <f t="shared" si="285"/>
        <v>0</v>
      </c>
      <c r="AP275" s="262">
        <f t="shared" si="286"/>
        <v>0</v>
      </c>
      <c r="AQ275" s="262">
        <f t="shared" si="287"/>
        <v>0</v>
      </c>
      <c r="AR275" s="274"/>
      <c r="AS275" s="274">
        <f t="shared" si="288"/>
        <v>0</v>
      </c>
      <c r="AT275" s="274">
        <f t="shared" si="289"/>
        <v>0</v>
      </c>
      <c r="AU275" s="274">
        <f t="shared" si="290"/>
        <v>0</v>
      </c>
      <c r="AV275" s="262"/>
      <c r="AW275" s="262">
        <f t="shared" si="291"/>
        <v>0</v>
      </c>
      <c r="AX275" s="262">
        <f t="shared" si="292"/>
        <v>0</v>
      </c>
      <c r="AY275" s="262">
        <f t="shared" si="293"/>
        <v>0</v>
      </c>
      <c r="AZ275" s="262">
        <f t="shared" si="294"/>
        <v>0</v>
      </c>
      <c r="BA275" s="262">
        <f t="shared" si="295"/>
        <v>0</v>
      </c>
      <c r="BB275" s="262">
        <f t="shared" si="296"/>
        <v>0</v>
      </c>
      <c r="BC275" s="262">
        <f t="shared" si="297"/>
        <v>0</v>
      </c>
      <c r="BD275" s="261"/>
      <c r="BE275" s="262">
        <f t="shared" si="298"/>
        <v>0</v>
      </c>
      <c r="BF275" s="262">
        <f t="shared" si="299"/>
        <v>0</v>
      </c>
      <c r="BG275" s="262">
        <f t="shared" si="300"/>
        <v>0</v>
      </c>
      <c r="BH275" s="262"/>
      <c r="BI275" s="262">
        <f t="shared" si="301"/>
        <v>0</v>
      </c>
      <c r="BJ275" s="262">
        <f t="shared" si="302"/>
        <v>0</v>
      </c>
      <c r="BK275" s="262">
        <f t="shared" si="303"/>
        <v>0</v>
      </c>
      <c r="BL275" s="262"/>
      <c r="BM275" s="262">
        <f t="shared" si="304"/>
        <v>0</v>
      </c>
      <c r="BN275" s="262">
        <f t="shared" si="305"/>
        <v>0</v>
      </c>
      <c r="BO275" s="262">
        <f t="shared" si="306"/>
        <v>0</v>
      </c>
      <c r="BP275" s="262">
        <f t="shared" si="307"/>
        <v>0</v>
      </c>
      <c r="BQ275" s="262">
        <f t="shared" si="308"/>
        <v>0</v>
      </c>
      <c r="BR275" s="262">
        <f t="shared" si="309"/>
        <v>0</v>
      </c>
      <c r="BS275" s="262">
        <f t="shared" si="310"/>
        <v>0</v>
      </c>
      <c r="BT275" s="262"/>
      <c r="BU275" s="262">
        <f t="shared" si="311"/>
        <v>0</v>
      </c>
      <c r="BV275" s="262">
        <f t="shared" si="312"/>
        <v>0</v>
      </c>
      <c r="BW275" s="262">
        <f t="shared" si="313"/>
        <v>0</v>
      </c>
      <c r="BX275" s="261"/>
      <c r="BY275" s="262">
        <f t="shared" si="314"/>
        <v>0</v>
      </c>
      <c r="BZ275" s="262">
        <f t="shared" si="315"/>
        <v>0</v>
      </c>
      <c r="CA275" s="262">
        <f t="shared" si="316"/>
        <v>0</v>
      </c>
      <c r="CB275" s="262"/>
      <c r="CC275" s="262">
        <f t="shared" si="317"/>
        <v>0</v>
      </c>
      <c r="CD275" s="262">
        <f t="shared" si="318"/>
        <v>0</v>
      </c>
      <c r="CE275" s="262">
        <f t="shared" si="319"/>
        <v>0</v>
      </c>
      <c r="CF275" s="262">
        <f t="shared" si="320"/>
        <v>0</v>
      </c>
      <c r="CG275" s="262">
        <f t="shared" si="321"/>
        <v>0</v>
      </c>
      <c r="CH275" s="262">
        <f t="shared" si="322"/>
        <v>0</v>
      </c>
      <c r="CI275" s="262">
        <f t="shared" si="323"/>
        <v>0</v>
      </c>
      <c r="CJ275" s="262"/>
      <c r="CK275" s="262">
        <f t="shared" si="324"/>
        <v>0</v>
      </c>
      <c r="CL275" s="262">
        <f t="shared" si="325"/>
        <v>0</v>
      </c>
      <c r="CM275" s="262">
        <f t="shared" si="326"/>
        <v>0</v>
      </c>
      <c r="CN275" s="262"/>
      <c r="CO275" s="262">
        <f t="shared" si="327"/>
        <v>0</v>
      </c>
      <c r="CP275" s="262">
        <f t="shared" si="328"/>
        <v>0</v>
      </c>
      <c r="CQ275" s="262">
        <f t="shared" si="329"/>
        <v>0</v>
      </c>
      <c r="CR275" s="262">
        <v>0</v>
      </c>
      <c r="CS275" s="262">
        <f t="shared" si="330"/>
        <v>0</v>
      </c>
      <c r="CT275" s="262">
        <f t="shared" si="331"/>
        <v>0</v>
      </c>
      <c r="CU275" s="262">
        <f t="shared" si="332"/>
        <v>0</v>
      </c>
      <c r="CV275" s="262">
        <f t="shared" si="333"/>
        <v>0</v>
      </c>
      <c r="CW275" s="262">
        <f t="shared" si="334"/>
        <v>0</v>
      </c>
      <c r="CX275" s="271">
        <f t="shared" si="335"/>
        <v>0</v>
      </c>
      <c r="CY275" s="271">
        <f t="shared" si="336"/>
        <v>0</v>
      </c>
      <c r="CZ275" s="300">
        <f t="shared" si="337"/>
        <v>0</v>
      </c>
      <c r="DA275" s="300">
        <f t="shared" si="338"/>
        <v>0</v>
      </c>
      <c r="DB275" s="300">
        <f t="shared" si="339"/>
        <v>0</v>
      </c>
      <c r="DC275" s="300"/>
      <c r="DD275" s="300"/>
      <c r="DE275" s="300"/>
      <c r="DF275" s="300"/>
    </row>
    <row r="276" spans="1:110" x14ac:dyDescent="0.35">
      <c r="A276" s="68" t="s">
        <v>11</v>
      </c>
      <c r="B276" s="26" t="s">
        <v>813</v>
      </c>
      <c r="C276" s="138" t="s">
        <v>177</v>
      </c>
      <c r="D276" s="22"/>
      <c r="E276" s="182">
        <v>9</v>
      </c>
      <c r="F276" s="7">
        <v>30</v>
      </c>
      <c r="G276" s="8">
        <v>323326</v>
      </c>
      <c r="H276" s="9">
        <f t="shared" si="284"/>
        <v>10777.533333333333</v>
      </c>
      <c r="I276" s="10"/>
      <c r="J276" s="10"/>
      <c r="K276" s="10"/>
      <c r="L276" s="11"/>
      <c r="M276" s="8">
        <v>0</v>
      </c>
      <c r="N276" s="8">
        <v>0</v>
      </c>
      <c r="O276" s="8">
        <v>0</v>
      </c>
      <c r="P276" s="11" t="s">
        <v>860</v>
      </c>
      <c r="Q276" s="12">
        <v>45591732900</v>
      </c>
      <c r="R276" s="12">
        <v>2978100</v>
      </c>
      <c r="S276" s="12">
        <v>4</v>
      </c>
      <c r="T276" s="12">
        <v>1549600</v>
      </c>
      <c r="U276" s="11" t="s">
        <v>966</v>
      </c>
      <c r="V276" s="11"/>
      <c r="W276" s="11">
        <v>0</v>
      </c>
      <c r="X276" s="13">
        <f t="shared" si="341"/>
        <v>177.77777777777777</v>
      </c>
      <c r="Y276" s="14">
        <f t="shared" si="342"/>
        <v>1600</v>
      </c>
      <c r="Z276" s="15">
        <v>48000</v>
      </c>
      <c r="AA276" s="15">
        <f t="shared" si="343"/>
        <v>517321600</v>
      </c>
      <c r="AB276" s="16"/>
      <c r="AC276" s="16"/>
      <c r="AD276" s="269">
        <f t="shared" si="340"/>
        <v>133.33333333333334</v>
      </c>
      <c r="AE276" s="269">
        <f t="shared" si="272"/>
        <v>1200</v>
      </c>
      <c r="AF276" s="283">
        <v>36000</v>
      </c>
      <c r="AG276" s="18">
        <f t="shared" si="345"/>
        <v>387991200</v>
      </c>
      <c r="AH276" s="59"/>
      <c r="AI276" s="129">
        <f t="shared" si="275"/>
        <v>0.75</v>
      </c>
      <c r="AJ276" s="290">
        <v>0.1</v>
      </c>
      <c r="AK276" s="9">
        <f t="shared" si="346"/>
        <v>3600</v>
      </c>
      <c r="AL276" s="259">
        <f t="shared" si="347"/>
        <v>39600</v>
      </c>
      <c r="AM276" s="259">
        <f t="shared" si="344"/>
        <v>426790320</v>
      </c>
      <c r="AN276" s="262"/>
      <c r="AO276" s="262">
        <f t="shared" si="285"/>
        <v>0</v>
      </c>
      <c r="AP276" s="262">
        <f t="shared" si="286"/>
        <v>0</v>
      </c>
      <c r="AQ276" s="262">
        <f t="shared" si="287"/>
        <v>0</v>
      </c>
      <c r="AR276" s="274"/>
      <c r="AS276" s="274">
        <f t="shared" si="288"/>
        <v>0</v>
      </c>
      <c r="AT276" s="274">
        <f t="shared" si="289"/>
        <v>0</v>
      </c>
      <c r="AU276" s="274">
        <f t="shared" si="290"/>
        <v>0</v>
      </c>
      <c r="AV276" s="262">
        <v>2880</v>
      </c>
      <c r="AW276" s="262">
        <f t="shared" si="291"/>
        <v>31039296</v>
      </c>
      <c r="AX276" s="262">
        <f t="shared" si="292"/>
        <v>288</v>
      </c>
      <c r="AY276" s="262">
        <f t="shared" si="293"/>
        <v>3103929.5999999996</v>
      </c>
      <c r="AZ276" s="262">
        <f t="shared" si="294"/>
        <v>2880</v>
      </c>
      <c r="BA276" s="262">
        <f t="shared" si="295"/>
        <v>31039296</v>
      </c>
      <c r="BB276" s="262">
        <f t="shared" si="296"/>
        <v>288</v>
      </c>
      <c r="BC276" s="262">
        <f t="shared" si="297"/>
        <v>3103929.5999999996</v>
      </c>
      <c r="BD276" s="261">
        <v>3600</v>
      </c>
      <c r="BE276" s="262">
        <f t="shared" si="298"/>
        <v>38799120</v>
      </c>
      <c r="BF276" s="262">
        <f t="shared" si="299"/>
        <v>360</v>
      </c>
      <c r="BG276" s="262">
        <f t="shared" si="300"/>
        <v>3879912</v>
      </c>
      <c r="BH276" s="262">
        <v>3960</v>
      </c>
      <c r="BI276" s="262">
        <f t="shared" si="301"/>
        <v>42679032</v>
      </c>
      <c r="BJ276" s="262">
        <f t="shared" si="302"/>
        <v>396</v>
      </c>
      <c r="BK276" s="262">
        <f t="shared" si="303"/>
        <v>4267903.2</v>
      </c>
      <c r="BL276" s="262">
        <v>3600</v>
      </c>
      <c r="BM276" s="262">
        <f t="shared" si="304"/>
        <v>38799120</v>
      </c>
      <c r="BN276" s="262">
        <f t="shared" si="305"/>
        <v>360</v>
      </c>
      <c r="BO276" s="262">
        <f t="shared" si="306"/>
        <v>3879912</v>
      </c>
      <c r="BP276" s="262">
        <f t="shared" si="307"/>
        <v>11160</v>
      </c>
      <c r="BQ276" s="262">
        <f t="shared" si="308"/>
        <v>120277272</v>
      </c>
      <c r="BR276" s="262">
        <f t="shared" si="309"/>
        <v>1116</v>
      </c>
      <c r="BS276" s="262">
        <f t="shared" si="310"/>
        <v>12027727.199999999</v>
      </c>
      <c r="BT276" s="262">
        <v>3960</v>
      </c>
      <c r="BU276" s="262">
        <f t="shared" si="311"/>
        <v>42679032</v>
      </c>
      <c r="BV276" s="262">
        <f t="shared" si="312"/>
        <v>396</v>
      </c>
      <c r="BW276" s="262">
        <f t="shared" si="313"/>
        <v>4267903.2</v>
      </c>
      <c r="BX276" s="261">
        <v>3960</v>
      </c>
      <c r="BY276" s="262">
        <f t="shared" si="314"/>
        <v>42679032</v>
      </c>
      <c r="BZ276" s="262">
        <f t="shared" si="315"/>
        <v>396</v>
      </c>
      <c r="CA276" s="262">
        <f t="shared" si="316"/>
        <v>4267903.2</v>
      </c>
      <c r="CB276" s="262">
        <v>3960</v>
      </c>
      <c r="CC276" s="262">
        <f t="shared" si="317"/>
        <v>42679032</v>
      </c>
      <c r="CD276" s="262">
        <f t="shared" si="318"/>
        <v>396</v>
      </c>
      <c r="CE276" s="262">
        <f t="shared" si="319"/>
        <v>4267903.2</v>
      </c>
      <c r="CF276" s="262">
        <f t="shared" si="320"/>
        <v>11880</v>
      </c>
      <c r="CG276" s="262">
        <f t="shared" si="321"/>
        <v>128037096</v>
      </c>
      <c r="CH276" s="262">
        <f t="shared" si="322"/>
        <v>4268695.2</v>
      </c>
      <c r="CI276" s="262">
        <f t="shared" si="323"/>
        <v>12803709.600000001</v>
      </c>
      <c r="CJ276" s="262">
        <v>3960</v>
      </c>
      <c r="CK276" s="262">
        <f t="shared" si="324"/>
        <v>42679032</v>
      </c>
      <c r="CL276" s="262">
        <f t="shared" si="325"/>
        <v>396</v>
      </c>
      <c r="CM276" s="262">
        <f t="shared" si="326"/>
        <v>4267903.2</v>
      </c>
      <c r="CN276" s="262">
        <v>3600</v>
      </c>
      <c r="CO276" s="262">
        <f t="shared" si="327"/>
        <v>38799120</v>
      </c>
      <c r="CP276" s="262">
        <f t="shared" si="328"/>
        <v>360</v>
      </c>
      <c r="CQ276" s="262">
        <f t="shared" si="329"/>
        <v>3879912</v>
      </c>
      <c r="CR276" s="262">
        <v>2520.0000000000005</v>
      </c>
      <c r="CS276" s="262">
        <f t="shared" si="330"/>
        <v>27159384.000000004</v>
      </c>
      <c r="CT276" s="262">
        <f t="shared" si="331"/>
        <v>252.00000000000006</v>
      </c>
      <c r="CU276" s="262">
        <f t="shared" si="332"/>
        <v>2715938.4000000004</v>
      </c>
      <c r="CV276" s="262">
        <f t="shared" si="333"/>
        <v>10080</v>
      </c>
      <c r="CW276" s="262">
        <f t="shared" si="334"/>
        <v>108637536</v>
      </c>
      <c r="CX276" s="271">
        <f t="shared" si="335"/>
        <v>1008</v>
      </c>
      <c r="CY276" s="271">
        <f t="shared" si="336"/>
        <v>10863753.600000001</v>
      </c>
      <c r="CZ276" s="300">
        <f t="shared" si="337"/>
        <v>3600</v>
      </c>
      <c r="DA276" s="300">
        <f t="shared" si="338"/>
        <v>38799120</v>
      </c>
      <c r="DB276" s="300">
        <f t="shared" si="339"/>
        <v>0</v>
      </c>
      <c r="DC276" s="300"/>
      <c r="DD276" s="300"/>
      <c r="DE276" s="300"/>
      <c r="DF276" s="300"/>
    </row>
    <row r="277" spans="1:110" x14ac:dyDescent="0.35">
      <c r="A277" s="68" t="s">
        <v>11</v>
      </c>
      <c r="B277" s="26" t="s">
        <v>798</v>
      </c>
      <c r="C277" s="6" t="s">
        <v>442</v>
      </c>
      <c r="D277" s="7"/>
      <c r="E277" s="177">
        <v>9</v>
      </c>
      <c r="F277" s="7">
        <v>30</v>
      </c>
      <c r="G277" s="8">
        <v>473796</v>
      </c>
      <c r="H277" s="9">
        <f t="shared" si="284"/>
        <v>15793.2</v>
      </c>
      <c r="I277" s="10">
        <v>1900326115851</v>
      </c>
      <c r="J277" s="10">
        <v>119533800</v>
      </c>
      <c r="K277" s="10" t="s">
        <v>527</v>
      </c>
      <c r="L277" s="11">
        <v>0</v>
      </c>
      <c r="M277" s="8">
        <v>1060232955854</v>
      </c>
      <c r="N277" s="8">
        <v>55197800</v>
      </c>
      <c r="O277" s="8" t="s">
        <v>714</v>
      </c>
      <c r="P277" s="11">
        <v>0</v>
      </c>
      <c r="Q277" s="12">
        <v>1258022170000</v>
      </c>
      <c r="R277" s="12">
        <v>50102300</v>
      </c>
      <c r="S277" s="12">
        <v>3</v>
      </c>
      <c r="T277" s="12">
        <v>41415400</v>
      </c>
      <c r="U277" s="11" t="s">
        <v>967</v>
      </c>
      <c r="V277" s="11"/>
      <c r="W277" s="11">
        <v>0</v>
      </c>
      <c r="X277" s="13">
        <f t="shared" si="341"/>
        <v>2222.2222222222222</v>
      </c>
      <c r="Y277" s="14">
        <f t="shared" si="342"/>
        <v>20000</v>
      </c>
      <c r="Z277" s="15">
        <v>600000</v>
      </c>
      <c r="AA277" s="15">
        <f t="shared" si="343"/>
        <v>9475920000</v>
      </c>
      <c r="AB277" s="16"/>
      <c r="AC277" s="16"/>
      <c r="AD277" s="269">
        <f t="shared" si="340"/>
        <v>2222.2222222222222</v>
      </c>
      <c r="AE277" s="269">
        <f t="shared" ref="AE277:AE327" si="348">AF277/F277</f>
        <v>20000</v>
      </c>
      <c r="AF277" s="283">
        <v>600000</v>
      </c>
      <c r="AG277" s="18">
        <f t="shared" si="345"/>
        <v>9475920000</v>
      </c>
      <c r="AH277" s="59"/>
      <c r="AI277" s="129">
        <f t="shared" si="275"/>
        <v>1</v>
      </c>
      <c r="AJ277" s="290">
        <v>0.2</v>
      </c>
      <c r="AK277" s="9">
        <f t="shared" si="346"/>
        <v>120000</v>
      </c>
      <c r="AL277" s="259">
        <f t="shared" si="347"/>
        <v>720000</v>
      </c>
      <c r="AM277" s="259">
        <f t="shared" si="344"/>
        <v>11371104000</v>
      </c>
      <c r="AN277" s="262"/>
      <c r="AO277" s="262">
        <f t="shared" si="285"/>
        <v>0</v>
      </c>
      <c r="AP277" s="262">
        <f t="shared" si="286"/>
        <v>0</v>
      </c>
      <c r="AQ277" s="262">
        <f t="shared" si="287"/>
        <v>0</v>
      </c>
      <c r="AR277" s="274"/>
      <c r="AS277" s="274">
        <f t="shared" si="288"/>
        <v>0</v>
      </c>
      <c r="AT277" s="274">
        <f t="shared" si="289"/>
        <v>0</v>
      </c>
      <c r="AU277" s="274">
        <f t="shared" si="290"/>
        <v>0</v>
      </c>
      <c r="AV277" s="262">
        <v>48000</v>
      </c>
      <c r="AW277" s="262">
        <f t="shared" si="291"/>
        <v>758073600</v>
      </c>
      <c r="AX277" s="262">
        <f t="shared" si="292"/>
        <v>9600</v>
      </c>
      <c r="AY277" s="262">
        <f t="shared" si="293"/>
        <v>151614720</v>
      </c>
      <c r="AZ277" s="262">
        <f t="shared" si="294"/>
        <v>48000</v>
      </c>
      <c r="BA277" s="262">
        <f t="shared" si="295"/>
        <v>758073600</v>
      </c>
      <c r="BB277" s="262">
        <f t="shared" si="296"/>
        <v>9600</v>
      </c>
      <c r="BC277" s="262">
        <f t="shared" si="297"/>
        <v>151614720</v>
      </c>
      <c r="BD277" s="261">
        <v>60000</v>
      </c>
      <c r="BE277" s="262">
        <f t="shared" si="298"/>
        <v>947592000</v>
      </c>
      <c r="BF277" s="262">
        <f t="shared" si="299"/>
        <v>12000</v>
      </c>
      <c r="BG277" s="262">
        <f t="shared" si="300"/>
        <v>189518400</v>
      </c>
      <c r="BH277" s="262">
        <v>66000</v>
      </c>
      <c r="BI277" s="262">
        <f t="shared" si="301"/>
        <v>1042351200</v>
      </c>
      <c r="BJ277" s="262">
        <f t="shared" si="302"/>
        <v>13200</v>
      </c>
      <c r="BK277" s="262">
        <f t="shared" si="303"/>
        <v>208470240</v>
      </c>
      <c r="BL277" s="262">
        <v>60000</v>
      </c>
      <c r="BM277" s="262">
        <f t="shared" si="304"/>
        <v>947592000</v>
      </c>
      <c r="BN277" s="262">
        <f t="shared" si="305"/>
        <v>12000</v>
      </c>
      <c r="BO277" s="262">
        <f t="shared" si="306"/>
        <v>189518400</v>
      </c>
      <c r="BP277" s="262">
        <f t="shared" si="307"/>
        <v>186000</v>
      </c>
      <c r="BQ277" s="262">
        <f t="shared" si="308"/>
        <v>2937535200</v>
      </c>
      <c r="BR277" s="262">
        <f t="shared" si="309"/>
        <v>37200</v>
      </c>
      <c r="BS277" s="262">
        <f t="shared" si="310"/>
        <v>587507040</v>
      </c>
      <c r="BT277" s="262">
        <v>66000</v>
      </c>
      <c r="BU277" s="262">
        <f t="shared" si="311"/>
        <v>1042351200</v>
      </c>
      <c r="BV277" s="262">
        <f t="shared" si="312"/>
        <v>13200</v>
      </c>
      <c r="BW277" s="262">
        <f t="shared" si="313"/>
        <v>208470240</v>
      </c>
      <c r="BX277" s="261">
        <v>66000</v>
      </c>
      <c r="BY277" s="262">
        <f t="shared" si="314"/>
        <v>1042351200</v>
      </c>
      <c r="BZ277" s="262">
        <f t="shared" si="315"/>
        <v>13200</v>
      </c>
      <c r="CA277" s="262">
        <f t="shared" si="316"/>
        <v>208470240</v>
      </c>
      <c r="CB277" s="262">
        <v>66000</v>
      </c>
      <c r="CC277" s="262">
        <f t="shared" si="317"/>
        <v>1042351200</v>
      </c>
      <c r="CD277" s="262">
        <f t="shared" si="318"/>
        <v>13200</v>
      </c>
      <c r="CE277" s="262">
        <f t="shared" si="319"/>
        <v>208470240</v>
      </c>
      <c r="CF277" s="262">
        <f t="shared" si="320"/>
        <v>198000</v>
      </c>
      <c r="CG277" s="262">
        <f t="shared" si="321"/>
        <v>3127053600</v>
      </c>
      <c r="CH277" s="262">
        <f t="shared" si="322"/>
        <v>208496640</v>
      </c>
      <c r="CI277" s="262">
        <f t="shared" si="323"/>
        <v>625410720</v>
      </c>
      <c r="CJ277" s="262">
        <v>66000</v>
      </c>
      <c r="CK277" s="262">
        <f t="shared" si="324"/>
        <v>1042351200</v>
      </c>
      <c r="CL277" s="262">
        <f t="shared" si="325"/>
        <v>13200</v>
      </c>
      <c r="CM277" s="262">
        <f t="shared" si="326"/>
        <v>208470240</v>
      </c>
      <c r="CN277" s="262">
        <v>60000</v>
      </c>
      <c r="CO277" s="262">
        <f t="shared" si="327"/>
        <v>947592000</v>
      </c>
      <c r="CP277" s="262">
        <f t="shared" si="328"/>
        <v>12000</v>
      </c>
      <c r="CQ277" s="262">
        <f t="shared" si="329"/>
        <v>189518400</v>
      </c>
      <c r="CR277" s="262">
        <v>42000.000000000007</v>
      </c>
      <c r="CS277" s="262">
        <f t="shared" si="330"/>
        <v>663314400.00000012</v>
      </c>
      <c r="CT277" s="262">
        <f t="shared" si="331"/>
        <v>8400.0000000000018</v>
      </c>
      <c r="CU277" s="262">
        <f t="shared" si="332"/>
        <v>132662880.00000003</v>
      </c>
      <c r="CV277" s="262">
        <f t="shared" si="333"/>
        <v>168000</v>
      </c>
      <c r="CW277" s="262">
        <f t="shared" si="334"/>
        <v>2653257600</v>
      </c>
      <c r="CX277" s="271">
        <f t="shared" si="335"/>
        <v>33600</v>
      </c>
      <c r="CY277" s="271">
        <f t="shared" si="336"/>
        <v>530651520</v>
      </c>
      <c r="CZ277" s="300">
        <f t="shared" si="337"/>
        <v>120000</v>
      </c>
      <c r="DA277" s="300">
        <f t="shared" si="338"/>
        <v>1895184000</v>
      </c>
      <c r="DB277" s="300">
        <f t="shared" si="339"/>
        <v>0</v>
      </c>
      <c r="DC277" s="300"/>
      <c r="DD277" s="300"/>
      <c r="DE277" s="300"/>
      <c r="DF277" s="300"/>
    </row>
    <row r="278" spans="1:110" ht="28.5" x14ac:dyDescent="0.35">
      <c r="A278" s="147" t="s">
        <v>1353</v>
      </c>
      <c r="B278" s="26" t="s">
        <v>815</v>
      </c>
      <c r="C278" s="6" t="s">
        <v>396</v>
      </c>
      <c r="D278" s="7"/>
      <c r="E278" s="7"/>
      <c r="F278" s="7">
        <v>30</v>
      </c>
      <c r="G278" s="8">
        <v>2214000</v>
      </c>
      <c r="H278" s="9">
        <f t="shared" si="284"/>
        <v>73800</v>
      </c>
      <c r="I278" s="10"/>
      <c r="J278" s="10"/>
      <c r="K278" s="10" t="s">
        <v>530</v>
      </c>
      <c r="L278" s="11"/>
      <c r="M278" s="8">
        <v>40626322500</v>
      </c>
      <c r="N278" s="8">
        <v>276600</v>
      </c>
      <c r="O278" s="8" t="s">
        <v>717</v>
      </c>
      <c r="P278" s="11">
        <v>0</v>
      </c>
      <c r="Q278" s="12"/>
      <c r="R278" s="12"/>
      <c r="S278" s="12"/>
      <c r="T278" s="12">
        <v>0</v>
      </c>
      <c r="U278" s="12">
        <v>0</v>
      </c>
      <c r="V278" s="11">
        <v>0</v>
      </c>
      <c r="W278" s="11" t="s">
        <v>860</v>
      </c>
      <c r="X278" s="13" t="e">
        <f t="shared" si="341"/>
        <v>#DIV/0!</v>
      </c>
      <c r="Y278" s="14">
        <f t="shared" si="342"/>
        <v>1600</v>
      </c>
      <c r="Z278" s="15">
        <v>48000</v>
      </c>
      <c r="AA278" s="15">
        <f t="shared" si="343"/>
        <v>3542400000</v>
      </c>
      <c r="AB278" s="16"/>
      <c r="AC278" s="16"/>
      <c r="AD278" s="269" t="e">
        <f t="shared" si="340"/>
        <v>#DIV/0!</v>
      </c>
      <c r="AE278" s="269">
        <f t="shared" si="348"/>
        <v>1600</v>
      </c>
      <c r="AF278" s="283">
        <v>48000</v>
      </c>
      <c r="AG278" s="18">
        <f t="shared" si="345"/>
        <v>3542400000</v>
      </c>
      <c r="AH278" s="59"/>
      <c r="AI278" s="129">
        <f t="shared" si="275"/>
        <v>1</v>
      </c>
      <c r="AJ278" s="290">
        <v>0</v>
      </c>
      <c r="AK278" s="9">
        <f t="shared" si="346"/>
        <v>0</v>
      </c>
      <c r="AL278" s="259">
        <f t="shared" si="347"/>
        <v>48000</v>
      </c>
      <c r="AM278" s="259">
        <f t="shared" si="344"/>
        <v>3542400000</v>
      </c>
      <c r="AN278" s="262">
        <v>2400</v>
      </c>
      <c r="AO278" s="262">
        <f t="shared" si="285"/>
        <v>177120000</v>
      </c>
      <c r="AP278" s="262">
        <f t="shared" si="286"/>
        <v>0</v>
      </c>
      <c r="AQ278" s="262">
        <f t="shared" si="287"/>
        <v>0</v>
      </c>
      <c r="AR278" s="274">
        <v>3360.0000000000005</v>
      </c>
      <c r="AS278" s="274">
        <f t="shared" si="288"/>
        <v>247968000.00000003</v>
      </c>
      <c r="AT278" s="274">
        <f t="shared" si="289"/>
        <v>0</v>
      </c>
      <c r="AU278" s="274">
        <f t="shared" si="290"/>
        <v>0</v>
      </c>
      <c r="AV278" s="262">
        <v>3360.0000000000005</v>
      </c>
      <c r="AW278" s="262">
        <f t="shared" si="291"/>
        <v>247968000.00000003</v>
      </c>
      <c r="AX278" s="262">
        <f t="shared" si="292"/>
        <v>0</v>
      </c>
      <c r="AY278" s="262">
        <f t="shared" si="293"/>
        <v>0</v>
      </c>
      <c r="AZ278" s="262">
        <f t="shared" si="294"/>
        <v>9120</v>
      </c>
      <c r="BA278" s="262">
        <f t="shared" si="295"/>
        <v>673056000</v>
      </c>
      <c r="BB278" s="262">
        <f t="shared" si="296"/>
        <v>0</v>
      </c>
      <c r="BC278" s="262">
        <f t="shared" si="297"/>
        <v>0</v>
      </c>
      <c r="BD278" s="261">
        <v>3360.0000000000005</v>
      </c>
      <c r="BE278" s="262">
        <f t="shared" si="298"/>
        <v>247968000.00000003</v>
      </c>
      <c r="BF278" s="262">
        <f t="shared" si="299"/>
        <v>0</v>
      </c>
      <c r="BG278" s="262">
        <f t="shared" si="300"/>
        <v>0</v>
      </c>
      <c r="BH278" s="262">
        <v>3840</v>
      </c>
      <c r="BI278" s="262">
        <f t="shared" si="301"/>
        <v>283392000</v>
      </c>
      <c r="BJ278" s="262">
        <f t="shared" si="302"/>
        <v>0</v>
      </c>
      <c r="BK278" s="262">
        <f t="shared" si="303"/>
        <v>0</v>
      </c>
      <c r="BL278" s="262">
        <v>2880</v>
      </c>
      <c r="BM278" s="262">
        <f t="shared" si="304"/>
        <v>212544000</v>
      </c>
      <c r="BN278" s="262">
        <f t="shared" si="305"/>
        <v>0</v>
      </c>
      <c r="BO278" s="262">
        <f t="shared" si="306"/>
        <v>0</v>
      </c>
      <c r="BP278" s="262">
        <f t="shared" si="307"/>
        <v>10080</v>
      </c>
      <c r="BQ278" s="262">
        <f t="shared" si="308"/>
        <v>743904000</v>
      </c>
      <c r="BR278" s="262">
        <f t="shared" si="309"/>
        <v>0</v>
      </c>
      <c r="BS278" s="262">
        <f t="shared" si="310"/>
        <v>0</v>
      </c>
      <c r="BT278" s="262">
        <v>5280</v>
      </c>
      <c r="BU278" s="262">
        <f t="shared" si="311"/>
        <v>389664000</v>
      </c>
      <c r="BV278" s="262">
        <f t="shared" si="312"/>
        <v>0</v>
      </c>
      <c r="BW278" s="262">
        <f t="shared" si="313"/>
        <v>0</v>
      </c>
      <c r="BX278" s="261">
        <v>5280</v>
      </c>
      <c r="BY278" s="262">
        <f t="shared" si="314"/>
        <v>389664000</v>
      </c>
      <c r="BZ278" s="262">
        <f t="shared" si="315"/>
        <v>0</v>
      </c>
      <c r="CA278" s="262">
        <f t="shared" si="316"/>
        <v>0</v>
      </c>
      <c r="CB278" s="262">
        <v>4800</v>
      </c>
      <c r="CC278" s="262">
        <f t="shared" si="317"/>
        <v>354240000</v>
      </c>
      <c r="CD278" s="262">
        <f t="shared" si="318"/>
        <v>0</v>
      </c>
      <c r="CE278" s="262">
        <f t="shared" si="319"/>
        <v>0</v>
      </c>
      <c r="CF278" s="262">
        <f t="shared" si="320"/>
        <v>15360</v>
      </c>
      <c r="CG278" s="262">
        <f t="shared" si="321"/>
        <v>1133568000</v>
      </c>
      <c r="CH278" s="262">
        <f t="shared" si="322"/>
        <v>0</v>
      </c>
      <c r="CI278" s="262">
        <f t="shared" si="323"/>
        <v>0</v>
      </c>
      <c r="CJ278" s="262">
        <v>5280</v>
      </c>
      <c r="CK278" s="262">
        <f t="shared" si="324"/>
        <v>389664000</v>
      </c>
      <c r="CL278" s="262">
        <f t="shared" si="325"/>
        <v>0</v>
      </c>
      <c r="CM278" s="262">
        <f t="shared" si="326"/>
        <v>0</v>
      </c>
      <c r="CN278" s="262">
        <v>4800</v>
      </c>
      <c r="CO278" s="262">
        <f t="shared" si="327"/>
        <v>354240000</v>
      </c>
      <c r="CP278" s="262">
        <f t="shared" si="328"/>
        <v>0</v>
      </c>
      <c r="CQ278" s="262">
        <f t="shared" si="329"/>
        <v>0</v>
      </c>
      <c r="CR278" s="262">
        <v>3360.0000000000005</v>
      </c>
      <c r="CS278" s="262">
        <f t="shared" si="330"/>
        <v>247968000.00000003</v>
      </c>
      <c r="CT278" s="262">
        <f t="shared" si="331"/>
        <v>0</v>
      </c>
      <c r="CU278" s="262">
        <f t="shared" si="332"/>
        <v>0</v>
      </c>
      <c r="CV278" s="262">
        <f t="shared" si="333"/>
        <v>13440</v>
      </c>
      <c r="CW278" s="262">
        <f t="shared" si="334"/>
        <v>991872000</v>
      </c>
      <c r="CX278" s="271">
        <f t="shared" si="335"/>
        <v>0</v>
      </c>
      <c r="CY278" s="271">
        <f t="shared" si="336"/>
        <v>0</v>
      </c>
      <c r="CZ278" s="300">
        <f t="shared" si="337"/>
        <v>0</v>
      </c>
      <c r="DA278" s="300">
        <f t="shared" si="338"/>
        <v>0</v>
      </c>
      <c r="DB278" s="300">
        <f t="shared" si="339"/>
        <v>0</v>
      </c>
      <c r="DC278" s="300"/>
      <c r="DD278" s="300"/>
      <c r="DE278" s="300"/>
      <c r="DF278" s="300"/>
    </row>
    <row r="279" spans="1:110" ht="28.5" x14ac:dyDescent="0.35">
      <c r="A279" s="147" t="s">
        <v>1353</v>
      </c>
      <c r="B279" s="26" t="s">
        <v>816</v>
      </c>
      <c r="C279" s="6" t="s">
        <v>397</v>
      </c>
      <c r="D279" s="7"/>
      <c r="E279" s="7"/>
      <c r="F279" s="7">
        <v>30</v>
      </c>
      <c r="G279" s="8"/>
      <c r="H279" s="9">
        <f t="shared" si="284"/>
        <v>0</v>
      </c>
      <c r="I279" s="10"/>
      <c r="J279" s="10"/>
      <c r="K279" s="10" t="s">
        <v>530</v>
      </c>
      <c r="L279" s="11"/>
      <c r="M279" s="8">
        <v>6369403500</v>
      </c>
      <c r="N279" s="8">
        <v>57930</v>
      </c>
      <c r="O279" s="8" t="s">
        <v>718</v>
      </c>
      <c r="P279" s="11">
        <v>0</v>
      </c>
      <c r="Q279" s="12">
        <v>58107159000</v>
      </c>
      <c r="R279" s="12">
        <v>531630</v>
      </c>
      <c r="S279" s="12">
        <v>1</v>
      </c>
      <c r="T279" s="12"/>
      <c r="U279" s="11" t="s">
        <v>968</v>
      </c>
      <c r="V279" s="11"/>
      <c r="W279" s="11">
        <v>0</v>
      </c>
      <c r="X279" s="13" t="e">
        <f t="shared" si="341"/>
        <v>#DIV/0!</v>
      </c>
      <c r="Y279" s="14">
        <f t="shared" si="342"/>
        <v>2400</v>
      </c>
      <c r="Z279" s="15">
        <v>72000</v>
      </c>
      <c r="AA279" s="15">
        <f t="shared" si="343"/>
        <v>0</v>
      </c>
      <c r="AB279" s="16"/>
      <c r="AC279" s="16"/>
      <c r="AD279" s="269" t="e">
        <f t="shared" si="340"/>
        <v>#DIV/0!</v>
      </c>
      <c r="AE279" s="269">
        <f t="shared" si="348"/>
        <v>2400</v>
      </c>
      <c r="AF279" s="283">
        <v>72000</v>
      </c>
      <c r="AG279" s="18">
        <f t="shared" si="345"/>
        <v>0</v>
      </c>
      <c r="AH279" s="59"/>
      <c r="AI279" s="129">
        <f t="shared" si="275"/>
        <v>1</v>
      </c>
      <c r="AJ279" s="290">
        <v>0</v>
      </c>
      <c r="AK279" s="9">
        <f t="shared" si="346"/>
        <v>0</v>
      </c>
      <c r="AL279" s="259">
        <f t="shared" si="347"/>
        <v>72000</v>
      </c>
      <c r="AM279" s="259">
        <f t="shared" si="344"/>
        <v>0</v>
      </c>
      <c r="AN279" s="262">
        <v>3600</v>
      </c>
      <c r="AO279" s="262">
        <f t="shared" si="285"/>
        <v>0</v>
      </c>
      <c r="AP279" s="262">
        <f t="shared" si="286"/>
        <v>0</v>
      </c>
      <c r="AQ279" s="262">
        <f t="shared" si="287"/>
        <v>0</v>
      </c>
      <c r="AR279" s="274">
        <v>5040.0000000000009</v>
      </c>
      <c r="AS279" s="274">
        <f t="shared" si="288"/>
        <v>0</v>
      </c>
      <c r="AT279" s="274">
        <f t="shared" si="289"/>
        <v>0</v>
      </c>
      <c r="AU279" s="274">
        <f t="shared" si="290"/>
        <v>0</v>
      </c>
      <c r="AV279" s="262">
        <v>5040.0000000000009</v>
      </c>
      <c r="AW279" s="262">
        <f t="shared" si="291"/>
        <v>0</v>
      </c>
      <c r="AX279" s="262">
        <f t="shared" si="292"/>
        <v>0</v>
      </c>
      <c r="AY279" s="262">
        <f t="shared" si="293"/>
        <v>0</v>
      </c>
      <c r="AZ279" s="262">
        <f t="shared" si="294"/>
        <v>13680.000000000002</v>
      </c>
      <c r="BA279" s="262">
        <f t="shared" si="295"/>
        <v>0</v>
      </c>
      <c r="BB279" s="262">
        <f t="shared" si="296"/>
        <v>0</v>
      </c>
      <c r="BC279" s="262">
        <f t="shared" si="297"/>
        <v>0</v>
      </c>
      <c r="BD279" s="261">
        <v>5040.0000000000009</v>
      </c>
      <c r="BE279" s="262">
        <f t="shared" si="298"/>
        <v>0</v>
      </c>
      <c r="BF279" s="262">
        <f t="shared" si="299"/>
        <v>0</v>
      </c>
      <c r="BG279" s="262">
        <f t="shared" si="300"/>
        <v>0</v>
      </c>
      <c r="BH279" s="262">
        <v>5760</v>
      </c>
      <c r="BI279" s="262">
        <f t="shared" si="301"/>
        <v>0</v>
      </c>
      <c r="BJ279" s="262">
        <f t="shared" si="302"/>
        <v>0</v>
      </c>
      <c r="BK279" s="262">
        <f t="shared" si="303"/>
        <v>0</v>
      </c>
      <c r="BL279" s="262">
        <v>4320</v>
      </c>
      <c r="BM279" s="262">
        <f t="shared" si="304"/>
        <v>0</v>
      </c>
      <c r="BN279" s="262">
        <f t="shared" si="305"/>
        <v>0</v>
      </c>
      <c r="BO279" s="262">
        <f t="shared" si="306"/>
        <v>0</v>
      </c>
      <c r="BP279" s="262">
        <f t="shared" si="307"/>
        <v>15120</v>
      </c>
      <c r="BQ279" s="262">
        <f t="shared" si="308"/>
        <v>0</v>
      </c>
      <c r="BR279" s="262">
        <f t="shared" si="309"/>
        <v>0</v>
      </c>
      <c r="BS279" s="262">
        <f t="shared" si="310"/>
        <v>0</v>
      </c>
      <c r="BT279" s="262">
        <v>7920</v>
      </c>
      <c r="BU279" s="262">
        <f t="shared" si="311"/>
        <v>0</v>
      </c>
      <c r="BV279" s="262">
        <f t="shared" si="312"/>
        <v>0</v>
      </c>
      <c r="BW279" s="262">
        <f t="shared" si="313"/>
        <v>0</v>
      </c>
      <c r="BX279" s="261">
        <v>7920</v>
      </c>
      <c r="BY279" s="262">
        <f t="shared" si="314"/>
        <v>0</v>
      </c>
      <c r="BZ279" s="262">
        <f t="shared" si="315"/>
        <v>0</v>
      </c>
      <c r="CA279" s="262">
        <f t="shared" si="316"/>
        <v>0</v>
      </c>
      <c r="CB279" s="262">
        <v>7200</v>
      </c>
      <c r="CC279" s="262">
        <f t="shared" si="317"/>
        <v>0</v>
      </c>
      <c r="CD279" s="262">
        <f t="shared" si="318"/>
        <v>0</v>
      </c>
      <c r="CE279" s="262">
        <f t="shared" si="319"/>
        <v>0</v>
      </c>
      <c r="CF279" s="262">
        <f t="shared" si="320"/>
        <v>23040</v>
      </c>
      <c r="CG279" s="262">
        <f t="shared" si="321"/>
        <v>0</v>
      </c>
      <c r="CH279" s="262">
        <f t="shared" si="322"/>
        <v>0</v>
      </c>
      <c r="CI279" s="262">
        <f t="shared" si="323"/>
        <v>0</v>
      </c>
      <c r="CJ279" s="262">
        <v>7920</v>
      </c>
      <c r="CK279" s="262">
        <f t="shared" si="324"/>
        <v>0</v>
      </c>
      <c r="CL279" s="262">
        <f t="shared" si="325"/>
        <v>0</v>
      </c>
      <c r="CM279" s="262">
        <f t="shared" si="326"/>
        <v>0</v>
      </c>
      <c r="CN279" s="262">
        <v>7200</v>
      </c>
      <c r="CO279" s="262">
        <f t="shared" si="327"/>
        <v>0</v>
      </c>
      <c r="CP279" s="262">
        <f t="shared" si="328"/>
        <v>0</v>
      </c>
      <c r="CQ279" s="262">
        <f t="shared" si="329"/>
        <v>0</v>
      </c>
      <c r="CR279" s="262">
        <v>5040.0000000000009</v>
      </c>
      <c r="CS279" s="262">
        <f t="shared" si="330"/>
        <v>0</v>
      </c>
      <c r="CT279" s="262">
        <f t="shared" si="331"/>
        <v>0</v>
      </c>
      <c r="CU279" s="262">
        <f t="shared" si="332"/>
        <v>0</v>
      </c>
      <c r="CV279" s="262">
        <f t="shared" si="333"/>
        <v>20160</v>
      </c>
      <c r="CW279" s="262">
        <f t="shared" si="334"/>
        <v>0</v>
      </c>
      <c r="CX279" s="271">
        <f t="shared" si="335"/>
        <v>0</v>
      </c>
      <c r="CY279" s="271">
        <f t="shared" si="336"/>
        <v>0</v>
      </c>
      <c r="CZ279" s="300">
        <f t="shared" si="337"/>
        <v>0</v>
      </c>
      <c r="DA279" s="300">
        <f t="shared" si="338"/>
        <v>0</v>
      </c>
      <c r="DB279" s="300">
        <f t="shared" si="339"/>
        <v>0</v>
      </c>
      <c r="DC279" s="300"/>
      <c r="DD279" s="300"/>
      <c r="DE279" s="300"/>
      <c r="DF279" s="300"/>
    </row>
    <row r="280" spans="1:110" ht="28.5" x14ac:dyDescent="0.35">
      <c r="A280" s="147" t="s">
        <v>1353</v>
      </c>
      <c r="B280" s="26" t="s">
        <v>817</v>
      </c>
      <c r="C280" s="6" t="s">
        <v>1069</v>
      </c>
      <c r="D280" s="7"/>
      <c r="E280" s="7"/>
      <c r="F280" s="7">
        <v>30</v>
      </c>
      <c r="G280" s="8">
        <v>772686</v>
      </c>
      <c r="H280" s="9">
        <f t="shared" si="284"/>
        <v>25756.2</v>
      </c>
      <c r="I280" s="10"/>
      <c r="J280" s="10"/>
      <c r="K280" s="10" t="s">
        <v>530</v>
      </c>
      <c r="L280" s="11"/>
      <c r="M280" s="8">
        <v>0</v>
      </c>
      <c r="N280" s="8">
        <v>0</v>
      </c>
      <c r="O280" s="8">
        <v>0</v>
      </c>
      <c r="P280" s="11" t="s">
        <v>860</v>
      </c>
      <c r="Q280" s="12">
        <v>12069225000</v>
      </c>
      <c r="R280" s="12">
        <v>414750</v>
      </c>
      <c r="S280" s="12">
        <v>1</v>
      </c>
      <c r="T280" s="12"/>
      <c r="U280" s="11" t="s">
        <v>593</v>
      </c>
      <c r="V280" s="11"/>
      <c r="W280" s="11">
        <v>0</v>
      </c>
      <c r="X280" s="13" t="e">
        <f t="shared" si="341"/>
        <v>#DIV/0!</v>
      </c>
      <c r="Y280" s="14">
        <f t="shared" si="342"/>
        <v>4000</v>
      </c>
      <c r="Z280" s="15">
        <v>120000</v>
      </c>
      <c r="AA280" s="15">
        <f t="shared" si="343"/>
        <v>3090744000</v>
      </c>
      <c r="AB280" s="16"/>
      <c r="AC280" s="16"/>
      <c r="AD280" s="269" t="e">
        <f t="shared" si="340"/>
        <v>#DIV/0!</v>
      </c>
      <c r="AE280" s="269">
        <f t="shared" si="348"/>
        <v>4000</v>
      </c>
      <c r="AF280" s="283">
        <v>120000</v>
      </c>
      <c r="AG280" s="18">
        <f t="shared" si="345"/>
        <v>3090744000</v>
      </c>
      <c r="AH280" s="59"/>
      <c r="AI280" s="129">
        <f t="shared" si="275"/>
        <v>1</v>
      </c>
      <c r="AJ280" s="290">
        <v>0</v>
      </c>
      <c r="AK280" s="9">
        <f t="shared" si="346"/>
        <v>0</v>
      </c>
      <c r="AL280" s="259">
        <f t="shared" si="347"/>
        <v>120000</v>
      </c>
      <c r="AM280" s="259">
        <f t="shared" si="344"/>
        <v>3090744000</v>
      </c>
      <c r="AN280" s="262">
        <v>6000</v>
      </c>
      <c r="AO280" s="262">
        <f t="shared" si="285"/>
        <v>154537200</v>
      </c>
      <c r="AP280" s="262">
        <f t="shared" si="286"/>
        <v>0</v>
      </c>
      <c r="AQ280" s="262">
        <f t="shared" si="287"/>
        <v>0</v>
      </c>
      <c r="AR280" s="274">
        <v>8400</v>
      </c>
      <c r="AS280" s="274">
        <f t="shared" si="288"/>
        <v>216352080</v>
      </c>
      <c r="AT280" s="274">
        <f t="shared" si="289"/>
        <v>0</v>
      </c>
      <c r="AU280" s="274">
        <f t="shared" si="290"/>
        <v>0</v>
      </c>
      <c r="AV280" s="262">
        <v>8400</v>
      </c>
      <c r="AW280" s="262">
        <f t="shared" si="291"/>
        <v>216352080</v>
      </c>
      <c r="AX280" s="262">
        <f t="shared" si="292"/>
        <v>0</v>
      </c>
      <c r="AY280" s="262">
        <f t="shared" si="293"/>
        <v>0</v>
      </c>
      <c r="AZ280" s="262">
        <f t="shared" si="294"/>
        <v>22800</v>
      </c>
      <c r="BA280" s="262">
        <f t="shared" si="295"/>
        <v>587241360</v>
      </c>
      <c r="BB280" s="262">
        <f t="shared" si="296"/>
        <v>0</v>
      </c>
      <c r="BC280" s="262">
        <f t="shared" si="297"/>
        <v>0</v>
      </c>
      <c r="BD280" s="261">
        <v>8400</v>
      </c>
      <c r="BE280" s="262">
        <f t="shared" si="298"/>
        <v>216352080</v>
      </c>
      <c r="BF280" s="262">
        <f t="shared" si="299"/>
        <v>0</v>
      </c>
      <c r="BG280" s="262">
        <f t="shared" si="300"/>
        <v>0</v>
      </c>
      <c r="BH280" s="262">
        <v>9600</v>
      </c>
      <c r="BI280" s="262">
        <f t="shared" si="301"/>
        <v>247259520</v>
      </c>
      <c r="BJ280" s="262">
        <f t="shared" si="302"/>
        <v>0</v>
      </c>
      <c r="BK280" s="262">
        <f t="shared" si="303"/>
        <v>0</v>
      </c>
      <c r="BL280" s="262">
        <v>7200</v>
      </c>
      <c r="BM280" s="262">
        <f t="shared" si="304"/>
        <v>185444640</v>
      </c>
      <c r="BN280" s="262">
        <f t="shared" si="305"/>
        <v>0</v>
      </c>
      <c r="BO280" s="262">
        <f t="shared" si="306"/>
        <v>0</v>
      </c>
      <c r="BP280" s="262">
        <f t="shared" si="307"/>
        <v>25200</v>
      </c>
      <c r="BQ280" s="262">
        <f t="shared" si="308"/>
        <v>649056240</v>
      </c>
      <c r="BR280" s="262">
        <f t="shared" si="309"/>
        <v>0</v>
      </c>
      <c r="BS280" s="262">
        <f t="shared" si="310"/>
        <v>0</v>
      </c>
      <c r="BT280" s="262">
        <v>13200</v>
      </c>
      <c r="BU280" s="262">
        <f t="shared" si="311"/>
        <v>339981840</v>
      </c>
      <c r="BV280" s="262">
        <f t="shared" si="312"/>
        <v>0</v>
      </c>
      <c r="BW280" s="262">
        <f t="shared" si="313"/>
        <v>0</v>
      </c>
      <c r="BX280" s="261">
        <v>13200</v>
      </c>
      <c r="BY280" s="262">
        <f t="shared" si="314"/>
        <v>339981840</v>
      </c>
      <c r="BZ280" s="262">
        <f t="shared" si="315"/>
        <v>0</v>
      </c>
      <c r="CA280" s="262">
        <f t="shared" si="316"/>
        <v>0</v>
      </c>
      <c r="CB280" s="262">
        <v>12000</v>
      </c>
      <c r="CC280" s="262">
        <f t="shared" si="317"/>
        <v>309074400</v>
      </c>
      <c r="CD280" s="262">
        <f t="shared" si="318"/>
        <v>0</v>
      </c>
      <c r="CE280" s="262">
        <f t="shared" si="319"/>
        <v>0</v>
      </c>
      <c r="CF280" s="262">
        <f t="shared" si="320"/>
        <v>38400</v>
      </c>
      <c r="CG280" s="262">
        <f t="shared" si="321"/>
        <v>989038080</v>
      </c>
      <c r="CH280" s="262">
        <f t="shared" si="322"/>
        <v>0</v>
      </c>
      <c r="CI280" s="262">
        <f t="shared" si="323"/>
        <v>0</v>
      </c>
      <c r="CJ280" s="262">
        <v>13200</v>
      </c>
      <c r="CK280" s="262">
        <f t="shared" si="324"/>
        <v>339981840</v>
      </c>
      <c r="CL280" s="262">
        <f t="shared" si="325"/>
        <v>0</v>
      </c>
      <c r="CM280" s="262">
        <f t="shared" si="326"/>
        <v>0</v>
      </c>
      <c r="CN280" s="262">
        <v>12000</v>
      </c>
      <c r="CO280" s="262">
        <f t="shared" si="327"/>
        <v>309074400</v>
      </c>
      <c r="CP280" s="262">
        <f t="shared" si="328"/>
        <v>0</v>
      </c>
      <c r="CQ280" s="262">
        <f t="shared" si="329"/>
        <v>0</v>
      </c>
      <c r="CR280" s="262">
        <v>8400</v>
      </c>
      <c r="CS280" s="262">
        <f t="shared" si="330"/>
        <v>216352080</v>
      </c>
      <c r="CT280" s="262">
        <f t="shared" si="331"/>
        <v>0</v>
      </c>
      <c r="CU280" s="262">
        <f t="shared" si="332"/>
        <v>0</v>
      </c>
      <c r="CV280" s="262">
        <f t="shared" si="333"/>
        <v>33600</v>
      </c>
      <c r="CW280" s="262">
        <f t="shared" si="334"/>
        <v>865408320</v>
      </c>
      <c r="CX280" s="271">
        <f t="shared" si="335"/>
        <v>0</v>
      </c>
      <c r="CY280" s="271">
        <f t="shared" si="336"/>
        <v>0</v>
      </c>
      <c r="CZ280" s="300">
        <f t="shared" si="337"/>
        <v>0</v>
      </c>
      <c r="DA280" s="300">
        <f t="shared" si="338"/>
        <v>0</v>
      </c>
      <c r="DB280" s="300">
        <f t="shared" si="339"/>
        <v>0</v>
      </c>
      <c r="DC280" s="300"/>
      <c r="DD280" s="300"/>
      <c r="DE280" s="300"/>
      <c r="DF280" s="300"/>
    </row>
    <row r="281" spans="1:110" ht="28.5" x14ac:dyDescent="0.35">
      <c r="A281" s="147" t="s">
        <v>1353</v>
      </c>
      <c r="B281" s="26" t="s">
        <v>87</v>
      </c>
      <c r="C281" s="6" t="s">
        <v>398</v>
      </c>
      <c r="D281" s="7"/>
      <c r="E281" s="7"/>
      <c r="F281" s="7">
        <v>30</v>
      </c>
      <c r="G281" s="8">
        <v>819180</v>
      </c>
      <c r="H281" s="9">
        <f t="shared" si="284"/>
        <v>27306</v>
      </c>
      <c r="I281" s="10">
        <v>65490000000</v>
      </c>
      <c r="J281" s="10">
        <v>1770000</v>
      </c>
      <c r="K281" s="10" t="s">
        <v>531</v>
      </c>
      <c r="L281" s="11">
        <v>0</v>
      </c>
      <c r="M281" s="8">
        <v>386810750769</v>
      </c>
      <c r="N281" s="8">
        <v>10157550</v>
      </c>
      <c r="O281" s="8" t="s">
        <v>719</v>
      </c>
      <c r="P281" s="11">
        <v>0</v>
      </c>
      <c r="Q281" s="12">
        <v>564903459000</v>
      </c>
      <c r="R281" s="12">
        <v>15489690</v>
      </c>
      <c r="S281" s="12">
        <v>3</v>
      </c>
      <c r="T281" s="12">
        <v>13372170</v>
      </c>
      <c r="U281" s="11" t="s">
        <v>969</v>
      </c>
      <c r="V281" s="11"/>
      <c r="W281" s="11">
        <v>0</v>
      </c>
      <c r="X281" s="13" t="e">
        <f t="shared" si="341"/>
        <v>#DIV/0!</v>
      </c>
      <c r="Y281" s="14">
        <f t="shared" si="342"/>
        <v>2400</v>
      </c>
      <c r="Z281" s="15">
        <v>72000</v>
      </c>
      <c r="AA281" s="15">
        <f t="shared" si="343"/>
        <v>1966032000</v>
      </c>
      <c r="AB281" s="16"/>
      <c r="AC281" s="16"/>
      <c r="AD281" s="269" t="e">
        <f t="shared" si="340"/>
        <v>#DIV/0!</v>
      </c>
      <c r="AE281" s="269">
        <f t="shared" si="348"/>
        <v>0</v>
      </c>
      <c r="AF281" s="18">
        <v>0</v>
      </c>
      <c r="AG281" s="18">
        <f t="shared" si="345"/>
        <v>0</v>
      </c>
      <c r="AH281" s="59"/>
      <c r="AI281" s="129">
        <f t="shared" si="275"/>
        <v>0</v>
      </c>
      <c r="AJ281" s="290">
        <v>0</v>
      </c>
      <c r="AK281" s="9">
        <f t="shared" si="346"/>
        <v>0</v>
      </c>
      <c r="AL281" s="259">
        <f t="shared" si="347"/>
        <v>0</v>
      </c>
      <c r="AM281" s="259">
        <f t="shared" si="344"/>
        <v>0</v>
      </c>
      <c r="AN281" s="262">
        <v>0</v>
      </c>
      <c r="AO281" s="262">
        <f t="shared" si="285"/>
        <v>0</v>
      </c>
      <c r="AP281" s="262">
        <f t="shared" si="286"/>
        <v>0</v>
      </c>
      <c r="AQ281" s="262">
        <f t="shared" si="287"/>
        <v>0</v>
      </c>
      <c r="AR281" s="274">
        <v>0</v>
      </c>
      <c r="AS281" s="274">
        <f t="shared" si="288"/>
        <v>0</v>
      </c>
      <c r="AT281" s="274">
        <f t="shared" si="289"/>
        <v>0</v>
      </c>
      <c r="AU281" s="274">
        <f t="shared" si="290"/>
        <v>0</v>
      </c>
      <c r="AV281" s="262">
        <v>0</v>
      </c>
      <c r="AW281" s="262">
        <f t="shared" si="291"/>
        <v>0</v>
      </c>
      <c r="AX281" s="262">
        <f t="shared" si="292"/>
        <v>0</v>
      </c>
      <c r="AY281" s="262">
        <f t="shared" si="293"/>
        <v>0</v>
      </c>
      <c r="AZ281" s="262">
        <f t="shared" si="294"/>
        <v>0</v>
      </c>
      <c r="BA281" s="262">
        <f t="shared" si="295"/>
        <v>0</v>
      </c>
      <c r="BB281" s="262">
        <f t="shared" si="296"/>
        <v>0</v>
      </c>
      <c r="BC281" s="262">
        <f t="shared" si="297"/>
        <v>0</v>
      </c>
      <c r="BD281" s="261">
        <v>0</v>
      </c>
      <c r="BE281" s="262">
        <f t="shared" si="298"/>
        <v>0</v>
      </c>
      <c r="BF281" s="262">
        <f t="shared" si="299"/>
        <v>0</v>
      </c>
      <c r="BG281" s="262">
        <f t="shared" si="300"/>
        <v>0</v>
      </c>
      <c r="BH281" s="262">
        <v>0</v>
      </c>
      <c r="BI281" s="262">
        <f t="shared" si="301"/>
        <v>0</v>
      </c>
      <c r="BJ281" s="262">
        <f t="shared" si="302"/>
        <v>0</v>
      </c>
      <c r="BK281" s="262">
        <f t="shared" si="303"/>
        <v>0</v>
      </c>
      <c r="BL281" s="262">
        <v>0</v>
      </c>
      <c r="BM281" s="262">
        <f t="shared" si="304"/>
        <v>0</v>
      </c>
      <c r="BN281" s="262">
        <f t="shared" si="305"/>
        <v>0</v>
      </c>
      <c r="BO281" s="262">
        <f t="shared" si="306"/>
        <v>0</v>
      </c>
      <c r="BP281" s="262">
        <f t="shared" si="307"/>
        <v>0</v>
      </c>
      <c r="BQ281" s="262">
        <f t="shared" si="308"/>
        <v>0</v>
      </c>
      <c r="BR281" s="262">
        <f t="shared" si="309"/>
        <v>0</v>
      </c>
      <c r="BS281" s="262">
        <f t="shared" si="310"/>
        <v>0</v>
      </c>
      <c r="BT281" s="262">
        <v>0</v>
      </c>
      <c r="BU281" s="262">
        <f t="shared" si="311"/>
        <v>0</v>
      </c>
      <c r="BV281" s="262">
        <f t="shared" si="312"/>
        <v>0</v>
      </c>
      <c r="BW281" s="262">
        <f t="shared" si="313"/>
        <v>0</v>
      </c>
      <c r="BX281" s="261">
        <v>0</v>
      </c>
      <c r="BY281" s="262">
        <f t="shared" si="314"/>
        <v>0</v>
      </c>
      <c r="BZ281" s="262">
        <f t="shared" si="315"/>
        <v>0</v>
      </c>
      <c r="CA281" s="262">
        <f t="shared" si="316"/>
        <v>0</v>
      </c>
      <c r="CB281" s="262">
        <v>0</v>
      </c>
      <c r="CC281" s="262">
        <f t="shared" si="317"/>
        <v>0</v>
      </c>
      <c r="CD281" s="262">
        <f t="shared" si="318"/>
        <v>0</v>
      </c>
      <c r="CE281" s="262">
        <f t="shared" si="319"/>
        <v>0</v>
      </c>
      <c r="CF281" s="262">
        <f t="shared" si="320"/>
        <v>0</v>
      </c>
      <c r="CG281" s="262">
        <f t="shared" si="321"/>
        <v>0</v>
      </c>
      <c r="CH281" s="262">
        <f t="shared" si="322"/>
        <v>0</v>
      </c>
      <c r="CI281" s="262">
        <f t="shared" si="323"/>
        <v>0</v>
      </c>
      <c r="CJ281" s="262">
        <v>0</v>
      </c>
      <c r="CK281" s="262">
        <f t="shared" si="324"/>
        <v>0</v>
      </c>
      <c r="CL281" s="262">
        <f t="shared" si="325"/>
        <v>0</v>
      </c>
      <c r="CM281" s="262">
        <f t="shared" si="326"/>
        <v>0</v>
      </c>
      <c r="CN281" s="262">
        <v>0</v>
      </c>
      <c r="CO281" s="262">
        <f t="shared" si="327"/>
        <v>0</v>
      </c>
      <c r="CP281" s="262">
        <f t="shared" si="328"/>
        <v>0</v>
      </c>
      <c r="CQ281" s="262">
        <f t="shared" si="329"/>
        <v>0</v>
      </c>
      <c r="CR281" s="262">
        <v>0</v>
      </c>
      <c r="CS281" s="262">
        <f t="shared" si="330"/>
        <v>0</v>
      </c>
      <c r="CT281" s="262">
        <f t="shared" si="331"/>
        <v>0</v>
      </c>
      <c r="CU281" s="262">
        <f t="shared" si="332"/>
        <v>0</v>
      </c>
      <c r="CV281" s="262">
        <f t="shared" si="333"/>
        <v>0</v>
      </c>
      <c r="CW281" s="262">
        <f t="shared" si="334"/>
        <v>0</v>
      </c>
      <c r="CX281" s="271">
        <f t="shared" si="335"/>
        <v>0</v>
      </c>
      <c r="CY281" s="271">
        <f t="shared" si="336"/>
        <v>0</v>
      </c>
      <c r="CZ281" s="300">
        <f t="shared" si="337"/>
        <v>0</v>
      </c>
      <c r="DA281" s="300">
        <f t="shared" si="338"/>
        <v>0</v>
      </c>
      <c r="DB281" s="300">
        <f t="shared" si="339"/>
        <v>0</v>
      </c>
      <c r="DC281" s="300"/>
      <c r="DD281" s="300"/>
      <c r="DE281" s="300"/>
      <c r="DF281" s="300"/>
    </row>
    <row r="282" spans="1:110" ht="28.5" x14ac:dyDescent="0.35">
      <c r="A282" s="147" t="s">
        <v>1353</v>
      </c>
      <c r="B282" s="26" t="s">
        <v>87</v>
      </c>
      <c r="C282" s="6" t="s">
        <v>399</v>
      </c>
      <c r="D282" s="7"/>
      <c r="E282" s="7"/>
      <c r="F282" s="7">
        <v>30</v>
      </c>
      <c r="G282" s="8">
        <v>914382</v>
      </c>
      <c r="H282" s="9">
        <f t="shared" si="284"/>
        <v>30479.4</v>
      </c>
      <c r="I282" s="10"/>
      <c r="J282" s="10"/>
      <c r="K282" s="10" t="s">
        <v>530</v>
      </c>
      <c r="L282" s="11"/>
      <c r="M282" s="8">
        <v>83108403000</v>
      </c>
      <c r="N282" s="8">
        <v>1844310</v>
      </c>
      <c r="O282" s="8" t="s">
        <v>720</v>
      </c>
      <c r="P282" s="11">
        <v>0</v>
      </c>
      <c r="Q282" s="12">
        <v>278469366000</v>
      </c>
      <c r="R282" s="12">
        <v>6894660</v>
      </c>
      <c r="S282" s="12">
        <v>3</v>
      </c>
      <c r="T282" s="12">
        <v>5707530</v>
      </c>
      <c r="U282" s="11" t="s">
        <v>970</v>
      </c>
      <c r="V282" s="11"/>
      <c r="W282" s="11">
        <v>0</v>
      </c>
      <c r="X282" s="13" t="e">
        <f t="shared" si="341"/>
        <v>#DIV/0!</v>
      </c>
      <c r="Y282" s="14">
        <f t="shared" si="342"/>
        <v>800</v>
      </c>
      <c r="Z282" s="15">
        <v>24000</v>
      </c>
      <c r="AA282" s="15">
        <f t="shared" si="343"/>
        <v>731505600</v>
      </c>
      <c r="AB282" s="16"/>
      <c r="AC282" s="16"/>
      <c r="AD282" s="269" t="e">
        <f t="shared" si="340"/>
        <v>#DIV/0!</v>
      </c>
      <c r="AE282" s="269">
        <f t="shared" si="348"/>
        <v>0</v>
      </c>
      <c r="AF282" s="18">
        <v>0</v>
      </c>
      <c r="AG282" s="18">
        <f t="shared" si="345"/>
        <v>0</v>
      </c>
      <c r="AH282" s="59"/>
      <c r="AI282" s="129">
        <f t="shared" si="275"/>
        <v>0</v>
      </c>
      <c r="AJ282" s="290">
        <v>0</v>
      </c>
      <c r="AK282" s="9">
        <f t="shared" si="346"/>
        <v>0</v>
      </c>
      <c r="AL282" s="259">
        <f t="shared" si="347"/>
        <v>0</v>
      </c>
      <c r="AM282" s="259">
        <f t="shared" si="344"/>
        <v>0</v>
      </c>
      <c r="AN282" s="262">
        <v>0</v>
      </c>
      <c r="AO282" s="262">
        <f t="shared" si="285"/>
        <v>0</v>
      </c>
      <c r="AP282" s="262">
        <f t="shared" si="286"/>
        <v>0</v>
      </c>
      <c r="AQ282" s="262">
        <f t="shared" si="287"/>
        <v>0</v>
      </c>
      <c r="AR282" s="274">
        <v>0</v>
      </c>
      <c r="AS282" s="274">
        <f t="shared" si="288"/>
        <v>0</v>
      </c>
      <c r="AT282" s="274">
        <f t="shared" si="289"/>
        <v>0</v>
      </c>
      <c r="AU282" s="274">
        <f t="shared" si="290"/>
        <v>0</v>
      </c>
      <c r="AV282" s="262">
        <v>0</v>
      </c>
      <c r="AW282" s="262">
        <f t="shared" si="291"/>
        <v>0</v>
      </c>
      <c r="AX282" s="262">
        <f t="shared" si="292"/>
        <v>0</v>
      </c>
      <c r="AY282" s="262">
        <f t="shared" si="293"/>
        <v>0</v>
      </c>
      <c r="AZ282" s="262">
        <f t="shared" si="294"/>
        <v>0</v>
      </c>
      <c r="BA282" s="262">
        <f t="shared" si="295"/>
        <v>0</v>
      </c>
      <c r="BB282" s="262">
        <f t="shared" si="296"/>
        <v>0</v>
      </c>
      <c r="BC282" s="262">
        <f t="shared" si="297"/>
        <v>0</v>
      </c>
      <c r="BD282" s="261">
        <v>0</v>
      </c>
      <c r="BE282" s="262">
        <f t="shared" si="298"/>
        <v>0</v>
      </c>
      <c r="BF282" s="262">
        <f t="shared" si="299"/>
        <v>0</v>
      </c>
      <c r="BG282" s="262">
        <f t="shared" si="300"/>
        <v>0</v>
      </c>
      <c r="BH282" s="262">
        <v>0</v>
      </c>
      <c r="BI282" s="262">
        <f t="shared" si="301"/>
        <v>0</v>
      </c>
      <c r="BJ282" s="262">
        <f t="shared" si="302"/>
        <v>0</v>
      </c>
      <c r="BK282" s="262">
        <f t="shared" si="303"/>
        <v>0</v>
      </c>
      <c r="BL282" s="262">
        <v>0</v>
      </c>
      <c r="BM282" s="262">
        <f t="shared" si="304"/>
        <v>0</v>
      </c>
      <c r="BN282" s="262">
        <f t="shared" si="305"/>
        <v>0</v>
      </c>
      <c r="BO282" s="262">
        <f t="shared" si="306"/>
        <v>0</v>
      </c>
      <c r="BP282" s="262">
        <f t="shared" si="307"/>
        <v>0</v>
      </c>
      <c r="BQ282" s="262">
        <f t="shared" si="308"/>
        <v>0</v>
      </c>
      <c r="BR282" s="262">
        <f t="shared" si="309"/>
        <v>0</v>
      </c>
      <c r="BS282" s="262">
        <f t="shared" si="310"/>
        <v>0</v>
      </c>
      <c r="BT282" s="262">
        <v>0</v>
      </c>
      <c r="BU282" s="262">
        <f t="shared" si="311"/>
        <v>0</v>
      </c>
      <c r="BV282" s="262">
        <f t="shared" si="312"/>
        <v>0</v>
      </c>
      <c r="BW282" s="262">
        <f t="shared" si="313"/>
        <v>0</v>
      </c>
      <c r="BX282" s="261">
        <v>0</v>
      </c>
      <c r="BY282" s="262">
        <f t="shared" si="314"/>
        <v>0</v>
      </c>
      <c r="BZ282" s="262">
        <f t="shared" si="315"/>
        <v>0</v>
      </c>
      <c r="CA282" s="262">
        <f t="shared" si="316"/>
        <v>0</v>
      </c>
      <c r="CB282" s="262">
        <v>0</v>
      </c>
      <c r="CC282" s="262">
        <f t="shared" si="317"/>
        <v>0</v>
      </c>
      <c r="CD282" s="262">
        <f t="shared" si="318"/>
        <v>0</v>
      </c>
      <c r="CE282" s="262">
        <f t="shared" si="319"/>
        <v>0</v>
      </c>
      <c r="CF282" s="262">
        <f t="shared" si="320"/>
        <v>0</v>
      </c>
      <c r="CG282" s="262">
        <f t="shared" si="321"/>
        <v>0</v>
      </c>
      <c r="CH282" s="262">
        <f t="shared" si="322"/>
        <v>0</v>
      </c>
      <c r="CI282" s="262">
        <f t="shared" si="323"/>
        <v>0</v>
      </c>
      <c r="CJ282" s="262">
        <v>0</v>
      </c>
      <c r="CK282" s="262">
        <f t="shared" si="324"/>
        <v>0</v>
      </c>
      <c r="CL282" s="262">
        <f t="shared" si="325"/>
        <v>0</v>
      </c>
      <c r="CM282" s="262">
        <f t="shared" si="326"/>
        <v>0</v>
      </c>
      <c r="CN282" s="262">
        <v>0</v>
      </c>
      <c r="CO282" s="262">
        <f t="shared" si="327"/>
        <v>0</v>
      </c>
      <c r="CP282" s="262">
        <f t="shared" si="328"/>
        <v>0</v>
      </c>
      <c r="CQ282" s="262">
        <f t="shared" si="329"/>
        <v>0</v>
      </c>
      <c r="CR282" s="262">
        <v>0</v>
      </c>
      <c r="CS282" s="262">
        <f t="shared" si="330"/>
        <v>0</v>
      </c>
      <c r="CT282" s="262">
        <f t="shared" si="331"/>
        <v>0</v>
      </c>
      <c r="CU282" s="262">
        <f t="shared" si="332"/>
        <v>0</v>
      </c>
      <c r="CV282" s="262">
        <f t="shared" si="333"/>
        <v>0</v>
      </c>
      <c r="CW282" s="262">
        <f t="shared" si="334"/>
        <v>0</v>
      </c>
      <c r="CX282" s="271">
        <f t="shared" si="335"/>
        <v>0</v>
      </c>
      <c r="CY282" s="271">
        <f t="shared" si="336"/>
        <v>0</v>
      </c>
      <c r="CZ282" s="300">
        <f t="shared" si="337"/>
        <v>0</v>
      </c>
      <c r="DA282" s="300">
        <f t="shared" si="338"/>
        <v>0</v>
      </c>
      <c r="DB282" s="300">
        <f t="shared" si="339"/>
        <v>0</v>
      </c>
      <c r="DC282" s="300"/>
      <c r="DD282" s="300"/>
      <c r="DE282" s="300"/>
      <c r="DF282" s="300"/>
    </row>
    <row r="283" spans="1:110" ht="28.5" x14ac:dyDescent="0.35">
      <c r="A283" s="147" t="s">
        <v>1353</v>
      </c>
      <c r="B283" s="26" t="s">
        <v>87</v>
      </c>
      <c r="C283" s="6" t="s">
        <v>400</v>
      </c>
      <c r="D283" s="7"/>
      <c r="E283" s="7"/>
      <c r="F283" s="7">
        <v>30</v>
      </c>
      <c r="G283" s="8"/>
      <c r="H283" s="9">
        <f t="shared" si="284"/>
        <v>0</v>
      </c>
      <c r="I283" s="10"/>
      <c r="J283" s="10"/>
      <c r="K283" s="10" t="s">
        <v>530</v>
      </c>
      <c r="L283" s="11"/>
      <c r="M283" s="8">
        <v>0</v>
      </c>
      <c r="N283" s="8">
        <v>0</v>
      </c>
      <c r="O283" s="8">
        <v>0</v>
      </c>
      <c r="P283" s="11" t="s">
        <v>860</v>
      </c>
      <c r="Q283" s="12">
        <v>72584820000</v>
      </c>
      <c r="R283" s="12">
        <v>1885320</v>
      </c>
      <c r="S283" s="12">
        <v>1</v>
      </c>
      <c r="T283" s="12"/>
      <c r="U283" s="11" t="s">
        <v>531</v>
      </c>
      <c r="V283" s="11"/>
      <c r="W283" s="11">
        <v>0</v>
      </c>
      <c r="X283" s="13" t="e">
        <f t="shared" si="341"/>
        <v>#DIV/0!</v>
      </c>
      <c r="Y283" s="14">
        <f t="shared" si="342"/>
        <v>1200</v>
      </c>
      <c r="Z283" s="15">
        <v>36000</v>
      </c>
      <c r="AA283" s="15">
        <f t="shared" si="343"/>
        <v>0</v>
      </c>
      <c r="AB283" s="16"/>
      <c r="AC283" s="16"/>
      <c r="AD283" s="269" t="e">
        <f t="shared" si="340"/>
        <v>#DIV/0!</v>
      </c>
      <c r="AE283" s="269">
        <f t="shared" si="348"/>
        <v>0</v>
      </c>
      <c r="AF283" s="18">
        <v>0</v>
      </c>
      <c r="AG283" s="18">
        <f t="shared" si="345"/>
        <v>0</v>
      </c>
      <c r="AH283" s="59"/>
      <c r="AI283" s="129">
        <f t="shared" si="275"/>
        <v>0</v>
      </c>
      <c r="AJ283" s="290">
        <v>0</v>
      </c>
      <c r="AK283" s="9">
        <f t="shared" si="346"/>
        <v>0</v>
      </c>
      <c r="AL283" s="259">
        <f t="shared" si="347"/>
        <v>0</v>
      </c>
      <c r="AM283" s="259">
        <f t="shared" si="344"/>
        <v>0</v>
      </c>
      <c r="AN283" s="262">
        <v>0</v>
      </c>
      <c r="AO283" s="262">
        <f t="shared" si="285"/>
        <v>0</v>
      </c>
      <c r="AP283" s="262">
        <f t="shared" si="286"/>
        <v>0</v>
      </c>
      <c r="AQ283" s="262">
        <f t="shared" si="287"/>
        <v>0</v>
      </c>
      <c r="AR283" s="274">
        <v>0</v>
      </c>
      <c r="AS283" s="274">
        <f t="shared" si="288"/>
        <v>0</v>
      </c>
      <c r="AT283" s="274">
        <f t="shared" si="289"/>
        <v>0</v>
      </c>
      <c r="AU283" s="274">
        <f t="shared" si="290"/>
        <v>0</v>
      </c>
      <c r="AV283" s="262">
        <v>0</v>
      </c>
      <c r="AW283" s="262">
        <f t="shared" si="291"/>
        <v>0</v>
      </c>
      <c r="AX283" s="262">
        <f t="shared" si="292"/>
        <v>0</v>
      </c>
      <c r="AY283" s="262">
        <f t="shared" si="293"/>
        <v>0</v>
      </c>
      <c r="AZ283" s="262">
        <f t="shared" si="294"/>
        <v>0</v>
      </c>
      <c r="BA283" s="262">
        <f t="shared" si="295"/>
        <v>0</v>
      </c>
      <c r="BB283" s="262">
        <f t="shared" si="296"/>
        <v>0</v>
      </c>
      <c r="BC283" s="262">
        <f t="shared" si="297"/>
        <v>0</v>
      </c>
      <c r="BD283" s="261">
        <v>0</v>
      </c>
      <c r="BE283" s="262">
        <f t="shared" si="298"/>
        <v>0</v>
      </c>
      <c r="BF283" s="262">
        <f t="shared" si="299"/>
        <v>0</v>
      </c>
      <c r="BG283" s="262">
        <f t="shared" si="300"/>
        <v>0</v>
      </c>
      <c r="BH283" s="262">
        <v>0</v>
      </c>
      <c r="BI283" s="262">
        <f t="shared" si="301"/>
        <v>0</v>
      </c>
      <c r="BJ283" s="262">
        <f t="shared" si="302"/>
        <v>0</v>
      </c>
      <c r="BK283" s="262">
        <f t="shared" si="303"/>
        <v>0</v>
      </c>
      <c r="BL283" s="262">
        <v>0</v>
      </c>
      <c r="BM283" s="262">
        <f t="shared" si="304"/>
        <v>0</v>
      </c>
      <c r="BN283" s="262">
        <f t="shared" si="305"/>
        <v>0</v>
      </c>
      <c r="BO283" s="262">
        <f t="shared" si="306"/>
        <v>0</v>
      </c>
      <c r="BP283" s="262">
        <f t="shared" si="307"/>
        <v>0</v>
      </c>
      <c r="BQ283" s="262">
        <f t="shared" si="308"/>
        <v>0</v>
      </c>
      <c r="BR283" s="262">
        <f t="shared" si="309"/>
        <v>0</v>
      </c>
      <c r="BS283" s="262">
        <f t="shared" si="310"/>
        <v>0</v>
      </c>
      <c r="BT283" s="262">
        <v>0</v>
      </c>
      <c r="BU283" s="262">
        <f t="shared" si="311"/>
        <v>0</v>
      </c>
      <c r="BV283" s="262">
        <f t="shared" si="312"/>
        <v>0</v>
      </c>
      <c r="BW283" s="262">
        <f t="shared" si="313"/>
        <v>0</v>
      </c>
      <c r="BX283" s="261">
        <v>0</v>
      </c>
      <c r="BY283" s="262">
        <f t="shared" si="314"/>
        <v>0</v>
      </c>
      <c r="BZ283" s="262">
        <f t="shared" si="315"/>
        <v>0</v>
      </c>
      <c r="CA283" s="262">
        <f t="shared" si="316"/>
        <v>0</v>
      </c>
      <c r="CB283" s="262">
        <v>0</v>
      </c>
      <c r="CC283" s="262">
        <f t="shared" si="317"/>
        <v>0</v>
      </c>
      <c r="CD283" s="262">
        <f t="shared" si="318"/>
        <v>0</v>
      </c>
      <c r="CE283" s="262">
        <f t="shared" si="319"/>
        <v>0</v>
      </c>
      <c r="CF283" s="262">
        <f t="shared" si="320"/>
        <v>0</v>
      </c>
      <c r="CG283" s="262">
        <f t="shared" si="321"/>
        <v>0</v>
      </c>
      <c r="CH283" s="262">
        <f t="shared" si="322"/>
        <v>0</v>
      </c>
      <c r="CI283" s="262">
        <f t="shared" si="323"/>
        <v>0</v>
      </c>
      <c r="CJ283" s="262">
        <v>0</v>
      </c>
      <c r="CK283" s="262">
        <f t="shared" si="324"/>
        <v>0</v>
      </c>
      <c r="CL283" s="262">
        <f t="shared" si="325"/>
        <v>0</v>
      </c>
      <c r="CM283" s="262">
        <f t="shared" si="326"/>
        <v>0</v>
      </c>
      <c r="CN283" s="262">
        <v>0</v>
      </c>
      <c r="CO283" s="262">
        <f t="shared" si="327"/>
        <v>0</v>
      </c>
      <c r="CP283" s="262">
        <f t="shared" si="328"/>
        <v>0</v>
      </c>
      <c r="CQ283" s="262">
        <f t="shared" si="329"/>
        <v>0</v>
      </c>
      <c r="CR283" s="262">
        <v>0</v>
      </c>
      <c r="CS283" s="262">
        <f t="shared" si="330"/>
        <v>0</v>
      </c>
      <c r="CT283" s="262">
        <f t="shared" si="331"/>
        <v>0</v>
      </c>
      <c r="CU283" s="262">
        <f t="shared" si="332"/>
        <v>0</v>
      </c>
      <c r="CV283" s="262">
        <f t="shared" si="333"/>
        <v>0</v>
      </c>
      <c r="CW283" s="262">
        <f t="shared" si="334"/>
        <v>0</v>
      </c>
      <c r="CX283" s="271">
        <f t="shared" si="335"/>
        <v>0</v>
      </c>
      <c r="CY283" s="271">
        <f t="shared" si="336"/>
        <v>0</v>
      </c>
      <c r="CZ283" s="300">
        <f t="shared" si="337"/>
        <v>0</v>
      </c>
      <c r="DA283" s="300">
        <f t="shared" si="338"/>
        <v>0</v>
      </c>
      <c r="DB283" s="300">
        <f t="shared" si="339"/>
        <v>0</v>
      </c>
      <c r="DC283" s="300"/>
      <c r="DD283" s="300"/>
      <c r="DE283" s="300"/>
      <c r="DF283" s="300"/>
    </row>
    <row r="284" spans="1:110" ht="28.5" x14ac:dyDescent="0.35">
      <c r="A284" s="147" t="s">
        <v>1353</v>
      </c>
      <c r="B284" s="26" t="s">
        <v>87</v>
      </c>
      <c r="C284" s="6" t="s">
        <v>401</v>
      </c>
      <c r="D284" s="7"/>
      <c r="E284" s="7"/>
      <c r="F284" s="7">
        <v>30</v>
      </c>
      <c r="G284" s="8">
        <v>946485</v>
      </c>
      <c r="H284" s="9">
        <f t="shared" si="284"/>
        <v>31549.5</v>
      </c>
      <c r="I284" s="10"/>
      <c r="J284" s="10"/>
      <c r="K284" s="10" t="s">
        <v>530</v>
      </c>
      <c r="L284" s="11"/>
      <c r="M284" s="8">
        <v>40503915000</v>
      </c>
      <c r="N284" s="8">
        <v>947460</v>
      </c>
      <c r="O284" s="8" t="s">
        <v>721</v>
      </c>
      <c r="P284" s="11">
        <v>0</v>
      </c>
      <c r="Q284" s="12">
        <v>327132325500</v>
      </c>
      <c r="R284" s="12">
        <v>7693050</v>
      </c>
      <c r="S284" s="12">
        <v>2</v>
      </c>
      <c r="T284" s="12">
        <v>6092010</v>
      </c>
      <c r="U284" s="11" t="s">
        <v>971</v>
      </c>
      <c r="V284" s="11"/>
      <c r="W284" s="11">
        <v>0</v>
      </c>
      <c r="X284" s="13" t="e">
        <f t="shared" si="341"/>
        <v>#DIV/0!</v>
      </c>
      <c r="Y284" s="14">
        <f t="shared" si="342"/>
        <v>800</v>
      </c>
      <c r="Z284" s="15">
        <v>24000</v>
      </c>
      <c r="AA284" s="15">
        <f t="shared" si="343"/>
        <v>757188000</v>
      </c>
      <c r="AB284" s="16"/>
      <c r="AC284" s="16"/>
      <c r="AD284" s="269" t="e">
        <f t="shared" si="340"/>
        <v>#DIV/0!</v>
      </c>
      <c r="AE284" s="269">
        <f t="shared" si="348"/>
        <v>0</v>
      </c>
      <c r="AF284" s="18">
        <v>0</v>
      </c>
      <c r="AG284" s="18">
        <f t="shared" si="345"/>
        <v>0</v>
      </c>
      <c r="AH284" s="59"/>
      <c r="AI284" s="129">
        <f t="shared" si="275"/>
        <v>0</v>
      </c>
      <c r="AJ284" s="290">
        <v>0</v>
      </c>
      <c r="AK284" s="9">
        <f t="shared" si="346"/>
        <v>0</v>
      </c>
      <c r="AL284" s="259">
        <f t="shared" si="347"/>
        <v>0</v>
      </c>
      <c r="AM284" s="259">
        <f t="shared" si="344"/>
        <v>0</v>
      </c>
      <c r="AN284" s="262">
        <v>0</v>
      </c>
      <c r="AO284" s="262">
        <f t="shared" si="285"/>
        <v>0</v>
      </c>
      <c r="AP284" s="262">
        <f t="shared" si="286"/>
        <v>0</v>
      </c>
      <c r="AQ284" s="262">
        <f t="shared" si="287"/>
        <v>0</v>
      </c>
      <c r="AR284" s="274">
        <v>0</v>
      </c>
      <c r="AS284" s="274">
        <f t="shared" si="288"/>
        <v>0</v>
      </c>
      <c r="AT284" s="274">
        <f t="shared" si="289"/>
        <v>0</v>
      </c>
      <c r="AU284" s="274">
        <f t="shared" si="290"/>
        <v>0</v>
      </c>
      <c r="AV284" s="262">
        <v>0</v>
      </c>
      <c r="AW284" s="262">
        <f t="shared" si="291"/>
        <v>0</v>
      </c>
      <c r="AX284" s="262">
        <f t="shared" si="292"/>
        <v>0</v>
      </c>
      <c r="AY284" s="262">
        <f t="shared" si="293"/>
        <v>0</v>
      </c>
      <c r="AZ284" s="262">
        <f t="shared" si="294"/>
        <v>0</v>
      </c>
      <c r="BA284" s="262">
        <f t="shared" si="295"/>
        <v>0</v>
      </c>
      <c r="BB284" s="262">
        <f t="shared" si="296"/>
        <v>0</v>
      </c>
      <c r="BC284" s="262">
        <f t="shared" si="297"/>
        <v>0</v>
      </c>
      <c r="BD284" s="261">
        <v>0</v>
      </c>
      <c r="BE284" s="262">
        <f t="shared" si="298"/>
        <v>0</v>
      </c>
      <c r="BF284" s="262">
        <f t="shared" si="299"/>
        <v>0</v>
      </c>
      <c r="BG284" s="262">
        <f t="shared" si="300"/>
        <v>0</v>
      </c>
      <c r="BH284" s="262">
        <v>0</v>
      </c>
      <c r="BI284" s="262">
        <f t="shared" si="301"/>
        <v>0</v>
      </c>
      <c r="BJ284" s="262">
        <f t="shared" si="302"/>
        <v>0</v>
      </c>
      <c r="BK284" s="262">
        <f t="shared" si="303"/>
        <v>0</v>
      </c>
      <c r="BL284" s="262">
        <v>0</v>
      </c>
      <c r="BM284" s="262">
        <f t="shared" si="304"/>
        <v>0</v>
      </c>
      <c r="BN284" s="262">
        <f t="shared" si="305"/>
        <v>0</v>
      </c>
      <c r="BO284" s="262">
        <f t="shared" si="306"/>
        <v>0</v>
      </c>
      <c r="BP284" s="262">
        <f t="shared" si="307"/>
        <v>0</v>
      </c>
      <c r="BQ284" s="262">
        <f t="shared" si="308"/>
        <v>0</v>
      </c>
      <c r="BR284" s="262">
        <f t="shared" si="309"/>
        <v>0</v>
      </c>
      <c r="BS284" s="262">
        <f t="shared" si="310"/>
        <v>0</v>
      </c>
      <c r="BT284" s="262">
        <v>0</v>
      </c>
      <c r="BU284" s="262">
        <f t="shared" si="311"/>
        <v>0</v>
      </c>
      <c r="BV284" s="262">
        <f t="shared" si="312"/>
        <v>0</v>
      </c>
      <c r="BW284" s="262">
        <f t="shared" si="313"/>
        <v>0</v>
      </c>
      <c r="BX284" s="261">
        <v>0</v>
      </c>
      <c r="BY284" s="262">
        <f t="shared" si="314"/>
        <v>0</v>
      </c>
      <c r="BZ284" s="262">
        <f t="shared" si="315"/>
        <v>0</v>
      </c>
      <c r="CA284" s="262">
        <f t="shared" si="316"/>
        <v>0</v>
      </c>
      <c r="CB284" s="262">
        <v>0</v>
      </c>
      <c r="CC284" s="262">
        <f t="shared" si="317"/>
        <v>0</v>
      </c>
      <c r="CD284" s="262">
        <f t="shared" si="318"/>
        <v>0</v>
      </c>
      <c r="CE284" s="262">
        <f t="shared" si="319"/>
        <v>0</v>
      </c>
      <c r="CF284" s="262">
        <f t="shared" si="320"/>
        <v>0</v>
      </c>
      <c r="CG284" s="262">
        <f t="shared" si="321"/>
        <v>0</v>
      </c>
      <c r="CH284" s="262">
        <f t="shared" si="322"/>
        <v>0</v>
      </c>
      <c r="CI284" s="262">
        <f t="shared" si="323"/>
        <v>0</v>
      </c>
      <c r="CJ284" s="262">
        <v>0</v>
      </c>
      <c r="CK284" s="262">
        <f t="shared" si="324"/>
        <v>0</v>
      </c>
      <c r="CL284" s="262">
        <f t="shared" si="325"/>
        <v>0</v>
      </c>
      <c r="CM284" s="262">
        <f t="shared" si="326"/>
        <v>0</v>
      </c>
      <c r="CN284" s="262">
        <v>0</v>
      </c>
      <c r="CO284" s="262">
        <f t="shared" si="327"/>
        <v>0</v>
      </c>
      <c r="CP284" s="262">
        <f t="shared" si="328"/>
        <v>0</v>
      </c>
      <c r="CQ284" s="262">
        <f t="shared" si="329"/>
        <v>0</v>
      </c>
      <c r="CR284" s="262">
        <v>0</v>
      </c>
      <c r="CS284" s="262">
        <f t="shared" si="330"/>
        <v>0</v>
      </c>
      <c r="CT284" s="262">
        <f t="shared" si="331"/>
        <v>0</v>
      </c>
      <c r="CU284" s="262">
        <f t="shared" si="332"/>
        <v>0</v>
      </c>
      <c r="CV284" s="262">
        <f t="shared" si="333"/>
        <v>0</v>
      </c>
      <c r="CW284" s="262">
        <f t="shared" si="334"/>
        <v>0</v>
      </c>
      <c r="CX284" s="271">
        <f t="shared" si="335"/>
        <v>0</v>
      </c>
      <c r="CY284" s="271">
        <f t="shared" si="336"/>
        <v>0</v>
      </c>
      <c r="CZ284" s="300">
        <f t="shared" si="337"/>
        <v>0</v>
      </c>
      <c r="DA284" s="300">
        <f t="shared" si="338"/>
        <v>0</v>
      </c>
      <c r="DB284" s="300">
        <f t="shared" si="339"/>
        <v>0</v>
      </c>
      <c r="DC284" s="300"/>
      <c r="DD284" s="300"/>
      <c r="DE284" s="300"/>
      <c r="DF284" s="300"/>
    </row>
    <row r="285" spans="1:110" ht="28.5" x14ac:dyDescent="0.35">
      <c r="A285" s="147" t="s">
        <v>1353</v>
      </c>
      <c r="B285" s="26" t="s">
        <v>87</v>
      </c>
      <c r="C285" s="6" t="s">
        <v>402</v>
      </c>
      <c r="D285" s="7"/>
      <c r="E285" s="7"/>
      <c r="F285" s="7">
        <v>30</v>
      </c>
      <c r="G285" s="8">
        <v>978588</v>
      </c>
      <c r="H285" s="9">
        <f t="shared" si="284"/>
        <v>32619.599999999999</v>
      </c>
      <c r="I285" s="10"/>
      <c r="J285" s="10"/>
      <c r="K285" s="10" t="s">
        <v>530</v>
      </c>
      <c r="L285" s="11"/>
      <c r="M285" s="8">
        <v>18338580000</v>
      </c>
      <c r="N285" s="8">
        <v>414900</v>
      </c>
      <c r="O285" s="8" t="s">
        <v>722</v>
      </c>
      <c r="P285" s="11">
        <v>0</v>
      </c>
      <c r="Q285" s="12">
        <v>135528780000</v>
      </c>
      <c r="R285" s="12">
        <v>3091740</v>
      </c>
      <c r="S285" s="12">
        <v>2</v>
      </c>
      <c r="T285" s="12">
        <v>2315100</v>
      </c>
      <c r="U285" s="11" t="s">
        <v>972</v>
      </c>
      <c r="V285" s="11"/>
      <c r="W285" s="11">
        <v>0</v>
      </c>
      <c r="X285" s="13" t="e">
        <f t="shared" si="341"/>
        <v>#DIV/0!</v>
      </c>
      <c r="Y285" s="14">
        <f t="shared" si="342"/>
        <v>1200</v>
      </c>
      <c r="Z285" s="15">
        <v>36000</v>
      </c>
      <c r="AA285" s="15">
        <f t="shared" si="343"/>
        <v>1174305600</v>
      </c>
      <c r="AB285" s="16"/>
      <c r="AC285" s="16"/>
      <c r="AD285" s="269" t="e">
        <f t="shared" si="340"/>
        <v>#DIV/0!</v>
      </c>
      <c r="AE285" s="269">
        <f t="shared" si="348"/>
        <v>0</v>
      </c>
      <c r="AF285" s="18">
        <v>0</v>
      </c>
      <c r="AG285" s="18">
        <f t="shared" si="345"/>
        <v>0</v>
      </c>
      <c r="AH285" s="59"/>
      <c r="AI285" s="129">
        <f t="shared" si="275"/>
        <v>0</v>
      </c>
      <c r="AJ285" s="290">
        <v>0</v>
      </c>
      <c r="AK285" s="9">
        <f t="shared" si="346"/>
        <v>0</v>
      </c>
      <c r="AL285" s="259">
        <f t="shared" si="347"/>
        <v>0</v>
      </c>
      <c r="AM285" s="259">
        <f t="shared" si="344"/>
        <v>0</v>
      </c>
      <c r="AN285" s="262">
        <v>0</v>
      </c>
      <c r="AO285" s="262">
        <f t="shared" si="285"/>
        <v>0</v>
      </c>
      <c r="AP285" s="262">
        <f t="shared" si="286"/>
        <v>0</v>
      </c>
      <c r="AQ285" s="262">
        <f t="shared" si="287"/>
        <v>0</v>
      </c>
      <c r="AR285" s="274">
        <v>0</v>
      </c>
      <c r="AS285" s="274">
        <f t="shared" si="288"/>
        <v>0</v>
      </c>
      <c r="AT285" s="274">
        <f t="shared" si="289"/>
        <v>0</v>
      </c>
      <c r="AU285" s="274">
        <f t="shared" si="290"/>
        <v>0</v>
      </c>
      <c r="AV285" s="262">
        <v>0</v>
      </c>
      <c r="AW285" s="262">
        <f t="shared" si="291"/>
        <v>0</v>
      </c>
      <c r="AX285" s="262">
        <f t="shared" si="292"/>
        <v>0</v>
      </c>
      <c r="AY285" s="262">
        <f t="shared" si="293"/>
        <v>0</v>
      </c>
      <c r="AZ285" s="262">
        <f t="shared" si="294"/>
        <v>0</v>
      </c>
      <c r="BA285" s="262">
        <f t="shared" si="295"/>
        <v>0</v>
      </c>
      <c r="BB285" s="262">
        <f t="shared" si="296"/>
        <v>0</v>
      </c>
      <c r="BC285" s="262">
        <f t="shared" si="297"/>
        <v>0</v>
      </c>
      <c r="BD285" s="261">
        <v>0</v>
      </c>
      <c r="BE285" s="262">
        <f t="shared" si="298"/>
        <v>0</v>
      </c>
      <c r="BF285" s="262">
        <f t="shared" si="299"/>
        <v>0</v>
      </c>
      <c r="BG285" s="262">
        <f t="shared" si="300"/>
        <v>0</v>
      </c>
      <c r="BH285" s="262">
        <v>0</v>
      </c>
      <c r="BI285" s="262">
        <f t="shared" si="301"/>
        <v>0</v>
      </c>
      <c r="BJ285" s="262">
        <f t="shared" si="302"/>
        <v>0</v>
      </c>
      <c r="BK285" s="262">
        <f t="shared" si="303"/>
        <v>0</v>
      </c>
      <c r="BL285" s="262">
        <v>0</v>
      </c>
      <c r="BM285" s="262">
        <f t="shared" si="304"/>
        <v>0</v>
      </c>
      <c r="BN285" s="262">
        <f t="shared" si="305"/>
        <v>0</v>
      </c>
      <c r="BO285" s="262">
        <f t="shared" si="306"/>
        <v>0</v>
      </c>
      <c r="BP285" s="262">
        <f t="shared" si="307"/>
        <v>0</v>
      </c>
      <c r="BQ285" s="262">
        <f t="shared" si="308"/>
        <v>0</v>
      </c>
      <c r="BR285" s="262">
        <f t="shared" si="309"/>
        <v>0</v>
      </c>
      <c r="BS285" s="262">
        <f t="shared" si="310"/>
        <v>0</v>
      </c>
      <c r="BT285" s="262">
        <v>0</v>
      </c>
      <c r="BU285" s="262">
        <f t="shared" si="311"/>
        <v>0</v>
      </c>
      <c r="BV285" s="262">
        <f t="shared" si="312"/>
        <v>0</v>
      </c>
      <c r="BW285" s="262">
        <f t="shared" si="313"/>
        <v>0</v>
      </c>
      <c r="BX285" s="261">
        <v>0</v>
      </c>
      <c r="BY285" s="262">
        <f t="shared" si="314"/>
        <v>0</v>
      </c>
      <c r="BZ285" s="262">
        <f t="shared" si="315"/>
        <v>0</v>
      </c>
      <c r="CA285" s="262">
        <f t="shared" si="316"/>
        <v>0</v>
      </c>
      <c r="CB285" s="262">
        <v>0</v>
      </c>
      <c r="CC285" s="262">
        <f t="shared" si="317"/>
        <v>0</v>
      </c>
      <c r="CD285" s="262">
        <f t="shared" si="318"/>
        <v>0</v>
      </c>
      <c r="CE285" s="262">
        <f t="shared" si="319"/>
        <v>0</v>
      </c>
      <c r="CF285" s="262">
        <f t="shared" si="320"/>
        <v>0</v>
      </c>
      <c r="CG285" s="262">
        <f t="shared" si="321"/>
        <v>0</v>
      </c>
      <c r="CH285" s="262">
        <f t="shared" si="322"/>
        <v>0</v>
      </c>
      <c r="CI285" s="262">
        <f t="shared" si="323"/>
        <v>0</v>
      </c>
      <c r="CJ285" s="262">
        <v>0</v>
      </c>
      <c r="CK285" s="262">
        <f t="shared" si="324"/>
        <v>0</v>
      </c>
      <c r="CL285" s="262">
        <f t="shared" si="325"/>
        <v>0</v>
      </c>
      <c r="CM285" s="262">
        <f t="shared" si="326"/>
        <v>0</v>
      </c>
      <c r="CN285" s="262">
        <v>0</v>
      </c>
      <c r="CO285" s="262">
        <f t="shared" si="327"/>
        <v>0</v>
      </c>
      <c r="CP285" s="262">
        <f t="shared" si="328"/>
        <v>0</v>
      </c>
      <c r="CQ285" s="262">
        <f t="shared" si="329"/>
        <v>0</v>
      </c>
      <c r="CR285" s="262">
        <v>0</v>
      </c>
      <c r="CS285" s="262">
        <f t="shared" si="330"/>
        <v>0</v>
      </c>
      <c r="CT285" s="262">
        <f t="shared" si="331"/>
        <v>0</v>
      </c>
      <c r="CU285" s="262">
        <f t="shared" si="332"/>
        <v>0</v>
      </c>
      <c r="CV285" s="262">
        <f t="shared" si="333"/>
        <v>0</v>
      </c>
      <c r="CW285" s="262">
        <f t="shared" si="334"/>
        <v>0</v>
      </c>
      <c r="CX285" s="271">
        <f t="shared" si="335"/>
        <v>0</v>
      </c>
      <c r="CY285" s="271">
        <f t="shared" si="336"/>
        <v>0</v>
      </c>
      <c r="CZ285" s="300">
        <f t="shared" si="337"/>
        <v>0</v>
      </c>
      <c r="DA285" s="300">
        <f t="shared" si="338"/>
        <v>0</v>
      </c>
      <c r="DB285" s="300">
        <f t="shared" si="339"/>
        <v>0</v>
      </c>
      <c r="DC285" s="300"/>
      <c r="DD285" s="300"/>
      <c r="DE285" s="300"/>
      <c r="DF285" s="300"/>
    </row>
    <row r="286" spans="1:110" ht="28.5" x14ac:dyDescent="0.35">
      <c r="A286" s="147" t="s">
        <v>1353</v>
      </c>
      <c r="B286" s="26" t="s">
        <v>87</v>
      </c>
      <c r="C286" s="6" t="s">
        <v>403</v>
      </c>
      <c r="D286" s="7"/>
      <c r="E286" s="7"/>
      <c r="F286" s="7">
        <v>1</v>
      </c>
      <c r="G286" s="8">
        <v>249400</v>
      </c>
      <c r="H286" s="9">
        <f t="shared" si="284"/>
        <v>249400</v>
      </c>
      <c r="I286" s="10">
        <v>13332927700</v>
      </c>
      <c r="J286" s="10">
        <v>78146</v>
      </c>
      <c r="K286" s="10" t="s">
        <v>532</v>
      </c>
      <c r="L286" s="11">
        <v>0</v>
      </c>
      <c r="M286" s="8">
        <v>26051655182</v>
      </c>
      <c r="N286" s="8">
        <v>126907</v>
      </c>
      <c r="O286" s="8" t="s">
        <v>723</v>
      </c>
      <c r="P286" s="11">
        <v>0</v>
      </c>
      <c r="Q286" s="12">
        <v>13854607600</v>
      </c>
      <c r="R286" s="12">
        <v>55195</v>
      </c>
      <c r="S286" s="12">
        <v>2</v>
      </c>
      <c r="T286" s="12">
        <v>50437</v>
      </c>
      <c r="U286" s="11" t="s">
        <v>973</v>
      </c>
      <c r="V286" s="11"/>
      <c r="W286" s="11">
        <v>0</v>
      </c>
      <c r="X286" s="13" t="e">
        <f t="shared" si="341"/>
        <v>#DIV/0!</v>
      </c>
      <c r="Y286" s="14">
        <f t="shared" si="342"/>
        <v>5200</v>
      </c>
      <c r="Z286" s="15">
        <v>5200</v>
      </c>
      <c r="AA286" s="15">
        <f t="shared" si="343"/>
        <v>1296880000</v>
      </c>
      <c r="AB286" s="16"/>
      <c r="AC286" s="16"/>
      <c r="AD286" s="269" t="e">
        <f t="shared" si="340"/>
        <v>#DIV/0!</v>
      </c>
      <c r="AE286" s="269">
        <f t="shared" si="348"/>
        <v>0</v>
      </c>
      <c r="AF286" s="18">
        <v>0</v>
      </c>
      <c r="AG286" s="18">
        <f t="shared" si="345"/>
        <v>0</v>
      </c>
      <c r="AH286" s="59"/>
      <c r="AI286" s="129">
        <f t="shared" si="275"/>
        <v>0</v>
      </c>
      <c r="AJ286" s="290">
        <v>0</v>
      </c>
      <c r="AK286" s="9">
        <f t="shared" si="346"/>
        <v>0</v>
      </c>
      <c r="AL286" s="259">
        <f t="shared" si="347"/>
        <v>0</v>
      </c>
      <c r="AM286" s="259">
        <f t="shared" si="344"/>
        <v>0</v>
      </c>
      <c r="AN286" s="262">
        <v>0</v>
      </c>
      <c r="AO286" s="262">
        <f t="shared" si="285"/>
        <v>0</v>
      </c>
      <c r="AP286" s="262">
        <f t="shared" si="286"/>
        <v>0</v>
      </c>
      <c r="AQ286" s="262">
        <f t="shared" si="287"/>
        <v>0</v>
      </c>
      <c r="AR286" s="274">
        <v>0</v>
      </c>
      <c r="AS286" s="274">
        <f t="shared" si="288"/>
        <v>0</v>
      </c>
      <c r="AT286" s="274">
        <f t="shared" si="289"/>
        <v>0</v>
      </c>
      <c r="AU286" s="274">
        <f t="shared" si="290"/>
        <v>0</v>
      </c>
      <c r="AV286" s="262">
        <v>0</v>
      </c>
      <c r="AW286" s="262">
        <f t="shared" si="291"/>
        <v>0</v>
      </c>
      <c r="AX286" s="262">
        <f t="shared" si="292"/>
        <v>0</v>
      </c>
      <c r="AY286" s="262">
        <f t="shared" si="293"/>
        <v>0</v>
      </c>
      <c r="AZ286" s="262">
        <f t="shared" si="294"/>
        <v>0</v>
      </c>
      <c r="BA286" s="262">
        <f t="shared" si="295"/>
        <v>0</v>
      </c>
      <c r="BB286" s="262">
        <f t="shared" si="296"/>
        <v>0</v>
      </c>
      <c r="BC286" s="262">
        <f t="shared" si="297"/>
        <v>0</v>
      </c>
      <c r="BD286" s="261">
        <v>0</v>
      </c>
      <c r="BE286" s="262">
        <f t="shared" si="298"/>
        <v>0</v>
      </c>
      <c r="BF286" s="262">
        <f t="shared" si="299"/>
        <v>0</v>
      </c>
      <c r="BG286" s="262">
        <f t="shared" si="300"/>
        <v>0</v>
      </c>
      <c r="BH286" s="262">
        <v>0</v>
      </c>
      <c r="BI286" s="262">
        <f t="shared" si="301"/>
        <v>0</v>
      </c>
      <c r="BJ286" s="262">
        <f t="shared" si="302"/>
        <v>0</v>
      </c>
      <c r="BK286" s="262">
        <f t="shared" si="303"/>
        <v>0</v>
      </c>
      <c r="BL286" s="262">
        <v>0</v>
      </c>
      <c r="BM286" s="262">
        <f t="shared" si="304"/>
        <v>0</v>
      </c>
      <c r="BN286" s="262">
        <f t="shared" si="305"/>
        <v>0</v>
      </c>
      <c r="BO286" s="262">
        <f t="shared" si="306"/>
        <v>0</v>
      </c>
      <c r="BP286" s="262">
        <f t="shared" si="307"/>
        <v>0</v>
      </c>
      <c r="BQ286" s="262">
        <f t="shared" si="308"/>
        <v>0</v>
      </c>
      <c r="BR286" s="262">
        <f t="shared" si="309"/>
        <v>0</v>
      </c>
      <c r="BS286" s="262">
        <f t="shared" si="310"/>
        <v>0</v>
      </c>
      <c r="BT286" s="262">
        <v>0</v>
      </c>
      <c r="BU286" s="262">
        <f t="shared" si="311"/>
        <v>0</v>
      </c>
      <c r="BV286" s="262">
        <f t="shared" si="312"/>
        <v>0</v>
      </c>
      <c r="BW286" s="262">
        <f t="shared" si="313"/>
        <v>0</v>
      </c>
      <c r="BX286" s="261">
        <v>0</v>
      </c>
      <c r="BY286" s="262">
        <f t="shared" si="314"/>
        <v>0</v>
      </c>
      <c r="BZ286" s="262">
        <f t="shared" si="315"/>
        <v>0</v>
      </c>
      <c r="CA286" s="262">
        <f t="shared" si="316"/>
        <v>0</v>
      </c>
      <c r="CB286" s="262">
        <v>0</v>
      </c>
      <c r="CC286" s="262">
        <f t="shared" si="317"/>
        <v>0</v>
      </c>
      <c r="CD286" s="262">
        <f t="shared" si="318"/>
        <v>0</v>
      </c>
      <c r="CE286" s="262">
        <f t="shared" si="319"/>
        <v>0</v>
      </c>
      <c r="CF286" s="262">
        <f t="shared" si="320"/>
        <v>0</v>
      </c>
      <c r="CG286" s="262">
        <f t="shared" si="321"/>
        <v>0</v>
      </c>
      <c r="CH286" s="262">
        <f t="shared" si="322"/>
        <v>0</v>
      </c>
      <c r="CI286" s="262">
        <f t="shared" si="323"/>
        <v>0</v>
      </c>
      <c r="CJ286" s="262">
        <v>0</v>
      </c>
      <c r="CK286" s="262">
        <f t="shared" si="324"/>
        <v>0</v>
      </c>
      <c r="CL286" s="262">
        <f t="shared" si="325"/>
        <v>0</v>
      </c>
      <c r="CM286" s="262">
        <f t="shared" si="326"/>
        <v>0</v>
      </c>
      <c r="CN286" s="262">
        <v>0</v>
      </c>
      <c r="CO286" s="262">
        <f t="shared" si="327"/>
        <v>0</v>
      </c>
      <c r="CP286" s="262">
        <f t="shared" si="328"/>
        <v>0</v>
      </c>
      <c r="CQ286" s="262">
        <f t="shared" si="329"/>
        <v>0</v>
      </c>
      <c r="CR286" s="262">
        <v>0</v>
      </c>
      <c r="CS286" s="262">
        <f t="shared" si="330"/>
        <v>0</v>
      </c>
      <c r="CT286" s="262">
        <f t="shared" si="331"/>
        <v>0</v>
      </c>
      <c r="CU286" s="262">
        <f t="shared" si="332"/>
        <v>0</v>
      </c>
      <c r="CV286" s="262">
        <f t="shared" si="333"/>
        <v>0</v>
      </c>
      <c r="CW286" s="262">
        <f t="shared" si="334"/>
        <v>0</v>
      </c>
      <c r="CX286" s="271">
        <f t="shared" si="335"/>
        <v>0</v>
      </c>
      <c r="CY286" s="271">
        <f t="shared" si="336"/>
        <v>0</v>
      </c>
      <c r="CZ286" s="300">
        <f t="shared" si="337"/>
        <v>0</v>
      </c>
      <c r="DA286" s="300">
        <f t="shared" si="338"/>
        <v>0</v>
      </c>
      <c r="DB286" s="300">
        <f t="shared" si="339"/>
        <v>0</v>
      </c>
      <c r="DC286" s="300"/>
      <c r="DD286" s="300"/>
      <c r="DE286" s="300"/>
      <c r="DF286" s="300"/>
    </row>
    <row r="287" spans="1:110" x14ac:dyDescent="0.35">
      <c r="A287" s="68" t="s">
        <v>11</v>
      </c>
      <c r="B287" s="26" t="s">
        <v>87</v>
      </c>
      <c r="C287" s="6" t="s">
        <v>404</v>
      </c>
      <c r="D287" s="7"/>
      <c r="E287" s="177">
        <v>4</v>
      </c>
      <c r="F287" s="7">
        <v>1</v>
      </c>
      <c r="G287" s="8">
        <v>280000</v>
      </c>
      <c r="H287" s="9">
        <f t="shared" si="284"/>
        <v>280000</v>
      </c>
      <c r="I287" s="10">
        <v>30283393082</v>
      </c>
      <c r="J287" s="10">
        <v>118541</v>
      </c>
      <c r="K287" s="10" t="s">
        <v>532</v>
      </c>
      <c r="L287" s="11">
        <v>0</v>
      </c>
      <c r="M287" s="8">
        <v>56928340000</v>
      </c>
      <c r="N287" s="8">
        <v>203314</v>
      </c>
      <c r="O287" s="8" t="s">
        <v>724</v>
      </c>
      <c r="P287" s="11">
        <v>0</v>
      </c>
      <c r="Q287" s="12">
        <v>132145994200</v>
      </c>
      <c r="R287" s="12">
        <v>454489</v>
      </c>
      <c r="S287" s="12">
        <v>2</v>
      </c>
      <c r="T287" s="12">
        <v>354872</v>
      </c>
      <c r="U287" s="11" t="s">
        <v>974</v>
      </c>
      <c r="V287" s="11"/>
      <c r="W287" s="11">
        <v>0</v>
      </c>
      <c r="X287" s="13">
        <f t="shared" si="341"/>
        <v>2000</v>
      </c>
      <c r="Y287" s="14">
        <f t="shared" si="342"/>
        <v>8000</v>
      </c>
      <c r="Z287" s="15">
        <v>8000</v>
      </c>
      <c r="AA287" s="15">
        <f t="shared" si="343"/>
        <v>2240000000</v>
      </c>
      <c r="AB287" s="16"/>
      <c r="AC287" s="16"/>
      <c r="AD287" s="269">
        <f t="shared" si="340"/>
        <v>0</v>
      </c>
      <c r="AE287" s="269">
        <f t="shared" si="348"/>
        <v>0</v>
      </c>
      <c r="AF287" s="18">
        <v>0</v>
      </c>
      <c r="AG287" s="18">
        <f t="shared" si="345"/>
        <v>0</v>
      </c>
      <c r="AH287" s="59"/>
      <c r="AI287" s="129">
        <f t="shared" si="275"/>
        <v>0</v>
      </c>
      <c r="AJ287" s="290">
        <v>0</v>
      </c>
      <c r="AK287" s="9">
        <f t="shared" si="346"/>
        <v>0</v>
      </c>
      <c r="AL287" s="259">
        <f t="shared" si="347"/>
        <v>0</v>
      </c>
      <c r="AM287" s="259">
        <f t="shared" si="344"/>
        <v>0</v>
      </c>
      <c r="AN287" s="262"/>
      <c r="AO287" s="262">
        <f t="shared" si="285"/>
        <v>0</v>
      </c>
      <c r="AP287" s="262">
        <f t="shared" si="286"/>
        <v>0</v>
      </c>
      <c r="AQ287" s="262">
        <f t="shared" si="287"/>
        <v>0</v>
      </c>
      <c r="AR287" s="274"/>
      <c r="AS287" s="274">
        <f t="shared" si="288"/>
        <v>0</v>
      </c>
      <c r="AT287" s="274">
        <f t="shared" si="289"/>
        <v>0</v>
      </c>
      <c r="AU287" s="274">
        <f t="shared" si="290"/>
        <v>0</v>
      </c>
      <c r="AV287" s="262"/>
      <c r="AW287" s="262">
        <f t="shared" si="291"/>
        <v>0</v>
      </c>
      <c r="AX287" s="262">
        <f t="shared" si="292"/>
        <v>0</v>
      </c>
      <c r="AY287" s="262">
        <f t="shared" si="293"/>
        <v>0</v>
      </c>
      <c r="AZ287" s="262">
        <f t="shared" si="294"/>
        <v>0</v>
      </c>
      <c r="BA287" s="262">
        <f t="shared" si="295"/>
        <v>0</v>
      </c>
      <c r="BB287" s="262">
        <f t="shared" si="296"/>
        <v>0</v>
      </c>
      <c r="BC287" s="262">
        <f t="shared" si="297"/>
        <v>0</v>
      </c>
      <c r="BD287" s="261"/>
      <c r="BE287" s="262">
        <f t="shared" si="298"/>
        <v>0</v>
      </c>
      <c r="BF287" s="262">
        <f t="shared" si="299"/>
        <v>0</v>
      </c>
      <c r="BG287" s="262">
        <f t="shared" si="300"/>
        <v>0</v>
      </c>
      <c r="BH287" s="262"/>
      <c r="BI287" s="262">
        <f t="shared" si="301"/>
        <v>0</v>
      </c>
      <c r="BJ287" s="262">
        <f t="shared" si="302"/>
        <v>0</v>
      </c>
      <c r="BK287" s="262">
        <f t="shared" si="303"/>
        <v>0</v>
      </c>
      <c r="BL287" s="262">
        <v>0</v>
      </c>
      <c r="BM287" s="262">
        <f t="shared" si="304"/>
        <v>0</v>
      </c>
      <c r="BN287" s="262">
        <f t="shared" si="305"/>
        <v>0</v>
      </c>
      <c r="BO287" s="262">
        <f t="shared" si="306"/>
        <v>0</v>
      </c>
      <c r="BP287" s="262">
        <f t="shared" si="307"/>
        <v>0</v>
      </c>
      <c r="BQ287" s="262">
        <f t="shared" si="308"/>
        <v>0</v>
      </c>
      <c r="BR287" s="262">
        <f t="shared" si="309"/>
        <v>0</v>
      </c>
      <c r="BS287" s="262">
        <f t="shared" si="310"/>
        <v>0</v>
      </c>
      <c r="BT287" s="262">
        <v>0</v>
      </c>
      <c r="BU287" s="262">
        <f t="shared" si="311"/>
        <v>0</v>
      </c>
      <c r="BV287" s="262">
        <f t="shared" si="312"/>
        <v>0</v>
      </c>
      <c r="BW287" s="262">
        <f t="shared" si="313"/>
        <v>0</v>
      </c>
      <c r="BX287" s="261">
        <v>0</v>
      </c>
      <c r="BY287" s="262">
        <f t="shared" si="314"/>
        <v>0</v>
      </c>
      <c r="BZ287" s="262">
        <f t="shared" si="315"/>
        <v>0</v>
      </c>
      <c r="CA287" s="262">
        <f t="shared" si="316"/>
        <v>0</v>
      </c>
      <c r="CB287" s="262">
        <v>0</v>
      </c>
      <c r="CC287" s="262">
        <f t="shared" si="317"/>
        <v>0</v>
      </c>
      <c r="CD287" s="262">
        <f t="shared" si="318"/>
        <v>0</v>
      </c>
      <c r="CE287" s="262">
        <f t="shared" si="319"/>
        <v>0</v>
      </c>
      <c r="CF287" s="262">
        <f t="shared" si="320"/>
        <v>0</v>
      </c>
      <c r="CG287" s="262">
        <f t="shared" si="321"/>
        <v>0</v>
      </c>
      <c r="CH287" s="262">
        <f t="shared" si="322"/>
        <v>0</v>
      </c>
      <c r="CI287" s="262">
        <f t="shared" si="323"/>
        <v>0</v>
      </c>
      <c r="CJ287" s="262">
        <v>0</v>
      </c>
      <c r="CK287" s="262">
        <f t="shared" si="324"/>
        <v>0</v>
      </c>
      <c r="CL287" s="262">
        <f t="shared" si="325"/>
        <v>0</v>
      </c>
      <c r="CM287" s="262">
        <f t="shared" si="326"/>
        <v>0</v>
      </c>
      <c r="CN287" s="262">
        <v>0</v>
      </c>
      <c r="CO287" s="262">
        <f t="shared" si="327"/>
        <v>0</v>
      </c>
      <c r="CP287" s="262">
        <f t="shared" si="328"/>
        <v>0</v>
      </c>
      <c r="CQ287" s="262">
        <f t="shared" si="329"/>
        <v>0</v>
      </c>
      <c r="CR287" s="262">
        <v>0</v>
      </c>
      <c r="CS287" s="262">
        <f t="shared" si="330"/>
        <v>0</v>
      </c>
      <c r="CT287" s="262">
        <f t="shared" si="331"/>
        <v>0</v>
      </c>
      <c r="CU287" s="262">
        <f t="shared" si="332"/>
        <v>0</v>
      </c>
      <c r="CV287" s="262">
        <f t="shared" si="333"/>
        <v>0</v>
      </c>
      <c r="CW287" s="262">
        <f t="shared" si="334"/>
        <v>0</v>
      </c>
      <c r="CX287" s="271">
        <f t="shared" si="335"/>
        <v>0</v>
      </c>
      <c r="CY287" s="271">
        <f t="shared" si="336"/>
        <v>0</v>
      </c>
      <c r="CZ287" s="300">
        <f t="shared" si="337"/>
        <v>0</v>
      </c>
      <c r="DA287" s="300">
        <f t="shared" si="338"/>
        <v>0</v>
      </c>
      <c r="DB287" s="300">
        <f t="shared" si="339"/>
        <v>0</v>
      </c>
      <c r="DC287" s="300"/>
      <c r="DD287" s="300"/>
      <c r="DE287" s="300"/>
      <c r="DF287" s="300"/>
    </row>
    <row r="288" spans="1:110" x14ac:dyDescent="0.35">
      <c r="A288" s="68" t="s">
        <v>11</v>
      </c>
      <c r="B288" s="26" t="s">
        <v>87</v>
      </c>
      <c r="C288" s="6" t="s">
        <v>405</v>
      </c>
      <c r="D288" s="7"/>
      <c r="E288" s="177">
        <v>4</v>
      </c>
      <c r="F288" s="7">
        <v>1</v>
      </c>
      <c r="G288" s="8">
        <v>275000</v>
      </c>
      <c r="H288" s="9">
        <f t="shared" si="284"/>
        <v>275000</v>
      </c>
      <c r="I288" s="10">
        <v>27676493475</v>
      </c>
      <c r="J288" s="10">
        <v>112980</v>
      </c>
      <c r="K288" s="10" t="s">
        <v>532</v>
      </c>
      <c r="L288" s="11">
        <v>0</v>
      </c>
      <c r="M288" s="8">
        <v>55085155000</v>
      </c>
      <c r="N288" s="8">
        <v>200309</v>
      </c>
      <c r="O288" s="8" t="s">
        <v>723</v>
      </c>
      <c r="P288" s="11">
        <v>0</v>
      </c>
      <c r="Q288" s="12">
        <v>113600273400</v>
      </c>
      <c r="R288" s="12">
        <v>376993</v>
      </c>
      <c r="S288" s="12">
        <v>2</v>
      </c>
      <c r="T288" s="12">
        <v>326742</v>
      </c>
      <c r="U288" s="11" t="s">
        <v>975</v>
      </c>
      <c r="V288" s="11"/>
      <c r="W288" s="11">
        <v>0</v>
      </c>
      <c r="X288" s="13">
        <f t="shared" si="341"/>
        <v>3000</v>
      </c>
      <c r="Y288" s="14">
        <f t="shared" si="342"/>
        <v>12000</v>
      </c>
      <c r="Z288" s="15">
        <v>12000</v>
      </c>
      <c r="AA288" s="15">
        <f t="shared" si="343"/>
        <v>3300000000</v>
      </c>
      <c r="AB288" s="16"/>
      <c r="AC288" s="16"/>
      <c r="AD288" s="269">
        <f t="shared" si="340"/>
        <v>0</v>
      </c>
      <c r="AE288" s="269">
        <f t="shared" si="348"/>
        <v>0</v>
      </c>
      <c r="AF288" s="18">
        <v>0</v>
      </c>
      <c r="AG288" s="18">
        <f t="shared" si="345"/>
        <v>0</v>
      </c>
      <c r="AH288" s="59"/>
      <c r="AI288" s="129">
        <f t="shared" si="275"/>
        <v>0</v>
      </c>
      <c r="AJ288" s="290">
        <v>0</v>
      </c>
      <c r="AK288" s="9">
        <f t="shared" si="346"/>
        <v>0</v>
      </c>
      <c r="AL288" s="259">
        <f t="shared" si="347"/>
        <v>0</v>
      </c>
      <c r="AM288" s="259">
        <f t="shared" si="344"/>
        <v>0</v>
      </c>
      <c r="AN288" s="262"/>
      <c r="AO288" s="262">
        <f t="shared" si="285"/>
        <v>0</v>
      </c>
      <c r="AP288" s="262">
        <f t="shared" si="286"/>
        <v>0</v>
      </c>
      <c r="AQ288" s="262">
        <f t="shared" si="287"/>
        <v>0</v>
      </c>
      <c r="AR288" s="274"/>
      <c r="AS288" s="274">
        <f t="shared" si="288"/>
        <v>0</v>
      </c>
      <c r="AT288" s="274">
        <f t="shared" si="289"/>
        <v>0</v>
      </c>
      <c r="AU288" s="274">
        <f t="shared" si="290"/>
        <v>0</v>
      </c>
      <c r="AV288" s="262"/>
      <c r="AW288" s="262">
        <f t="shared" si="291"/>
        <v>0</v>
      </c>
      <c r="AX288" s="262">
        <f t="shared" si="292"/>
        <v>0</v>
      </c>
      <c r="AY288" s="262">
        <f t="shared" si="293"/>
        <v>0</v>
      </c>
      <c r="AZ288" s="262">
        <f t="shared" si="294"/>
        <v>0</v>
      </c>
      <c r="BA288" s="262">
        <f t="shared" si="295"/>
        <v>0</v>
      </c>
      <c r="BB288" s="262">
        <f t="shared" si="296"/>
        <v>0</v>
      </c>
      <c r="BC288" s="262">
        <f t="shared" si="297"/>
        <v>0</v>
      </c>
      <c r="BD288" s="261"/>
      <c r="BE288" s="262">
        <f t="shared" si="298"/>
        <v>0</v>
      </c>
      <c r="BF288" s="262">
        <f t="shared" si="299"/>
        <v>0</v>
      </c>
      <c r="BG288" s="262">
        <f t="shared" si="300"/>
        <v>0</v>
      </c>
      <c r="BH288" s="262"/>
      <c r="BI288" s="262">
        <f t="shared" si="301"/>
        <v>0</v>
      </c>
      <c r="BJ288" s="262">
        <f t="shared" si="302"/>
        <v>0</v>
      </c>
      <c r="BK288" s="262">
        <f t="shared" si="303"/>
        <v>0</v>
      </c>
      <c r="BL288" s="262">
        <v>0</v>
      </c>
      <c r="BM288" s="262">
        <f t="shared" si="304"/>
        <v>0</v>
      </c>
      <c r="BN288" s="262">
        <f t="shared" si="305"/>
        <v>0</v>
      </c>
      <c r="BO288" s="262">
        <f t="shared" si="306"/>
        <v>0</v>
      </c>
      <c r="BP288" s="262">
        <f t="shared" si="307"/>
        <v>0</v>
      </c>
      <c r="BQ288" s="262">
        <f t="shared" si="308"/>
        <v>0</v>
      </c>
      <c r="BR288" s="262">
        <f t="shared" si="309"/>
        <v>0</v>
      </c>
      <c r="BS288" s="262">
        <f t="shared" si="310"/>
        <v>0</v>
      </c>
      <c r="BT288" s="262">
        <v>0</v>
      </c>
      <c r="BU288" s="262">
        <f t="shared" si="311"/>
        <v>0</v>
      </c>
      <c r="BV288" s="262">
        <f t="shared" si="312"/>
        <v>0</v>
      </c>
      <c r="BW288" s="262">
        <f t="shared" si="313"/>
        <v>0</v>
      </c>
      <c r="BX288" s="261">
        <v>0</v>
      </c>
      <c r="BY288" s="262">
        <f t="shared" si="314"/>
        <v>0</v>
      </c>
      <c r="BZ288" s="262">
        <f t="shared" si="315"/>
        <v>0</v>
      </c>
      <c r="CA288" s="262">
        <f t="shared" si="316"/>
        <v>0</v>
      </c>
      <c r="CB288" s="262">
        <v>0</v>
      </c>
      <c r="CC288" s="262">
        <f t="shared" si="317"/>
        <v>0</v>
      </c>
      <c r="CD288" s="262">
        <f t="shared" si="318"/>
        <v>0</v>
      </c>
      <c r="CE288" s="262">
        <f t="shared" si="319"/>
        <v>0</v>
      </c>
      <c r="CF288" s="262">
        <f t="shared" si="320"/>
        <v>0</v>
      </c>
      <c r="CG288" s="262">
        <f t="shared" si="321"/>
        <v>0</v>
      </c>
      <c r="CH288" s="262">
        <f t="shared" si="322"/>
        <v>0</v>
      </c>
      <c r="CI288" s="262">
        <f t="shared" si="323"/>
        <v>0</v>
      </c>
      <c r="CJ288" s="262">
        <v>0</v>
      </c>
      <c r="CK288" s="262">
        <f t="shared" si="324"/>
        <v>0</v>
      </c>
      <c r="CL288" s="262">
        <f t="shared" si="325"/>
        <v>0</v>
      </c>
      <c r="CM288" s="262">
        <f t="shared" si="326"/>
        <v>0</v>
      </c>
      <c r="CN288" s="262">
        <v>0</v>
      </c>
      <c r="CO288" s="262">
        <f t="shared" si="327"/>
        <v>0</v>
      </c>
      <c r="CP288" s="262">
        <f t="shared" si="328"/>
        <v>0</v>
      </c>
      <c r="CQ288" s="262">
        <f t="shared" si="329"/>
        <v>0</v>
      </c>
      <c r="CR288" s="262">
        <v>0</v>
      </c>
      <c r="CS288" s="262">
        <f t="shared" si="330"/>
        <v>0</v>
      </c>
      <c r="CT288" s="262">
        <f t="shared" si="331"/>
        <v>0</v>
      </c>
      <c r="CU288" s="262">
        <f t="shared" si="332"/>
        <v>0</v>
      </c>
      <c r="CV288" s="262">
        <f t="shared" si="333"/>
        <v>0</v>
      </c>
      <c r="CW288" s="262">
        <f t="shared" si="334"/>
        <v>0</v>
      </c>
      <c r="CX288" s="271">
        <f t="shared" si="335"/>
        <v>0</v>
      </c>
      <c r="CY288" s="271">
        <f t="shared" si="336"/>
        <v>0</v>
      </c>
      <c r="CZ288" s="300">
        <f t="shared" si="337"/>
        <v>0</v>
      </c>
      <c r="DA288" s="300">
        <f t="shared" si="338"/>
        <v>0</v>
      </c>
      <c r="DB288" s="300">
        <f t="shared" si="339"/>
        <v>0</v>
      </c>
      <c r="DC288" s="300"/>
      <c r="DD288" s="300"/>
      <c r="DE288" s="300"/>
      <c r="DF288" s="300"/>
    </row>
    <row r="289" spans="1:156" x14ac:dyDescent="0.35">
      <c r="A289" s="68" t="s">
        <v>8</v>
      </c>
      <c r="B289" s="26" t="s">
        <v>818</v>
      </c>
      <c r="C289" s="6" t="s">
        <v>443</v>
      </c>
      <c r="D289" s="7" t="s">
        <v>994</v>
      </c>
      <c r="E289" s="177">
        <v>1</v>
      </c>
      <c r="F289" s="7">
        <v>30</v>
      </c>
      <c r="G289" s="8">
        <v>844800</v>
      </c>
      <c r="H289" s="9">
        <f t="shared" si="284"/>
        <v>28160</v>
      </c>
      <c r="I289" s="10"/>
      <c r="J289" s="10"/>
      <c r="K289" s="10"/>
      <c r="L289" s="11"/>
      <c r="M289" s="8">
        <v>3041358840</v>
      </c>
      <c r="N289" s="8">
        <v>5538</v>
      </c>
      <c r="O289" s="8" t="s">
        <v>469</v>
      </c>
      <c r="P289" s="11" t="s">
        <v>860</v>
      </c>
      <c r="Q289" s="12">
        <v>7667651170</v>
      </c>
      <c r="R289" s="12">
        <v>13972</v>
      </c>
      <c r="S289" s="12"/>
      <c r="T289" s="12"/>
      <c r="U289" s="11" t="s">
        <v>469</v>
      </c>
      <c r="V289" s="11"/>
      <c r="W289" s="11" t="s">
        <v>860</v>
      </c>
      <c r="X289" s="13">
        <f t="shared" si="341"/>
        <v>1440</v>
      </c>
      <c r="Y289" s="14">
        <f t="shared" si="342"/>
        <v>1440</v>
      </c>
      <c r="Z289" s="15">
        <v>43200</v>
      </c>
      <c r="AA289" s="15">
        <f t="shared" si="343"/>
        <v>1216512000</v>
      </c>
      <c r="AB289" s="16"/>
      <c r="AC289" s="16"/>
      <c r="AD289" s="269">
        <f t="shared" si="340"/>
        <v>0</v>
      </c>
      <c r="AE289" s="269">
        <f t="shared" si="348"/>
        <v>0</v>
      </c>
      <c r="AF289" s="18">
        <v>0</v>
      </c>
      <c r="AG289" s="18">
        <f t="shared" si="345"/>
        <v>0</v>
      </c>
      <c r="AH289" s="59"/>
      <c r="AI289" s="129">
        <f t="shared" si="275"/>
        <v>0</v>
      </c>
      <c r="AJ289" s="290">
        <v>0</v>
      </c>
      <c r="AK289" s="9">
        <f t="shared" si="346"/>
        <v>0</v>
      </c>
      <c r="AL289" s="259">
        <f t="shared" si="347"/>
        <v>0</v>
      </c>
      <c r="AM289" s="259">
        <f t="shared" si="344"/>
        <v>0</v>
      </c>
      <c r="AN289" s="262">
        <v>0</v>
      </c>
      <c r="AO289" s="262">
        <f t="shared" si="285"/>
        <v>0</v>
      </c>
      <c r="AP289" s="262">
        <f t="shared" si="286"/>
        <v>0</v>
      </c>
      <c r="AQ289" s="262">
        <f t="shared" si="287"/>
        <v>0</v>
      </c>
      <c r="AR289" s="274">
        <v>0</v>
      </c>
      <c r="AS289" s="274">
        <f t="shared" si="288"/>
        <v>0</v>
      </c>
      <c r="AT289" s="274">
        <f t="shared" si="289"/>
        <v>0</v>
      </c>
      <c r="AU289" s="274">
        <f t="shared" si="290"/>
        <v>0</v>
      </c>
      <c r="AV289" s="262">
        <v>0</v>
      </c>
      <c r="AW289" s="262">
        <f t="shared" si="291"/>
        <v>0</v>
      </c>
      <c r="AX289" s="262">
        <f t="shared" si="292"/>
        <v>0</v>
      </c>
      <c r="AY289" s="262">
        <f t="shared" si="293"/>
        <v>0</v>
      </c>
      <c r="AZ289" s="262">
        <f t="shared" si="294"/>
        <v>0</v>
      </c>
      <c r="BA289" s="262">
        <f t="shared" si="295"/>
        <v>0</v>
      </c>
      <c r="BB289" s="262">
        <f t="shared" si="296"/>
        <v>0</v>
      </c>
      <c r="BC289" s="262">
        <f t="shared" si="297"/>
        <v>0</v>
      </c>
      <c r="BD289" s="261">
        <v>0</v>
      </c>
      <c r="BE289" s="262">
        <f t="shared" si="298"/>
        <v>0</v>
      </c>
      <c r="BF289" s="262">
        <f t="shared" si="299"/>
        <v>0</v>
      </c>
      <c r="BG289" s="262">
        <f t="shared" si="300"/>
        <v>0</v>
      </c>
      <c r="BH289" s="262">
        <v>0</v>
      </c>
      <c r="BI289" s="262">
        <f t="shared" si="301"/>
        <v>0</v>
      </c>
      <c r="BJ289" s="262">
        <f t="shared" si="302"/>
        <v>0</v>
      </c>
      <c r="BK289" s="262">
        <f t="shared" si="303"/>
        <v>0</v>
      </c>
      <c r="BL289" s="262">
        <v>0</v>
      </c>
      <c r="BM289" s="262">
        <f t="shared" si="304"/>
        <v>0</v>
      </c>
      <c r="BN289" s="262">
        <f t="shared" si="305"/>
        <v>0</v>
      </c>
      <c r="BO289" s="262">
        <f t="shared" si="306"/>
        <v>0</v>
      </c>
      <c r="BP289" s="262">
        <f t="shared" si="307"/>
        <v>0</v>
      </c>
      <c r="BQ289" s="262">
        <f t="shared" si="308"/>
        <v>0</v>
      </c>
      <c r="BR289" s="262">
        <f t="shared" si="309"/>
        <v>0</v>
      </c>
      <c r="BS289" s="262">
        <f t="shared" si="310"/>
        <v>0</v>
      </c>
      <c r="BT289" s="262">
        <v>0</v>
      </c>
      <c r="BU289" s="262">
        <f t="shared" si="311"/>
        <v>0</v>
      </c>
      <c r="BV289" s="262">
        <f t="shared" si="312"/>
        <v>0</v>
      </c>
      <c r="BW289" s="262">
        <f t="shared" si="313"/>
        <v>0</v>
      </c>
      <c r="BX289" s="261">
        <v>0</v>
      </c>
      <c r="BY289" s="262">
        <f t="shared" si="314"/>
        <v>0</v>
      </c>
      <c r="BZ289" s="262">
        <f t="shared" si="315"/>
        <v>0</v>
      </c>
      <c r="CA289" s="262">
        <f t="shared" si="316"/>
        <v>0</v>
      </c>
      <c r="CB289" s="262">
        <v>0</v>
      </c>
      <c r="CC289" s="262">
        <f t="shared" si="317"/>
        <v>0</v>
      </c>
      <c r="CD289" s="262">
        <f t="shared" si="318"/>
        <v>0</v>
      </c>
      <c r="CE289" s="262">
        <f t="shared" si="319"/>
        <v>0</v>
      </c>
      <c r="CF289" s="262">
        <f t="shared" si="320"/>
        <v>0</v>
      </c>
      <c r="CG289" s="262">
        <f t="shared" si="321"/>
        <v>0</v>
      </c>
      <c r="CH289" s="262">
        <f t="shared" si="322"/>
        <v>0</v>
      </c>
      <c r="CI289" s="262">
        <f t="shared" si="323"/>
        <v>0</v>
      </c>
      <c r="CJ289" s="262">
        <v>0</v>
      </c>
      <c r="CK289" s="262">
        <f t="shared" si="324"/>
        <v>0</v>
      </c>
      <c r="CL289" s="262">
        <f t="shared" si="325"/>
        <v>0</v>
      </c>
      <c r="CM289" s="262">
        <f t="shared" si="326"/>
        <v>0</v>
      </c>
      <c r="CN289" s="262">
        <v>0</v>
      </c>
      <c r="CO289" s="262">
        <f t="shared" si="327"/>
        <v>0</v>
      </c>
      <c r="CP289" s="262">
        <f t="shared" si="328"/>
        <v>0</v>
      </c>
      <c r="CQ289" s="262">
        <f t="shared" si="329"/>
        <v>0</v>
      </c>
      <c r="CR289" s="262">
        <v>0</v>
      </c>
      <c r="CS289" s="262">
        <f t="shared" si="330"/>
        <v>0</v>
      </c>
      <c r="CT289" s="262">
        <f t="shared" si="331"/>
        <v>0</v>
      </c>
      <c r="CU289" s="262">
        <f t="shared" si="332"/>
        <v>0</v>
      </c>
      <c r="CV289" s="262">
        <f t="shared" si="333"/>
        <v>0</v>
      </c>
      <c r="CW289" s="262">
        <f t="shared" si="334"/>
        <v>0</v>
      </c>
      <c r="CX289" s="271">
        <f t="shared" si="335"/>
        <v>0</v>
      </c>
      <c r="CY289" s="271">
        <f t="shared" si="336"/>
        <v>0</v>
      </c>
      <c r="CZ289" s="300">
        <f t="shared" si="337"/>
        <v>0</v>
      </c>
      <c r="DA289" s="300">
        <f t="shared" si="338"/>
        <v>0</v>
      </c>
      <c r="DB289" s="300">
        <f t="shared" si="339"/>
        <v>0</v>
      </c>
      <c r="DC289" s="300"/>
      <c r="DD289" s="300"/>
      <c r="DE289" s="300"/>
      <c r="DF289" s="300"/>
    </row>
    <row r="290" spans="1:156" ht="28.5" x14ac:dyDescent="0.35">
      <c r="A290" s="147" t="s">
        <v>1353</v>
      </c>
      <c r="B290" s="26" t="s">
        <v>822</v>
      </c>
      <c r="C290" s="138" t="s">
        <v>444</v>
      </c>
      <c r="D290" s="7"/>
      <c r="E290" s="7"/>
      <c r="F290" s="7">
        <v>1</v>
      </c>
      <c r="G290" s="8">
        <v>3270000</v>
      </c>
      <c r="H290" s="9">
        <f t="shared" si="284"/>
        <v>3270000</v>
      </c>
      <c r="I290" s="10"/>
      <c r="J290" s="10"/>
      <c r="K290" s="10"/>
      <c r="L290" s="11"/>
      <c r="M290" s="8">
        <v>0</v>
      </c>
      <c r="N290" s="8">
        <v>0</v>
      </c>
      <c r="O290" s="8">
        <v>0</v>
      </c>
      <c r="P290" s="11" t="s">
        <v>860</v>
      </c>
      <c r="Q290" s="11"/>
      <c r="R290" s="11"/>
      <c r="S290" s="11"/>
      <c r="T290" s="12">
        <v>0</v>
      </c>
      <c r="U290" s="12">
        <v>0</v>
      </c>
      <c r="V290" s="11">
        <v>0</v>
      </c>
      <c r="W290" s="11" t="s">
        <v>860</v>
      </c>
      <c r="X290" s="13" t="e">
        <f t="shared" si="341"/>
        <v>#DIV/0!</v>
      </c>
      <c r="Y290" s="14">
        <f t="shared" si="342"/>
        <v>3000</v>
      </c>
      <c r="Z290" s="15">
        <v>3000</v>
      </c>
      <c r="AA290" s="15">
        <f t="shared" si="343"/>
        <v>9810000000</v>
      </c>
      <c r="AB290" s="16"/>
      <c r="AC290" s="16"/>
      <c r="AD290" s="269" t="e">
        <f t="shared" si="340"/>
        <v>#DIV/0!</v>
      </c>
      <c r="AE290" s="269">
        <f t="shared" si="348"/>
        <v>0</v>
      </c>
      <c r="AF290" s="18">
        <v>0</v>
      </c>
      <c r="AG290" s="18">
        <f t="shared" si="345"/>
        <v>0</v>
      </c>
      <c r="AH290" s="59"/>
      <c r="AI290" s="129">
        <f t="shared" si="275"/>
        <v>0</v>
      </c>
      <c r="AJ290" s="290">
        <v>0</v>
      </c>
      <c r="AK290" s="9">
        <f t="shared" si="346"/>
        <v>0</v>
      </c>
      <c r="AL290" s="259">
        <f t="shared" si="347"/>
        <v>0</v>
      </c>
      <c r="AM290" s="259">
        <f t="shared" si="344"/>
        <v>0</v>
      </c>
      <c r="AN290" s="262">
        <v>0</v>
      </c>
      <c r="AO290" s="262">
        <f t="shared" si="285"/>
        <v>0</v>
      </c>
      <c r="AP290" s="262">
        <f t="shared" si="286"/>
        <v>0</v>
      </c>
      <c r="AQ290" s="262">
        <f t="shared" si="287"/>
        <v>0</v>
      </c>
      <c r="AR290" s="274">
        <v>0</v>
      </c>
      <c r="AS290" s="274">
        <f t="shared" si="288"/>
        <v>0</v>
      </c>
      <c r="AT290" s="274">
        <f t="shared" si="289"/>
        <v>0</v>
      </c>
      <c r="AU290" s="274">
        <f t="shared" si="290"/>
        <v>0</v>
      </c>
      <c r="AV290" s="262">
        <v>0</v>
      </c>
      <c r="AW290" s="262">
        <f t="shared" si="291"/>
        <v>0</v>
      </c>
      <c r="AX290" s="262">
        <f t="shared" si="292"/>
        <v>0</v>
      </c>
      <c r="AY290" s="262">
        <f t="shared" si="293"/>
        <v>0</v>
      </c>
      <c r="AZ290" s="262">
        <f t="shared" si="294"/>
        <v>0</v>
      </c>
      <c r="BA290" s="262">
        <f t="shared" si="295"/>
        <v>0</v>
      </c>
      <c r="BB290" s="262">
        <f t="shared" si="296"/>
        <v>0</v>
      </c>
      <c r="BC290" s="262">
        <f t="shared" si="297"/>
        <v>0</v>
      </c>
      <c r="BD290" s="261">
        <v>0</v>
      </c>
      <c r="BE290" s="262">
        <f t="shared" si="298"/>
        <v>0</v>
      </c>
      <c r="BF290" s="262">
        <f t="shared" si="299"/>
        <v>0</v>
      </c>
      <c r="BG290" s="262">
        <f t="shared" si="300"/>
        <v>0</v>
      </c>
      <c r="BH290" s="262">
        <v>0</v>
      </c>
      <c r="BI290" s="262">
        <f t="shared" si="301"/>
        <v>0</v>
      </c>
      <c r="BJ290" s="262">
        <f t="shared" si="302"/>
        <v>0</v>
      </c>
      <c r="BK290" s="262">
        <f t="shared" si="303"/>
        <v>0</v>
      </c>
      <c r="BL290" s="262">
        <v>0</v>
      </c>
      <c r="BM290" s="262">
        <f t="shared" si="304"/>
        <v>0</v>
      </c>
      <c r="BN290" s="262">
        <f t="shared" si="305"/>
        <v>0</v>
      </c>
      <c r="BO290" s="262">
        <f t="shared" si="306"/>
        <v>0</v>
      </c>
      <c r="BP290" s="262">
        <f t="shared" si="307"/>
        <v>0</v>
      </c>
      <c r="BQ290" s="262">
        <f t="shared" si="308"/>
        <v>0</v>
      </c>
      <c r="BR290" s="262">
        <f t="shared" si="309"/>
        <v>0</v>
      </c>
      <c r="BS290" s="262">
        <f t="shared" si="310"/>
        <v>0</v>
      </c>
      <c r="BT290" s="262">
        <v>0</v>
      </c>
      <c r="BU290" s="262">
        <f t="shared" si="311"/>
        <v>0</v>
      </c>
      <c r="BV290" s="262">
        <f t="shared" si="312"/>
        <v>0</v>
      </c>
      <c r="BW290" s="262">
        <f t="shared" si="313"/>
        <v>0</v>
      </c>
      <c r="BX290" s="261">
        <v>0</v>
      </c>
      <c r="BY290" s="262">
        <f t="shared" si="314"/>
        <v>0</v>
      </c>
      <c r="BZ290" s="262">
        <f t="shared" si="315"/>
        <v>0</v>
      </c>
      <c r="CA290" s="262">
        <f t="shared" si="316"/>
        <v>0</v>
      </c>
      <c r="CB290" s="262">
        <v>0</v>
      </c>
      <c r="CC290" s="262">
        <f t="shared" si="317"/>
        <v>0</v>
      </c>
      <c r="CD290" s="262">
        <f t="shared" si="318"/>
        <v>0</v>
      </c>
      <c r="CE290" s="262">
        <f t="shared" si="319"/>
        <v>0</v>
      </c>
      <c r="CF290" s="262">
        <f t="shared" si="320"/>
        <v>0</v>
      </c>
      <c r="CG290" s="262">
        <f t="shared" si="321"/>
        <v>0</v>
      </c>
      <c r="CH290" s="262">
        <f t="shared" si="322"/>
        <v>0</v>
      </c>
      <c r="CI290" s="262">
        <f t="shared" si="323"/>
        <v>0</v>
      </c>
      <c r="CJ290" s="262">
        <v>0</v>
      </c>
      <c r="CK290" s="262">
        <f t="shared" si="324"/>
        <v>0</v>
      </c>
      <c r="CL290" s="262">
        <f t="shared" si="325"/>
        <v>0</v>
      </c>
      <c r="CM290" s="262">
        <f t="shared" si="326"/>
        <v>0</v>
      </c>
      <c r="CN290" s="262">
        <v>0</v>
      </c>
      <c r="CO290" s="262">
        <f t="shared" si="327"/>
        <v>0</v>
      </c>
      <c r="CP290" s="262">
        <f t="shared" si="328"/>
        <v>0</v>
      </c>
      <c r="CQ290" s="262">
        <f t="shared" si="329"/>
        <v>0</v>
      </c>
      <c r="CR290" s="262">
        <v>0</v>
      </c>
      <c r="CS290" s="262">
        <f t="shared" si="330"/>
        <v>0</v>
      </c>
      <c r="CT290" s="262">
        <f t="shared" si="331"/>
        <v>0</v>
      </c>
      <c r="CU290" s="262">
        <f t="shared" si="332"/>
        <v>0</v>
      </c>
      <c r="CV290" s="262">
        <f t="shared" si="333"/>
        <v>0</v>
      </c>
      <c r="CW290" s="262">
        <f t="shared" si="334"/>
        <v>0</v>
      </c>
      <c r="CX290" s="271">
        <f t="shared" si="335"/>
        <v>0</v>
      </c>
      <c r="CY290" s="271">
        <f t="shared" si="336"/>
        <v>0</v>
      </c>
      <c r="CZ290" s="300">
        <f t="shared" si="337"/>
        <v>0</v>
      </c>
      <c r="DA290" s="300">
        <f t="shared" si="338"/>
        <v>0</v>
      </c>
      <c r="DB290" s="300">
        <f t="shared" si="339"/>
        <v>0</v>
      </c>
      <c r="DC290" s="300"/>
      <c r="DD290" s="300"/>
      <c r="DE290" s="300"/>
      <c r="DF290" s="300"/>
    </row>
    <row r="291" spans="1:156" ht="28.5" x14ac:dyDescent="0.35">
      <c r="A291" s="147" t="s">
        <v>1353</v>
      </c>
      <c r="B291" s="26" t="s">
        <v>87</v>
      </c>
      <c r="C291" s="138" t="s">
        <v>148</v>
      </c>
      <c r="D291" s="7"/>
      <c r="E291" s="7"/>
      <c r="F291" s="7">
        <v>10</v>
      </c>
      <c r="G291" s="8">
        <v>690624</v>
      </c>
      <c r="H291" s="9">
        <f t="shared" si="284"/>
        <v>69062.399999999994</v>
      </c>
      <c r="I291" s="10"/>
      <c r="J291" s="10"/>
      <c r="K291" s="10"/>
      <c r="L291" s="11"/>
      <c r="M291" s="8">
        <v>0</v>
      </c>
      <c r="N291" s="8">
        <v>0</v>
      </c>
      <c r="O291" s="8">
        <v>0</v>
      </c>
      <c r="P291" s="11" t="s">
        <v>860</v>
      </c>
      <c r="Q291" s="11"/>
      <c r="R291" s="11"/>
      <c r="S291" s="11"/>
      <c r="T291" s="12">
        <v>0</v>
      </c>
      <c r="U291" s="12">
        <v>0</v>
      </c>
      <c r="V291" s="11">
        <v>0</v>
      </c>
      <c r="W291" s="11" t="s">
        <v>860</v>
      </c>
      <c r="X291" s="13" t="e">
        <f>(Z291/F291)/E291</f>
        <v>#DIV/0!</v>
      </c>
      <c r="Y291" s="14">
        <f>Z291/F291</f>
        <v>0</v>
      </c>
      <c r="Z291" s="15">
        <v>0</v>
      </c>
      <c r="AA291" s="15">
        <f>Z291*H291</f>
        <v>0</v>
      </c>
      <c r="AB291" s="16"/>
      <c r="AC291" s="16"/>
      <c r="AD291" s="269" t="e">
        <f t="shared" si="340"/>
        <v>#DIV/0!</v>
      </c>
      <c r="AE291" s="269">
        <f t="shared" si="348"/>
        <v>0</v>
      </c>
      <c r="AF291" s="18">
        <v>0</v>
      </c>
      <c r="AG291" s="18">
        <f t="shared" si="345"/>
        <v>0</v>
      </c>
      <c r="AH291" s="59"/>
      <c r="AI291" s="129" t="e">
        <f t="shared" ref="AI291:AI307" si="349">AF291/Z291</f>
        <v>#DIV/0!</v>
      </c>
      <c r="AJ291" s="290">
        <v>0</v>
      </c>
      <c r="AK291" s="9">
        <f t="shared" si="346"/>
        <v>0</v>
      </c>
      <c r="AL291" s="259">
        <f t="shared" si="347"/>
        <v>0</v>
      </c>
      <c r="AM291" s="259">
        <f t="shared" si="344"/>
        <v>0</v>
      </c>
      <c r="AN291" s="262">
        <v>0</v>
      </c>
      <c r="AO291" s="262">
        <f t="shared" si="285"/>
        <v>0</v>
      </c>
      <c r="AP291" s="262">
        <f t="shared" si="286"/>
        <v>0</v>
      </c>
      <c r="AQ291" s="262">
        <f t="shared" si="287"/>
        <v>0</v>
      </c>
      <c r="AR291" s="274">
        <v>0</v>
      </c>
      <c r="AS291" s="274">
        <f t="shared" si="288"/>
        <v>0</v>
      </c>
      <c r="AT291" s="274">
        <f t="shared" si="289"/>
        <v>0</v>
      </c>
      <c r="AU291" s="274">
        <f t="shared" si="290"/>
        <v>0</v>
      </c>
      <c r="AV291" s="262">
        <v>0</v>
      </c>
      <c r="AW291" s="262">
        <f t="shared" si="291"/>
        <v>0</v>
      </c>
      <c r="AX291" s="262">
        <f t="shared" si="292"/>
        <v>0</v>
      </c>
      <c r="AY291" s="262">
        <f t="shared" si="293"/>
        <v>0</v>
      </c>
      <c r="AZ291" s="262">
        <f t="shared" si="294"/>
        <v>0</v>
      </c>
      <c r="BA291" s="262">
        <f t="shared" si="295"/>
        <v>0</v>
      </c>
      <c r="BB291" s="262">
        <f t="shared" si="296"/>
        <v>0</v>
      </c>
      <c r="BC291" s="262">
        <f t="shared" si="297"/>
        <v>0</v>
      </c>
      <c r="BD291" s="261">
        <v>0</v>
      </c>
      <c r="BE291" s="262">
        <f t="shared" si="298"/>
        <v>0</v>
      </c>
      <c r="BF291" s="262">
        <f t="shared" si="299"/>
        <v>0</v>
      </c>
      <c r="BG291" s="262">
        <f t="shared" si="300"/>
        <v>0</v>
      </c>
      <c r="BH291" s="262">
        <v>0</v>
      </c>
      <c r="BI291" s="262">
        <f t="shared" si="301"/>
        <v>0</v>
      </c>
      <c r="BJ291" s="262">
        <f t="shared" si="302"/>
        <v>0</v>
      </c>
      <c r="BK291" s="262">
        <f t="shared" si="303"/>
        <v>0</v>
      </c>
      <c r="BL291" s="262">
        <v>0</v>
      </c>
      <c r="BM291" s="262">
        <f t="shared" si="304"/>
        <v>0</v>
      </c>
      <c r="BN291" s="262">
        <f t="shared" si="305"/>
        <v>0</v>
      </c>
      <c r="BO291" s="262">
        <f t="shared" si="306"/>
        <v>0</v>
      </c>
      <c r="BP291" s="262">
        <f t="shared" si="307"/>
        <v>0</v>
      </c>
      <c r="BQ291" s="262">
        <f t="shared" si="308"/>
        <v>0</v>
      </c>
      <c r="BR291" s="262">
        <f t="shared" si="309"/>
        <v>0</v>
      </c>
      <c r="BS291" s="262">
        <f t="shared" si="310"/>
        <v>0</v>
      </c>
      <c r="BT291" s="262">
        <v>0</v>
      </c>
      <c r="BU291" s="262">
        <f t="shared" si="311"/>
        <v>0</v>
      </c>
      <c r="BV291" s="262">
        <f t="shared" si="312"/>
        <v>0</v>
      </c>
      <c r="BW291" s="262">
        <f t="shared" si="313"/>
        <v>0</v>
      </c>
      <c r="BX291" s="261">
        <v>0</v>
      </c>
      <c r="BY291" s="262">
        <f t="shared" si="314"/>
        <v>0</v>
      </c>
      <c r="BZ291" s="262">
        <f t="shared" si="315"/>
        <v>0</v>
      </c>
      <c r="CA291" s="262">
        <f t="shared" si="316"/>
        <v>0</v>
      </c>
      <c r="CB291" s="262">
        <v>0</v>
      </c>
      <c r="CC291" s="262">
        <f t="shared" si="317"/>
        <v>0</v>
      </c>
      <c r="CD291" s="262">
        <f t="shared" si="318"/>
        <v>0</v>
      </c>
      <c r="CE291" s="262">
        <f t="shared" si="319"/>
        <v>0</v>
      </c>
      <c r="CF291" s="262">
        <f t="shared" si="320"/>
        <v>0</v>
      </c>
      <c r="CG291" s="262">
        <f t="shared" si="321"/>
        <v>0</v>
      </c>
      <c r="CH291" s="262">
        <f t="shared" si="322"/>
        <v>0</v>
      </c>
      <c r="CI291" s="262">
        <f t="shared" si="323"/>
        <v>0</v>
      </c>
      <c r="CJ291" s="262">
        <v>0</v>
      </c>
      <c r="CK291" s="262">
        <f t="shared" si="324"/>
        <v>0</v>
      </c>
      <c r="CL291" s="262">
        <f t="shared" si="325"/>
        <v>0</v>
      </c>
      <c r="CM291" s="262">
        <f t="shared" si="326"/>
        <v>0</v>
      </c>
      <c r="CN291" s="262">
        <v>0</v>
      </c>
      <c r="CO291" s="262">
        <f t="shared" si="327"/>
        <v>0</v>
      </c>
      <c r="CP291" s="262">
        <f t="shared" si="328"/>
        <v>0</v>
      </c>
      <c r="CQ291" s="262">
        <f t="shared" si="329"/>
        <v>0</v>
      </c>
      <c r="CR291" s="262">
        <v>0</v>
      </c>
      <c r="CS291" s="262">
        <f t="shared" si="330"/>
        <v>0</v>
      </c>
      <c r="CT291" s="262">
        <f t="shared" si="331"/>
        <v>0</v>
      </c>
      <c r="CU291" s="262">
        <f t="shared" si="332"/>
        <v>0</v>
      </c>
      <c r="CV291" s="262">
        <f t="shared" si="333"/>
        <v>0</v>
      </c>
      <c r="CW291" s="262">
        <f t="shared" si="334"/>
        <v>0</v>
      </c>
      <c r="CX291" s="271">
        <f t="shared" si="335"/>
        <v>0</v>
      </c>
      <c r="CY291" s="271">
        <f t="shared" si="336"/>
        <v>0</v>
      </c>
      <c r="CZ291" s="300">
        <f t="shared" si="337"/>
        <v>0</v>
      </c>
      <c r="DA291" s="300">
        <f t="shared" si="338"/>
        <v>0</v>
      </c>
      <c r="DB291" s="300">
        <f t="shared" si="339"/>
        <v>0</v>
      </c>
      <c r="DC291" s="300"/>
      <c r="DD291" s="300"/>
      <c r="DE291" s="300"/>
      <c r="DF291" s="300"/>
    </row>
    <row r="292" spans="1:156" ht="28.5" x14ac:dyDescent="0.35">
      <c r="A292" s="147" t="s">
        <v>1353</v>
      </c>
      <c r="B292" s="26" t="s">
        <v>87</v>
      </c>
      <c r="C292" s="6" t="s">
        <v>312</v>
      </c>
      <c r="D292" s="7" t="s">
        <v>453</v>
      </c>
      <c r="E292" s="7"/>
      <c r="F292" s="7">
        <v>30</v>
      </c>
      <c r="G292" s="8">
        <v>298890</v>
      </c>
      <c r="H292" s="9">
        <f t="shared" si="284"/>
        <v>9963</v>
      </c>
      <c r="I292" s="10"/>
      <c r="J292" s="10"/>
      <c r="K292" s="10"/>
      <c r="L292" s="11"/>
      <c r="M292" s="12">
        <v>200400472449</v>
      </c>
      <c r="N292" s="12">
        <v>14418750</v>
      </c>
      <c r="O292" s="8" t="s">
        <v>836</v>
      </c>
      <c r="P292" s="11">
        <v>0</v>
      </c>
      <c r="Q292" s="12">
        <v>151453401600</v>
      </c>
      <c r="R292" s="12">
        <v>8047960</v>
      </c>
      <c r="S292" s="12">
        <v>1</v>
      </c>
      <c r="T292" s="12"/>
      <c r="U292" s="11" t="s">
        <v>836</v>
      </c>
      <c r="V292" s="11"/>
      <c r="W292" s="11">
        <v>0</v>
      </c>
      <c r="X292" s="13" t="e">
        <f>(Z292/F292)/E292</f>
        <v>#DIV/0!</v>
      </c>
      <c r="Y292" s="14">
        <f>Z292/F292</f>
        <v>36000</v>
      </c>
      <c r="Z292" s="15">
        <v>1080000</v>
      </c>
      <c r="AA292" s="15">
        <f>Z292*H292</f>
        <v>10760040000</v>
      </c>
      <c r="AB292" s="16"/>
      <c r="AC292" s="16"/>
      <c r="AD292" s="269" t="e">
        <f t="shared" si="340"/>
        <v>#DIV/0!</v>
      </c>
      <c r="AE292" s="269">
        <f t="shared" si="348"/>
        <v>0</v>
      </c>
      <c r="AF292" s="18">
        <v>0</v>
      </c>
      <c r="AG292" s="18">
        <f t="shared" si="345"/>
        <v>0</v>
      </c>
      <c r="AH292" s="59"/>
      <c r="AI292" s="129">
        <f t="shared" si="349"/>
        <v>0</v>
      </c>
      <c r="AJ292" s="290">
        <v>0</v>
      </c>
      <c r="AK292" s="9">
        <f t="shared" si="346"/>
        <v>0</v>
      </c>
      <c r="AL292" s="259">
        <f t="shared" si="347"/>
        <v>0</v>
      </c>
      <c r="AM292" s="259">
        <f t="shared" si="344"/>
        <v>0</v>
      </c>
      <c r="AN292" s="262">
        <v>0</v>
      </c>
      <c r="AO292" s="262">
        <f t="shared" si="285"/>
        <v>0</v>
      </c>
      <c r="AP292" s="262">
        <f t="shared" si="286"/>
        <v>0</v>
      </c>
      <c r="AQ292" s="262">
        <f t="shared" si="287"/>
        <v>0</v>
      </c>
      <c r="AR292" s="274">
        <v>0</v>
      </c>
      <c r="AS292" s="274">
        <f t="shared" si="288"/>
        <v>0</v>
      </c>
      <c r="AT292" s="274">
        <f t="shared" si="289"/>
        <v>0</v>
      </c>
      <c r="AU292" s="274">
        <f t="shared" si="290"/>
        <v>0</v>
      </c>
      <c r="AV292" s="262">
        <v>0</v>
      </c>
      <c r="AW292" s="262">
        <f t="shared" si="291"/>
        <v>0</v>
      </c>
      <c r="AX292" s="262">
        <f t="shared" si="292"/>
        <v>0</v>
      </c>
      <c r="AY292" s="262">
        <f t="shared" si="293"/>
        <v>0</v>
      </c>
      <c r="AZ292" s="262">
        <f t="shared" si="294"/>
        <v>0</v>
      </c>
      <c r="BA292" s="262">
        <f t="shared" si="295"/>
        <v>0</v>
      </c>
      <c r="BB292" s="262">
        <f t="shared" si="296"/>
        <v>0</v>
      </c>
      <c r="BC292" s="262">
        <f t="shared" si="297"/>
        <v>0</v>
      </c>
      <c r="BD292" s="261">
        <v>0</v>
      </c>
      <c r="BE292" s="262">
        <f t="shared" si="298"/>
        <v>0</v>
      </c>
      <c r="BF292" s="262">
        <f t="shared" si="299"/>
        <v>0</v>
      </c>
      <c r="BG292" s="262">
        <f t="shared" si="300"/>
        <v>0</v>
      </c>
      <c r="BH292" s="262">
        <v>0</v>
      </c>
      <c r="BI292" s="262">
        <f t="shared" si="301"/>
        <v>0</v>
      </c>
      <c r="BJ292" s="262">
        <f t="shared" si="302"/>
        <v>0</v>
      </c>
      <c r="BK292" s="262">
        <f t="shared" si="303"/>
        <v>0</v>
      </c>
      <c r="BL292" s="262">
        <v>0</v>
      </c>
      <c r="BM292" s="262">
        <f t="shared" si="304"/>
        <v>0</v>
      </c>
      <c r="BN292" s="262">
        <f t="shared" si="305"/>
        <v>0</v>
      </c>
      <c r="BO292" s="262">
        <f t="shared" si="306"/>
        <v>0</v>
      </c>
      <c r="BP292" s="262">
        <f t="shared" si="307"/>
        <v>0</v>
      </c>
      <c r="BQ292" s="262">
        <f t="shared" si="308"/>
        <v>0</v>
      </c>
      <c r="BR292" s="262">
        <f t="shared" si="309"/>
        <v>0</v>
      </c>
      <c r="BS292" s="262">
        <f t="shared" si="310"/>
        <v>0</v>
      </c>
      <c r="BT292" s="262">
        <v>0</v>
      </c>
      <c r="BU292" s="262">
        <f t="shared" si="311"/>
        <v>0</v>
      </c>
      <c r="BV292" s="262">
        <f t="shared" si="312"/>
        <v>0</v>
      </c>
      <c r="BW292" s="262">
        <f t="shared" si="313"/>
        <v>0</v>
      </c>
      <c r="BX292" s="261">
        <v>0</v>
      </c>
      <c r="BY292" s="262">
        <f t="shared" si="314"/>
        <v>0</v>
      </c>
      <c r="BZ292" s="262">
        <f t="shared" si="315"/>
        <v>0</v>
      </c>
      <c r="CA292" s="262">
        <f t="shared" si="316"/>
        <v>0</v>
      </c>
      <c r="CB292" s="262">
        <v>0</v>
      </c>
      <c r="CC292" s="262">
        <f t="shared" si="317"/>
        <v>0</v>
      </c>
      <c r="CD292" s="262">
        <f t="shared" si="318"/>
        <v>0</v>
      </c>
      <c r="CE292" s="262">
        <f t="shared" si="319"/>
        <v>0</v>
      </c>
      <c r="CF292" s="262">
        <f t="shared" si="320"/>
        <v>0</v>
      </c>
      <c r="CG292" s="262">
        <f t="shared" si="321"/>
        <v>0</v>
      </c>
      <c r="CH292" s="262">
        <f t="shared" si="322"/>
        <v>0</v>
      </c>
      <c r="CI292" s="262">
        <f t="shared" si="323"/>
        <v>0</v>
      </c>
      <c r="CJ292" s="262">
        <v>0</v>
      </c>
      <c r="CK292" s="262">
        <f t="shared" si="324"/>
        <v>0</v>
      </c>
      <c r="CL292" s="262">
        <f t="shared" si="325"/>
        <v>0</v>
      </c>
      <c r="CM292" s="262">
        <f t="shared" si="326"/>
        <v>0</v>
      </c>
      <c r="CN292" s="262">
        <v>0</v>
      </c>
      <c r="CO292" s="262">
        <f t="shared" si="327"/>
        <v>0</v>
      </c>
      <c r="CP292" s="262">
        <f t="shared" si="328"/>
        <v>0</v>
      </c>
      <c r="CQ292" s="262">
        <f t="shared" si="329"/>
        <v>0</v>
      </c>
      <c r="CR292" s="262">
        <v>0</v>
      </c>
      <c r="CS292" s="262">
        <f t="shared" si="330"/>
        <v>0</v>
      </c>
      <c r="CT292" s="262">
        <f t="shared" si="331"/>
        <v>0</v>
      </c>
      <c r="CU292" s="262">
        <f t="shared" si="332"/>
        <v>0</v>
      </c>
      <c r="CV292" s="262">
        <f t="shared" si="333"/>
        <v>0</v>
      </c>
      <c r="CW292" s="262">
        <f t="shared" si="334"/>
        <v>0</v>
      </c>
      <c r="CX292" s="271">
        <f t="shared" si="335"/>
        <v>0</v>
      </c>
      <c r="CY292" s="271">
        <f t="shared" si="336"/>
        <v>0</v>
      </c>
      <c r="CZ292" s="300">
        <f t="shared" si="337"/>
        <v>0</v>
      </c>
      <c r="DA292" s="300">
        <f t="shared" si="338"/>
        <v>0</v>
      </c>
      <c r="DB292" s="300">
        <f t="shared" si="339"/>
        <v>0</v>
      </c>
      <c r="DC292" s="300"/>
      <c r="DD292" s="300"/>
      <c r="DE292" s="300"/>
      <c r="DF292" s="300"/>
    </row>
    <row r="293" spans="1:156" ht="28.5" x14ac:dyDescent="0.35">
      <c r="A293" s="147" t="s">
        <v>1353</v>
      </c>
      <c r="B293" s="26" t="s">
        <v>87</v>
      </c>
      <c r="C293" s="138" t="s">
        <v>138</v>
      </c>
      <c r="D293" s="7"/>
      <c r="E293" s="7"/>
      <c r="F293" s="7">
        <v>30</v>
      </c>
      <c r="G293" s="8">
        <v>1261980</v>
      </c>
      <c r="H293" s="9">
        <f t="shared" si="284"/>
        <v>42066</v>
      </c>
      <c r="I293" s="10"/>
      <c r="J293" s="10"/>
      <c r="K293" s="10"/>
      <c r="L293" s="11"/>
      <c r="M293" s="8">
        <v>0</v>
      </c>
      <c r="N293" s="8">
        <v>0</v>
      </c>
      <c r="O293" s="8">
        <v>0</v>
      </c>
      <c r="P293" s="11" t="s">
        <v>860</v>
      </c>
      <c r="Q293" s="12">
        <v>256245313860</v>
      </c>
      <c r="R293" s="12">
        <v>3827490</v>
      </c>
      <c r="S293" s="12">
        <v>5</v>
      </c>
      <c r="T293" s="12">
        <v>1854600</v>
      </c>
      <c r="U293" s="11" t="s">
        <v>976</v>
      </c>
      <c r="V293" s="11"/>
      <c r="W293" s="11">
        <v>0</v>
      </c>
      <c r="X293" s="13" t="e">
        <f>(Z293/F293)/E293</f>
        <v>#DIV/0!</v>
      </c>
      <c r="Y293" s="14">
        <f>Z293/F293</f>
        <v>0</v>
      </c>
      <c r="Z293" s="15">
        <v>0</v>
      </c>
      <c r="AA293" s="15">
        <f>Z293*H293</f>
        <v>0</v>
      </c>
      <c r="AB293" s="16"/>
      <c r="AC293" s="16"/>
      <c r="AD293" s="269" t="e">
        <f t="shared" si="340"/>
        <v>#DIV/0!</v>
      </c>
      <c r="AE293" s="269">
        <f t="shared" si="348"/>
        <v>0</v>
      </c>
      <c r="AF293" s="18">
        <v>0</v>
      </c>
      <c r="AG293" s="18">
        <f t="shared" si="345"/>
        <v>0</v>
      </c>
      <c r="AH293" s="59"/>
      <c r="AI293" s="129" t="e">
        <f t="shared" si="349"/>
        <v>#DIV/0!</v>
      </c>
      <c r="AJ293" s="290">
        <v>0</v>
      </c>
      <c r="AK293" s="9">
        <f t="shared" si="346"/>
        <v>0</v>
      </c>
      <c r="AL293" s="259">
        <f t="shared" si="347"/>
        <v>0</v>
      </c>
      <c r="AM293" s="259">
        <f t="shared" si="344"/>
        <v>0</v>
      </c>
      <c r="AN293" s="262">
        <v>0</v>
      </c>
      <c r="AO293" s="262">
        <f t="shared" si="285"/>
        <v>0</v>
      </c>
      <c r="AP293" s="262">
        <f t="shared" si="286"/>
        <v>0</v>
      </c>
      <c r="AQ293" s="262">
        <f t="shared" si="287"/>
        <v>0</v>
      </c>
      <c r="AR293" s="274">
        <v>0</v>
      </c>
      <c r="AS293" s="274">
        <f t="shared" si="288"/>
        <v>0</v>
      </c>
      <c r="AT293" s="274">
        <f t="shared" si="289"/>
        <v>0</v>
      </c>
      <c r="AU293" s="274">
        <f t="shared" si="290"/>
        <v>0</v>
      </c>
      <c r="AV293" s="262">
        <v>0</v>
      </c>
      <c r="AW293" s="262">
        <f t="shared" si="291"/>
        <v>0</v>
      </c>
      <c r="AX293" s="262">
        <f t="shared" si="292"/>
        <v>0</v>
      </c>
      <c r="AY293" s="262">
        <f t="shared" si="293"/>
        <v>0</v>
      </c>
      <c r="AZ293" s="262">
        <f t="shared" si="294"/>
        <v>0</v>
      </c>
      <c r="BA293" s="262">
        <f t="shared" si="295"/>
        <v>0</v>
      </c>
      <c r="BB293" s="262">
        <f t="shared" si="296"/>
        <v>0</v>
      </c>
      <c r="BC293" s="262">
        <f t="shared" si="297"/>
        <v>0</v>
      </c>
      <c r="BD293" s="261">
        <v>0</v>
      </c>
      <c r="BE293" s="262">
        <f t="shared" si="298"/>
        <v>0</v>
      </c>
      <c r="BF293" s="262">
        <f t="shared" si="299"/>
        <v>0</v>
      </c>
      <c r="BG293" s="262">
        <f t="shared" si="300"/>
        <v>0</v>
      </c>
      <c r="BH293" s="262">
        <v>0</v>
      </c>
      <c r="BI293" s="262">
        <f t="shared" si="301"/>
        <v>0</v>
      </c>
      <c r="BJ293" s="262">
        <f t="shared" si="302"/>
        <v>0</v>
      </c>
      <c r="BK293" s="262">
        <f t="shared" si="303"/>
        <v>0</v>
      </c>
      <c r="BL293" s="262">
        <v>0</v>
      </c>
      <c r="BM293" s="262">
        <f t="shared" si="304"/>
        <v>0</v>
      </c>
      <c r="BN293" s="262">
        <f t="shared" si="305"/>
        <v>0</v>
      </c>
      <c r="BO293" s="262">
        <f t="shared" si="306"/>
        <v>0</v>
      </c>
      <c r="BP293" s="262">
        <f t="shared" si="307"/>
        <v>0</v>
      </c>
      <c r="BQ293" s="262">
        <f t="shared" si="308"/>
        <v>0</v>
      </c>
      <c r="BR293" s="262">
        <f t="shared" si="309"/>
        <v>0</v>
      </c>
      <c r="BS293" s="262">
        <f t="shared" si="310"/>
        <v>0</v>
      </c>
      <c r="BT293" s="262">
        <v>0</v>
      </c>
      <c r="BU293" s="262">
        <f t="shared" si="311"/>
        <v>0</v>
      </c>
      <c r="BV293" s="262">
        <f t="shared" si="312"/>
        <v>0</v>
      </c>
      <c r="BW293" s="262">
        <f t="shared" si="313"/>
        <v>0</v>
      </c>
      <c r="BX293" s="261">
        <v>0</v>
      </c>
      <c r="BY293" s="262">
        <f t="shared" si="314"/>
        <v>0</v>
      </c>
      <c r="BZ293" s="262">
        <f t="shared" si="315"/>
        <v>0</v>
      </c>
      <c r="CA293" s="262">
        <f t="shared" si="316"/>
        <v>0</v>
      </c>
      <c r="CB293" s="262">
        <v>0</v>
      </c>
      <c r="CC293" s="262">
        <f t="shared" si="317"/>
        <v>0</v>
      </c>
      <c r="CD293" s="262">
        <f t="shared" si="318"/>
        <v>0</v>
      </c>
      <c r="CE293" s="262">
        <f t="shared" si="319"/>
        <v>0</v>
      </c>
      <c r="CF293" s="262">
        <f t="shared" si="320"/>
        <v>0</v>
      </c>
      <c r="CG293" s="262">
        <f t="shared" si="321"/>
        <v>0</v>
      </c>
      <c r="CH293" s="262">
        <f t="shared" si="322"/>
        <v>0</v>
      </c>
      <c r="CI293" s="262">
        <f t="shared" si="323"/>
        <v>0</v>
      </c>
      <c r="CJ293" s="262">
        <v>0</v>
      </c>
      <c r="CK293" s="262">
        <f t="shared" si="324"/>
        <v>0</v>
      </c>
      <c r="CL293" s="262">
        <f t="shared" si="325"/>
        <v>0</v>
      </c>
      <c r="CM293" s="262">
        <f t="shared" si="326"/>
        <v>0</v>
      </c>
      <c r="CN293" s="262">
        <v>0</v>
      </c>
      <c r="CO293" s="262">
        <f t="shared" si="327"/>
        <v>0</v>
      </c>
      <c r="CP293" s="262">
        <f t="shared" si="328"/>
        <v>0</v>
      </c>
      <c r="CQ293" s="262">
        <f t="shared" si="329"/>
        <v>0</v>
      </c>
      <c r="CR293" s="262">
        <v>0</v>
      </c>
      <c r="CS293" s="262">
        <f t="shared" si="330"/>
        <v>0</v>
      </c>
      <c r="CT293" s="262">
        <f t="shared" si="331"/>
        <v>0</v>
      </c>
      <c r="CU293" s="262">
        <f t="shared" si="332"/>
        <v>0</v>
      </c>
      <c r="CV293" s="262">
        <f t="shared" si="333"/>
        <v>0</v>
      </c>
      <c r="CW293" s="262">
        <f t="shared" si="334"/>
        <v>0</v>
      </c>
      <c r="CX293" s="271">
        <f t="shared" si="335"/>
        <v>0</v>
      </c>
      <c r="CY293" s="271">
        <f t="shared" si="336"/>
        <v>0</v>
      </c>
      <c r="CZ293" s="300">
        <f t="shared" si="337"/>
        <v>0</v>
      </c>
      <c r="DA293" s="300">
        <f t="shared" si="338"/>
        <v>0</v>
      </c>
      <c r="DB293" s="300">
        <f t="shared" si="339"/>
        <v>0</v>
      </c>
      <c r="DC293" s="300"/>
      <c r="DD293" s="300"/>
      <c r="DE293" s="300"/>
      <c r="DF293" s="300"/>
    </row>
    <row r="294" spans="1:156" ht="28.5" x14ac:dyDescent="0.35">
      <c r="A294" s="147" t="s">
        <v>1353</v>
      </c>
      <c r="B294" s="26" t="s">
        <v>823</v>
      </c>
      <c r="C294" s="6" t="s">
        <v>176</v>
      </c>
      <c r="D294" s="7"/>
      <c r="E294" s="7"/>
      <c r="F294" s="7">
        <v>30</v>
      </c>
      <c r="G294" s="8">
        <v>105829</v>
      </c>
      <c r="H294" s="9">
        <f t="shared" si="284"/>
        <v>3527.6333333333332</v>
      </c>
      <c r="I294" s="10"/>
      <c r="J294" s="10"/>
      <c r="K294" s="10"/>
      <c r="L294" s="11"/>
      <c r="M294" s="8">
        <v>0</v>
      </c>
      <c r="N294" s="8">
        <v>0</v>
      </c>
      <c r="O294" s="8">
        <v>0</v>
      </c>
      <c r="P294" s="11" t="s">
        <v>860</v>
      </c>
      <c r="Q294" s="12">
        <v>862478921000</v>
      </c>
      <c r="R294" s="12">
        <v>148004700</v>
      </c>
      <c r="S294" s="12">
        <v>5</v>
      </c>
      <c r="T294" s="12">
        <v>95998000</v>
      </c>
      <c r="U294" s="11" t="s">
        <v>977</v>
      </c>
      <c r="V294" s="11"/>
      <c r="W294" s="11">
        <v>0</v>
      </c>
      <c r="X294" s="13" t="e">
        <f>(Z294/F294)/E294</f>
        <v>#DIV/0!</v>
      </c>
      <c r="Y294" s="14">
        <f>Z294/F294</f>
        <v>0</v>
      </c>
      <c r="Z294" s="15">
        <v>0</v>
      </c>
      <c r="AA294" s="15">
        <f>Z294*H294</f>
        <v>0</v>
      </c>
      <c r="AB294" s="16"/>
      <c r="AC294" s="16"/>
      <c r="AD294" s="269" t="e">
        <f t="shared" si="340"/>
        <v>#DIV/0!</v>
      </c>
      <c r="AE294" s="269">
        <f t="shared" si="348"/>
        <v>0</v>
      </c>
      <c r="AF294" s="18">
        <v>0</v>
      </c>
      <c r="AG294" s="18">
        <f t="shared" si="345"/>
        <v>0</v>
      </c>
      <c r="AH294" s="59"/>
      <c r="AI294" s="129" t="e">
        <f t="shared" si="349"/>
        <v>#DIV/0!</v>
      </c>
      <c r="AJ294" s="290">
        <v>0</v>
      </c>
      <c r="AK294" s="9">
        <f t="shared" si="346"/>
        <v>0</v>
      </c>
      <c r="AL294" s="259">
        <f t="shared" si="347"/>
        <v>0</v>
      </c>
      <c r="AM294" s="259">
        <f t="shared" si="344"/>
        <v>0</v>
      </c>
      <c r="AN294" s="262">
        <v>0</v>
      </c>
      <c r="AO294" s="262">
        <f t="shared" si="285"/>
        <v>0</v>
      </c>
      <c r="AP294" s="262">
        <f t="shared" si="286"/>
        <v>0</v>
      </c>
      <c r="AQ294" s="262">
        <f t="shared" si="287"/>
        <v>0</v>
      </c>
      <c r="AR294" s="274">
        <v>0</v>
      </c>
      <c r="AS294" s="274">
        <f t="shared" si="288"/>
        <v>0</v>
      </c>
      <c r="AT294" s="274">
        <f t="shared" si="289"/>
        <v>0</v>
      </c>
      <c r="AU294" s="274">
        <f t="shared" si="290"/>
        <v>0</v>
      </c>
      <c r="AV294" s="262">
        <v>0</v>
      </c>
      <c r="AW294" s="262">
        <f t="shared" si="291"/>
        <v>0</v>
      </c>
      <c r="AX294" s="262">
        <f t="shared" si="292"/>
        <v>0</v>
      </c>
      <c r="AY294" s="262">
        <f t="shared" si="293"/>
        <v>0</v>
      </c>
      <c r="AZ294" s="262">
        <f t="shared" si="294"/>
        <v>0</v>
      </c>
      <c r="BA294" s="262">
        <f t="shared" si="295"/>
        <v>0</v>
      </c>
      <c r="BB294" s="262">
        <f t="shared" si="296"/>
        <v>0</v>
      </c>
      <c r="BC294" s="262">
        <f t="shared" si="297"/>
        <v>0</v>
      </c>
      <c r="BD294" s="261">
        <v>0</v>
      </c>
      <c r="BE294" s="262">
        <f t="shared" si="298"/>
        <v>0</v>
      </c>
      <c r="BF294" s="262">
        <f t="shared" si="299"/>
        <v>0</v>
      </c>
      <c r="BG294" s="262">
        <f t="shared" si="300"/>
        <v>0</v>
      </c>
      <c r="BH294" s="262">
        <v>0</v>
      </c>
      <c r="BI294" s="262">
        <f t="shared" si="301"/>
        <v>0</v>
      </c>
      <c r="BJ294" s="262">
        <f t="shared" si="302"/>
        <v>0</v>
      </c>
      <c r="BK294" s="262">
        <f t="shared" si="303"/>
        <v>0</v>
      </c>
      <c r="BL294" s="262">
        <v>0</v>
      </c>
      <c r="BM294" s="262">
        <f t="shared" si="304"/>
        <v>0</v>
      </c>
      <c r="BN294" s="262">
        <f t="shared" si="305"/>
        <v>0</v>
      </c>
      <c r="BO294" s="262">
        <f t="shared" si="306"/>
        <v>0</v>
      </c>
      <c r="BP294" s="262">
        <f t="shared" si="307"/>
        <v>0</v>
      </c>
      <c r="BQ294" s="262">
        <f t="shared" si="308"/>
        <v>0</v>
      </c>
      <c r="BR294" s="262">
        <f t="shared" si="309"/>
        <v>0</v>
      </c>
      <c r="BS294" s="262">
        <f t="shared" si="310"/>
        <v>0</v>
      </c>
      <c r="BT294" s="262">
        <v>0</v>
      </c>
      <c r="BU294" s="262">
        <f t="shared" si="311"/>
        <v>0</v>
      </c>
      <c r="BV294" s="262">
        <f t="shared" si="312"/>
        <v>0</v>
      </c>
      <c r="BW294" s="262">
        <f t="shared" si="313"/>
        <v>0</v>
      </c>
      <c r="BX294" s="261">
        <v>0</v>
      </c>
      <c r="BY294" s="262">
        <f t="shared" si="314"/>
        <v>0</v>
      </c>
      <c r="BZ294" s="262">
        <f t="shared" si="315"/>
        <v>0</v>
      </c>
      <c r="CA294" s="262">
        <f t="shared" si="316"/>
        <v>0</v>
      </c>
      <c r="CB294" s="262">
        <v>0</v>
      </c>
      <c r="CC294" s="262">
        <f t="shared" si="317"/>
        <v>0</v>
      </c>
      <c r="CD294" s="262">
        <f t="shared" si="318"/>
        <v>0</v>
      </c>
      <c r="CE294" s="262">
        <f t="shared" si="319"/>
        <v>0</v>
      </c>
      <c r="CF294" s="262">
        <f t="shared" si="320"/>
        <v>0</v>
      </c>
      <c r="CG294" s="262">
        <f t="shared" si="321"/>
        <v>0</v>
      </c>
      <c r="CH294" s="262">
        <f t="shared" si="322"/>
        <v>0</v>
      </c>
      <c r="CI294" s="262">
        <f t="shared" si="323"/>
        <v>0</v>
      </c>
      <c r="CJ294" s="262">
        <v>0</v>
      </c>
      <c r="CK294" s="262">
        <f t="shared" si="324"/>
        <v>0</v>
      </c>
      <c r="CL294" s="262">
        <f t="shared" si="325"/>
        <v>0</v>
      </c>
      <c r="CM294" s="262">
        <f t="shared" si="326"/>
        <v>0</v>
      </c>
      <c r="CN294" s="262">
        <v>0</v>
      </c>
      <c r="CO294" s="262">
        <f t="shared" si="327"/>
        <v>0</v>
      </c>
      <c r="CP294" s="262">
        <f t="shared" si="328"/>
        <v>0</v>
      </c>
      <c r="CQ294" s="262">
        <f t="shared" si="329"/>
        <v>0</v>
      </c>
      <c r="CR294" s="262">
        <v>0</v>
      </c>
      <c r="CS294" s="262">
        <f t="shared" si="330"/>
        <v>0</v>
      </c>
      <c r="CT294" s="262">
        <f t="shared" si="331"/>
        <v>0</v>
      </c>
      <c r="CU294" s="262">
        <f t="shared" si="332"/>
        <v>0</v>
      </c>
      <c r="CV294" s="262">
        <f t="shared" si="333"/>
        <v>0</v>
      </c>
      <c r="CW294" s="262">
        <f t="shared" si="334"/>
        <v>0</v>
      </c>
      <c r="CX294" s="271">
        <f t="shared" si="335"/>
        <v>0</v>
      </c>
      <c r="CY294" s="271">
        <f t="shared" si="336"/>
        <v>0</v>
      </c>
      <c r="CZ294" s="300">
        <f t="shared" si="337"/>
        <v>0</v>
      </c>
      <c r="DA294" s="300">
        <f t="shared" si="338"/>
        <v>0</v>
      </c>
      <c r="DB294" s="300">
        <f t="shared" si="339"/>
        <v>0</v>
      </c>
      <c r="DC294" s="300"/>
      <c r="DD294" s="300"/>
      <c r="DE294" s="300"/>
      <c r="DF294" s="300"/>
    </row>
    <row r="295" spans="1:156" s="3" customFormat="1" x14ac:dyDescent="0.35">
      <c r="A295" s="68" t="s">
        <v>11</v>
      </c>
      <c r="B295" s="25" t="s">
        <v>788</v>
      </c>
      <c r="C295" s="6" t="s">
        <v>369</v>
      </c>
      <c r="D295" s="7" t="s">
        <v>110</v>
      </c>
      <c r="E295" s="7">
        <v>12</v>
      </c>
      <c r="F295" s="7">
        <v>28</v>
      </c>
      <c r="G295" s="8">
        <v>37080680</v>
      </c>
      <c r="H295" s="9">
        <f t="shared" si="284"/>
        <v>1324310</v>
      </c>
      <c r="I295" s="10">
        <v>205316460038</v>
      </c>
      <c r="J295" s="10">
        <v>142270</v>
      </c>
      <c r="K295" s="10" t="s">
        <v>533</v>
      </c>
      <c r="L295" s="11">
        <v>0</v>
      </c>
      <c r="M295" s="8">
        <v>264840492971</v>
      </c>
      <c r="N295" s="8">
        <v>164712</v>
      </c>
      <c r="O295" s="61" t="s">
        <v>725</v>
      </c>
      <c r="P295" s="11">
        <v>0</v>
      </c>
      <c r="Q295" s="12">
        <v>253169443280</v>
      </c>
      <c r="R295" s="12">
        <v>155272</v>
      </c>
      <c r="S295" s="12">
        <v>5</v>
      </c>
      <c r="T295" s="12">
        <v>54964</v>
      </c>
      <c r="U295" s="11" t="s">
        <v>979</v>
      </c>
      <c r="V295" s="11"/>
      <c r="W295" s="11">
        <v>0</v>
      </c>
      <c r="X295" s="13">
        <f t="shared" ref="X295:X311" si="350">(Z295/F295)/E295</f>
        <v>35</v>
      </c>
      <c r="Y295" s="14">
        <f t="shared" ref="Y295:Y311" si="351">Z295/F295</f>
        <v>420</v>
      </c>
      <c r="Z295" s="15">
        <v>11760</v>
      </c>
      <c r="AA295" s="15">
        <f t="shared" ref="AA295:AA311" si="352">Z295*H295</f>
        <v>15573885600</v>
      </c>
      <c r="AB295" s="16"/>
      <c r="AC295" s="16"/>
      <c r="AD295" s="269">
        <f t="shared" si="340"/>
        <v>35</v>
      </c>
      <c r="AE295" s="269">
        <f t="shared" si="348"/>
        <v>420</v>
      </c>
      <c r="AF295" s="283">
        <v>11760</v>
      </c>
      <c r="AG295" s="18">
        <f t="shared" si="345"/>
        <v>15573885600</v>
      </c>
      <c r="AH295" s="59"/>
      <c r="AI295" s="129">
        <f t="shared" si="349"/>
        <v>1</v>
      </c>
      <c r="AJ295" s="290">
        <v>0.3</v>
      </c>
      <c r="AK295" s="9">
        <f t="shared" si="346"/>
        <v>3528</v>
      </c>
      <c r="AL295" s="259">
        <f t="shared" si="347"/>
        <v>15288</v>
      </c>
      <c r="AM295" s="259">
        <f t="shared" si="344"/>
        <v>20246051280</v>
      </c>
      <c r="AN295" s="262">
        <v>588</v>
      </c>
      <c r="AO295" s="262">
        <f t="shared" si="285"/>
        <v>778694280</v>
      </c>
      <c r="AP295" s="262">
        <f t="shared" si="286"/>
        <v>176.4</v>
      </c>
      <c r="AQ295" s="262">
        <f t="shared" si="287"/>
        <v>233608284</v>
      </c>
      <c r="AR295" s="274">
        <v>823.2</v>
      </c>
      <c r="AS295" s="274">
        <f t="shared" si="288"/>
        <v>1090171992</v>
      </c>
      <c r="AT295" s="274">
        <f t="shared" si="289"/>
        <v>246.96</v>
      </c>
      <c r="AU295" s="274">
        <f t="shared" si="290"/>
        <v>327051597.60000002</v>
      </c>
      <c r="AV295" s="262">
        <v>823.2</v>
      </c>
      <c r="AW295" s="262">
        <f t="shared" si="291"/>
        <v>1090171992</v>
      </c>
      <c r="AX295" s="262">
        <f t="shared" si="292"/>
        <v>246.96</v>
      </c>
      <c r="AY295" s="262">
        <f t="shared" si="293"/>
        <v>327051597.60000002</v>
      </c>
      <c r="AZ295" s="262">
        <f t="shared" si="294"/>
        <v>2234.4</v>
      </c>
      <c r="BA295" s="262">
        <f t="shared" si="295"/>
        <v>2959038264</v>
      </c>
      <c r="BB295" s="262">
        <f t="shared" si="296"/>
        <v>670.32</v>
      </c>
      <c r="BC295" s="262">
        <f t="shared" si="297"/>
        <v>887711479.20000005</v>
      </c>
      <c r="BD295" s="261">
        <v>823.2</v>
      </c>
      <c r="BE295" s="262">
        <f t="shared" si="298"/>
        <v>1090171992</v>
      </c>
      <c r="BF295" s="262">
        <f t="shared" si="299"/>
        <v>246.96</v>
      </c>
      <c r="BG295" s="262">
        <f t="shared" si="300"/>
        <v>327051597.60000002</v>
      </c>
      <c r="BH295" s="262">
        <v>940.80000000000007</v>
      </c>
      <c r="BI295" s="262">
        <f t="shared" si="301"/>
        <v>1245910848</v>
      </c>
      <c r="BJ295" s="262">
        <f t="shared" si="302"/>
        <v>282.24</v>
      </c>
      <c r="BK295" s="262">
        <f t="shared" si="303"/>
        <v>373773254.40000004</v>
      </c>
      <c r="BL295" s="262">
        <v>705.6</v>
      </c>
      <c r="BM295" s="262">
        <f t="shared" si="304"/>
        <v>934433136</v>
      </c>
      <c r="BN295" s="262">
        <f t="shared" si="305"/>
        <v>211.68</v>
      </c>
      <c r="BO295" s="262">
        <f t="shared" si="306"/>
        <v>280329940.80000001</v>
      </c>
      <c r="BP295" s="262">
        <f t="shared" si="307"/>
        <v>2469.6000000000004</v>
      </c>
      <c r="BQ295" s="262">
        <f t="shared" si="308"/>
        <v>3270515976</v>
      </c>
      <c r="BR295" s="262">
        <f t="shared" si="309"/>
        <v>740.88</v>
      </c>
      <c r="BS295" s="262">
        <f t="shared" si="310"/>
        <v>981154792.80000007</v>
      </c>
      <c r="BT295" s="262">
        <v>1293.5999999999999</v>
      </c>
      <c r="BU295" s="262">
        <f t="shared" si="311"/>
        <v>1713127415.9999998</v>
      </c>
      <c r="BV295" s="262">
        <f t="shared" si="312"/>
        <v>388.08</v>
      </c>
      <c r="BW295" s="262">
        <f t="shared" si="313"/>
        <v>513938224.79999995</v>
      </c>
      <c r="BX295" s="261">
        <v>1293.5999999999999</v>
      </c>
      <c r="BY295" s="262">
        <f t="shared" si="314"/>
        <v>1713127415.9999998</v>
      </c>
      <c r="BZ295" s="262">
        <f t="shared" si="315"/>
        <v>388.08</v>
      </c>
      <c r="CA295" s="262">
        <f t="shared" si="316"/>
        <v>513938224.79999995</v>
      </c>
      <c r="CB295" s="262">
        <v>1176</v>
      </c>
      <c r="CC295" s="262">
        <f t="shared" si="317"/>
        <v>1557388560</v>
      </c>
      <c r="CD295" s="262">
        <f t="shared" si="318"/>
        <v>352.8</v>
      </c>
      <c r="CE295" s="262">
        <f t="shared" si="319"/>
        <v>467216568</v>
      </c>
      <c r="CF295" s="262">
        <f t="shared" si="320"/>
        <v>3763.2</v>
      </c>
      <c r="CG295" s="262">
        <f t="shared" si="321"/>
        <v>4983643392</v>
      </c>
      <c r="CH295" s="262">
        <f t="shared" si="322"/>
        <v>513938965.67999995</v>
      </c>
      <c r="CI295" s="262">
        <f t="shared" si="323"/>
        <v>1495093017.5999999</v>
      </c>
      <c r="CJ295" s="262">
        <v>1293.5999999999999</v>
      </c>
      <c r="CK295" s="262">
        <f t="shared" si="324"/>
        <v>1713127415.9999998</v>
      </c>
      <c r="CL295" s="262">
        <f t="shared" si="325"/>
        <v>388.08</v>
      </c>
      <c r="CM295" s="262">
        <f t="shared" si="326"/>
        <v>513938224.79999995</v>
      </c>
      <c r="CN295" s="262">
        <v>1176</v>
      </c>
      <c r="CO295" s="262">
        <f t="shared" si="327"/>
        <v>1557388560</v>
      </c>
      <c r="CP295" s="262">
        <f t="shared" si="328"/>
        <v>352.8</v>
      </c>
      <c r="CQ295" s="262">
        <f t="shared" si="329"/>
        <v>467216568</v>
      </c>
      <c r="CR295" s="262">
        <v>823.2</v>
      </c>
      <c r="CS295" s="262">
        <f t="shared" si="330"/>
        <v>1090171992</v>
      </c>
      <c r="CT295" s="262">
        <f t="shared" si="331"/>
        <v>246.96</v>
      </c>
      <c r="CU295" s="262">
        <f t="shared" si="332"/>
        <v>327051597.60000002</v>
      </c>
      <c r="CV295" s="262">
        <f t="shared" si="333"/>
        <v>3292.8</v>
      </c>
      <c r="CW295" s="262">
        <f t="shared" si="334"/>
        <v>4360687968</v>
      </c>
      <c r="CX295" s="271">
        <f t="shared" si="335"/>
        <v>987.83999999999992</v>
      </c>
      <c r="CY295" s="271">
        <f t="shared" si="336"/>
        <v>1308206390.4000001</v>
      </c>
      <c r="CZ295" s="300">
        <f t="shared" si="337"/>
        <v>3527.9999999999995</v>
      </c>
      <c r="DA295" s="300">
        <f t="shared" si="338"/>
        <v>4672165680</v>
      </c>
      <c r="DB295" s="300">
        <f t="shared" si="339"/>
        <v>0</v>
      </c>
      <c r="DC295" s="300"/>
      <c r="DD295" s="300"/>
      <c r="DE295" s="300"/>
      <c r="DF295" s="300"/>
      <c r="DG295" s="300"/>
      <c r="DH295" s="300"/>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row>
    <row r="296" spans="1:156" s="3" customFormat="1" x14ac:dyDescent="0.35">
      <c r="A296" s="68" t="s">
        <v>11</v>
      </c>
      <c r="B296" s="25" t="s">
        <v>789</v>
      </c>
      <c r="C296" s="6" t="s">
        <v>370</v>
      </c>
      <c r="D296" s="7" t="s">
        <v>110</v>
      </c>
      <c r="E296" s="7">
        <v>12</v>
      </c>
      <c r="F296" s="7">
        <v>28</v>
      </c>
      <c r="G296" s="8">
        <v>74211620</v>
      </c>
      <c r="H296" s="9">
        <f t="shared" si="284"/>
        <v>2650415</v>
      </c>
      <c r="I296" s="10">
        <v>313840125168</v>
      </c>
      <c r="J296" s="10">
        <v>110138</v>
      </c>
      <c r="K296" s="10" t="s">
        <v>534</v>
      </c>
      <c r="L296" s="11">
        <v>0</v>
      </c>
      <c r="M296" s="8">
        <v>289613820818</v>
      </c>
      <c r="N296" s="8">
        <v>91428</v>
      </c>
      <c r="O296" s="61" t="s">
        <v>726</v>
      </c>
      <c r="P296" s="11">
        <v>0</v>
      </c>
      <c r="Q296" s="12">
        <v>162800549100</v>
      </c>
      <c r="R296" s="12">
        <v>49890</v>
      </c>
      <c r="S296" s="12">
        <v>4</v>
      </c>
      <c r="T296" s="12">
        <v>26348</v>
      </c>
      <c r="U296" s="11" t="s">
        <v>980</v>
      </c>
      <c r="V296" s="11"/>
      <c r="W296" s="11">
        <v>0</v>
      </c>
      <c r="X296" s="13">
        <f t="shared" si="350"/>
        <v>25</v>
      </c>
      <c r="Y296" s="14">
        <f t="shared" si="351"/>
        <v>300</v>
      </c>
      <c r="Z296" s="15">
        <v>8400</v>
      </c>
      <c r="AA296" s="15">
        <f t="shared" si="352"/>
        <v>22263486000</v>
      </c>
      <c r="AB296" s="16"/>
      <c r="AC296" s="16"/>
      <c r="AD296" s="269">
        <f t="shared" si="340"/>
        <v>25</v>
      </c>
      <c r="AE296" s="269">
        <f t="shared" si="348"/>
        <v>300</v>
      </c>
      <c r="AF296" s="283">
        <v>8400</v>
      </c>
      <c r="AG296" s="18">
        <f t="shared" si="345"/>
        <v>22263486000</v>
      </c>
      <c r="AH296" s="59"/>
      <c r="AI296" s="129">
        <f t="shared" si="349"/>
        <v>1</v>
      </c>
      <c r="AJ296" s="290">
        <v>0.3</v>
      </c>
      <c r="AK296" s="9">
        <f t="shared" si="346"/>
        <v>2520</v>
      </c>
      <c r="AL296" s="259">
        <f t="shared" si="347"/>
        <v>10920</v>
      </c>
      <c r="AM296" s="259">
        <f t="shared" si="344"/>
        <v>28942531800</v>
      </c>
      <c r="AN296" s="262">
        <v>420</v>
      </c>
      <c r="AO296" s="262">
        <f t="shared" si="285"/>
        <v>1113174300</v>
      </c>
      <c r="AP296" s="262">
        <f t="shared" si="286"/>
        <v>126</v>
      </c>
      <c r="AQ296" s="262">
        <f t="shared" si="287"/>
        <v>333952290</v>
      </c>
      <c r="AR296" s="274">
        <v>588</v>
      </c>
      <c r="AS296" s="274">
        <f t="shared" si="288"/>
        <v>1558444020</v>
      </c>
      <c r="AT296" s="274">
        <f t="shared" si="289"/>
        <v>176.4</v>
      </c>
      <c r="AU296" s="274">
        <f t="shared" si="290"/>
        <v>467533206</v>
      </c>
      <c r="AV296" s="262">
        <v>588</v>
      </c>
      <c r="AW296" s="262">
        <f t="shared" si="291"/>
        <v>1558444020</v>
      </c>
      <c r="AX296" s="262">
        <f t="shared" si="292"/>
        <v>176.4</v>
      </c>
      <c r="AY296" s="262">
        <f t="shared" si="293"/>
        <v>467533206</v>
      </c>
      <c r="AZ296" s="262">
        <f t="shared" si="294"/>
        <v>1596</v>
      </c>
      <c r="BA296" s="262">
        <f t="shared" si="295"/>
        <v>4230062340</v>
      </c>
      <c r="BB296" s="262">
        <f t="shared" si="296"/>
        <v>478.8</v>
      </c>
      <c r="BC296" s="262">
        <f t="shared" si="297"/>
        <v>1269018702</v>
      </c>
      <c r="BD296" s="261">
        <v>588</v>
      </c>
      <c r="BE296" s="262">
        <f t="shared" si="298"/>
        <v>1558444020</v>
      </c>
      <c r="BF296" s="262">
        <f t="shared" si="299"/>
        <v>176.4</v>
      </c>
      <c r="BG296" s="262">
        <f t="shared" si="300"/>
        <v>467533206</v>
      </c>
      <c r="BH296" s="262">
        <v>672</v>
      </c>
      <c r="BI296" s="262">
        <f t="shared" si="301"/>
        <v>1781078880</v>
      </c>
      <c r="BJ296" s="262">
        <f t="shared" si="302"/>
        <v>201.6</v>
      </c>
      <c r="BK296" s="262">
        <f t="shared" si="303"/>
        <v>534323664</v>
      </c>
      <c r="BL296" s="262">
        <v>504</v>
      </c>
      <c r="BM296" s="262">
        <f t="shared" si="304"/>
        <v>1335809160</v>
      </c>
      <c r="BN296" s="262">
        <f t="shared" si="305"/>
        <v>151.19999999999999</v>
      </c>
      <c r="BO296" s="262">
        <f t="shared" si="306"/>
        <v>400742747.99999994</v>
      </c>
      <c r="BP296" s="262">
        <f t="shared" si="307"/>
        <v>1764</v>
      </c>
      <c r="BQ296" s="262">
        <f t="shared" si="308"/>
        <v>4675332060</v>
      </c>
      <c r="BR296" s="262">
        <f t="shared" si="309"/>
        <v>529.19999999999993</v>
      </c>
      <c r="BS296" s="262">
        <f t="shared" si="310"/>
        <v>1402599618</v>
      </c>
      <c r="BT296" s="262">
        <v>924</v>
      </c>
      <c r="BU296" s="262">
        <f t="shared" si="311"/>
        <v>2448983460</v>
      </c>
      <c r="BV296" s="262">
        <f t="shared" si="312"/>
        <v>277.2</v>
      </c>
      <c r="BW296" s="262">
        <f t="shared" si="313"/>
        <v>734695038</v>
      </c>
      <c r="BX296" s="261">
        <v>924</v>
      </c>
      <c r="BY296" s="262">
        <f t="shared" si="314"/>
        <v>2448983460</v>
      </c>
      <c r="BZ296" s="262">
        <f t="shared" si="315"/>
        <v>277.2</v>
      </c>
      <c r="CA296" s="262">
        <f t="shared" si="316"/>
        <v>734695038</v>
      </c>
      <c r="CB296" s="262">
        <v>840</v>
      </c>
      <c r="CC296" s="262">
        <f t="shared" si="317"/>
        <v>2226348600</v>
      </c>
      <c r="CD296" s="262">
        <f t="shared" si="318"/>
        <v>252</v>
      </c>
      <c r="CE296" s="262">
        <f t="shared" si="319"/>
        <v>667904580</v>
      </c>
      <c r="CF296" s="262">
        <f t="shared" si="320"/>
        <v>2688</v>
      </c>
      <c r="CG296" s="262">
        <f t="shared" si="321"/>
        <v>7124315520</v>
      </c>
      <c r="CH296" s="262">
        <f t="shared" si="322"/>
        <v>734695567.20000005</v>
      </c>
      <c r="CI296" s="262">
        <f t="shared" si="323"/>
        <v>2137294656</v>
      </c>
      <c r="CJ296" s="262">
        <v>924</v>
      </c>
      <c r="CK296" s="262">
        <f t="shared" si="324"/>
        <v>2448983460</v>
      </c>
      <c r="CL296" s="262">
        <f t="shared" si="325"/>
        <v>277.2</v>
      </c>
      <c r="CM296" s="262">
        <f t="shared" si="326"/>
        <v>734695038</v>
      </c>
      <c r="CN296" s="262">
        <v>840</v>
      </c>
      <c r="CO296" s="262">
        <f t="shared" si="327"/>
        <v>2226348600</v>
      </c>
      <c r="CP296" s="262">
        <f t="shared" si="328"/>
        <v>252</v>
      </c>
      <c r="CQ296" s="262">
        <f t="shared" si="329"/>
        <v>667904580</v>
      </c>
      <c r="CR296" s="262">
        <v>588</v>
      </c>
      <c r="CS296" s="262">
        <f t="shared" si="330"/>
        <v>1558444020</v>
      </c>
      <c r="CT296" s="262">
        <f t="shared" si="331"/>
        <v>176.4</v>
      </c>
      <c r="CU296" s="262">
        <f t="shared" si="332"/>
        <v>467533206</v>
      </c>
      <c r="CV296" s="262">
        <f t="shared" si="333"/>
        <v>2352</v>
      </c>
      <c r="CW296" s="262">
        <f t="shared" si="334"/>
        <v>6233776080</v>
      </c>
      <c r="CX296" s="271">
        <f t="shared" si="335"/>
        <v>705.59999999999991</v>
      </c>
      <c r="CY296" s="271">
        <f t="shared" si="336"/>
        <v>1870132824</v>
      </c>
      <c r="CZ296" s="300">
        <f t="shared" si="337"/>
        <v>2520</v>
      </c>
      <c r="DA296" s="300">
        <f t="shared" si="338"/>
        <v>6679045800</v>
      </c>
      <c r="DB296" s="300">
        <f t="shared" si="339"/>
        <v>0</v>
      </c>
      <c r="DC296" s="300"/>
      <c r="DD296" s="300"/>
      <c r="DE296" s="300"/>
      <c r="DF296" s="300"/>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row>
    <row r="297" spans="1:156" s="3" customFormat="1" x14ac:dyDescent="0.35">
      <c r="A297" s="68" t="s">
        <v>11</v>
      </c>
      <c r="B297" s="25" t="s">
        <v>790</v>
      </c>
      <c r="C297" s="6" t="s">
        <v>373</v>
      </c>
      <c r="D297" s="7"/>
      <c r="E297" s="7">
        <v>12</v>
      </c>
      <c r="F297" s="7">
        <v>35</v>
      </c>
      <c r="G297" s="8">
        <v>35000000</v>
      </c>
      <c r="H297" s="9">
        <f t="shared" si="284"/>
        <v>1000000</v>
      </c>
      <c r="I297" s="10">
        <v>1629243000</v>
      </c>
      <c r="J297" s="10">
        <v>1484</v>
      </c>
      <c r="K297" s="10" t="s">
        <v>538</v>
      </c>
      <c r="L297" s="11">
        <v>0</v>
      </c>
      <c r="M297" s="8">
        <v>65273600</v>
      </c>
      <c r="N297" s="8">
        <v>56</v>
      </c>
      <c r="O297" s="61" t="s">
        <v>729</v>
      </c>
      <c r="P297" s="11">
        <v>0</v>
      </c>
      <c r="Q297" s="12">
        <v>0</v>
      </c>
      <c r="R297" s="12">
        <v>14910</v>
      </c>
      <c r="S297" s="12">
        <v>1</v>
      </c>
      <c r="T297" s="12"/>
      <c r="U297" s="11" t="s">
        <v>469</v>
      </c>
      <c r="V297" s="11"/>
      <c r="W297" s="11">
        <v>1</v>
      </c>
      <c r="X297" s="13">
        <f t="shared" ref="X297:X305" si="353">(Z297/F297)/E297</f>
        <v>58.714285714285715</v>
      </c>
      <c r="Y297" s="14">
        <f t="shared" ref="Y297:Y305" si="354">Z297/F297</f>
        <v>704.57142857142856</v>
      </c>
      <c r="Z297" s="15">
        <v>24660</v>
      </c>
      <c r="AA297" s="15">
        <f t="shared" ref="AA297:AA305" si="355">Z297*H297</f>
        <v>24660000000</v>
      </c>
      <c r="AB297" s="16"/>
      <c r="AC297" s="16"/>
      <c r="AD297" s="269">
        <f t="shared" si="340"/>
        <v>58.714285714285715</v>
      </c>
      <c r="AE297" s="269">
        <f t="shared" si="348"/>
        <v>704.57142857142856</v>
      </c>
      <c r="AF297" s="283">
        <v>24660</v>
      </c>
      <c r="AG297" s="18">
        <f t="shared" si="345"/>
        <v>24660000000</v>
      </c>
      <c r="AH297" s="59"/>
      <c r="AI297" s="129">
        <f t="shared" si="349"/>
        <v>1</v>
      </c>
      <c r="AJ297" s="290">
        <v>0.3</v>
      </c>
      <c r="AK297" s="9">
        <f t="shared" si="346"/>
        <v>7398</v>
      </c>
      <c r="AL297" s="259">
        <f t="shared" si="347"/>
        <v>32058</v>
      </c>
      <c r="AM297" s="259">
        <f t="shared" si="344"/>
        <v>32058000000</v>
      </c>
      <c r="AN297" s="262">
        <v>1233</v>
      </c>
      <c r="AO297" s="262">
        <f t="shared" si="285"/>
        <v>1233000000</v>
      </c>
      <c r="AP297" s="262">
        <f t="shared" si="286"/>
        <v>369.9</v>
      </c>
      <c r="AQ297" s="262">
        <f t="shared" si="287"/>
        <v>369900000</v>
      </c>
      <c r="AR297" s="274">
        <v>1726.2000000000003</v>
      </c>
      <c r="AS297" s="274">
        <f t="shared" si="288"/>
        <v>1726200000.0000002</v>
      </c>
      <c r="AT297" s="274">
        <f t="shared" si="289"/>
        <v>517.86</v>
      </c>
      <c r="AU297" s="274">
        <f t="shared" si="290"/>
        <v>517860000</v>
      </c>
      <c r="AV297" s="262">
        <v>1726.2000000000003</v>
      </c>
      <c r="AW297" s="262">
        <f t="shared" si="291"/>
        <v>1726200000.0000002</v>
      </c>
      <c r="AX297" s="262">
        <f t="shared" si="292"/>
        <v>517.86</v>
      </c>
      <c r="AY297" s="262">
        <f t="shared" si="293"/>
        <v>517860000</v>
      </c>
      <c r="AZ297" s="262">
        <f t="shared" si="294"/>
        <v>4685.4000000000005</v>
      </c>
      <c r="BA297" s="262">
        <f t="shared" si="295"/>
        <v>4685400000</v>
      </c>
      <c r="BB297" s="262">
        <f t="shared" si="296"/>
        <v>1405.62</v>
      </c>
      <c r="BC297" s="262">
        <f t="shared" si="297"/>
        <v>1405620000</v>
      </c>
      <c r="BD297" s="261">
        <v>1726.2000000000003</v>
      </c>
      <c r="BE297" s="262">
        <f t="shared" si="298"/>
        <v>1726200000.0000002</v>
      </c>
      <c r="BF297" s="262">
        <f t="shared" si="299"/>
        <v>517.86</v>
      </c>
      <c r="BG297" s="262">
        <f t="shared" si="300"/>
        <v>517860000</v>
      </c>
      <c r="BH297" s="262">
        <v>1972.8</v>
      </c>
      <c r="BI297" s="262">
        <f t="shared" si="301"/>
        <v>1972800000</v>
      </c>
      <c r="BJ297" s="262">
        <f t="shared" si="302"/>
        <v>591.83999999999992</v>
      </c>
      <c r="BK297" s="262">
        <f t="shared" si="303"/>
        <v>591839999.99999988</v>
      </c>
      <c r="BL297" s="262">
        <v>1479.6</v>
      </c>
      <c r="BM297" s="262">
        <f t="shared" si="304"/>
        <v>1479600000</v>
      </c>
      <c r="BN297" s="262">
        <f t="shared" si="305"/>
        <v>443.87999999999994</v>
      </c>
      <c r="BO297" s="262">
        <f t="shared" si="306"/>
        <v>443879999.99999994</v>
      </c>
      <c r="BP297" s="262">
        <f t="shared" si="307"/>
        <v>5178.6000000000004</v>
      </c>
      <c r="BQ297" s="262">
        <f t="shared" si="308"/>
        <v>5178600000</v>
      </c>
      <c r="BR297" s="262">
        <f t="shared" si="309"/>
        <v>1553.58</v>
      </c>
      <c r="BS297" s="262">
        <f t="shared" si="310"/>
        <v>1553579999.9999998</v>
      </c>
      <c r="BT297" s="262">
        <v>2712.6</v>
      </c>
      <c r="BU297" s="262">
        <f t="shared" si="311"/>
        <v>2712600000</v>
      </c>
      <c r="BV297" s="262">
        <f t="shared" si="312"/>
        <v>813.78</v>
      </c>
      <c r="BW297" s="262">
        <f t="shared" si="313"/>
        <v>813780000</v>
      </c>
      <c r="BX297" s="261">
        <v>2712.6</v>
      </c>
      <c r="BY297" s="262">
        <f t="shared" si="314"/>
        <v>2712600000</v>
      </c>
      <c r="BZ297" s="262">
        <f t="shared" si="315"/>
        <v>813.78</v>
      </c>
      <c r="CA297" s="262">
        <f t="shared" si="316"/>
        <v>813780000</v>
      </c>
      <c r="CB297" s="262">
        <v>2466</v>
      </c>
      <c r="CC297" s="262">
        <f t="shared" si="317"/>
        <v>2466000000</v>
      </c>
      <c r="CD297" s="262">
        <f t="shared" si="318"/>
        <v>739.8</v>
      </c>
      <c r="CE297" s="262">
        <f t="shared" si="319"/>
        <v>739800000</v>
      </c>
      <c r="CF297" s="262">
        <f t="shared" si="320"/>
        <v>7891.2000000000007</v>
      </c>
      <c r="CG297" s="262">
        <f t="shared" si="321"/>
        <v>7891200000</v>
      </c>
      <c r="CH297" s="262">
        <f t="shared" si="322"/>
        <v>813781553.57999992</v>
      </c>
      <c r="CI297" s="262">
        <f t="shared" si="323"/>
        <v>2367360000</v>
      </c>
      <c r="CJ297" s="262">
        <v>2712.6</v>
      </c>
      <c r="CK297" s="262">
        <f t="shared" si="324"/>
        <v>2712600000</v>
      </c>
      <c r="CL297" s="262">
        <f t="shared" si="325"/>
        <v>813.78</v>
      </c>
      <c r="CM297" s="262">
        <f t="shared" si="326"/>
        <v>813780000</v>
      </c>
      <c r="CN297" s="262">
        <v>2466</v>
      </c>
      <c r="CO297" s="262">
        <f t="shared" si="327"/>
        <v>2466000000</v>
      </c>
      <c r="CP297" s="262">
        <f t="shared" si="328"/>
        <v>739.8</v>
      </c>
      <c r="CQ297" s="262">
        <f t="shared" si="329"/>
        <v>739800000</v>
      </c>
      <c r="CR297" s="262">
        <v>1726.2000000000003</v>
      </c>
      <c r="CS297" s="262">
        <f t="shared" si="330"/>
        <v>1726200000.0000002</v>
      </c>
      <c r="CT297" s="262">
        <f t="shared" si="331"/>
        <v>517.86</v>
      </c>
      <c r="CU297" s="262">
        <f t="shared" si="332"/>
        <v>517860000</v>
      </c>
      <c r="CV297" s="262">
        <f t="shared" si="333"/>
        <v>6904.8000000000011</v>
      </c>
      <c r="CW297" s="262">
        <f t="shared" si="334"/>
        <v>6904800000</v>
      </c>
      <c r="CX297" s="271">
        <f t="shared" si="335"/>
        <v>2071.4399999999996</v>
      </c>
      <c r="CY297" s="271">
        <f t="shared" si="336"/>
        <v>2071440000</v>
      </c>
      <c r="CZ297" s="300">
        <f t="shared" si="337"/>
        <v>7397.9999999999982</v>
      </c>
      <c r="DA297" s="300">
        <f t="shared" si="338"/>
        <v>7398000000</v>
      </c>
      <c r="DB297" s="300">
        <f t="shared" si="339"/>
        <v>0</v>
      </c>
      <c r="DC297" s="300"/>
      <c r="DD297" s="300"/>
      <c r="DE297" s="300"/>
      <c r="DF297" s="300"/>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row>
    <row r="298" spans="1:156" s="3" customFormat="1" x14ac:dyDescent="0.35">
      <c r="A298" s="68" t="s">
        <v>11</v>
      </c>
      <c r="B298" s="25" t="s">
        <v>791</v>
      </c>
      <c r="C298" s="6" t="s">
        <v>374</v>
      </c>
      <c r="D298" s="7"/>
      <c r="E298" s="7">
        <v>12</v>
      </c>
      <c r="F298" s="7">
        <v>35</v>
      </c>
      <c r="G298" s="8">
        <v>71750000</v>
      </c>
      <c r="H298" s="9">
        <f t="shared" si="284"/>
        <v>2050000</v>
      </c>
      <c r="I298" s="10">
        <v>556969262710</v>
      </c>
      <c r="J298" s="10">
        <v>237390</v>
      </c>
      <c r="K298" s="10" t="s">
        <v>539</v>
      </c>
      <c r="L298" s="11">
        <v>0</v>
      </c>
      <c r="M298" s="8">
        <v>1287920124262</v>
      </c>
      <c r="N298" s="8">
        <v>535410</v>
      </c>
      <c r="O298" s="61" t="s">
        <v>730</v>
      </c>
      <c r="P298" s="11">
        <v>0</v>
      </c>
      <c r="Q298" s="12">
        <v>2100094200000</v>
      </c>
      <c r="R298" s="12">
        <v>837965</v>
      </c>
      <c r="S298" s="12">
        <v>7</v>
      </c>
      <c r="T298" s="12">
        <v>200970</v>
      </c>
      <c r="U298" s="11" t="s">
        <v>983</v>
      </c>
      <c r="V298" s="12">
        <v>5915</v>
      </c>
      <c r="W298" s="11">
        <v>0</v>
      </c>
      <c r="X298" s="13">
        <f t="shared" si="353"/>
        <v>246.85714285714286</v>
      </c>
      <c r="Y298" s="14">
        <f t="shared" si="354"/>
        <v>2962.2857142857142</v>
      </c>
      <c r="Z298" s="15">
        <v>103680</v>
      </c>
      <c r="AA298" s="15">
        <f t="shared" si="355"/>
        <v>212544000000</v>
      </c>
      <c r="AB298" s="16"/>
      <c r="AC298" s="16"/>
      <c r="AD298" s="269">
        <f t="shared" si="340"/>
        <v>246.85714285714286</v>
      </c>
      <c r="AE298" s="269">
        <f t="shared" si="348"/>
        <v>2962.2857142857142</v>
      </c>
      <c r="AF298" s="283">
        <v>103680</v>
      </c>
      <c r="AG298" s="18">
        <f t="shared" si="345"/>
        <v>212544000000</v>
      </c>
      <c r="AH298" s="59"/>
      <c r="AI298" s="129">
        <f t="shared" si="349"/>
        <v>1</v>
      </c>
      <c r="AJ298" s="290">
        <v>0.3</v>
      </c>
      <c r="AK298" s="9">
        <f t="shared" si="346"/>
        <v>31104</v>
      </c>
      <c r="AL298" s="259">
        <f t="shared" si="347"/>
        <v>134784</v>
      </c>
      <c r="AM298" s="259">
        <f t="shared" si="344"/>
        <v>276307200000</v>
      </c>
      <c r="AN298" s="262">
        <v>5184</v>
      </c>
      <c r="AO298" s="262">
        <f t="shared" si="285"/>
        <v>10627200000</v>
      </c>
      <c r="AP298" s="262">
        <f t="shared" si="286"/>
        <v>1555.2</v>
      </c>
      <c r="AQ298" s="262">
        <f t="shared" si="287"/>
        <v>3188160000</v>
      </c>
      <c r="AR298" s="274">
        <v>7257.6</v>
      </c>
      <c r="AS298" s="274">
        <f t="shared" si="288"/>
        <v>14878080000</v>
      </c>
      <c r="AT298" s="274">
        <f t="shared" si="289"/>
        <v>2177.2800000000002</v>
      </c>
      <c r="AU298" s="274">
        <f t="shared" si="290"/>
        <v>4463424000</v>
      </c>
      <c r="AV298" s="262">
        <v>7257.6</v>
      </c>
      <c r="AW298" s="262">
        <f t="shared" si="291"/>
        <v>14878080000</v>
      </c>
      <c r="AX298" s="262">
        <f t="shared" si="292"/>
        <v>2177.2800000000002</v>
      </c>
      <c r="AY298" s="262">
        <f t="shared" si="293"/>
        <v>4463424000</v>
      </c>
      <c r="AZ298" s="262">
        <f t="shared" si="294"/>
        <v>19699.2</v>
      </c>
      <c r="BA298" s="262">
        <f t="shared" si="295"/>
        <v>40383360000</v>
      </c>
      <c r="BB298" s="262">
        <f t="shared" si="296"/>
        <v>5909.76</v>
      </c>
      <c r="BC298" s="262">
        <f t="shared" si="297"/>
        <v>12115008000</v>
      </c>
      <c r="BD298" s="261">
        <v>7257.6</v>
      </c>
      <c r="BE298" s="262">
        <f t="shared" si="298"/>
        <v>14878080000</v>
      </c>
      <c r="BF298" s="262">
        <f t="shared" si="299"/>
        <v>2177.2800000000002</v>
      </c>
      <c r="BG298" s="262">
        <f t="shared" si="300"/>
        <v>4463424000</v>
      </c>
      <c r="BH298" s="262">
        <v>8294.4</v>
      </c>
      <c r="BI298" s="262">
        <f t="shared" si="301"/>
        <v>17003520000</v>
      </c>
      <c r="BJ298" s="262">
        <f t="shared" si="302"/>
        <v>2488.3199999999997</v>
      </c>
      <c r="BK298" s="262">
        <f t="shared" si="303"/>
        <v>5101055999.999999</v>
      </c>
      <c r="BL298" s="262">
        <v>6220.8</v>
      </c>
      <c r="BM298" s="262">
        <f t="shared" si="304"/>
        <v>12752640000</v>
      </c>
      <c r="BN298" s="262">
        <f t="shared" si="305"/>
        <v>1866.24</v>
      </c>
      <c r="BO298" s="262">
        <f t="shared" si="306"/>
        <v>3825792000</v>
      </c>
      <c r="BP298" s="262">
        <f t="shared" si="307"/>
        <v>21772.800000000003</v>
      </c>
      <c r="BQ298" s="262">
        <f t="shared" si="308"/>
        <v>44634240000</v>
      </c>
      <c r="BR298" s="262">
        <f t="shared" si="309"/>
        <v>6531.84</v>
      </c>
      <c r="BS298" s="262">
        <f t="shared" si="310"/>
        <v>13390272000</v>
      </c>
      <c r="BT298" s="262">
        <v>11404.8</v>
      </c>
      <c r="BU298" s="262">
        <f t="shared" si="311"/>
        <v>23379840000</v>
      </c>
      <c r="BV298" s="262">
        <f t="shared" si="312"/>
        <v>3421.4399999999996</v>
      </c>
      <c r="BW298" s="262">
        <f t="shared" si="313"/>
        <v>7013951999.999999</v>
      </c>
      <c r="BX298" s="261">
        <v>11404.8</v>
      </c>
      <c r="BY298" s="262">
        <f t="shared" si="314"/>
        <v>23379840000</v>
      </c>
      <c r="BZ298" s="262">
        <f t="shared" si="315"/>
        <v>3421.4399999999996</v>
      </c>
      <c r="CA298" s="262">
        <f t="shared" si="316"/>
        <v>7013951999.999999</v>
      </c>
      <c r="CB298" s="262">
        <v>10368</v>
      </c>
      <c r="CC298" s="262">
        <f t="shared" si="317"/>
        <v>21254400000</v>
      </c>
      <c r="CD298" s="262">
        <f t="shared" si="318"/>
        <v>3110.4</v>
      </c>
      <c r="CE298" s="262">
        <f t="shared" si="319"/>
        <v>6376320000</v>
      </c>
      <c r="CF298" s="262">
        <f t="shared" si="320"/>
        <v>33177.599999999999</v>
      </c>
      <c r="CG298" s="262">
        <f t="shared" si="321"/>
        <v>68014080000</v>
      </c>
      <c r="CH298" s="262">
        <f t="shared" si="322"/>
        <v>7013958531.8399982</v>
      </c>
      <c r="CI298" s="262">
        <f t="shared" si="323"/>
        <v>20404224000</v>
      </c>
      <c r="CJ298" s="262">
        <v>11404.8</v>
      </c>
      <c r="CK298" s="262">
        <f t="shared" si="324"/>
        <v>23379840000</v>
      </c>
      <c r="CL298" s="262">
        <f t="shared" si="325"/>
        <v>3421.4399999999996</v>
      </c>
      <c r="CM298" s="262">
        <f t="shared" si="326"/>
        <v>7013951999.999999</v>
      </c>
      <c r="CN298" s="262">
        <v>10368</v>
      </c>
      <c r="CO298" s="262">
        <f t="shared" si="327"/>
        <v>21254400000</v>
      </c>
      <c r="CP298" s="262">
        <f t="shared" si="328"/>
        <v>3110.4</v>
      </c>
      <c r="CQ298" s="262">
        <f t="shared" si="329"/>
        <v>6376320000</v>
      </c>
      <c r="CR298" s="262">
        <v>7257.6</v>
      </c>
      <c r="CS298" s="262">
        <f t="shared" si="330"/>
        <v>14878080000</v>
      </c>
      <c r="CT298" s="262">
        <f t="shared" si="331"/>
        <v>2177.2800000000002</v>
      </c>
      <c r="CU298" s="262">
        <f t="shared" si="332"/>
        <v>4463424000</v>
      </c>
      <c r="CV298" s="262">
        <f t="shared" si="333"/>
        <v>29030.399999999998</v>
      </c>
      <c r="CW298" s="262">
        <f t="shared" si="334"/>
        <v>59512320000</v>
      </c>
      <c r="CX298" s="271">
        <f t="shared" si="335"/>
        <v>8709.119999999999</v>
      </c>
      <c r="CY298" s="271">
        <f t="shared" si="336"/>
        <v>17853696000</v>
      </c>
      <c r="CZ298" s="300">
        <f t="shared" si="337"/>
        <v>31103.999999999996</v>
      </c>
      <c r="DA298" s="300">
        <f t="shared" si="338"/>
        <v>63763200000</v>
      </c>
      <c r="DB298" s="300">
        <f t="shared" si="339"/>
        <v>0</v>
      </c>
      <c r="DC298" s="300"/>
      <c r="DD298" s="300"/>
      <c r="DE298" s="300"/>
      <c r="DF298" s="300"/>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row>
    <row r="299" spans="1:156" s="3" customFormat="1" x14ac:dyDescent="0.35">
      <c r="A299" s="68" t="s">
        <v>11</v>
      </c>
      <c r="B299" s="25" t="s">
        <v>824</v>
      </c>
      <c r="C299" s="6" t="s">
        <v>855</v>
      </c>
      <c r="D299" s="7"/>
      <c r="E299" s="7">
        <v>12</v>
      </c>
      <c r="F299" s="7">
        <v>21</v>
      </c>
      <c r="G299" s="8">
        <v>41631580</v>
      </c>
      <c r="H299" s="9">
        <f t="shared" si="284"/>
        <v>1982456.1904761905</v>
      </c>
      <c r="I299" s="10">
        <v>1083322054717</v>
      </c>
      <c r="J299" s="10">
        <v>433524</v>
      </c>
      <c r="K299" s="10" t="s">
        <v>540</v>
      </c>
      <c r="L299" s="11">
        <v>0</v>
      </c>
      <c r="M299" s="8">
        <v>1601297745433</v>
      </c>
      <c r="N299" s="8">
        <v>633969</v>
      </c>
      <c r="O299" s="61" t="s">
        <v>731</v>
      </c>
      <c r="P299" s="11">
        <v>0</v>
      </c>
      <c r="Q299" s="12">
        <v>1440542314386</v>
      </c>
      <c r="R299" s="12">
        <v>583548</v>
      </c>
      <c r="S299" s="12">
        <v>8</v>
      </c>
      <c r="T299" s="12">
        <v>147756</v>
      </c>
      <c r="U299" s="12" t="s">
        <v>984</v>
      </c>
      <c r="V299" s="12"/>
      <c r="W299" s="11">
        <v>0</v>
      </c>
      <c r="X299" s="13">
        <f t="shared" si="353"/>
        <v>91.666666666666671</v>
      </c>
      <c r="Y299" s="14">
        <f t="shared" si="354"/>
        <v>1100</v>
      </c>
      <c r="Z299" s="15">
        <v>23100</v>
      </c>
      <c r="AA299" s="15">
        <f t="shared" si="355"/>
        <v>45794738000</v>
      </c>
      <c r="AB299" s="16"/>
      <c r="AC299" s="16"/>
      <c r="AD299" s="269">
        <f t="shared" si="340"/>
        <v>91.666666666666671</v>
      </c>
      <c r="AE299" s="269">
        <f t="shared" si="348"/>
        <v>1100</v>
      </c>
      <c r="AF299" s="283">
        <v>23100</v>
      </c>
      <c r="AG299" s="18">
        <f t="shared" si="345"/>
        <v>45794738000</v>
      </c>
      <c r="AH299" s="59"/>
      <c r="AI299" s="129">
        <f t="shared" si="349"/>
        <v>1</v>
      </c>
      <c r="AJ299" s="290">
        <v>0.3</v>
      </c>
      <c r="AK299" s="9">
        <f t="shared" si="346"/>
        <v>6930</v>
      </c>
      <c r="AL299" s="259">
        <f t="shared" si="347"/>
        <v>30030</v>
      </c>
      <c r="AM299" s="259">
        <f t="shared" si="344"/>
        <v>59533159400</v>
      </c>
      <c r="AN299" s="262">
        <v>1155</v>
      </c>
      <c r="AO299" s="262">
        <f t="shared" si="285"/>
        <v>2289736900</v>
      </c>
      <c r="AP299" s="262">
        <f t="shared" si="286"/>
        <v>346.5</v>
      </c>
      <c r="AQ299" s="262">
        <f t="shared" si="287"/>
        <v>686921070</v>
      </c>
      <c r="AR299" s="274">
        <v>1617.0000000000002</v>
      </c>
      <c r="AS299" s="274">
        <f t="shared" si="288"/>
        <v>3205631660.0000005</v>
      </c>
      <c r="AT299" s="274">
        <f t="shared" si="289"/>
        <v>485.1</v>
      </c>
      <c r="AU299" s="274">
        <f t="shared" si="290"/>
        <v>961689498.00000012</v>
      </c>
      <c r="AV299" s="262">
        <v>1617.0000000000002</v>
      </c>
      <c r="AW299" s="262">
        <f t="shared" si="291"/>
        <v>3205631660.0000005</v>
      </c>
      <c r="AX299" s="262">
        <f t="shared" si="292"/>
        <v>485.1</v>
      </c>
      <c r="AY299" s="262">
        <f t="shared" si="293"/>
        <v>961689498.00000012</v>
      </c>
      <c r="AZ299" s="262">
        <f t="shared" si="294"/>
        <v>4389</v>
      </c>
      <c r="BA299" s="262">
        <f t="shared" si="295"/>
        <v>8701000220</v>
      </c>
      <c r="BB299" s="262">
        <f t="shared" si="296"/>
        <v>1316.7</v>
      </c>
      <c r="BC299" s="262">
        <f t="shared" si="297"/>
        <v>2610300066</v>
      </c>
      <c r="BD299" s="261">
        <v>1617.0000000000002</v>
      </c>
      <c r="BE299" s="262">
        <f t="shared" si="298"/>
        <v>3205631660.0000005</v>
      </c>
      <c r="BF299" s="262">
        <f t="shared" si="299"/>
        <v>485.1</v>
      </c>
      <c r="BG299" s="262">
        <f t="shared" si="300"/>
        <v>961689498.00000012</v>
      </c>
      <c r="BH299" s="262">
        <v>1848</v>
      </c>
      <c r="BI299" s="262">
        <f t="shared" si="301"/>
        <v>3663579040</v>
      </c>
      <c r="BJ299" s="262">
        <f t="shared" si="302"/>
        <v>554.4</v>
      </c>
      <c r="BK299" s="262">
        <f t="shared" si="303"/>
        <v>1099073712</v>
      </c>
      <c r="BL299" s="262">
        <v>1386</v>
      </c>
      <c r="BM299" s="262">
        <f t="shared" si="304"/>
        <v>2747684280</v>
      </c>
      <c r="BN299" s="262">
        <f t="shared" si="305"/>
        <v>415.8</v>
      </c>
      <c r="BO299" s="262">
        <f t="shared" si="306"/>
        <v>824305284</v>
      </c>
      <c r="BP299" s="262">
        <f t="shared" si="307"/>
        <v>4851</v>
      </c>
      <c r="BQ299" s="262">
        <f t="shared" si="308"/>
        <v>9616894980</v>
      </c>
      <c r="BR299" s="262">
        <f t="shared" si="309"/>
        <v>1455.3000000000002</v>
      </c>
      <c r="BS299" s="262">
        <f t="shared" si="310"/>
        <v>2885068494</v>
      </c>
      <c r="BT299" s="262">
        <v>2541</v>
      </c>
      <c r="BU299" s="262">
        <f t="shared" si="311"/>
        <v>5037421180</v>
      </c>
      <c r="BV299" s="262">
        <f t="shared" si="312"/>
        <v>762.3</v>
      </c>
      <c r="BW299" s="262">
        <f t="shared" si="313"/>
        <v>1511226354</v>
      </c>
      <c r="BX299" s="261">
        <v>2541</v>
      </c>
      <c r="BY299" s="262">
        <f t="shared" si="314"/>
        <v>5037421180</v>
      </c>
      <c r="BZ299" s="262">
        <f t="shared" si="315"/>
        <v>762.3</v>
      </c>
      <c r="CA299" s="262">
        <f t="shared" si="316"/>
        <v>1511226354</v>
      </c>
      <c r="CB299" s="262">
        <v>2310</v>
      </c>
      <c r="CC299" s="262">
        <f t="shared" si="317"/>
        <v>4579473800</v>
      </c>
      <c r="CD299" s="262">
        <f t="shared" si="318"/>
        <v>693</v>
      </c>
      <c r="CE299" s="262">
        <f t="shared" si="319"/>
        <v>1373842140</v>
      </c>
      <c r="CF299" s="262">
        <f t="shared" si="320"/>
        <v>7392</v>
      </c>
      <c r="CG299" s="262">
        <f t="shared" si="321"/>
        <v>14654316160</v>
      </c>
      <c r="CH299" s="262">
        <f t="shared" si="322"/>
        <v>1511227809.3</v>
      </c>
      <c r="CI299" s="262">
        <f t="shared" si="323"/>
        <v>4396294848</v>
      </c>
      <c r="CJ299" s="262">
        <v>2541</v>
      </c>
      <c r="CK299" s="262">
        <f t="shared" si="324"/>
        <v>5037421180</v>
      </c>
      <c r="CL299" s="262">
        <f t="shared" si="325"/>
        <v>762.3</v>
      </c>
      <c r="CM299" s="262">
        <f t="shared" si="326"/>
        <v>1511226354</v>
      </c>
      <c r="CN299" s="262">
        <v>2310</v>
      </c>
      <c r="CO299" s="262">
        <f t="shared" si="327"/>
        <v>4579473800</v>
      </c>
      <c r="CP299" s="262">
        <f t="shared" si="328"/>
        <v>693</v>
      </c>
      <c r="CQ299" s="262">
        <f t="shared" si="329"/>
        <v>1373842140</v>
      </c>
      <c r="CR299" s="262">
        <v>1617.0000000000002</v>
      </c>
      <c r="CS299" s="262">
        <f t="shared" si="330"/>
        <v>3205631660.0000005</v>
      </c>
      <c r="CT299" s="262">
        <f t="shared" si="331"/>
        <v>485.1</v>
      </c>
      <c r="CU299" s="262">
        <f t="shared" si="332"/>
        <v>961689498.00000012</v>
      </c>
      <c r="CV299" s="262">
        <f t="shared" si="333"/>
        <v>6468</v>
      </c>
      <c r="CW299" s="262">
        <f t="shared" si="334"/>
        <v>12822526640</v>
      </c>
      <c r="CX299" s="271">
        <f t="shared" si="335"/>
        <v>1940.3999999999999</v>
      </c>
      <c r="CY299" s="271">
        <f t="shared" si="336"/>
        <v>3846757992</v>
      </c>
      <c r="CZ299" s="300">
        <f t="shared" si="337"/>
        <v>6930.0000000000009</v>
      </c>
      <c r="DA299" s="300">
        <f t="shared" si="338"/>
        <v>13738421400</v>
      </c>
      <c r="DB299" s="300">
        <f t="shared" si="339"/>
        <v>0</v>
      </c>
      <c r="DC299" s="300"/>
      <c r="DD299" s="300"/>
      <c r="DE299" s="300"/>
      <c r="DF299" s="300"/>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row>
    <row r="300" spans="1:156" s="3" customFormat="1" x14ac:dyDescent="0.35">
      <c r="A300" s="68" t="s">
        <v>11</v>
      </c>
      <c r="B300" s="25" t="s">
        <v>826</v>
      </c>
      <c r="C300" s="6" t="s">
        <v>378</v>
      </c>
      <c r="D300" s="7"/>
      <c r="E300" s="7">
        <v>12</v>
      </c>
      <c r="F300" s="7">
        <v>60</v>
      </c>
      <c r="G300" s="8">
        <v>60514376</v>
      </c>
      <c r="H300" s="9">
        <f t="shared" si="284"/>
        <v>1008572.9333333333</v>
      </c>
      <c r="I300" s="10">
        <v>484831375366</v>
      </c>
      <c r="J300" s="10">
        <v>471714</v>
      </c>
      <c r="K300" s="10" t="s">
        <v>544</v>
      </c>
      <c r="L300" s="11">
        <v>0</v>
      </c>
      <c r="M300" s="8">
        <v>582084150722</v>
      </c>
      <c r="N300" s="8">
        <v>453810</v>
      </c>
      <c r="O300" s="61" t="s">
        <v>735</v>
      </c>
      <c r="P300" s="11">
        <v>0</v>
      </c>
      <c r="Q300" s="12">
        <v>373089990000</v>
      </c>
      <c r="R300" s="12">
        <v>274008</v>
      </c>
      <c r="S300" s="12">
        <v>6</v>
      </c>
      <c r="T300" s="12">
        <v>147000</v>
      </c>
      <c r="U300" s="11" t="s">
        <v>987</v>
      </c>
      <c r="V300" s="11"/>
      <c r="W300" s="11">
        <v>0</v>
      </c>
      <c r="X300" s="13">
        <f t="shared" si="353"/>
        <v>100</v>
      </c>
      <c r="Y300" s="14">
        <f t="shared" si="354"/>
        <v>1200</v>
      </c>
      <c r="Z300" s="15">
        <v>72000</v>
      </c>
      <c r="AA300" s="15">
        <f t="shared" si="355"/>
        <v>72617251200</v>
      </c>
      <c r="AB300" s="16"/>
      <c r="AC300" s="16"/>
      <c r="AD300" s="269">
        <f t="shared" si="340"/>
        <v>100</v>
      </c>
      <c r="AE300" s="269">
        <f t="shared" si="348"/>
        <v>1200</v>
      </c>
      <c r="AF300" s="283">
        <v>72000</v>
      </c>
      <c r="AG300" s="18">
        <f t="shared" si="345"/>
        <v>72617251200</v>
      </c>
      <c r="AH300" s="59"/>
      <c r="AI300" s="129">
        <f t="shared" si="349"/>
        <v>1</v>
      </c>
      <c r="AJ300" s="290">
        <v>0.3</v>
      </c>
      <c r="AK300" s="9">
        <f t="shared" si="346"/>
        <v>21600</v>
      </c>
      <c r="AL300" s="259">
        <f t="shared" si="347"/>
        <v>93600</v>
      </c>
      <c r="AM300" s="259">
        <f t="shared" si="344"/>
        <v>94402426560</v>
      </c>
      <c r="AN300" s="262">
        <v>3600</v>
      </c>
      <c r="AO300" s="262">
        <f t="shared" si="285"/>
        <v>3630862560</v>
      </c>
      <c r="AP300" s="262">
        <f t="shared" si="286"/>
        <v>1080</v>
      </c>
      <c r="AQ300" s="262">
        <f t="shared" si="287"/>
        <v>1089258768</v>
      </c>
      <c r="AR300" s="274">
        <v>5040.0000000000009</v>
      </c>
      <c r="AS300" s="274">
        <f t="shared" si="288"/>
        <v>5083207584.000001</v>
      </c>
      <c r="AT300" s="274">
        <f t="shared" si="289"/>
        <v>1512.0000000000002</v>
      </c>
      <c r="AU300" s="274">
        <f t="shared" si="290"/>
        <v>1524962275.2000003</v>
      </c>
      <c r="AV300" s="262">
        <v>5040.0000000000009</v>
      </c>
      <c r="AW300" s="262">
        <f t="shared" si="291"/>
        <v>5083207584.000001</v>
      </c>
      <c r="AX300" s="262">
        <f t="shared" si="292"/>
        <v>1512.0000000000002</v>
      </c>
      <c r="AY300" s="262">
        <f t="shared" si="293"/>
        <v>1524962275.2000003</v>
      </c>
      <c r="AZ300" s="262">
        <f t="shared" si="294"/>
        <v>13680.000000000002</v>
      </c>
      <c r="BA300" s="262">
        <f t="shared" si="295"/>
        <v>13797277728.000002</v>
      </c>
      <c r="BB300" s="262">
        <f t="shared" si="296"/>
        <v>4104</v>
      </c>
      <c r="BC300" s="262">
        <f t="shared" si="297"/>
        <v>4139183318.4000006</v>
      </c>
      <c r="BD300" s="261">
        <v>5040.0000000000009</v>
      </c>
      <c r="BE300" s="262">
        <f t="shared" si="298"/>
        <v>5083207584.000001</v>
      </c>
      <c r="BF300" s="262">
        <f t="shared" si="299"/>
        <v>1512.0000000000002</v>
      </c>
      <c r="BG300" s="262">
        <f t="shared" si="300"/>
        <v>1524962275.2000003</v>
      </c>
      <c r="BH300" s="262">
        <v>5760</v>
      </c>
      <c r="BI300" s="262">
        <f t="shared" si="301"/>
        <v>5809380096</v>
      </c>
      <c r="BJ300" s="262">
        <f t="shared" si="302"/>
        <v>1728</v>
      </c>
      <c r="BK300" s="262">
        <f t="shared" si="303"/>
        <v>1742814028.8</v>
      </c>
      <c r="BL300" s="262">
        <v>4320</v>
      </c>
      <c r="BM300" s="262">
        <f t="shared" si="304"/>
        <v>4357035072</v>
      </c>
      <c r="BN300" s="262">
        <f t="shared" si="305"/>
        <v>1296</v>
      </c>
      <c r="BO300" s="262">
        <f t="shared" si="306"/>
        <v>1307110521.5999999</v>
      </c>
      <c r="BP300" s="262">
        <f t="shared" si="307"/>
        <v>15120</v>
      </c>
      <c r="BQ300" s="262">
        <f t="shared" si="308"/>
        <v>15249622752</v>
      </c>
      <c r="BR300" s="262">
        <f t="shared" si="309"/>
        <v>4536</v>
      </c>
      <c r="BS300" s="262">
        <f t="shared" si="310"/>
        <v>4574886825.6000004</v>
      </c>
      <c r="BT300" s="262">
        <v>7920</v>
      </c>
      <c r="BU300" s="262">
        <f t="shared" si="311"/>
        <v>7987897632</v>
      </c>
      <c r="BV300" s="262">
        <f t="shared" si="312"/>
        <v>2376</v>
      </c>
      <c r="BW300" s="262">
        <f t="shared" si="313"/>
        <v>2396369289.5999999</v>
      </c>
      <c r="BX300" s="261">
        <v>7920</v>
      </c>
      <c r="BY300" s="262">
        <f t="shared" si="314"/>
        <v>7987897632</v>
      </c>
      <c r="BZ300" s="262">
        <f t="shared" si="315"/>
        <v>2376</v>
      </c>
      <c r="CA300" s="262">
        <f t="shared" si="316"/>
        <v>2396369289.5999999</v>
      </c>
      <c r="CB300" s="262">
        <v>7200</v>
      </c>
      <c r="CC300" s="262">
        <f t="shared" si="317"/>
        <v>7261725120</v>
      </c>
      <c r="CD300" s="262">
        <f t="shared" si="318"/>
        <v>2160</v>
      </c>
      <c r="CE300" s="262">
        <f t="shared" si="319"/>
        <v>2178517536</v>
      </c>
      <c r="CF300" s="262">
        <f t="shared" si="320"/>
        <v>23040</v>
      </c>
      <c r="CG300" s="262">
        <f t="shared" si="321"/>
        <v>23237520384</v>
      </c>
      <c r="CH300" s="262">
        <f t="shared" si="322"/>
        <v>2396373825.5999999</v>
      </c>
      <c r="CI300" s="262">
        <f t="shared" si="323"/>
        <v>6971256115.2000008</v>
      </c>
      <c r="CJ300" s="262">
        <v>7920</v>
      </c>
      <c r="CK300" s="262">
        <f t="shared" si="324"/>
        <v>7987897632</v>
      </c>
      <c r="CL300" s="262">
        <f t="shared" si="325"/>
        <v>2376</v>
      </c>
      <c r="CM300" s="262">
        <f t="shared" si="326"/>
        <v>2396369289.5999999</v>
      </c>
      <c r="CN300" s="262">
        <v>7200</v>
      </c>
      <c r="CO300" s="262">
        <f t="shared" si="327"/>
        <v>7261725120</v>
      </c>
      <c r="CP300" s="262">
        <f t="shared" si="328"/>
        <v>2160</v>
      </c>
      <c r="CQ300" s="262">
        <f t="shared" si="329"/>
        <v>2178517536</v>
      </c>
      <c r="CR300" s="262">
        <v>5040.0000000000009</v>
      </c>
      <c r="CS300" s="262">
        <f t="shared" si="330"/>
        <v>5083207584.000001</v>
      </c>
      <c r="CT300" s="262">
        <f t="shared" si="331"/>
        <v>1512.0000000000002</v>
      </c>
      <c r="CU300" s="262">
        <f t="shared" si="332"/>
        <v>1524962275.2000003</v>
      </c>
      <c r="CV300" s="262">
        <f t="shared" si="333"/>
        <v>20160</v>
      </c>
      <c r="CW300" s="262">
        <f t="shared" si="334"/>
        <v>20332830336</v>
      </c>
      <c r="CX300" s="271">
        <f t="shared" si="335"/>
        <v>6048</v>
      </c>
      <c r="CY300" s="271">
        <f t="shared" si="336"/>
        <v>6099849100.8000002</v>
      </c>
      <c r="CZ300" s="300">
        <f t="shared" si="337"/>
        <v>21600</v>
      </c>
      <c r="DA300" s="300">
        <f t="shared" si="338"/>
        <v>21785175360</v>
      </c>
      <c r="DB300" s="300">
        <f t="shared" si="339"/>
        <v>0</v>
      </c>
      <c r="DC300" s="300"/>
      <c r="DD300" s="300"/>
      <c r="DE300" s="300"/>
      <c r="DF300" s="300"/>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row>
    <row r="301" spans="1:156" s="3" customFormat="1" x14ac:dyDescent="0.35">
      <c r="A301" s="68" t="s">
        <v>11</v>
      </c>
      <c r="B301" s="25" t="s">
        <v>827</v>
      </c>
      <c r="C301" s="6" t="s">
        <v>379</v>
      </c>
      <c r="D301" s="7" t="s">
        <v>113</v>
      </c>
      <c r="E301" s="7">
        <v>12</v>
      </c>
      <c r="F301" s="7">
        <v>30</v>
      </c>
      <c r="G301" s="8">
        <v>20756250</v>
      </c>
      <c r="H301" s="9">
        <f t="shared" si="284"/>
        <v>691875</v>
      </c>
      <c r="I301" s="10">
        <v>168577940632</v>
      </c>
      <c r="J301" s="10">
        <v>188010</v>
      </c>
      <c r="K301" s="10" t="s">
        <v>545</v>
      </c>
      <c r="L301" s="11">
        <v>0</v>
      </c>
      <c r="M301" s="8">
        <v>150765357887</v>
      </c>
      <c r="N301" s="8">
        <v>145860</v>
      </c>
      <c r="O301" s="61" t="s">
        <v>736</v>
      </c>
      <c r="P301" s="11">
        <v>0</v>
      </c>
      <c r="Q301" s="12">
        <v>120700294860</v>
      </c>
      <c r="R301" s="12">
        <v>112380</v>
      </c>
      <c r="S301" s="12">
        <v>4</v>
      </c>
      <c r="T301" s="12">
        <v>49830</v>
      </c>
      <c r="U301" s="11" t="s">
        <v>988</v>
      </c>
      <c r="V301" s="11"/>
      <c r="W301" s="11">
        <v>0</v>
      </c>
      <c r="X301" s="13">
        <f t="shared" si="353"/>
        <v>40</v>
      </c>
      <c r="Y301" s="14">
        <f t="shared" si="354"/>
        <v>480</v>
      </c>
      <c r="Z301" s="15">
        <v>14400</v>
      </c>
      <c r="AA301" s="15">
        <f t="shared" si="355"/>
        <v>9963000000</v>
      </c>
      <c r="AB301" s="16"/>
      <c r="AC301" s="16"/>
      <c r="AD301" s="269">
        <f t="shared" si="340"/>
        <v>40</v>
      </c>
      <c r="AE301" s="269">
        <f t="shared" si="348"/>
        <v>480</v>
      </c>
      <c r="AF301" s="283">
        <v>14400</v>
      </c>
      <c r="AG301" s="18">
        <f t="shared" si="345"/>
        <v>9963000000</v>
      </c>
      <c r="AH301" s="59"/>
      <c r="AI301" s="129">
        <f t="shared" si="349"/>
        <v>1</v>
      </c>
      <c r="AJ301" s="290">
        <v>0.3</v>
      </c>
      <c r="AK301" s="9">
        <f t="shared" si="346"/>
        <v>4320</v>
      </c>
      <c r="AL301" s="259">
        <f t="shared" si="347"/>
        <v>18720</v>
      </c>
      <c r="AM301" s="259">
        <f t="shared" si="344"/>
        <v>12951900000</v>
      </c>
      <c r="AN301" s="262">
        <v>720</v>
      </c>
      <c r="AO301" s="262">
        <f t="shared" si="285"/>
        <v>498150000</v>
      </c>
      <c r="AP301" s="262">
        <f t="shared" si="286"/>
        <v>216</v>
      </c>
      <c r="AQ301" s="262">
        <f t="shared" si="287"/>
        <v>149445000</v>
      </c>
      <c r="AR301" s="274">
        <v>1008.0000000000001</v>
      </c>
      <c r="AS301" s="274">
        <f t="shared" si="288"/>
        <v>697410000.00000012</v>
      </c>
      <c r="AT301" s="274">
        <f t="shared" si="289"/>
        <v>302.40000000000003</v>
      </c>
      <c r="AU301" s="274">
        <f t="shared" si="290"/>
        <v>209223000.00000003</v>
      </c>
      <c r="AV301" s="262">
        <v>1008.0000000000001</v>
      </c>
      <c r="AW301" s="262">
        <f t="shared" si="291"/>
        <v>697410000.00000012</v>
      </c>
      <c r="AX301" s="262">
        <f t="shared" si="292"/>
        <v>302.40000000000003</v>
      </c>
      <c r="AY301" s="262">
        <f t="shared" si="293"/>
        <v>209223000.00000003</v>
      </c>
      <c r="AZ301" s="262">
        <f t="shared" si="294"/>
        <v>2736</v>
      </c>
      <c r="BA301" s="262">
        <f t="shared" si="295"/>
        <v>1892970000.0000002</v>
      </c>
      <c r="BB301" s="262">
        <f t="shared" si="296"/>
        <v>820.80000000000007</v>
      </c>
      <c r="BC301" s="262">
        <f t="shared" si="297"/>
        <v>567891000</v>
      </c>
      <c r="BD301" s="261">
        <v>1008.0000000000001</v>
      </c>
      <c r="BE301" s="262">
        <f t="shared" si="298"/>
        <v>697410000.00000012</v>
      </c>
      <c r="BF301" s="262">
        <f t="shared" si="299"/>
        <v>302.40000000000003</v>
      </c>
      <c r="BG301" s="262">
        <f t="shared" si="300"/>
        <v>209223000.00000003</v>
      </c>
      <c r="BH301" s="262">
        <v>1152</v>
      </c>
      <c r="BI301" s="262">
        <f t="shared" si="301"/>
        <v>797040000</v>
      </c>
      <c r="BJ301" s="262">
        <f t="shared" si="302"/>
        <v>345.59999999999997</v>
      </c>
      <c r="BK301" s="262">
        <f t="shared" si="303"/>
        <v>239111999.99999997</v>
      </c>
      <c r="BL301" s="262">
        <v>864</v>
      </c>
      <c r="BM301" s="262">
        <f t="shared" si="304"/>
        <v>597780000</v>
      </c>
      <c r="BN301" s="262">
        <f t="shared" si="305"/>
        <v>259.2</v>
      </c>
      <c r="BO301" s="262">
        <f t="shared" si="306"/>
        <v>179334000</v>
      </c>
      <c r="BP301" s="262">
        <f t="shared" si="307"/>
        <v>3024</v>
      </c>
      <c r="BQ301" s="262">
        <f t="shared" si="308"/>
        <v>2092230000</v>
      </c>
      <c r="BR301" s="262">
        <f t="shared" si="309"/>
        <v>907.2</v>
      </c>
      <c r="BS301" s="262">
        <f t="shared" si="310"/>
        <v>627669000</v>
      </c>
      <c r="BT301" s="262">
        <v>1584</v>
      </c>
      <c r="BU301" s="262">
        <f t="shared" si="311"/>
        <v>1095930000</v>
      </c>
      <c r="BV301" s="262">
        <f t="shared" si="312"/>
        <v>475.2</v>
      </c>
      <c r="BW301" s="262">
        <f t="shared" si="313"/>
        <v>328779000</v>
      </c>
      <c r="BX301" s="261">
        <v>1584</v>
      </c>
      <c r="BY301" s="262">
        <f t="shared" si="314"/>
        <v>1095930000</v>
      </c>
      <c r="BZ301" s="262">
        <f t="shared" si="315"/>
        <v>475.2</v>
      </c>
      <c r="CA301" s="262">
        <f t="shared" si="316"/>
        <v>328779000</v>
      </c>
      <c r="CB301" s="262">
        <v>1440</v>
      </c>
      <c r="CC301" s="262">
        <f t="shared" si="317"/>
        <v>996300000</v>
      </c>
      <c r="CD301" s="262">
        <f t="shared" si="318"/>
        <v>432</v>
      </c>
      <c r="CE301" s="262">
        <f t="shared" si="319"/>
        <v>298890000</v>
      </c>
      <c r="CF301" s="262">
        <f t="shared" si="320"/>
        <v>4608</v>
      </c>
      <c r="CG301" s="262">
        <f t="shared" si="321"/>
        <v>3188160000</v>
      </c>
      <c r="CH301" s="262">
        <f t="shared" si="322"/>
        <v>328779907.19999999</v>
      </c>
      <c r="CI301" s="262">
        <f t="shared" si="323"/>
        <v>956448000</v>
      </c>
      <c r="CJ301" s="262">
        <v>1584</v>
      </c>
      <c r="CK301" s="262">
        <f t="shared" si="324"/>
        <v>1095930000</v>
      </c>
      <c r="CL301" s="262">
        <f t="shared" si="325"/>
        <v>475.2</v>
      </c>
      <c r="CM301" s="262">
        <f t="shared" si="326"/>
        <v>328779000</v>
      </c>
      <c r="CN301" s="262">
        <v>1440</v>
      </c>
      <c r="CO301" s="262">
        <f t="shared" si="327"/>
        <v>996300000</v>
      </c>
      <c r="CP301" s="262">
        <f t="shared" si="328"/>
        <v>432</v>
      </c>
      <c r="CQ301" s="262">
        <f t="shared" si="329"/>
        <v>298890000</v>
      </c>
      <c r="CR301" s="262">
        <v>1008.0000000000001</v>
      </c>
      <c r="CS301" s="262">
        <f t="shared" si="330"/>
        <v>697410000.00000012</v>
      </c>
      <c r="CT301" s="262">
        <f t="shared" si="331"/>
        <v>302.40000000000003</v>
      </c>
      <c r="CU301" s="262">
        <f t="shared" si="332"/>
        <v>209223000.00000003</v>
      </c>
      <c r="CV301" s="262">
        <f t="shared" si="333"/>
        <v>4032</v>
      </c>
      <c r="CW301" s="262">
        <f t="shared" si="334"/>
        <v>2789640000</v>
      </c>
      <c r="CX301" s="271">
        <f t="shared" si="335"/>
        <v>1209.6000000000001</v>
      </c>
      <c r="CY301" s="271">
        <f t="shared" si="336"/>
        <v>836892000</v>
      </c>
      <c r="CZ301" s="300">
        <f t="shared" si="337"/>
        <v>4320</v>
      </c>
      <c r="DA301" s="300">
        <f t="shared" si="338"/>
        <v>2988900000</v>
      </c>
      <c r="DB301" s="300">
        <f t="shared" si="339"/>
        <v>0</v>
      </c>
      <c r="DC301" s="300"/>
      <c r="DD301" s="300"/>
      <c r="DE301" s="300"/>
      <c r="DF301" s="300"/>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row>
    <row r="302" spans="1:156" s="3" customFormat="1" x14ac:dyDescent="0.35">
      <c r="A302" s="68" t="s">
        <v>11</v>
      </c>
      <c r="B302" s="25" t="s">
        <v>828</v>
      </c>
      <c r="C302" s="6" t="s">
        <v>380</v>
      </c>
      <c r="D302" s="7" t="s">
        <v>113</v>
      </c>
      <c r="E302" s="7">
        <v>12</v>
      </c>
      <c r="F302" s="7">
        <v>30</v>
      </c>
      <c r="G302" s="8">
        <v>13248797</v>
      </c>
      <c r="H302" s="9">
        <f t="shared" si="284"/>
        <v>441626.56666666665</v>
      </c>
      <c r="I302" s="10">
        <v>12631137243</v>
      </c>
      <c r="J302" s="10">
        <v>24090</v>
      </c>
      <c r="K302" s="10" t="s">
        <v>546</v>
      </c>
      <c r="L302" s="11">
        <v>0</v>
      </c>
      <c r="M302" s="8">
        <v>7980151207</v>
      </c>
      <c r="N302" s="8">
        <v>10050</v>
      </c>
      <c r="O302" s="61" t="s">
        <v>737</v>
      </c>
      <c r="P302" s="11">
        <v>0</v>
      </c>
      <c r="Q302" s="12">
        <v>10039617000</v>
      </c>
      <c r="R302" s="12">
        <v>15390</v>
      </c>
      <c r="S302" s="12">
        <v>2</v>
      </c>
      <c r="T302" s="12">
        <v>15330</v>
      </c>
      <c r="U302" s="12" t="s">
        <v>989</v>
      </c>
      <c r="V302" s="12"/>
      <c r="W302" s="12">
        <v>0</v>
      </c>
      <c r="X302" s="13">
        <f t="shared" si="353"/>
        <v>20</v>
      </c>
      <c r="Y302" s="14">
        <f t="shared" si="354"/>
        <v>240</v>
      </c>
      <c r="Z302" s="15">
        <v>7200</v>
      </c>
      <c r="AA302" s="15">
        <f t="shared" si="355"/>
        <v>3179711280</v>
      </c>
      <c r="AB302" s="16"/>
      <c r="AC302" s="16"/>
      <c r="AD302" s="269">
        <f t="shared" si="340"/>
        <v>20</v>
      </c>
      <c r="AE302" s="269">
        <f t="shared" si="348"/>
        <v>240</v>
      </c>
      <c r="AF302" s="283">
        <v>7200</v>
      </c>
      <c r="AG302" s="18">
        <f t="shared" si="345"/>
        <v>3179711280</v>
      </c>
      <c r="AH302" s="59"/>
      <c r="AI302" s="129">
        <f t="shared" si="349"/>
        <v>1</v>
      </c>
      <c r="AJ302" s="290">
        <v>0.3</v>
      </c>
      <c r="AK302" s="9">
        <f t="shared" si="346"/>
        <v>2160</v>
      </c>
      <c r="AL302" s="259">
        <f t="shared" si="347"/>
        <v>9360</v>
      </c>
      <c r="AM302" s="259">
        <f t="shared" si="344"/>
        <v>4133624664</v>
      </c>
      <c r="AN302" s="262">
        <v>360</v>
      </c>
      <c r="AO302" s="262">
        <f t="shared" si="285"/>
        <v>158985564</v>
      </c>
      <c r="AP302" s="262">
        <f t="shared" si="286"/>
        <v>108</v>
      </c>
      <c r="AQ302" s="262">
        <f t="shared" si="287"/>
        <v>47695669.199999996</v>
      </c>
      <c r="AR302" s="274">
        <v>504.00000000000006</v>
      </c>
      <c r="AS302" s="274">
        <f t="shared" si="288"/>
        <v>222579789.60000002</v>
      </c>
      <c r="AT302" s="274">
        <f t="shared" si="289"/>
        <v>151.20000000000002</v>
      </c>
      <c r="AU302" s="274">
        <f t="shared" si="290"/>
        <v>66773936.880000003</v>
      </c>
      <c r="AV302" s="262">
        <v>504.00000000000006</v>
      </c>
      <c r="AW302" s="262">
        <f t="shared" si="291"/>
        <v>222579789.60000002</v>
      </c>
      <c r="AX302" s="262">
        <f t="shared" si="292"/>
        <v>151.20000000000002</v>
      </c>
      <c r="AY302" s="262">
        <f t="shared" si="293"/>
        <v>66773936.880000003</v>
      </c>
      <c r="AZ302" s="262">
        <f t="shared" si="294"/>
        <v>1368</v>
      </c>
      <c r="BA302" s="262">
        <f t="shared" si="295"/>
        <v>604145143.20000005</v>
      </c>
      <c r="BB302" s="262">
        <f t="shared" si="296"/>
        <v>410.40000000000003</v>
      </c>
      <c r="BC302" s="262">
        <f t="shared" si="297"/>
        <v>181243542.96000001</v>
      </c>
      <c r="BD302" s="261">
        <v>504.00000000000006</v>
      </c>
      <c r="BE302" s="262">
        <f t="shared" si="298"/>
        <v>222579789.60000002</v>
      </c>
      <c r="BF302" s="262">
        <f t="shared" si="299"/>
        <v>151.20000000000002</v>
      </c>
      <c r="BG302" s="262">
        <f t="shared" si="300"/>
        <v>66773936.880000003</v>
      </c>
      <c r="BH302" s="262">
        <v>576</v>
      </c>
      <c r="BI302" s="262">
        <f t="shared" si="301"/>
        <v>254376902.39999998</v>
      </c>
      <c r="BJ302" s="262">
        <f t="shared" si="302"/>
        <v>172.79999999999998</v>
      </c>
      <c r="BK302" s="262">
        <f t="shared" si="303"/>
        <v>76313070.719999984</v>
      </c>
      <c r="BL302" s="262">
        <v>432</v>
      </c>
      <c r="BM302" s="262">
        <f t="shared" si="304"/>
        <v>190782676.79999998</v>
      </c>
      <c r="BN302" s="262">
        <f t="shared" si="305"/>
        <v>129.6</v>
      </c>
      <c r="BO302" s="262">
        <f t="shared" si="306"/>
        <v>57234803.039999999</v>
      </c>
      <c r="BP302" s="262">
        <f t="shared" si="307"/>
        <v>1512</v>
      </c>
      <c r="BQ302" s="262">
        <f t="shared" si="308"/>
        <v>667739368.79999995</v>
      </c>
      <c r="BR302" s="262">
        <f t="shared" si="309"/>
        <v>453.6</v>
      </c>
      <c r="BS302" s="262">
        <f t="shared" si="310"/>
        <v>200321810.63999999</v>
      </c>
      <c r="BT302" s="262">
        <v>792</v>
      </c>
      <c r="BU302" s="262">
        <f t="shared" si="311"/>
        <v>349768240.80000001</v>
      </c>
      <c r="BV302" s="262">
        <f t="shared" si="312"/>
        <v>237.6</v>
      </c>
      <c r="BW302" s="262">
        <f t="shared" si="313"/>
        <v>104930472.23999999</v>
      </c>
      <c r="BX302" s="261">
        <v>792</v>
      </c>
      <c r="BY302" s="262">
        <f t="shared" si="314"/>
        <v>349768240.80000001</v>
      </c>
      <c r="BZ302" s="262">
        <f t="shared" si="315"/>
        <v>237.6</v>
      </c>
      <c r="CA302" s="262">
        <f t="shared" si="316"/>
        <v>104930472.23999999</v>
      </c>
      <c r="CB302" s="262">
        <v>720</v>
      </c>
      <c r="CC302" s="262">
        <f t="shared" si="317"/>
        <v>317971128</v>
      </c>
      <c r="CD302" s="262">
        <f t="shared" si="318"/>
        <v>216</v>
      </c>
      <c r="CE302" s="262">
        <f t="shared" si="319"/>
        <v>95391338.399999991</v>
      </c>
      <c r="CF302" s="262">
        <f t="shared" si="320"/>
        <v>2304</v>
      </c>
      <c r="CG302" s="262">
        <f t="shared" si="321"/>
        <v>1017507609.5999999</v>
      </c>
      <c r="CH302" s="262">
        <f t="shared" si="322"/>
        <v>104930925.83999999</v>
      </c>
      <c r="CI302" s="262">
        <f t="shared" si="323"/>
        <v>305252282.88</v>
      </c>
      <c r="CJ302" s="262">
        <v>792</v>
      </c>
      <c r="CK302" s="262">
        <f t="shared" si="324"/>
        <v>349768240.80000001</v>
      </c>
      <c r="CL302" s="262">
        <f t="shared" si="325"/>
        <v>237.6</v>
      </c>
      <c r="CM302" s="262">
        <f t="shared" si="326"/>
        <v>104930472.23999999</v>
      </c>
      <c r="CN302" s="262">
        <v>720</v>
      </c>
      <c r="CO302" s="262">
        <f t="shared" si="327"/>
        <v>317971128</v>
      </c>
      <c r="CP302" s="262">
        <f t="shared" si="328"/>
        <v>216</v>
      </c>
      <c r="CQ302" s="262">
        <f t="shared" si="329"/>
        <v>95391338.399999991</v>
      </c>
      <c r="CR302" s="262">
        <v>504.00000000000006</v>
      </c>
      <c r="CS302" s="262">
        <f t="shared" si="330"/>
        <v>222579789.60000002</v>
      </c>
      <c r="CT302" s="262">
        <f t="shared" si="331"/>
        <v>151.20000000000002</v>
      </c>
      <c r="CU302" s="262">
        <f t="shared" si="332"/>
        <v>66773936.880000003</v>
      </c>
      <c r="CV302" s="262">
        <f t="shared" si="333"/>
        <v>2016</v>
      </c>
      <c r="CW302" s="262">
        <f t="shared" si="334"/>
        <v>890319158.4000001</v>
      </c>
      <c r="CX302" s="271">
        <f t="shared" si="335"/>
        <v>604.80000000000007</v>
      </c>
      <c r="CY302" s="271">
        <f t="shared" si="336"/>
        <v>267095747.51999998</v>
      </c>
      <c r="CZ302" s="300">
        <f t="shared" si="337"/>
        <v>2160</v>
      </c>
      <c r="DA302" s="300">
        <f t="shared" si="338"/>
        <v>953913384</v>
      </c>
      <c r="DB302" s="300">
        <f t="shared" si="339"/>
        <v>0</v>
      </c>
      <c r="DC302" s="300"/>
      <c r="DD302" s="300"/>
      <c r="DE302" s="300"/>
      <c r="DF302" s="300"/>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row>
    <row r="303" spans="1:156" x14ac:dyDescent="0.35">
      <c r="A303" s="68" t="s">
        <v>11</v>
      </c>
      <c r="B303" s="25" t="s">
        <v>829</v>
      </c>
      <c r="C303" s="6" t="s">
        <v>382</v>
      </c>
      <c r="D303" s="7"/>
      <c r="E303" s="7">
        <v>12</v>
      </c>
      <c r="F303" s="7">
        <v>30</v>
      </c>
      <c r="G303" s="8">
        <v>73598674</v>
      </c>
      <c r="H303" s="9">
        <f t="shared" si="284"/>
        <v>2453289.1333333333</v>
      </c>
      <c r="I303" s="10">
        <v>21753457200</v>
      </c>
      <c r="J303" s="10">
        <v>13950</v>
      </c>
      <c r="K303" s="10" t="s">
        <v>547</v>
      </c>
      <c r="L303" s="11">
        <v>0</v>
      </c>
      <c r="M303" s="8">
        <v>12728145600</v>
      </c>
      <c r="N303" s="8">
        <v>7830</v>
      </c>
      <c r="O303" s="61" t="s">
        <v>739</v>
      </c>
      <c r="P303" s="11">
        <v>0</v>
      </c>
      <c r="Q303" s="12">
        <v>6798837600</v>
      </c>
      <c r="R303" s="12">
        <v>8580</v>
      </c>
      <c r="S303" s="12">
        <v>2</v>
      </c>
      <c r="T303" s="12">
        <v>3180</v>
      </c>
      <c r="U303" s="12" t="s">
        <v>990</v>
      </c>
      <c r="V303" s="12"/>
      <c r="W303" s="11">
        <v>0</v>
      </c>
      <c r="X303" s="13">
        <f t="shared" si="353"/>
        <v>24</v>
      </c>
      <c r="Y303" s="14">
        <f t="shared" si="354"/>
        <v>288</v>
      </c>
      <c r="Z303" s="15">
        <v>8640</v>
      </c>
      <c r="AA303" s="15">
        <f t="shared" si="355"/>
        <v>21196418112</v>
      </c>
      <c r="AB303" s="16"/>
      <c r="AC303" s="16"/>
      <c r="AD303" s="269">
        <f t="shared" si="340"/>
        <v>24</v>
      </c>
      <c r="AE303" s="269">
        <f t="shared" si="348"/>
        <v>288</v>
      </c>
      <c r="AF303" s="283">
        <v>8640</v>
      </c>
      <c r="AG303" s="18">
        <f t="shared" si="345"/>
        <v>21196418112</v>
      </c>
      <c r="AH303" s="59"/>
      <c r="AI303" s="129">
        <f t="shared" si="349"/>
        <v>1</v>
      </c>
      <c r="AJ303" s="290">
        <v>0.3</v>
      </c>
      <c r="AK303" s="9">
        <f t="shared" si="346"/>
        <v>2592</v>
      </c>
      <c r="AL303" s="259">
        <f t="shared" si="347"/>
        <v>11232</v>
      </c>
      <c r="AM303" s="259">
        <f t="shared" si="344"/>
        <v>27555343545.599998</v>
      </c>
      <c r="AN303" s="262">
        <v>432</v>
      </c>
      <c r="AO303" s="262">
        <f t="shared" si="285"/>
        <v>1059820905.6</v>
      </c>
      <c r="AP303" s="262">
        <f t="shared" si="286"/>
        <v>129.6</v>
      </c>
      <c r="AQ303" s="262">
        <f t="shared" si="287"/>
        <v>317946271.68000001</v>
      </c>
      <c r="AR303" s="274">
        <v>604.80000000000007</v>
      </c>
      <c r="AS303" s="274">
        <f t="shared" si="288"/>
        <v>1483749267.8400002</v>
      </c>
      <c r="AT303" s="274">
        <f t="shared" si="289"/>
        <v>181.44000000000003</v>
      </c>
      <c r="AU303" s="274">
        <f t="shared" si="290"/>
        <v>445124780.35200006</v>
      </c>
      <c r="AV303" s="262">
        <v>604.80000000000007</v>
      </c>
      <c r="AW303" s="262">
        <f t="shared" si="291"/>
        <v>1483749267.8400002</v>
      </c>
      <c r="AX303" s="262">
        <f t="shared" si="292"/>
        <v>181.44000000000003</v>
      </c>
      <c r="AY303" s="262">
        <f t="shared" si="293"/>
        <v>445124780.35200006</v>
      </c>
      <c r="AZ303" s="262">
        <f t="shared" si="294"/>
        <v>1641.6000000000001</v>
      </c>
      <c r="BA303" s="262">
        <f t="shared" si="295"/>
        <v>4027319441.2800002</v>
      </c>
      <c r="BB303" s="262">
        <f t="shared" si="296"/>
        <v>492.48</v>
      </c>
      <c r="BC303" s="262">
        <f t="shared" si="297"/>
        <v>1208195832.3840001</v>
      </c>
      <c r="BD303" s="261">
        <v>604.80000000000007</v>
      </c>
      <c r="BE303" s="262">
        <f t="shared" si="298"/>
        <v>1483749267.8400002</v>
      </c>
      <c r="BF303" s="262">
        <f t="shared" si="299"/>
        <v>181.44000000000003</v>
      </c>
      <c r="BG303" s="262">
        <f t="shared" si="300"/>
        <v>445124780.35200006</v>
      </c>
      <c r="BH303" s="262">
        <v>691.2</v>
      </c>
      <c r="BI303" s="262">
        <f t="shared" si="301"/>
        <v>1695713448.96</v>
      </c>
      <c r="BJ303" s="262">
        <f t="shared" si="302"/>
        <v>207.36</v>
      </c>
      <c r="BK303" s="262">
        <f t="shared" si="303"/>
        <v>508714034.68800002</v>
      </c>
      <c r="BL303" s="262">
        <v>518.4</v>
      </c>
      <c r="BM303" s="262">
        <f t="shared" si="304"/>
        <v>1271785086.72</v>
      </c>
      <c r="BN303" s="262">
        <f t="shared" si="305"/>
        <v>155.51999999999998</v>
      </c>
      <c r="BO303" s="262">
        <f t="shared" si="306"/>
        <v>381535526.01599997</v>
      </c>
      <c r="BP303" s="262">
        <f t="shared" si="307"/>
        <v>1814.4</v>
      </c>
      <c r="BQ303" s="262">
        <f t="shared" si="308"/>
        <v>4451247803.5200005</v>
      </c>
      <c r="BR303" s="262">
        <f t="shared" si="309"/>
        <v>544.32000000000005</v>
      </c>
      <c r="BS303" s="262">
        <f t="shared" si="310"/>
        <v>1335374341.056</v>
      </c>
      <c r="BT303" s="262">
        <v>950.4</v>
      </c>
      <c r="BU303" s="262">
        <f t="shared" si="311"/>
        <v>2331605992.3199997</v>
      </c>
      <c r="BV303" s="262">
        <f t="shared" si="312"/>
        <v>285.12</v>
      </c>
      <c r="BW303" s="262">
        <f t="shared" si="313"/>
        <v>699481797.69599998</v>
      </c>
      <c r="BX303" s="261">
        <v>950.4</v>
      </c>
      <c r="BY303" s="262">
        <f t="shared" si="314"/>
        <v>2331605992.3199997</v>
      </c>
      <c r="BZ303" s="262">
        <f t="shared" si="315"/>
        <v>285.12</v>
      </c>
      <c r="CA303" s="262">
        <f t="shared" si="316"/>
        <v>699481797.69599998</v>
      </c>
      <c r="CB303" s="262">
        <v>864</v>
      </c>
      <c r="CC303" s="262">
        <f t="shared" si="317"/>
        <v>2119641811.2</v>
      </c>
      <c r="CD303" s="262">
        <f t="shared" si="318"/>
        <v>259.2</v>
      </c>
      <c r="CE303" s="262">
        <f t="shared" si="319"/>
        <v>635892543.36000001</v>
      </c>
      <c r="CF303" s="262">
        <f t="shared" si="320"/>
        <v>2764.8</v>
      </c>
      <c r="CG303" s="262">
        <f t="shared" si="321"/>
        <v>6782853795.8399992</v>
      </c>
      <c r="CH303" s="262">
        <f t="shared" si="322"/>
        <v>699482342.01600003</v>
      </c>
      <c r="CI303" s="262">
        <f t="shared" si="323"/>
        <v>2034856138.7519999</v>
      </c>
      <c r="CJ303" s="262">
        <v>950.4</v>
      </c>
      <c r="CK303" s="262">
        <f t="shared" si="324"/>
        <v>2331605992.3199997</v>
      </c>
      <c r="CL303" s="262">
        <f t="shared" si="325"/>
        <v>285.12</v>
      </c>
      <c r="CM303" s="262">
        <f t="shared" si="326"/>
        <v>699481797.69599998</v>
      </c>
      <c r="CN303" s="262">
        <v>864</v>
      </c>
      <c r="CO303" s="262">
        <f t="shared" si="327"/>
        <v>2119641811.2</v>
      </c>
      <c r="CP303" s="262">
        <f t="shared" si="328"/>
        <v>259.2</v>
      </c>
      <c r="CQ303" s="262">
        <f t="shared" si="329"/>
        <v>635892543.36000001</v>
      </c>
      <c r="CR303" s="262">
        <v>604.80000000000007</v>
      </c>
      <c r="CS303" s="262">
        <f t="shared" si="330"/>
        <v>1483749267.8400002</v>
      </c>
      <c r="CT303" s="262">
        <f t="shared" si="331"/>
        <v>181.44000000000003</v>
      </c>
      <c r="CU303" s="262">
        <f t="shared" si="332"/>
        <v>445124780.35200006</v>
      </c>
      <c r="CV303" s="262">
        <f t="shared" si="333"/>
        <v>2419.2000000000003</v>
      </c>
      <c r="CW303" s="262">
        <f t="shared" si="334"/>
        <v>5934997071.3599997</v>
      </c>
      <c r="CX303" s="271">
        <f t="shared" si="335"/>
        <v>725.76</v>
      </c>
      <c r="CY303" s="271">
        <f t="shared" si="336"/>
        <v>1780499121.408</v>
      </c>
      <c r="CZ303" s="300">
        <f t="shared" si="337"/>
        <v>2592</v>
      </c>
      <c r="DA303" s="300">
        <f t="shared" si="338"/>
        <v>6358925433.6000013</v>
      </c>
      <c r="DB303" s="300">
        <f t="shared" si="339"/>
        <v>0</v>
      </c>
      <c r="DC303" s="300"/>
      <c r="DD303" s="300"/>
      <c r="DE303" s="300"/>
      <c r="DF303" s="300"/>
    </row>
    <row r="304" spans="1:156" x14ac:dyDescent="0.35">
      <c r="A304" s="68" t="s">
        <v>11</v>
      </c>
      <c r="B304" s="25" t="s">
        <v>830</v>
      </c>
      <c r="C304" s="6" t="s">
        <v>383</v>
      </c>
      <c r="D304" s="7"/>
      <c r="E304" s="7">
        <v>12</v>
      </c>
      <c r="F304" s="7">
        <v>30</v>
      </c>
      <c r="G304" s="8">
        <v>58881330</v>
      </c>
      <c r="H304" s="9">
        <f t="shared" si="284"/>
        <v>1962711</v>
      </c>
      <c r="I304" s="10">
        <v>97704117343</v>
      </c>
      <c r="J304" s="10">
        <v>39600</v>
      </c>
      <c r="K304" s="10" t="s">
        <v>548</v>
      </c>
      <c r="L304" s="11">
        <v>0</v>
      </c>
      <c r="M304" s="8">
        <v>200000309988</v>
      </c>
      <c r="N304" s="8">
        <v>79170</v>
      </c>
      <c r="O304" s="61" t="s">
        <v>688</v>
      </c>
      <c r="P304" s="11">
        <v>0</v>
      </c>
      <c r="Q304" s="12">
        <v>150052095000</v>
      </c>
      <c r="R304" s="12">
        <v>61050</v>
      </c>
      <c r="S304" s="12">
        <v>5</v>
      </c>
      <c r="T304" s="12">
        <v>26190</v>
      </c>
      <c r="U304" s="11" t="s">
        <v>991</v>
      </c>
      <c r="V304" s="11"/>
      <c r="W304" s="11">
        <v>0</v>
      </c>
      <c r="X304" s="13">
        <f t="shared" si="353"/>
        <v>36</v>
      </c>
      <c r="Y304" s="14">
        <f t="shared" si="354"/>
        <v>432</v>
      </c>
      <c r="Z304" s="15">
        <v>12960</v>
      </c>
      <c r="AA304" s="15">
        <f t="shared" si="355"/>
        <v>25436734560</v>
      </c>
      <c r="AB304" s="16"/>
      <c r="AC304" s="16"/>
      <c r="AD304" s="269">
        <f t="shared" si="340"/>
        <v>36</v>
      </c>
      <c r="AE304" s="269">
        <f t="shared" si="348"/>
        <v>432</v>
      </c>
      <c r="AF304" s="283">
        <v>12960</v>
      </c>
      <c r="AG304" s="18">
        <f t="shared" si="345"/>
        <v>25436734560</v>
      </c>
      <c r="AH304" s="59"/>
      <c r="AI304" s="129">
        <f t="shared" si="349"/>
        <v>1</v>
      </c>
      <c r="AJ304" s="290">
        <v>0.3</v>
      </c>
      <c r="AK304" s="9">
        <f t="shared" si="346"/>
        <v>3888</v>
      </c>
      <c r="AL304" s="259">
        <f t="shared" si="347"/>
        <v>16848</v>
      </c>
      <c r="AM304" s="259">
        <f t="shared" si="344"/>
        <v>33067754928</v>
      </c>
      <c r="AN304" s="262">
        <v>648</v>
      </c>
      <c r="AO304" s="262">
        <f t="shared" si="285"/>
        <v>1271836728</v>
      </c>
      <c r="AP304" s="262">
        <f t="shared" si="286"/>
        <v>194.4</v>
      </c>
      <c r="AQ304" s="262">
        <f t="shared" si="287"/>
        <v>381551018.40000004</v>
      </c>
      <c r="AR304" s="274">
        <v>907.2</v>
      </c>
      <c r="AS304" s="274">
        <f t="shared" si="288"/>
        <v>1780571419.2</v>
      </c>
      <c r="AT304" s="274">
        <f t="shared" si="289"/>
        <v>272.16000000000003</v>
      </c>
      <c r="AU304" s="274">
        <f t="shared" si="290"/>
        <v>534171425.76000005</v>
      </c>
      <c r="AV304" s="262">
        <v>907.2</v>
      </c>
      <c r="AW304" s="262">
        <f t="shared" si="291"/>
        <v>1780571419.2</v>
      </c>
      <c r="AX304" s="262">
        <f t="shared" si="292"/>
        <v>272.16000000000003</v>
      </c>
      <c r="AY304" s="262">
        <f t="shared" si="293"/>
        <v>534171425.76000005</v>
      </c>
      <c r="AZ304" s="262">
        <f t="shared" si="294"/>
        <v>2462.4</v>
      </c>
      <c r="BA304" s="262">
        <f t="shared" si="295"/>
        <v>4832979566.3999996</v>
      </c>
      <c r="BB304" s="262">
        <f t="shared" si="296"/>
        <v>738.72</v>
      </c>
      <c r="BC304" s="262">
        <f t="shared" si="297"/>
        <v>1449893869.9200001</v>
      </c>
      <c r="BD304" s="261">
        <v>907.2</v>
      </c>
      <c r="BE304" s="262">
        <f t="shared" si="298"/>
        <v>1780571419.2</v>
      </c>
      <c r="BF304" s="262">
        <f t="shared" si="299"/>
        <v>272.16000000000003</v>
      </c>
      <c r="BG304" s="262">
        <f t="shared" si="300"/>
        <v>534171425.76000005</v>
      </c>
      <c r="BH304" s="262">
        <v>1036.8</v>
      </c>
      <c r="BI304" s="262">
        <f t="shared" si="301"/>
        <v>2034938764.8</v>
      </c>
      <c r="BJ304" s="262">
        <f t="shared" si="302"/>
        <v>311.03999999999996</v>
      </c>
      <c r="BK304" s="262">
        <f t="shared" si="303"/>
        <v>610481629.43999994</v>
      </c>
      <c r="BL304" s="262">
        <v>777.6</v>
      </c>
      <c r="BM304" s="262">
        <f t="shared" si="304"/>
        <v>1526204073.6000001</v>
      </c>
      <c r="BN304" s="262">
        <f t="shared" si="305"/>
        <v>233.28</v>
      </c>
      <c r="BO304" s="262">
        <f t="shared" si="306"/>
        <v>457861222.07999998</v>
      </c>
      <c r="BP304" s="262">
        <f t="shared" si="307"/>
        <v>2721.6000000000004</v>
      </c>
      <c r="BQ304" s="262">
        <f t="shared" si="308"/>
        <v>5341714257.6000004</v>
      </c>
      <c r="BR304" s="262">
        <f t="shared" si="309"/>
        <v>816.48</v>
      </c>
      <c r="BS304" s="262">
        <f t="shared" si="310"/>
        <v>1602514277.28</v>
      </c>
      <c r="BT304" s="262">
        <v>1425.6</v>
      </c>
      <c r="BU304" s="262">
        <f t="shared" si="311"/>
        <v>2798040801.5999999</v>
      </c>
      <c r="BV304" s="262">
        <f t="shared" si="312"/>
        <v>427.67999999999995</v>
      </c>
      <c r="BW304" s="262">
        <f t="shared" si="313"/>
        <v>839412240.4799999</v>
      </c>
      <c r="BX304" s="261">
        <v>1425.6</v>
      </c>
      <c r="BY304" s="262">
        <f t="shared" si="314"/>
        <v>2798040801.5999999</v>
      </c>
      <c r="BZ304" s="262">
        <f t="shared" si="315"/>
        <v>427.67999999999995</v>
      </c>
      <c r="CA304" s="262">
        <f t="shared" si="316"/>
        <v>839412240.4799999</v>
      </c>
      <c r="CB304" s="262">
        <v>1296</v>
      </c>
      <c r="CC304" s="262">
        <f t="shared" si="317"/>
        <v>2543673456</v>
      </c>
      <c r="CD304" s="262">
        <f t="shared" si="318"/>
        <v>388.8</v>
      </c>
      <c r="CE304" s="262">
        <f t="shared" si="319"/>
        <v>763102036.80000007</v>
      </c>
      <c r="CF304" s="262">
        <f t="shared" si="320"/>
        <v>4147.2</v>
      </c>
      <c r="CG304" s="262">
        <f t="shared" si="321"/>
        <v>8139755059.2000008</v>
      </c>
      <c r="CH304" s="262">
        <f t="shared" si="322"/>
        <v>839413056.9599998</v>
      </c>
      <c r="CI304" s="262">
        <f t="shared" si="323"/>
        <v>2441926517.7599998</v>
      </c>
      <c r="CJ304" s="262">
        <v>1425.6</v>
      </c>
      <c r="CK304" s="262">
        <f t="shared" si="324"/>
        <v>2798040801.5999999</v>
      </c>
      <c r="CL304" s="262">
        <f t="shared" si="325"/>
        <v>427.67999999999995</v>
      </c>
      <c r="CM304" s="262">
        <f t="shared" si="326"/>
        <v>839412240.4799999</v>
      </c>
      <c r="CN304" s="262">
        <v>1296</v>
      </c>
      <c r="CO304" s="262">
        <f t="shared" si="327"/>
        <v>2543673456</v>
      </c>
      <c r="CP304" s="262">
        <f t="shared" si="328"/>
        <v>388.8</v>
      </c>
      <c r="CQ304" s="262">
        <f t="shared" si="329"/>
        <v>763102036.80000007</v>
      </c>
      <c r="CR304" s="262">
        <v>907.2</v>
      </c>
      <c r="CS304" s="262">
        <f t="shared" si="330"/>
        <v>1780571419.2</v>
      </c>
      <c r="CT304" s="262">
        <f t="shared" si="331"/>
        <v>272.16000000000003</v>
      </c>
      <c r="CU304" s="262">
        <f t="shared" si="332"/>
        <v>534171425.76000005</v>
      </c>
      <c r="CV304" s="262">
        <f t="shared" si="333"/>
        <v>3628.7999999999997</v>
      </c>
      <c r="CW304" s="262">
        <f t="shared" si="334"/>
        <v>7122285676.7999992</v>
      </c>
      <c r="CX304" s="271">
        <f t="shared" si="335"/>
        <v>1088.6399999999999</v>
      </c>
      <c r="CY304" s="271">
        <f t="shared" si="336"/>
        <v>2136685703.04</v>
      </c>
      <c r="CZ304" s="300">
        <f t="shared" si="337"/>
        <v>3887.9999999999995</v>
      </c>
      <c r="DA304" s="300">
        <f t="shared" si="338"/>
        <v>7631020368</v>
      </c>
      <c r="DB304" s="300">
        <f t="shared" si="339"/>
        <v>0</v>
      </c>
      <c r="DC304" s="300"/>
      <c r="DD304" s="300"/>
      <c r="DE304" s="300"/>
      <c r="DF304" s="300"/>
    </row>
    <row r="305" spans="1:156" s="3" customFormat="1" x14ac:dyDescent="0.35">
      <c r="A305" s="68" t="s">
        <v>11</v>
      </c>
      <c r="B305" s="25" t="s">
        <v>831</v>
      </c>
      <c r="C305" s="6" t="s">
        <v>384</v>
      </c>
      <c r="D305" s="7"/>
      <c r="E305" s="7">
        <v>12</v>
      </c>
      <c r="F305" s="7">
        <v>30</v>
      </c>
      <c r="G305" s="8">
        <v>10814039</v>
      </c>
      <c r="H305" s="9">
        <f t="shared" si="284"/>
        <v>360467.96666666667</v>
      </c>
      <c r="I305" s="10">
        <v>13359827610</v>
      </c>
      <c r="J305" s="10">
        <v>29640</v>
      </c>
      <c r="K305" s="10" t="s">
        <v>550</v>
      </c>
      <c r="L305" s="11">
        <v>0</v>
      </c>
      <c r="M305" s="8">
        <v>13524875910</v>
      </c>
      <c r="N305" s="8">
        <v>27690</v>
      </c>
      <c r="O305" s="61" t="s">
        <v>741</v>
      </c>
      <c r="P305" s="11">
        <v>0</v>
      </c>
      <c r="Q305" s="12">
        <v>0</v>
      </c>
      <c r="R305" s="12">
        <v>0</v>
      </c>
      <c r="S305" s="12"/>
      <c r="T305" s="12"/>
      <c r="U305" s="11">
        <v>0</v>
      </c>
      <c r="V305" s="11"/>
      <c r="W305" s="11" t="s">
        <v>860</v>
      </c>
      <c r="X305" s="13">
        <f t="shared" si="353"/>
        <v>12.5</v>
      </c>
      <c r="Y305" s="14">
        <f t="shared" si="354"/>
        <v>150</v>
      </c>
      <c r="Z305" s="15">
        <v>4500</v>
      </c>
      <c r="AA305" s="15">
        <f t="shared" si="355"/>
        <v>1622105850</v>
      </c>
      <c r="AB305" s="16"/>
      <c r="AC305" s="16"/>
      <c r="AD305" s="269">
        <f t="shared" si="340"/>
        <v>12.5</v>
      </c>
      <c r="AE305" s="269">
        <f t="shared" si="348"/>
        <v>150</v>
      </c>
      <c r="AF305" s="283">
        <v>4500</v>
      </c>
      <c r="AG305" s="18">
        <f t="shared" si="345"/>
        <v>1622105850</v>
      </c>
      <c r="AH305" s="59"/>
      <c r="AI305" s="129">
        <f t="shared" si="349"/>
        <v>1</v>
      </c>
      <c r="AJ305" s="290">
        <v>0.3</v>
      </c>
      <c r="AK305" s="9">
        <f t="shared" si="346"/>
        <v>1350</v>
      </c>
      <c r="AL305" s="259">
        <f t="shared" si="347"/>
        <v>5850</v>
      </c>
      <c r="AM305" s="259">
        <f t="shared" si="344"/>
        <v>2108737605</v>
      </c>
      <c r="AN305" s="262">
        <v>225</v>
      </c>
      <c r="AO305" s="262">
        <f t="shared" si="285"/>
        <v>81105292.5</v>
      </c>
      <c r="AP305" s="262">
        <f t="shared" si="286"/>
        <v>67.5</v>
      </c>
      <c r="AQ305" s="262">
        <f t="shared" si="287"/>
        <v>24331587.75</v>
      </c>
      <c r="AR305" s="274">
        <v>315.00000000000006</v>
      </c>
      <c r="AS305" s="274">
        <f t="shared" si="288"/>
        <v>113547409.50000003</v>
      </c>
      <c r="AT305" s="274">
        <f t="shared" si="289"/>
        <v>94.500000000000014</v>
      </c>
      <c r="AU305" s="274">
        <f t="shared" si="290"/>
        <v>34064222.850000009</v>
      </c>
      <c r="AV305" s="262">
        <v>315.00000000000006</v>
      </c>
      <c r="AW305" s="262">
        <f t="shared" si="291"/>
        <v>113547409.50000003</v>
      </c>
      <c r="AX305" s="262">
        <f t="shared" si="292"/>
        <v>94.500000000000014</v>
      </c>
      <c r="AY305" s="262">
        <f t="shared" si="293"/>
        <v>34064222.850000009</v>
      </c>
      <c r="AZ305" s="262">
        <f t="shared" si="294"/>
        <v>855.00000000000011</v>
      </c>
      <c r="BA305" s="262">
        <f t="shared" si="295"/>
        <v>308200111.50000006</v>
      </c>
      <c r="BB305" s="262">
        <f t="shared" si="296"/>
        <v>256.5</v>
      </c>
      <c r="BC305" s="262">
        <f t="shared" si="297"/>
        <v>92460033.450000018</v>
      </c>
      <c r="BD305" s="261">
        <v>315.00000000000006</v>
      </c>
      <c r="BE305" s="262">
        <f t="shared" si="298"/>
        <v>113547409.50000003</v>
      </c>
      <c r="BF305" s="262">
        <f t="shared" si="299"/>
        <v>94.500000000000014</v>
      </c>
      <c r="BG305" s="262">
        <f t="shared" si="300"/>
        <v>34064222.850000009</v>
      </c>
      <c r="BH305" s="262">
        <v>360</v>
      </c>
      <c r="BI305" s="262">
        <f t="shared" si="301"/>
        <v>129768468</v>
      </c>
      <c r="BJ305" s="262">
        <f t="shared" si="302"/>
        <v>108</v>
      </c>
      <c r="BK305" s="262">
        <f t="shared" si="303"/>
        <v>38930540.399999999</v>
      </c>
      <c r="BL305" s="262">
        <v>270</v>
      </c>
      <c r="BM305" s="262">
        <f t="shared" si="304"/>
        <v>97326351</v>
      </c>
      <c r="BN305" s="262">
        <f t="shared" si="305"/>
        <v>81</v>
      </c>
      <c r="BO305" s="262">
        <f t="shared" si="306"/>
        <v>29197905.300000001</v>
      </c>
      <c r="BP305" s="262">
        <f t="shared" si="307"/>
        <v>945</v>
      </c>
      <c r="BQ305" s="262">
        <f t="shared" si="308"/>
        <v>340642228.5</v>
      </c>
      <c r="BR305" s="262">
        <f t="shared" si="309"/>
        <v>283.5</v>
      </c>
      <c r="BS305" s="262">
        <f t="shared" si="310"/>
        <v>102192668.55000001</v>
      </c>
      <c r="BT305" s="262">
        <v>495</v>
      </c>
      <c r="BU305" s="262">
        <f t="shared" si="311"/>
        <v>178431643.5</v>
      </c>
      <c r="BV305" s="262">
        <f t="shared" si="312"/>
        <v>148.5</v>
      </c>
      <c r="BW305" s="262">
        <f t="shared" si="313"/>
        <v>53529493.050000004</v>
      </c>
      <c r="BX305" s="261">
        <v>495</v>
      </c>
      <c r="BY305" s="262">
        <f t="shared" si="314"/>
        <v>178431643.5</v>
      </c>
      <c r="BZ305" s="262">
        <f t="shared" si="315"/>
        <v>148.5</v>
      </c>
      <c r="CA305" s="262">
        <f t="shared" si="316"/>
        <v>53529493.050000004</v>
      </c>
      <c r="CB305" s="262">
        <v>450</v>
      </c>
      <c r="CC305" s="262">
        <f t="shared" si="317"/>
        <v>162210585</v>
      </c>
      <c r="CD305" s="262">
        <f t="shared" si="318"/>
        <v>135</v>
      </c>
      <c r="CE305" s="262">
        <f t="shared" si="319"/>
        <v>48663175.5</v>
      </c>
      <c r="CF305" s="262">
        <f t="shared" si="320"/>
        <v>1440</v>
      </c>
      <c r="CG305" s="262">
        <f t="shared" si="321"/>
        <v>519073872</v>
      </c>
      <c r="CH305" s="262">
        <f t="shared" si="322"/>
        <v>53529776.550000004</v>
      </c>
      <c r="CI305" s="262">
        <f t="shared" si="323"/>
        <v>155722161.60000002</v>
      </c>
      <c r="CJ305" s="262">
        <v>495</v>
      </c>
      <c r="CK305" s="262">
        <f t="shared" si="324"/>
        <v>178431643.5</v>
      </c>
      <c r="CL305" s="262">
        <f t="shared" si="325"/>
        <v>148.5</v>
      </c>
      <c r="CM305" s="262">
        <f t="shared" si="326"/>
        <v>53529493.050000004</v>
      </c>
      <c r="CN305" s="262">
        <v>450</v>
      </c>
      <c r="CO305" s="262">
        <f t="shared" si="327"/>
        <v>162210585</v>
      </c>
      <c r="CP305" s="262">
        <f t="shared" si="328"/>
        <v>135</v>
      </c>
      <c r="CQ305" s="262">
        <f t="shared" si="329"/>
        <v>48663175.5</v>
      </c>
      <c r="CR305" s="262">
        <v>315.00000000000006</v>
      </c>
      <c r="CS305" s="262">
        <f t="shared" si="330"/>
        <v>113547409.50000003</v>
      </c>
      <c r="CT305" s="262">
        <f t="shared" si="331"/>
        <v>94.500000000000014</v>
      </c>
      <c r="CU305" s="262">
        <f t="shared" si="332"/>
        <v>34064222.850000009</v>
      </c>
      <c r="CV305" s="262">
        <f t="shared" si="333"/>
        <v>1260</v>
      </c>
      <c r="CW305" s="262">
        <f t="shared" si="334"/>
        <v>454189638</v>
      </c>
      <c r="CX305" s="271">
        <f t="shared" si="335"/>
        <v>378</v>
      </c>
      <c r="CY305" s="271">
        <f t="shared" si="336"/>
        <v>136256891.40000001</v>
      </c>
      <c r="CZ305" s="300">
        <f t="shared" si="337"/>
        <v>1350</v>
      </c>
      <c r="DA305" s="300">
        <f t="shared" si="338"/>
        <v>486631755.00000006</v>
      </c>
      <c r="DB305" s="300">
        <f t="shared" si="339"/>
        <v>0</v>
      </c>
      <c r="DC305" s="300"/>
      <c r="DD305" s="300"/>
      <c r="DE305" s="300"/>
      <c r="DF305" s="300"/>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row>
    <row r="306" spans="1:156" s="3" customFormat="1" x14ac:dyDescent="0.35">
      <c r="A306" s="68" t="s">
        <v>11</v>
      </c>
      <c r="B306" s="23" t="s">
        <v>97</v>
      </c>
      <c r="C306" s="6" t="s">
        <v>371</v>
      </c>
      <c r="D306" s="7" t="s">
        <v>424</v>
      </c>
      <c r="E306" s="7">
        <v>6</v>
      </c>
      <c r="F306" s="7">
        <v>21</v>
      </c>
      <c r="G306" s="8">
        <v>6953953</v>
      </c>
      <c r="H306" s="9">
        <f t="shared" si="284"/>
        <v>331140.61904761905</v>
      </c>
      <c r="I306" s="10">
        <v>195016261561</v>
      </c>
      <c r="J306" s="10">
        <v>528507</v>
      </c>
      <c r="K306" s="10" t="s">
        <v>535</v>
      </c>
      <c r="L306" s="11">
        <v>0</v>
      </c>
      <c r="M306" s="8">
        <v>242053474337</v>
      </c>
      <c r="N306" s="8">
        <v>265398</v>
      </c>
      <c r="O306" s="61" t="s">
        <v>727</v>
      </c>
      <c r="P306" s="11">
        <v>0</v>
      </c>
      <c r="Q306" s="12">
        <v>84510825000</v>
      </c>
      <c r="R306" s="12">
        <v>172074</v>
      </c>
      <c r="S306" s="12">
        <v>3</v>
      </c>
      <c r="T306" s="12">
        <v>137466</v>
      </c>
      <c r="U306" s="11" t="s">
        <v>981</v>
      </c>
      <c r="V306" s="11"/>
      <c r="W306" s="11">
        <v>0</v>
      </c>
      <c r="X306" s="13">
        <f t="shared" si="350"/>
        <v>380</v>
      </c>
      <c r="Y306" s="14">
        <f t="shared" si="351"/>
        <v>2280</v>
      </c>
      <c r="Z306" s="15">
        <v>47880</v>
      </c>
      <c r="AA306" s="15">
        <f t="shared" si="352"/>
        <v>15855012840</v>
      </c>
      <c r="AB306" s="16"/>
      <c r="AC306" s="16"/>
      <c r="AD306" s="269">
        <f t="shared" si="340"/>
        <v>380</v>
      </c>
      <c r="AE306" s="269">
        <f t="shared" si="348"/>
        <v>2280</v>
      </c>
      <c r="AF306" s="283">
        <v>47880</v>
      </c>
      <c r="AG306" s="18">
        <f t="shared" si="345"/>
        <v>15855012840</v>
      </c>
      <c r="AH306" s="59"/>
      <c r="AI306" s="129">
        <f t="shared" si="349"/>
        <v>1</v>
      </c>
      <c r="AJ306" s="290">
        <v>0.3</v>
      </c>
      <c r="AK306" s="9">
        <f t="shared" si="346"/>
        <v>14364</v>
      </c>
      <c r="AL306" s="259">
        <f t="shared" si="347"/>
        <v>62244</v>
      </c>
      <c r="AM306" s="259">
        <f t="shared" si="344"/>
        <v>20611516692</v>
      </c>
      <c r="AN306" s="262"/>
      <c r="AO306" s="262">
        <f t="shared" si="285"/>
        <v>0</v>
      </c>
      <c r="AP306" s="262">
        <f t="shared" si="286"/>
        <v>0</v>
      </c>
      <c r="AQ306" s="262">
        <f t="shared" si="287"/>
        <v>0</v>
      </c>
      <c r="AR306" s="274"/>
      <c r="AS306" s="274">
        <f t="shared" si="288"/>
        <v>0</v>
      </c>
      <c r="AT306" s="274">
        <f t="shared" si="289"/>
        <v>0</v>
      </c>
      <c r="AU306" s="274">
        <f t="shared" si="290"/>
        <v>0</v>
      </c>
      <c r="AV306" s="262"/>
      <c r="AW306" s="262">
        <f t="shared" si="291"/>
        <v>0</v>
      </c>
      <c r="AX306" s="262">
        <f t="shared" si="292"/>
        <v>0</v>
      </c>
      <c r="AY306" s="262">
        <f t="shared" si="293"/>
        <v>0</v>
      </c>
      <c r="AZ306" s="262">
        <f t="shared" si="294"/>
        <v>0</v>
      </c>
      <c r="BA306" s="262">
        <f t="shared" si="295"/>
        <v>0</v>
      </c>
      <c r="BB306" s="262">
        <f t="shared" si="296"/>
        <v>0</v>
      </c>
      <c r="BC306" s="262">
        <f t="shared" si="297"/>
        <v>0</v>
      </c>
      <c r="BD306" s="261"/>
      <c r="BE306" s="262">
        <f t="shared" si="298"/>
        <v>0</v>
      </c>
      <c r="BF306" s="262">
        <f t="shared" si="299"/>
        <v>0</v>
      </c>
      <c r="BG306" s="262">
        <f t="shared" si="300"/>
        <v>0</v>
      </c>
      <c r="BH306" s="262"/>
      <c r="BI306" s="262">
        <f t="shared" si="301"/>
        <v>0</v>
      </c>
      <c r="BJ306" s="262">
        <f t="shared" si="302"/>
        <v>0</v>
      </c>
      <c r="BK306" s="262">
        <f t="shared" si="303"/>
        <v>0</v>
      </c>
      <c r="BL306" s="262"/>
      <c r="BM306" s="262">
        <f t="shared" si="304"/>
        <v>0</v>
      </c>
      <c r="BN306" s="262">
        <f t="shared" si="305"/>
        <v>0</v>
      </c>
      <c r="BO306" s="262">
        <f t="shared" si="306"/>
        <v>0</v>
      </c>
      <c r="BP306" s="262">
        <f t="shared" si="307"/>
        <v>0</v>
      </c>
      <c r="BQ306" s="262">
        <f t="shared" si="308"/>
        <v>0</v>
      </c>
      <c r="BR306" s="262">
        <f t="shared" si="309"/>
        <v>0</v>
      </c>
      <c r="BS306" s="262">
        <f t="shared" si="310"/>
        <v>0</v>
      </c>
      <c r="BT306" s="262">
        <v>7229.88</v>
      </c>
      <c r="BU306" s="262">
        <f t="shared" si="311"/>
        <v>2394106938.8400002</v>
      </c>
      <c r="BV306" s="262">
        <f t="shared" si="312"/>
        <v>2168.9639999999999</v>
      </c>
      <c r="BW306" s="262">
        <f t="shared" si="313"/>
        <v>718232081.65199995</v>
      </c>
      <c r="BX306" s="261">
        <v>8139.6</v>
      </c>
      <c r="BY306" s="262">
        <f t="shared" si="314"/>
        <v>2695352182.8000002</v>
      </c>
      <c r="BZ306" s="262">
        <f t="shared" si="315"/>
        <v>2441.88</v>
      </c>
      <c r="CA306" s="262">
        <f t="shared" si="316"/>
        <v>808605654.84000003</v>
      </c>
      <c r="CB306" s="262">
        <v>8139.6</v>
      </c>
      <c r="CC306" s="262">
        <f t="shared" si="317"/>
        <v>2695352182.8000002</v>
      </c>
      <c r="CD306" s="262">
        <f t="shared" si="318"/>
        <v>2441.88</v>
      </c>
      <c r="CE306" s="262">
        <f t="shared" si="319"/>
        <v>808605654.84000003</v>
      </c>
      <c r="CF306" s="262">
        <f t="shared" si="320"/>
        <v>23509.08</v>
      </c>
      <c r="CG306" s="262">
        <f t="shared" si="321"/>
        <v>7784811304.4400005</v>
      </c>
      <c r="CH306" s="262">
        <f t="shared" si="322"/>
        <v>808610265.68400002</v>
      </c>
      <c r="CI306" s="262">
        <f t="shared" si="323"/>
        <v>2335443391.3319998</v>
      </c>
      <c r="CJ306" s="262">
        <v>8139.6</v>
      </c>
      <c r="CK306" s="262">
        <f t="shared" si="324"/>
        <v>2695352182.8000002</v>
      </c>
      <c r="CL306" s="262">
        <f t="shared" si="325"/>
        <v>2441.88</v>
      </c>
      <c r="CM306" s="262">
        <f t="shared" si="326"/>
        <v>808605654.84000003</v>
      </c>
      <c r="CN306" s="262">
        <v>8139.6</v>
      </c>
      <c r="CO306" s="262">
        <f t="shared" si="327"/>
        <v>2695352182.8000002</v>
      </c>
      <c r="CP306" s="262">
        <f t="shared" si="328"/>
        <v>2441.88</v>
      </c>
      <c r="CQ306" s="262">
        <f t="shared" si="329"/>
        <v>808605654.84000003</v>
      </c>
      <c r="CR306" s="262">
        <v>8091.72</v>
      </c>
      <c r="CS306" s="262">
        <f t="shared" si="330"/>
        <v>2679497169.96</v>
      </c>
      <c r="CT306" s="262">
        <f t="shared" si="331"/>
        <v>2427.5160000000001</v>
      </c>
      <c r="CU306" s="262">
        <f t="shared" si="332"/>
        <v>803849150.98800004</v>
      </c>
      <c r="CV306" s="262">
        <f t="shared" si="333"/>
        <v>24370.92</v>
      </c>
      <c r="CW306" s="262">
        <f t="shared" si="334"/>
        <v>8070201535.5600004</v>
      </c>
      <c r="CX306" s="271">
        <f t="shared" si="335"/>
        <v>7311.2760000000007</v>
      </c>
      <c r="CY306" s="271">
        <f t="shared" si="336"/>
        <v>2421060460.6680002</v>
      </c>
      <c r="CZ306" s="300">
        <f t="shared" si="337"/>
        <v>14364</v>
      </c>
      <c r="DA306" s="300">
        <f t="shared" si="338"/>
        <v>4756503852</v>
      </c>
      <c r="DB306" s="300">
        <f t="shared" si="339"/>
        <v>0</v>
      </c>
      <c r="DC306" s="300"/>
      <c r="DD306" s="300"/>
      <c r="DE306" s="300"/>
      <c r="DF306" s="300"/>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row>
    <row r="307" spans="1:156" s="3" customFormat="1" x14ac:dyDescent="0.35">
      <c r="A307" s="68" t="s">
        <v>11</v>
      </c>
      <c r="B307" s="23" t="s">
        <v>97</v>
      </c>
      <c r="C307" s="6" t="s">
        <v>372</v>
      </c>
      <c r="D307" s="7" t="s">
        <v>424</v>
      </c>
      <c r="E307" s="7">
        <v>6</v>
      </c>
      <c r="F307" s="7">
        <v>21</v>
      </c>
      <c r="G307" s="8">
        <v>12991973</v>
      </c>
      <c r="H307" s="9">
        <f t="shared" si="284"/>
        <v>618665.38095238095</v>
      </c>
      <c r="I307" s="10">
        <v>105717081997</v>
      </c>
      <c r="J307" s="10">
        <v>160104</v>
      </c>
      <c r="K307" s="10" t="s">
        <v>536</v>
      </c>
      <c r="L307" s="11">
        <v>0</v>
      </c>
      <c r="M307" s="8">
        <v>141905081525</v>
      </c>
      <c r="N307" s="8">
        <v>183309</v>
      </c>
      <c r="O307" s="61" t="s">
        <v>728</v>
      </c>
      <c r="P307" s="11">
        <v>0</v>
      </c>
      <c r="Q307" s="12">
        <v>107963469600</v>
      </c>
      <c r="R307" s="12">
        <v>119112</v>
      </c>
      <c r="S307" s="12">
        <v>3</v>
      </c>
      <c r="T307" s="12">
        <v>36519</v>
      </c>
      <c r="U307" s="11" t="s">
        <v>982</v>
      </c>
      <c r="V307" s="11"/>
      <c r="W307" s="11">
        <v>0</v>
      </c>
      <c r="X307" s="13">
        <f t="shared" si="350"/>
        <v>30</v>
      </c>
      <c r="Y307" s="14">
        <f t="shared" si="351"/>
        <v>180</v>
      </c>
      <c r="Z307" s="15">
        <v>3780</v>
      </c>
      <c r="AA307" s="15">
        <f t="shared" si="352"/>
        <v>2338555140</v>
      </c>
      <c r="AB307" s="16"/>
      <c r="AC307" s="16"/>
      <c r="AD307" s="269">
        <f t="shared" si="340"/>
        <v>30</v>
      </c>
      <c r="AE307" s="269">
        <f t="shared" si="348"/>
        <v>180</v>
      </c>
      <c r="AF307" s="283">
        <v>3780</v>
      </c>
      <c r="AG307" s="18">
        <f t="shared" si="345"/>
        <v>2338555140</v>
      </c>
      <c r="AH307" s="59"/>
      <c r="AI307" s="129">
        <f t="shared" si="349"/>
        <v>1</v>
      </c>
      <c r="AJ307" s="290">
        <v>0.3</v>
      </c>
      <c r="AK307" s="9">
        <f t="shared" si="346"/>
        <v>1134</v>
      </c>
      <c r="AL307" s="259">
        <f t="shared" si="347"/>
        <v>4914</v>
      </c>
      <c r="AM307" s="259">
        <f t="shared" si="344"/>
        <v>3040121682</v>
      </c>
      <c r="AN307" s="262"/>
      <c r="AO307" s="262">
        <f t="shared" si="285"/>
        <v>0</v>
      </c>
      <c r="AP307" s="262">
        <f t="shared" si="286"/>
        <v>0</v>
      </c>
      <c r="AQ307" s="262">
        <f t="shared" si="287"/>
        <v>0</v>
      </c>
      <c r="AR307" s="274"/>
      <c r="AS307" s="274">
        <f t="shared" si="288"/>
        <v>0</v>
      </c>
      <c r="AT307" s="274">
        <f t="shared" si="289"/>
        <v>0</v>
      </c>
      <c r="AU307" s="274">
        <f t="shared" si="290"/>
        <v>0</v>
      </c>
      <c r="AV307" s="262"/>
      <c r="AW307" s="262">
        <f t="shared" si="291"/>
        <v>0</v>
      </c>
      <c r="AX307" s="262">
        <f t="shared" si="292"/>
        <v>0</v>
      </c>
      <c r="AY307" s="262">
        <f t="shared" si="293"/>
        <v>0</v>
      </c>
      <c r="AZ307" s="262">
        <f t="shared" si="294"/>
        <v>0</v>
      </c>
      <c r="BA307" s="262">
        <f t="shared" si="295"/>
        <v>0</v>
      </c>
      <c r="BB307" s="262">
        <f t="shared" si="296"/>
        <v>0</v>
      </c>
      <c r="BC307" s="262">
        <f t="shared" si="297"/>
        <v>0</v>
      </c>
      <c r="BD307" s="261"/>
      <c r="BE307" s="262">
        <f t="shared" si="298"/>
        <v>0</v>
      </c>
      <c r="BF307" s="262">
        <f t="shared" si="299"/>
        <v>0</v>
      </c>
      <c r="BG307" s="262">
        <f t="shared" si="300"/>
        <v>0</v>
      </c>
      <c r="BH307" s="262"/>
      <c r="BI307" s="262">
        <f t="shared" si="301"/>
        <v>0</v>
      </c>
      <c r="BJ307" s="262">
        <f t="shared" si="302"/>
        <v>0</v>
      </c>
      <c r="BK307" s="262">
        <f t="shared" si="303"/>
        <v>0</v>
      </c>
      <c r="BL307" s="262"/>
      <c r="BM307" s="262">
        <f t="shared" si="304"/>
        <v>0</v>
      </c>
      <c r="BN307" s="262">
        <f t="shared" si="305"/>
        <v>0</v>
      </c>
      <c r="BO307" s="262">
        <f t="shared" si="306"/>
        <v>0</v>
      </c>
      <c r="BP307" s="262">
        <f t="shared" si="307"/>
        <v>0</v>
      </c>
      <c r="BQ307" s="262">
        <f t="shared" si="308"/>
        <v>0</v>
      </c>
      <c r="BR307" s="262">
        <f t="shared" si="309"/>
        <v>0</v>
      </c>
      <c r="BS307" s="262">
        <f t="shared" si="310"/>
        <v>0</v>
      </c>
      <c r="BT307" s="262">
        <v>570.78</v>
      </c>
      <c r="BU307" s="262">
        <f t="shared" si="311"/>
        <v>353121826.13999999</v>
      </c>
      <c r="BV307" s="262">
        <f t="shared" si="312"/>
        <v>171.23399999999998</v>
      </c>
      <c r="BW307" s="262">
        <f t="shared" si="313"/>
        <v>105936547.84199999</v>
      </c>
      <c r="BX307" s="261">
        <v>642.6</v>
      </c>
      <c r="BY307" s="262">
        <f t="shared" si="314"/>
        <v>397554373.80000001</v>
      </c>
      <c r="BZ307" s="262">
        <f t="shared" si="315"/>
        <v>192.78</v>
      </c>
      <c r="CA307" s="262">
        <f t="shared" si="316"/>
        <v>119266312.14</v>
      </c>
      <c r="CB307" s="262">
        <v>642.6</v>
      </c>
      <c r="CC307" s="262">
        <f t="shared" si="317"/>
        <v>397554373.80000001</v>
      </c>
      <c r="CD307" s="262">
        <f t="shared" si="318"/>
        <v>192.78</v>
      </c>
      <c r="CE307" s="262">
        <f t="shared" si="319"/>
        <v>119266312.14</v>
      </c>
      <c r="CF307" s="262">
        <f t="shared" si="320"/>
        <v>1855.98</v>
      </c>
      <c r="CG307" s="262">
        <f t="shared" si="321"/>
        <v>1148230573.74</v>
      </c>
      <c r="CH307" s="262">
        <f t="shared" si="322"/>
        <v>119266676.154</v>
      </c>
      <c r="CI307" s="262">
        <f t="shared" si="323"/>
        <v>344469172.12199998</v>
      </c>
      <c r="CJ307" s="262">
        <v>642.6</v>
      </c>
      <c r="CK307" s="262">
        <f t="shared" si="324"/>
        <v>397554373.80000001</v>
      </c>
      <c r="CL307" s="262">
        <f t="shared" si="325"/>
        <v>192.78</v>
      </c>
      <c r="CM307" s="262">
        <f t="shared" si="326"/>
        <v>119266312.14</v>
      </c>
      <c r="CN307" s="262">
        <v>642.6</v>
      </c>
      <c r="CO307" s="262">
        <f t="shared" si="327"/>
        <v>397554373.80000001</v>
      </c>
      <c r="CP307" s="262">
        <f t="shared" si="328"/>
        <v>192.78</v>
      </c>
      <c r="CQ307" s="262">
        <f t="shared" si="329"/>
        <v>119266312.14</v>
      </c>
      <c r="CR307" s="262">
        <v>638.82000000000005</v>
      </c>
      <c r="CS307" s="262">
        <f t="shared" si="330"/>
        <v>395215818.66000003</v>
      </c>
      <c r="CT307" s="262">
        <f t="shared" si="331"/>
        <v>191.64600000000002</v>
      </c>
      <c r="CU307" s="262">
        <f t="shared" si="332"/>
        <v>118564745.598</v>
      </c>
      <c r="CV307" s="262">
        <f t="shared" si="333"/>
        <v>1924.02</v>
      </c>
      <c r="CW307" s="262">
        <f t="shared" si="334"/>
        <v>1190324566.26</v>
      </c>
      <c r="CX307" s="271">
        <f t="shared" si="335"/>
        <v>577.20600000000002</v>
      </c>
      <c r="CY307" s="271">
        <f t="shared" si="336"/>
        <v>357097369.87800002</v>
      </c>
      <c r="CZ307" s="300">
        <f t="shared" si="337"/>
        <v>1134</v>
      </c>
      <c r="DA307" s="300">
        <f t="shared" si="338"/>
        <v>701566542</v>
      </c>
      <c r="DB307" s="300">
        <f t="shared" si="339"/>
        <v>0</v>
      </c>
      <c r="DC307" s="300"/>
      <c r="DD307" s="300"/>
      <c r="DE307" s="300"/>
      <c r="DF307" s="300"/>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row>
    <row r="308" spans="1:156" s="3" customFormat="1" x14ac:dyDescent="0.35">
      <c r="A308" s="70" t="s">
        <v>11</v>
      </c>
      <c r="B308" s="23" t="s">
        <v>97</v>
      </c>
      <c r="C308" s="6" t="s">
        <v>375</v>
      </c>
      <c r="D308" s="7" t="s">
        <v>98</v>
      </c>
      <c r="E308" s="7">
        <v>6</v>
      </c>
      <c r="F308" s="7">
        <v>5</v>
      </c>
      <c r="G308" s="8">
        <v>5860643</v>
      </c>
      <c r="H308" s="9">
        <f t="shared" si="284"/>
        <v>1172128.6000000001</v>
      </c>
      <c r="I308" s="10">
        <v>187820723087</v>
      </c>
      <c r="J308" s="10">
        <v>192435</v>
      </c>
      <c r="K308" s="10" t="s">
        <v>541</v>
      </c>
      <c r="L308" s="11">
        <v>0</v>
      </c>
      <c r="M308" s="8">
        <v>332792744196</v>
      </c>
      <c r="N308" s="8">
        <v>200520</v>
      </c>
      <c r="O308" s="61" t="s">
        <v>732</v>
      </c>
      <c r="P308" s="11">
        <v>0</v>
      </c>
      <c r="Q308" s="12">
        <v>196498290000</v>
      </c>
      <c r="R308" s="12">
        <v>123720</v>
      </c>
      <c r="S308" s="12">
        <v>3</v>
      </c>
      <c r="T308" s="12">
        <v>91435</v>
      </c>
      <c r="U308" s="11" t="s">
        <v>985</v>
      </c>
      <c r="V308" s="11"/>
      <c r="W308" s="11">
        <v>0</v>
      </c>
      <c r="X308" s="13">
        <f t="shared" si="350"/>
        <v>300</v>
      </c>
      <c r="Y308" s="14">
        <f t="shared" si="351"/>
        <v>1800</v>
      </c>
      <c r="Z308" s="15">
        <v>9000</v>
      </c>
      <c r="AA308" s="15">
        <f t="shared" si="352"/>
        <v>10549157400</v>
      </c>
      <c r="AB308" s="16"/>
      <c r="AC308" s="16"/>
      <c r="AD308" s="269">
        <f t="shared" si="340"/>
        <v>300</v>
      </c>
      <c r="AE308" s="269">
        <f t="shared" si="348"/>
        <v>1800</v>
      </c>
      <c r="AF308" s="283">
        <v>9000</v>
      </c>
      <c r="AG308" s="18">
        <f t="shared" si="345"/>
        <v>10549157400</v>
      </c>
      <c r="AH308" s="59"/>
      <c r="AI308" s="129">
        <f t="shared" ref="AI308:AI328" si="356">AF308/Z308</f>
        <v>1</v>
      </c>
      <c r="AJ308" s="290">
        <v>0.3</v>
      </c>
      <c r="AK308" s="9">
        <f t="shared" si="346"/>
        <v>2700</v>
      </c>
      <c r="AL308" s="259">
        <f t="shared" si="347"/>
        <v>11700</v>
      </c>
      <c r="AM308" s="259">
        <f t="shared" si="344"/>
        <v>13713904620.000002</v>
      </c>
      <c r="AN308" s="262"/>
      <c r="AO308" s="262">
        <f t="shared" si="285"/>
        <v>0</v>
      </c>
      <c r="AP308" s="262">
        <f t="shared" si="286"/>
        <v>0</v>
      </c>
      <c r="AQ308" s="262">
        <f t="shared" si="287"/>
        <v>0</v>
      </c>
      <c r="AR308" s="274"/>
      <c r="AS308" s="274">
        <f t="shared" si="288"/>
        <v>0</v>
      </c>
      <c r="AT308" s="274">
        <f t="shared" si="289"/>
        <v>0</v>
      </c>
      <c r="AU308" s="274">
        <f t="shared" si="290"/>
        <v>0</v>
      </c>
      <c r="AV308" s="262"/>
      <c r="AW308" s="262">
        <f t="shared" si="291"/>
        <v>0</v>
      </c>
      <c r="AX308" s="262">
        <f t="shared" si="292"/>
        <v>0</v>
      </c>
      <c r="AY308" s="262">
        <f t="shared" si="293"/>
        <v>0</v>
      </c>
      <c r="AZ308" s="262">
        <f t="shared" si="294"/>
        <v>0</v>
      </c>
      <c r="BA308" s="262">
        <f t="shared" si="295"/>
        <v>0</v>
      </c>
      <c r="BB308" s="262">
        <f t="shared" si="296"/>
        <v>0</v>
      </c>
      <c r="BC308" s="262">
        <f t="shared" si="297"/>
        <v>0</v>
      </c>
      <c r="BD308" s="261"/>
      <c r="BE308" s="262">
        <f t="shared" si="298"/>
        <v>0</v>
      </c>
      <c r="BF308" s="262">
        <f t="shared" si="299"/>
        <v>0</v>
      </c>
      <c r="BG308" s="262">
        <f t="shared" si="300"/>
        <v>0</v>
      </c>
      <c r="BH308" s="262"/>
      <c r="BI308" s="262">
        <f t="shared" si="301"/>
        <v>0</v>
      </c>
      <c r="BJ308" s="262">
        <f t="shared" si="302"/>
        <v>0</v>
      </c>
      <c r="BK308" s="262">
        <f t="shared" si="303"/>
        <v>0</v>
      </c>
      <c r="BL308" s="262"/>
      <c r="BM308" s="262">
        <f t="shared" si="304"/>
        <v>0</v>
      </c>
      <c r="BN308" s="262">
        <f t="shared" si="305"/>
        <v>0</v>
      </c>
      <c r="BO308" s="262">
        <f t="shared" si="306"/>
        <v>0</v>
      </c>
      <c r="BP308" s="262">
        <f t="shared" si="307"/>
        <v>0</v>
      </c>
      <c r="BQ308" s="262">
        <f t="shared" si="308"/>
        <v>0</v>
      </c>
      <c r="BR308" s="262">
        <f t="shared" si="309"/>
        <v>0</v>
      </c>
      <c r="BS308" s="262">
        <f t="shared" si="310"/>
        <v>0</v>
      </c>
      <c r="BT308" s="262">
        <v>1359</v>
      </c>
      <c r="BU308" s="262">
        <f t="shared" si="311"/>
        <v>1592922767.4000001</v>
      </c>
      <c r="BV308" s="262">
        <f t="shared" si="312"/>
        <v>407.7</v>
      </c>
      <c r="BW308" s="262">
        <f t="shared" si="313"/>
        <v>477876830.22000003</v>
      </c>
      <c r="BX308" s="261">
        <v>1530</v>
      </c>
      <c r="BY308" s="262">
        <f t="shared" si="314"/>
        <v>1793356758.0000002</v>
      </c>
      <c r="BZ308" s="262">
        <f t="shared" si="315"/>
        <v>459</v>
      </c>
      <c r="CA308" s="262">
        <f t="shared" si="316"/>
        <v>538007027.4000001</v>
      </c>
      <c r="CB308" s="262">
        <v>1530</v>
      </c>
      <c r="CC308" s="262">
        <f t="shared" si="317"/>
        <v>1793356758.0000002</v>
      </c>
      <c r="CD308" s="262">
        <f t="shared" si="318"/>
        <v>459</v>
      </c>
      <c r="CE308" s="262">
        <f t="shared" si="319"/>
        <v>538007027.4000001</v>
      </c>
      <c r="CF308" s="262">
        <f t="shared" si="320"/>
        <v>4419</v>
      </c>
      <c r="CG308" s="262">
        <f t="shared" si="321"/>
        <v>5179636283.4000006</v>
      </c>
      <c r="CH308" s="262">
        <f t="shared" si="322"/>
        <v>538007894.10000014</v>
      </c>
      <c r="CI308" s="262">
        <f t="shared" si="323"/>
        <v>1553890885.0200002</v>
      </c>
      <c r="CJ308" s="262">
        <v>1530</v>
      </c>
      <c r="CK308" s="262">
        <f t="shared" si="324"/>
        <v>1793356758.0000002</v>
      </c>
      <c r="CL308" s="262">
        <f t="shared" si="325"/>
        <v>459</v>
      </c>
      <c r="CM308" s="262">
        <f t="shared" si="326"/>
        <v>538007027.4000001</v>
      </c>
      <c r="CN308" s="262">
        <v>1530</v>
      </c>
      <c r="CO308" s="262">
        <f t="shared" si="327"/>
        <v>1793356758.0000002</v>
      </c>
      <c r="CP308" s="262">
        <f t="shared" si="328"/>
        <v>459</v>
      </c>
      <c r="CQ308" s="262">
        <f t="shared" si="329"/>
        <v>538007027.4000001</v>
      </c>
      <c r="CR308" s="262">
        <v>1521</v>
      </c>
      <c r="CS308" s="262">
        <f t="shared" si="330"/>
        <v>1782807600.6000001</v>
      </c>
      <c r="CT308" s="262">
        <f t="shared" si="331"/>
        <v>456.3</v>
      </c>
      <c r="CU308" s="262">
        <f t="shared" si="332"/>
        <v>534842280.18000007</v>
      </c>
      <c r="CV308" s="262">
        <f t="shared" si="333"/>
        <v>4581</v>
      </c>
      <c r="CW308" s="262">
        <f t="shared" si="334"/>
        <v>5369521116.6000004</v>
      </c>
      <c r="CX308" s="271">
        <f t="shared" si="335"/>
        <v>1374.3</v>
      </c>
      <c r="CY308" s="271">
        <f t="shared" si="336"/>
        <v>1610856334.9800003</v>
      </c>
      <c r="CZ308" s="300">
        <f t="shared" si="337"/>
        <v>2700</v>
      </c>
      <c r="DA308" s="300">
        <f t="shared" si="338"/>
        <v>3164747220</v>
      </c>
      <c r="DB308" s="300">
        <f t="shared" si="339"/>
        <v>0</v>
      </c>
      <c r="DC308" s="300"/>
      <c r="DD308" s="300"/>
      <c r="DE308" s="300"/>
      <c r="DF308" s="300"/>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row>
    <row r="309" spans="1:156" s="3" customFormat="1" x14ac:dyDescent="0.35">
      <c r="A309" s="70" t="s">
        <v>11</v>
      </c>
      <c r="B309" s="23" t="s">
        <v>97</v>
      </c>
      <c r="C309" s="6" t="s">
        <v>376</v>
      </c>
      <c r="D309" s="7" t="s">
        <v>98</v>
      </c>
      <c r="E309" s="7">
        <v>6</v>
      </c>
      <c r="F309" s="7">
        <v>5</v>
      </c>
      <c r="G309" s="8">
        <v>14992322</v>
      </c>
      <c r="H309" s="9">
        <f t="shared" si="284"/>
        <v>2998464.4</v>
      </c>
      <c r="I309" s="10">
        <v>100126449330</v>
      </c>
      <c r="J309" s="10">
        <v>42255</v>
      </c>
      <c r="K309" s="10" t="s">
        <v>542</v>
      </c>
      <c r="L309" s="11">
        <v>0</v>
      </c>
      <c r="M309" s="8">
        <v>217505122694</v>
      </c>
      <c r="N309" s="8">
        <v>50010</v>
      </c>
      <c r="O309" s="61" t="s">
        <v>733</v>
      </c>
      <c r="P309" s="11">
        <v>0</v>
      </c>
      <c r="Q309" s="12">
        <v>145616486400</v>
      </c>
      <c r="R309" s="12">
        <v>35840</v>
      </c>
      <c r="S309" s="12">
        <v>3</v>
      </c>
      <c r="T309" s="12">
        <v>17615</v>
      </c>
      <c r="U309" s="11" t="s">
        <v>986</v>
      </c>
      <c r="V309" s="11"/>
      <c r="W309" s="11">
        <v>0</v>
      </c>
      <c r="X309" s="13">
        <f t="shared" si="350"/>
        <v>150</v>
      </c>
      <c r="Y309" s="14">
        <f t="shared" si="351"/>
        <v>900</v>
      </c>
      <c r="Z309" s="15">
        <v>4500</v>
      </c>
      <c r="AA309" s="15">
        <f t="shared" si="352"/>
        <v>13493089800</v>
      </c>
      <c r="AB309" s="16"/>
      <c r="AC309" s="16"/>
      <c r="AD309" s="269">
        <f t="shared" si="340"/>
        <v>150</v>
      </c>
      <c r="AE309" s="269">
        <f t="shared" si="348"/>
        <v>900</v>
      </c>
      <c r="AF309" s="283">
        <v>4500</v>
      </c>
      <c r="AG309" s="18">
        <f t="shared" si="345"/>
        <v>13493089800</v>
      </c>
      <c r="AH309" s="59"/>
      <c r="AI309" s="129">
        <f t="shared" si="356"/>
        <v>1</v>
      </c>
      <c r="AJ309" s="290">
        <v>0.3</v>
      </c>
      <c r="AK309" s="9">
        <f t="shared" si="346"/>
        <v>1350</v>
      </c>
      <c r="AL309" s="259">
        <f t="shared" si="347"/>
        <v>5850</v>
      </c>
      <c r="AM309" s="259">
        <f t="shared" si="344"/>
        <v>17541016740</v>
      </c>
      <c r="AN309" s="262"/>
      <c r="AO309" s="262">
        <f t="shared" si="285"/>
        <v>0</v>
      </c>
      <c r="AP309" s="262">
        <f t="shared" si="286"/>
        <v>0</v>
      </c>
      <c r="AQ309" s="262">
        <f t="shared" si="287"/>
        <v>0</v>
      </c>
      <c r="AR309" s="274"/>
      <c r="AS309" s="274">
        <f t="shared" si="288"/>
        <v>0</v>
      </c>
      <c r="AT309" s="274">
        <f t="shared" si="289"/>
        <v>0</v>
      </c>
      <c r="AU309" s="274">
        <f t="shared" si="290"/>
        <v>0</v>
      </c>
      <c r="AV309" s="262"/>
      <c r="AW309" s="262">
        <f t="shared" si="291"/>
        <v>0</v>
      </c>
      <c r="AX309" s="262">
        <f t="shared" si="292"/>
        <v>0</v>
      </c>
      <c r="AY309" s="262">
        <f t="shared" si="293"/>
        <v>0</v>
      </c>
      <c r="AZ309" s="262">
        <f t="shared" si="294"/>
        <v>0</v>
      </c>
      <c r="BA309" s="262">
        <f t="shared" si="295"/>
        <v>0</v>
      </c>
      <c r="BB309" s="262">
        <f t="shared" si="296"/>
        <v>0</v>
      </c>
      <c r="BC309" s="262">
        <f t="shared" si="297"/>
        <v>0</v>
      </c>
      <c r="BD309" s="261"/>
      <c r="BE309" s="262">
        <f t="shared" si="298"/>
        <v>0</v>
      </c>
      <c r="BF309" s="262">
        <f t="shared" si="299"/>
        <v>0</v>
      </c>
      <c r="BG309" s="262">
        <f t="shared" si="300"/>
        <v>0</v>
      </c>
      <c r="BH309" s="262"/>
      <c r="BI309" s="262">
        <f t="shared" si="301"/>
        <v>0</v>
      </c>
      <c r="BJ309" s="262">
        <f t="shared" si="302"/>
        <v>0</v>
      </c>
      <c r="BK309" s="262">
        <f t="shared" si="303"/>
        <v>0</v>
      </c>
      <c r="BL309" s="262"/>
      <c r="BM309" s="262">
        <f t="shared" si="304"/>
        <v>0</v>
      </c>
      <c r="BN309" s="262">
        <f t="shared" si="305"/>
        <v>0</v>
      </c>
      <c r="BO309" s="262">
        <f t="shared" si="306"/>
        <v>0</v>
      </c>
      <c r="BP309" s="262">
        <f t="shared" si="307"/>
        <v>0</v>
      </c>
      <c r="BQ309" s="262">
        <f t="shared" si="308"/>
        <v>0</v>
      </c>
      <c r="BR309" s="262">
        <f t="shared" si="309"/>
        <v>0</v>
      </c>
      <c r="BS309" s="262">
        <f t="shared" si="310"/>
        <v>0</v>
      </c>
      <c r="BT309" s="262">
        <v>679.5</v>
      </c>
      <c r="BU309" s="262">
        <f t="shared" si="311"/>
        <v>2037456559.8</v>
      </c>
      <c r="BV309" s="262">
        <f t="shared" si="312"/>
        <v>203.85</v>
      </c>
      <c r="BW309" s="262">
        <f t="shared" si="313"/>
        <v>611236967.93999994</v>
      </c>
      <c r="BX309" s="261">
        <v>765</v>
      </c>
      <c r="BY309" s="262">
        <f t="shared" si="314"/>
        <v>2293825266</v>
      </c>
      <c r="BZ309" s="262">
        <f t="shared" si="315"/>
        <v>229.5</v>
      </c>
      <c r="CA309" s="262">
        <f t="shared" si="316"/>
        <v>688147579.79999995</v>
      </c>
      <c r="CB309" s="262">
        <v>765</v>
      </c>
      <c r="CC309" s="262">
        <f t="shared" si="317"/>
        <v>2293825266</v>
      </c>
      <c r="CD309" s="262">
        <f t="shared" si="318"/>
        <v>229.5</v>
      </c>
      <c r="CE309" s="262">
        <f t="shared" si="319"/>
        <v>688147579.79999995</v>
      </c>
      <c r="CF309" s="262">
        <f t="shared" si="320"/>
        <v>2209.5</v>
      </c>
      <c r="CG309" s="262">
        <f t="shared" si="321"/>
        <v>6625107091.8000002</v>
      </c>
      <c r="CH309" s="262">
        <f t="shared" si="322"/>
        <v>688148013.14999998</v>
      </c>
      <c r="CI309" s="262">
        <f t="shared" si="323"/>
        <v>1987532127.54</v>
      </c>
      <c r="CJ309" s="262">
        <v>765</v>
      </c>
      <c r="CK309" s="262">
        <f t="shared" si="324"/>
        <v>2293825266</v>
      </c>
      <c r="CL309" s="262">
        <f t="shared" si="325"/>
        <v>229.5</v>
      </c>
      <c r="CM309" s="262">
        <f t="shared" si="326"/>
        <v>688147579.79999995</v>
      </c>
      <c r="CN309" s="262">
        <v>765</v>
      </c>
      <c r="CO309" s="262">
        <f t="shared" si="327"/>
        <v>2293825266</v>
      </c>
      <c r="CP309" s="262">
        <f t="shared" si="328"/>
        <v>229.5</v>
      </c>
      <c r="CQ309" s="262">
        <f t="shared" si="329"/>
        <v>688147579.79999995</v>
      </c>
      <c r="CR309" s="262">
        <v>760.5</v>
      </c>
      <c r="CS309" s="262">
        <f t="shared" si="330"/>
        <v>2280332176.1999998</v>
      </c>
      <c r="CT309" s="262">
        <f t="shared" si="331"/>
        <v>228.15</v>
      </c>
      <c r="CU309" s="262">
        <f t="shared" si="332"/>
        <v>684099652.86000001</v>
      </c>
      <c r="CV309" s="262">
        <f t="shared" si="333"/>
        <v>2290.5</v>
      </c>
      <c r="CW309" s="262">
        <f t="shared" si="334"/>
        <v>6867982708.1999998</v>
      </c>
      <c r="CX309" s="271">
        <f t="shared" si="335"/>
        <v>687.15</v>
      </c>
      <c r="CY309" s="271">
        <f t="shared" si="336"/>
        <v>2060394812.4599998</v>
      </c>
      <c r="CZ309" s="300">
        <f t="shared" si="337"/>
        <v>1350</v>
      </c>
      <c r="DA309" s="300">
        <f t="shared" si="338"/>
        <v>4047926939.9999995</v>
      </c>
      <c r="DB309" s="300">
        <f t="shared" si="339"/>
        <v>0</v>
      </c>
      <c r="DC309" s="300"/>
      <c r="DD309" s="300"/>
      <c r="DE309" s="300"/>
      <c r="DF309" s="300"/>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row>
    <row r="310" spans="1:156" s="3" customFormat="1" x14ac:dyDescent="0.35">
      <c r="A310" s="70" t="s">
        <v>11</v>
      </c>
      <c r="B310" s="23" t="s">
        <v>97</v>
      </c>
      <c r="C310" s="6" t="s">
        <v>377</v>
      </c>
      <c r="D310" s="7" t="s">
        <v>98</v>
      </c>
      <c r="E310" s="7">
        <v>6</v>
      </c>
      <c r="F310" s="7">
        <v>5</v>
      </c>
      <c r="G310" s="8">
        <v>1304969</v>
      </c>
      <c r="H310" s="9">
        <f t="shared" si="284"/>
        <v>260993.8</v>
      </c>
      <c r="I310" s="10">
        <v>15140168045</v>
      </c>
      <c r="J310" s="10">
        <v>71560</v>
      </c>
      <c r="K310" s="10" t="s">
        <v>543</v>
      </c>
      <c r="L310" s="11">
        <v>0</v>
      </c>
      <c r="M310" s="8">
        <v>22227058483</v>
      </c>
      <c r="N310" s="8">
        <v>65040</v>
      </c>
      <c r="O310" s="61" t="s">
        <v>734</v>
      </c>
      <c r="P310" s="11">
        <v>0</v>
      </c>
      <c r="Q310" s="12">
        <v>7750239750</v>
      </c>
      <c r="R310" s="12">
        <v>21915</v>
      </c>
      <c r="S310" s="12">
        <v>1</v>
      </c>
      <c r="T310" s="12"/>
      <c r="U310" s="11" t="s">
        <v>595</v>
      </c>
      <c r="V310" s="11"/>
      <c r="W310" s="11">
        <v>0</v>
      </c>
      <c r="X310" s="13">
        <f t="shared" si="350"/>
        <v>150</v>
      </c>
      <c r="Y310" s="14">
        <f t="shared" si="351"/>
        <v>900</v>
      </c>
      <c r="Z310" s="15">
        <v>4500</v>
      </c>
      <c r="AA310" s="15">
        <f t="shared" si="352"/>
        <v>1174472100</v>
      </c>
      <c r="AB310" s="16"/>
      <c r="AC310" s="16"/>
      <c r="AD310" s="269">
        <f t="shared" si="340"/>
        <v>150</v>
      </c>
      <c r="AE310" s="269">
        <f t="shared" si="348"/>
        <v>900</v>
      </c>
      <c r="AF310" s="283">
        <v>4500</v>
      </c>
      <c r="AG310" s="18">
        <f t="shared" si="345"/>
        <v>1174472100</v>
      </c>
      <c r="AH310" s="59"/>
      <c r="AI310" s="129">
        <f t="shared" si="356"/>
        <v>1</v>
      </c>
      <c r="AJ310" s="290">
        <v>0.3</v>
      </c>
      <c r="AK310" s="9">
        <f t="shared" si="346"/>
        <v>1350</v>
      </c>
      <c r="AL310" s="259">
        <f t="shared" si="347"/>
        <v>5850</v>
      </c>
      <c r="AM310" s="259">
        <f t="shared" si="344"/>
        <v>1526813730</v>
      </c>
      <c r="AN310" s="262"/>
      <c r="AO310" s="262">
        <f t="shared" si="285"/>
        <v>0</v>
      </c>
      <c r="AP310" s="262">
        <f t="shared" si="286"/>
        <v>0</v>
      </c>
      <c r="AQ310" s="262">
        <f t="shared" si="287"/>
        <v>0</v>
      </c>
      <c r="AR310" s="274"/>
      <c r="AS310" s="274">
        <f t="shared" si="288"/>
        <v>0</v>
      </c>
      <c r="AT310" s="274">
        <f t="shared" si="289"/>
        <v>0</v>
      </c>
      <c r="AU310" s="274">
        <f t="shared" si="290"/>
        <v>0</v>
      </c>
      <c r="AV310" s="262"/>
      <c r="AW310" s="262">
        <f t="shared" si="291"/>
        <v>0</v>
      </c>
      <c r="AX310" s="262">
        <f t="shared" si="292"/>
        <v>0</v>
      </c>
      <c r="AY310" s="262">
        <f t="shared" si="293"/>
        <v>0</v>
      </c>
      <c r="AZ310" s="262">
        <f t="shared" si="294"/>
        <v>0</v>
      </c>
      <c r="BA310" s="262">
        <f t="shared" si="295"/>
        <v>0</v>
      </c>
      <c r="BB310" s="262">
        <f t="shared" si="296"/>
        <v>0</v>
      </c>
      <c r="BC310" s="262">
        <f t="shared" si="297"/>
        <v>0</v>
      </c>
      <c r="BD310" s="261"/>
      <c r="BE310" s="262">
        <f t="shared" si="298"/>
        <v>0</v>
      </c>
      <c r="BF310" s="262">
        <f t="shared" si="299"/>
        <v>0</v>
      </c>
      <c r="BG310" s="262">
        <f t="shared" si="300"/>
        <v>0</v>
      </c>
      <c r="BH310" s="262"/>
      <c r="BI310" s="262">
        <f t="shared" si="301"/>
        <v>0</v>
      </c>
      <c r="BJ310" s="262">
        <f t="shared" si="302"/>
        <v>0</v>
      </c>
      <c r="BK310" s="262">
        <f t="shared" si="303"/>
        <v>0</v>
      </c>
      <c r="BL310" s="262"/>
      <c r="BM310" s="262">
        <f t="shared" si="304"/>
        <v>0</v>
      </c>
      <c r="BN310" s="262">
        <f t="shared" si="305"/>
        <v>0</v>
      </c>
      <c r="BO310" s="262">
        <f t="shared" si="306"/>
        <v>0</v>
      </c>
      <c r="BP310" s="262">
        <f t="shared" si="307"/>
        <v>0</v>
      </c>
      <c r="BQ310" s="262">
        <f t="shared" si="308"/>
        <v>0</v>
      </c>
      <c r="BR310" s="262">
        <f t="shared" si="309"/>
        <v>0</v>
      </c>
      <c r="BS310" s="262">
        <f t="shared" si="310"/>
        <v>0</v>
      </c>
      <c r="BT310" s="262">
        <v>679.5</v>
      </c>
      <c r="BU310" s="262">
        <f t="shared" si="311"/>
        <v>177345287.09999999</v>
      </c>
      <c r="BV310" s="262">
        <f t="shared" si="312"/>
        <v>203.85</v>
      </c>
      <c r="BW310" s="262">
        <f t="shared" si="313"/>
        <v>53203586.129999995</v>
      </c>
      <c r="BX310" s="261">
        <v>765</v>
      </c>
      <c r="BY310" s="262">
        <f t="shared" si="314"/>
        <v>199660257</v>
      </c>
      <c r="BZ310" s="262">
        <f t="shared" si="315"/>
        <v>229.5</v>
      </c>
      <c r="CA310" s="262">
        <f t="shared" si="316"/>
        <v>59898077.099999994</v>
      </c>
      <c r="CB310" s="262">
        <v>765</v>
      </c>
      <c r="CC310" s="262">
        <f t="shared" si="317"/>
        <v>199660257</v>
      </c>
      <c r="CD310" s="262">
        <f t="shared" si="318"/>
        <v>229.5</v>
      </c>
      <c r="CE310" s="262">
        <f t="shared" si="319"/>
        <v>59898077.099999994</v>
      </c>
      <c r="CF310" s="262">
        <f t="shared" si="320"/>
        <v>2209.5</v>
      </c>
      <c r="CG310" s="262">
        <f t="shared" si="321"/>
        <v>576665801.10000002</v>
      </c>
      <c r="CH310" s="262">
        <f t="shared" si="322"/>
        <v>59898510.449999996</v>
      </c>
      <c r="CI310" s="262">
        <f t="shared" si="323"/>
        <v>172999740.32999998</v>
      </c>
      <c r="CJ310" s="262">
        <v>765</v>
      </c>
      <c r="CK310" s="262">
        <f t="shared" si="324"/>
        <v>199660257</v>
      </c>
      <c r="CL310" s="262">
        <f t="shared" si="325"/>
        <v>229.5</v>
      </c>
      <c r="CM310" s="262">
        <f t="shared" si="326"/>
        <v>59898077.099999994</v>
      </c>
      <c r="CN310" s="262">
        <v>765</v>
      </c>
      <c r="CO310" s="262">
        <f t="shared" si="327"/>
        <v>199660257</v>
      </c>
      <c r="CP310" s="262">
        <f t="shared" si="328"/>
        <v>229.5</v>
      </c>
      <c r="CQ310" s="262">
        <f t="shared" si="329"/>
        <v>59898077.099999994</v>
      </c>
      <c r="CR310" s="262">
        <v>760.5</v>
      </c>
      <c r="CS310" s="262">
        <f t="shared" si="330"/>
        <v>198485784.90000001</v>
      </c>
      <c r="CT310" s="262">
        <f t="shared" si="331"/>
        <v>228.15</v>
      </c>
      <c r="CU310" s="262">
        <f t="shared" si="332"/>
        <v>59545735.469999999</v>
      </c>
      <c r="CV310" s="262">
        <f t="shared" si="333"/>
        <v>2290.5</v>
      </c>
      <c r="CW310" s="262">
        <f t="shared" si="334"/>
        <v>597806298.89999998</v>
      </c>
      <c r="CX310" s="271">
        <f t="shared" si="335"/>
        <v>687.15</v>
      </c>
      <c r="CY310" s="271">
        <f t="shared" si="336"/>
        <v>179341889.66999999</v>
      </c>
      <c r="CZ310" s="300">
        <f t="shared" si="337"/>
        <v>1350</v>
      </c>
      <c r="DA310" s="300">
        <f t="shared" si="338"/>
        <v>352341630</v>
      </c>
      <c r="DB310" s="300">
        <f t="shared" si="339"/>
        <v>0</v>
      </c>
      <c r="DC310" s="300"/>
      <c r="DD310" s="300"/>
      <c r="DE310" s="300"/>
      <c r="DF310" s="300"/>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row>
    <row r="311" spans="1:156" s="3" customFormat="1" x14ac:dyDescent="0.35">
      <c r="A311" s="70" t="s">
        <v>11</v>
      </c>
      <c r="B311" s="23" t="s">
        <v>97</v>
      </c>
      <c r="C311" s="6" t="s">
        <v>381</v>
      </c>
      <c r="D311" s="7" t="s">
        <v>114</v>
      </c>
      <c r="E311" s="7">
        <v>6</v>
      </c>
      <c r="F311" s="7">
        <v>30</v>
      </c>
      <c r="G311" s="8">
        <v>98813034</v>
      </c>
      <c r="H311" s="9">
        <f t="shared" si="284"/>
        <v>3293767.8</v>
      </c>
      <c r="I311" s="10">
        <v>615791484480</v>
      </c>
      <c r="J311" s="10">
        <v>403548</v>
      </c>
      <c r="K311" s="10" t="s">
        <v>537</v>
      </c>
      <c r="L311" s="11">
        <v>0</v>
      </c>
      <c r="M311" s="8">
        <v>1887304823200</v>
      </c>
      <c r="N311" s="8">
        <v>471650</v>
      </c>
      <c r="O311" s="61" t="s">
        <v>738</v>
      </c>
      <c r="P311" s="11">
        <v>0</v>
      </c>
      <c r="Q311" s="12">
        <v>1942028185800</v>
      </c>
      <c r="R311" s="12">
        <v>437698</v>
      </c>
      <c r="S311" s="12">
        <v>3</v>
      </c>
      <c r="T311" s="12">
        <v>370890</v>
      </c>
      <c r="U311" s="11" t="s">
        <v>575</v>
      </c>
      <c r="V311" s="11"/>
      <c r="W311" s="11">
        <v>0</v>
      </c>
      <c r="X311" s="13">
        <f t="shared" si="350"/>
        <v>150</v>
      </c>
      <c r="Y311" s="14">
        <f t="shared" si="351"/>
        <v>900</v>
      </c>
      <c r="Z311" s="15">
        <v>27000</v>
      </c>
      <c r="AA311" s="15">
        <f t="shared" si="352"/>
        <v>88931730600</v>
      </c>
      <c r="AB311" s="16"/>
      <c r="AC311" s="16"/>
      <c r="AD311" s="269">
        <f t="shared" si="340"/>
        <v>150</v>
      </c>
      <c r="AE311" s="269">
        <f t="shared" si="348"/>
        <v>900</v>
      </c>
      <c r="AF311" s="283">
        <v>27000</v>
      </c>
      <c r="AG311" s="18">
        <f t="shared" si="345"/>
        <v>88931730600</v>
      </c>
      <c r="AH311" s="59"/>
      <c r="AI311" s="129">
        <f t="shared" si="356"/>
        <v>1</v>
      </c>
      <c r="AJ311" s="290">
        <v>0.3</v>
      </c>
      <c r="AK311" s="9">
        <f t="shared" si="346"/>
        <v>8100</v>
      </c>
      <c r="AL311" s="259">
        <f t="shared" si="347"/>
        <v>35100</v>
      </c>
      <c r="AM311" s="259">
        <f t="shared" si="344"/>
        <v>115611249780</v>
      </c>
      <c r="AN311" s="262"/>
      <c r="AO311" s="262">
        <f t="shared" si="285"/>
        <v>0</v>
      </c>
      <c r="AP311" s="262">
        <f t="shared" si="286"/>
        <v>0</v>
      </c>
      <c r="AQ311" s="262">
        <f t="shared" si="287"/>
        <v>0</v>
      </c>
      <c r="AR311" s="274"/>
      <c r="AS311" s="274">
        <f t="shared" si="288"/>
        <v>0</v>
      </c>
      <c r="AT311" s="274">
        <f t="shared" si="289"/>
        <v>0</v>
      </c>
      <c r="AU311" s="274">
        <f t="shared" si="290"/>
        <v>0</v>
      </c>
      <c r="AV311" s="262"/>
      <c r="AW311" s="262">
        <f t="shared" si="291"/>
        <v>0</v>
      </c>
      <c r="AX311" s="262">
        <f t="shared" si="292"/>
        <v>0</v>
      </c>
      <c r="AY311" s="262">
        <f t="shared" si="293"/>
        <v>0</v>
      </c>
      <c r="AZ311" s="262">
        <f t="shared" si="294"/>
        <v>0</v>
      </c>
      <c r="BA311" s="262">
        <f t="shared" si="295"/>
        <v>0</v>
      </c>
      <c r="BB311" s="262">
        <f t="shared" si="296"/>
        <v>0</v>
      </c>
      <c r="BC311" s="262">
        <f t="shared" si="297"/>
        <v>0</v>
      </c>
      <c r="BD311" s="261"/>
      <c r="BE311" s="262">
        <f t="shared" si="298"/>
        <v>0</v>
      </c>
      <c r="BF311" s="262">
        <f t="shared" si="299"/>
        <v>0</v>
      </c>
      <c r="BG311" s="262">
        <f t="shared" si="300"/>
        <v>0</v>
      </c>
      <c r="BH311" s="262"/>
      <c r="BI311" s="262">
        <f t="shared" si="301"/>
        <v>0</v>
      </c>
      <c r="BJ311" s="262">
        <f t="shared" si="302"/>
        <v>0</v>
      </c>
      <c r="BK311" s="262">
        <f t="shared" si="303"/>
        <v>0</v>
      </c>
      <c r="BL311" s="262"/>
      <c r="BM311" s="262">
        <f t="shared" si="304"/>
        <v>0</v>
      </c>
      <c r="BN311" s="262">
        <f t="shared" si="305"/>
        <v>0</v>
      </c>
      <c r="BO311" s="262">
        <f t="shared" si="306"/>
        <v>0</v>
      </c>
      <c r="BP311" s="262">
        <f t="shared" si="307"/>
        <v>0</v>
      </c>
      <c r="BQ311" s="262">
        <f t="shared" si="308"/>
        <v>0</v>
      </c>
      <c r="BR311" s="262">
        <f t="shared" si="309"/>
        <v>0</v>
      </c>
      <c r="BS311" s="262">
        <f t="shared" si="310"/>
        <v>0</v>
      </c>
      <c r="BT311" s="262">
        <v>4077</v>
      </c>
      <c r="BU311" s="262">
        <f t="shared" si="311"/>
        <v>13428691320.599998</v>
      </c>
      <c r="BV311" s="262">
        <f t="shared" si="312"/>
        <v>1223.0999999999999</v>
      </c>
      <c r="BW311" s="262">
        <f t="shared" si="313"/>
        <v>4028607396.1799994</v>
      </c>
      <c r="BX311" s="261">
        <v>4590</v>
      </c>
      <c r="BY311" s="262">
        <f t="shared" si="314"/>
        <v>15118394202</v>
      </c>
      <c r="BZ311" s="262">
        <f t="shared" si="315"/>
        <v>1377</v>
      </c>
      <c r="CA311" s="262">
        <f t="shared" si="316"/>
        <v>4535518260.5999994</v>
      </c>
      <c r="CB311" s="262">
        <v>4590</v>
      </c>
      <c r="CC311" s="262">
        <f t="shared" si="317"/>
        <v>15118394202</v>
      </c>
      <c r="CD311" s="262">
        <f t="shared" si="318"/>
        <v>1377</v>
      </c>
      <c r="CE311" s="262">
        <f t="shared" si="319"/>
        <v>4535518260.5999994</v>
      </c>
      <c r="CF311" s="262">
        <f t="shared" si="320"/>
        <v>13257</v>
      </c>
      <c r="CG311" s="262">
        <f t="shared" si="321"/>
        <v>43665479724.599998</v>
      </c>
      <c r="CH311" s="262">
        <f t="shared" si="322"/>
        <v>4535520860.6999998</v>
      </c>
      <c r="CI311" s="262">
        <f t="shared" si="323"/>
        <v>13099643917.379997</v>
      </c>
      <c r="CJ311" s="262">
        <v>4590</v>
      </c>
      <c r="CK311" s="262">
        <f t="shared" si="324"/>
        <v>15118394202</v>
      </c>
      <c r="CL311" s="262">
        <f t="shared" si="325"/>
        <v>1377</v>
      </c>
      <c r="CM311" s="262">
        <f t="shared" si="326"/>
        <v>4535518260.5999994</v>
      </c>
      <c r="CN311" s="262">
        <v>4590</v>
      </c>
      <c r="CO311" s="262">
        <f t="shared" si="327"/>
        <v>15118394202</v>
      </c>
      <c r="CP311" s="262">
        <f t="shared" si="328"/>
        <v>1377</v>
      </c>
      <c r="CQ311" s="262">
        <f t="shared" si="329"/>
        <v>4535518260.5999994</v>
      </c>
      <c r="CR311" s="262">
        <v>4563</v>
      </c>
      <c r="CS311" s="262">
        <f t="shared" si="330"/>
        <v>15029462471.4</v>
      </c>
      <c r="CT311" s="262">
        <f t="shared" si="331"/>
        <v>1368.8999999999999</v>
      </c>
      <c r="CU311" s="262">
        <f t="shared" si="332"/>
        <v>4508838741.4199991</v>
      </c>
      <c r="CV311" s="262">
        <f t="shared" si="333"/>
        <v>13743</v>
      </c>
      <c r="CW311" s="262">
        <f t="shared" si="334"/>
        <v>45266250875.400002</v>
      </c>
      <c r="CX311" s="271">
        <f t="shared" si="335"/>
        <v>4122.8999999999996</v>
      </c>
      <c r="CY311" s="271">
        <f t="shared" si="336"/>
        <v>13579875262.619999</v>
      </c>
      <c r="CZ311" s="300">
        <f t="shared" si="337"/>
        <v>8100</v>
      </c>
      <c r="DA311" s="300">
        <f t="shared" si="338"/>
        <v>26679519179.999996</v>
      </c>
      <c r="DB311" s="300">
        <f t="shared" si="339"/>
        <v>0</v>
      </c>
      <c r="DC311" s="300"/>
      <c r="DD311" s="300"/>
      <c r="DE311" s="300"/>
      <c r="DF311" s="300"/>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row>
    <row r="312" spans="1:156" x14ac:dyDescent="0.35">
      <c r="A312" s="70" t="s">
        <v>11</v>
      </c>
      <c r="B312" s="23" t="s">
        <v>97</v>
      </c>
      <c r="C312" s="6" t="s">
        <v>121</v>
      </c>
      <c r="D312" s="72"/>
      <c r="E312" s="7">
        <v>6</v>
      </c>
      <c r="F312" s="7">
        <v>40</v>
      </c>
      <c r="G312" s="8">
        <v>35424000</v>
      </c>
      <c r="H312" s="9">
        <f t="shared" si="284"/>
        <v>885600</v>
      </c>
      <c r="I312" s="10">
        <v>96568080000</v>
      </c>
      <c r="J312" s="10">
        <v>131096</v>
      </c>
      <c r="K312" s="10" t="s">
        <v>549</v>
      </c>
      <c r="L312" s="11">
        <v>0</v>
      </c>
      <c r="M312" s="8">
        <v>135957334800</v>
      </c>
      <c r="N312" s="8">
        <v>112952</v>
      </c>
      <c r="O312" s="61" t="s">
        <v>740</v>
      </c>
      <c r="P312" s="11">
        <v>0</v>
      </c>
      <c r="Q312" s="12">
        <v>217781821600</v>
      </c>
      <c r="R312" s="12">
        <v>281204</v>
      </c>
      <c r="S312" s="12">
        <v>4</v>
      </c>
      <c r="T312" s="12">
        <v>78456</v>
      </c>
      <c r="U312" s="11" t="s">
        <v>992</v>
      </c>
      <c r="V312" s="11"/>
      <c r="W312" s="11">
        <v>0</v>
      </c>
      <c r="X312" s="13">
        <f t="shared" ref="X312:X328" si="357">(Z312/F312)/E312</f>
        <v>50</v>
      </c>
      <c r="Y312" s="14">
        <f t="shared" ref="Y312:Y328" si="358">Z312/F312</f>
        <v>300</v>
      </c>
      <c r="Z312" s="15">
        <v>12000</v>
      </c>
      <c r="AA312" s="15">
        <f t="shared" ref="AA312:AA328" si="359">Z312*H312</f>
        <v>10627200000</v>
      </c>
      <c r="AB312" s="16"/>
      <c r="AC312" s="16"/>
      <c r="AD312" s="269">
        <f t="shared" si="340"/>
        <v>0</v>
      </c>
      <c r="AE312" s="269">
        <f t="shared" si="348"/>
        <v>0</v>
      </c>
      <c r="AF312" s="283"/>
      <c r="AG312" s="18">
        <f t="shared" si="345"/>
        <v>0</v>
      </c>
      <c r="AH312" s="59"/>
      <c r="AI312" s="129">
        <f t="shared" si="356"/>
        <v>0</v>
      </c>
      <c r="AJ312" s="290">
        <v>0.3</v>
      </c>
      <c r="AK312" s="9">
        <f t="shared" si="346"/>
        <v>0</v>
      </c>
      <c r="AL312" s="259">
        <f t="shared" si="347"/>
        <v>0</v>
      </c>
      <c r="AM312" s="259">
        <f t="shared" si="344"/>
        <v>0</v>
      </c>
      <c r="AN312" s="262"/>
      <c r="AO312" s="262">
        <f t="shared" si="285"/>
        <v>0</v>
      </c>
      <c r="AP312" s="262">
        <f t="shared" si="286"/>
        <v>0</v>
      </c>
      <c r="AQ312" s="262">
        <f t="shared" si="287"/>
        <v>0</v>
      </c>
      <c r="AR312" s="274"/>
      <c r="AS312" s="274">
        <f t="shared" si="288"/>
        <v>0</v>
      </c>
      <c r="AT312" s="274">
        <f t="shared" si="289"/>
        <v>0</v>
      </c>
      <c r="AU312" s="274">
        <f t="shared" si="290"/>
        <v>0</v>
      </c>
      <c r="AV312" s="262"/>
      <c r="AW312" s="262">
        <f t="shared" si="291"/>
        <v>0</v>
      </c>
      <c r="AX312" s="262">
        <f t="shared" si="292"/>
        <v>0</v>
      </c>
      <c r="AY312" s="262">
        <f t="shared" si="293"/>
        <v>0</v>
      </c>
      <c r="AZ312" s="262">
        <f t="shared" si="294"/>
        <v>0</v>
      </c>
      <c r="BA312" s="262">
        <f t="shared" si="295"/>
        <v>0</v>
      </c>
      <c r="BB312" s="262">
        <f t="shared" si="296"/>
        <v>0</v>
      </c>
      <c r="BC312" s="262">
        <f t="shared" si="297"/>
        <v>0</v>
      </c>
      <c r="BD312" s="261"/>
      <c r="BE312" s="262">
        <f t="shared" si="298"/>
        <v>0</v>
      </c>
      <c r="BF312" s="262">
        <f t="shared" si="299"/>
        <v>0</v>
      </c>
      <c r="BG312" s="262">
        <f t="shared" si="300"/>
        <v>0</v>
      </c>
      <c r="BH312" s="262"/>
      <c r="BI312" s="262">
        <f t="shared" si="301"/>
        <v>0</v>
      </c>
      <c r="BJ312" s="262">
        <f t="shared" si="302"/>
        <v>0</v>
      </c>
      <c r="BK312" s="262">
        <f t="shared" si="303"/>
        <v>0</v>
      </c>
      <c r="BL312" s="262"/>
      <c r="BM312" s="262">
        <f t="shared" si="304"/>
        <v>0</v>
      </c>
      <c r="BN312" s="262">
        <f t="shared" si="305"/>
        <v>0</v>
      </c>
      <c r="BO312" s="262">
        <f t="shared" si="306"/>
        <v>0</v>
      </c>
      <c r="BP312" s="262">
        <f t="shared" si="307"/>
        <v>0</v>
      </c>
      <c r="BQ312" s="262">
        <f t="shared" si="308"/>
        <v>0</v>
      </c>
      <c r="BR312" s="262">
        <f t="shared" si="309"/>
        <v>0</v>
      </c>
      <c r="BS312" s="262">
        <f t="shared" si="310"/>
        <v>0</v>
      </c>
      <c r="BT312" s="262">
        <v>0</v>
      </c>
      <c r="BU312" s="262">
        <f t="shared" si="311"/>
        <v>0</v>
      </c>
      <c r="BV312" s="262">
        <f t="shared" si="312"/>
        <v>0</v>
      </c>
      <c r="BW312" s="262">
        <f t="shared" si="313"/>
        <v>0</v>
      </c>
      <c r="BX312" s="261">
        <v>0</v>
      </c>
      <c r="BY312" s="262">
        <f t="shared" si="314"/>
        <v>0</v>
      </c>
      <c r="BZ312" s="262">
        <f t="shared" si="315"/>
        <v>0</v>
      </c>
      <c r="CA312" s="262">
        <f t="shared" si="316"/>
        <v>0</v>
      </c>
      <c r="CB312" s="262">
        <v>0</v>
      </c>
      <c r="CC312" s="262">
        <f t="shared" si="317"/>
        <v>0</v>
      </c>
      <c r="CD312" s="262">
        <f t="shared" si="318"/>
        <v>0</v>
      </c>
      <c r="CE312" s="262">
        <f t="shared" si="319"/>
        <v>0</v>
      </c>
      <c r="CF312" s="262">
        <f t="shared" si="320"/>
        <v>0</v>
      </c>
      <c r="CG312" s="262">
        <f t="shared" si="321"/>
        <v>0</v>
      </c>
      <c r="CH312" s="262">
        <f t="shared" si="322"/>
        <v>0</v>
      </c>
      <c r="CI312" s="262">
        <f t="shared" si="323"/>
        <v>0</v>
      </c>
      <c r="CJ312" s="262">
        <v>0</v>
      </c>
      <c r="CK312" s="262">
        <f t="shared" si="324"/>
        <v>0</v>
      </c>
      <c r="CL312" s="262">
        <f t="shared" si="325"/>
        <v>0</v>
      </c>
      <c r="CM312" s="262">
        <f t="shared" si="326"/>
        <v>0</v>
      </c>
      <c r="CN312" s="262">
        <v>0</v>
      </c>
      <c r="CO312" s="262">
        <f t="shared" si="327"/>
        <v>0</v>
      </c>
      <c r="CP312" s="262">
        <f t="shared" si="328"/>
        <v>0</v>
      </c>
      <c r="CQ312" s="262">
        <f t="shared" si="329"/>
        <v>0</v>
      </c>
      <c r="CR312" s="262">
        <v>0</v>
      </c>
      <c r="CS312" s="262">
        <f t="shared" si="330"/>
        <v>0</v>
      </c>
      <c r="CT312" s="262">
        <f t="shared" si="331"/>
        <v>0</v>
      </c>
      <c r="CU312" s="262">
        <f t="shared" si="332"/>
        <v>0</v>
      </c>
      <c r="CV312" s="262">
        <f t="shared" si="333"/>
        <v>0</v>
      </c>
      <c r="CW312" s="262">
        <f t="shared" si="334"/>
        <v>0</v>
      </c>
      <c r="CX312" s="271">
        <f t="shared" si="335"/>
        <v>0</v>
      </c>
      <c r="CY312" s="271">
        <f t="shared" si="336"/>
        <v>0</v>
      </c>
      <c r="CZ312" s="300">
        <f t="shared" si="337"/>
        <v>0</v>
      </c>
      <c r="DA312" s="300">
        <f t="shared" si="338"/>
        <v>0</v>
      </c>
      <c r="DB312" s="300">
        <f t="shared" si="339"/>
        <v>0</v>
      </c>
      <c r="DC312" s="300"/>
      <c r="DD312" s="300"/>
      <c r="DE312" s="300"/>
      <c r="DF312" s="300"/>
    </row>
    <row r="313" spans="1:156" x14ac:dyDescent="0.35">
      <c r="A313" s="70" t="s">
        <v>11</v>
      </c>
      <c r="B313" s="23" t="s">
        <v>97</v>
      </c>
      <c r="C313" s="6" t="s">
        <v>385</v>
      </c>
      <c r="D313" s="72"/>
      <c r="E313" s="7">
        <v>6</v>
      </c>
      <c r="F313" s="7">
        <v>120</v>
      </c>
      <c r="G313" s="8">
        <v>77410296</v>
      </c>
      <c r="H313" s="9">
        <f t="shared" si="284"/>
        <v>645085.80000000005</v>
      </c>
      <c r="I313" s="10">
        <v>1319273838603</v>
      </c>
      <c r="J313" s="10">
        <v>2352120</v>
      </c>
      <c r="K313" s="10" t="s">
        <v>551</v>
      </c>
      <c r="L313" s="11">
        <v>0</v>
      </c>
      <c r="M313" s="8">
        <v>2238594207780</v>
      </c>
      <c r="N313" s="8">
        <v>2208120</v>
      </c>
      <c r="O313" s="61" t="s">
        <v>742</v>
      </c>
      <c r="P313" s="11">
        <v>0</v>
      </c>
      <c r="Q313" s="12">
        <v>1344367584000</v>
      </c>
      <c r="R313" s="12"/>
      <c r="S313" s="12">
        <v>4</v>
      </c>
      <c r="T313" s="12">
        <v>642000</v>
      </c>
      <c r="U313" s="11" t="s">
        <v>993</v>
      </c>
      <c r="V313" s="11"/>
      <c r="W313" s="11">
        <v>0</v>
      </c>
      <c r="X313" s="13">
        <f t="shared" si="357"/>
        <v>200</v>
      </c>
      <c r="Y313" s="14">
        <f t="shared" si="358"/>
        <v>1200</v>
      </c>
      <c r="Z313" s="15">
        <v>144000</v>
      </c>
      <c r="AA313" s="15">
        <f t="shared" si="359"/>
        <v>92892355200</v>
      </c>
      <c r="AB313" s="16"/>
      <c r="AC313" s="16"/>
      <c r="AD313" s="269">
        <f t="shared" si="340"/>
        <v>0</v>
      </c>
      <c r="AE313" s="269">
        <f t="shared" si="348"/>
        <v>0</v>
      </c>
      <c r="AF313" s="283"/>
      <c r="AG313" s="18">
        <f t="shared" si="345"/>
        <v>0</v>
      </c>
      <c r="AH313" s="59"/>
      <c r="AI313" s="129">
        <f t="shared" si="356"/>
        <v>0</v>
      </c>
      <c r="AJ313" s="290">
        <v>0</v>
      </c>
      <c r="AK313" s="9">
        <f t="shared" si="346"/>
        <v>0</v>
      </c>
      <c r="AL313" s="259">
        <f t="shared" si="347"/>
        <v>0</v>
      </c>
      <c r="AM313" s="259">
        <f t="shared" si="344"/>
        <v>0</v>
      </c>
      <c r="AN313" s="262"/>
      <c r="AO313" s="262">
        <f t="shared" si="285"/>
        <v>0</v>
      </c>
      <c r="AP313" s="262">
        <f t="shared" si="286"/>
        <v>0</v>
      </c>
      <c r="AQ313" s="262">
        <f t="shared" si="287"/>
        <v>0</v>
      </c>
      <c r="AR313" s="274"/>
      <c r="AS313" s="274">
        <f t="shared" si="288"/>
        <v>0</v>
      </c>
      <c r="AT313" s="274">
        <f t="shared" si="289"/>
        <v>0</v>
      </c>
      <c r="AU313" s="274">
        <f t="shared" si="290"/>
        <v>0</v>
      </c>
      <c r="AV313" s="262"/>
      <c r="AW313" s="262">
        <f t="shared" si="291"/>
        <v>0</v>
      </c>
      <c r="AX313" s="262">
        <f t="shared" si="292"/>
        <v>0</v>
      </c>
      <c r="AY313" s="262">
        <f t="shared" si="293"/>
        <v>0</v>
      </c>
      <c r="AZ313" s="262">
        <f t="shared" si="294"/>
        <v>0</v>
      </c>
      <c r="BA313" s="262">
        <f t="shared" si="295"/>
        <v>0</v>
      </c>
      <c r="BB313" s="262">
        <f t="shared" si="296"/>
        <v>0</v>
      </c>
      <c r="BC313" s="262">
        <f t="shared" si="297"/>
        <v>0</v>
      </c>
      <c r="BD313" s="261"/>
      <c r="BE313" s="262">
        <f t="shared" si="298"/>
        <v>0</v>
      </c>
      <c r="BF313" s="262">
        <f t="shared" si="299"/>
        <v>0</v>
      </c>
      <c r="BG313" s="262">
        <f t="shared" si="300"/>
        <v>0</v>
      </c>
      <c r="BH313" s="262"/>
      <c r="BI313" s="262">
        <f t="shared" si="301"/>
        <v>0</v>
      </c>
      <c r="BJ313" s="262">
        <f t="shared" si="302"/>
        <v>0</v>
      </c>
      <c r="BK313" s="262">
        <f t="shared" si="303"/>
        <v>0</v>
      </c>
      <c r="BL313" s="262"/>
      <c r="BM313" s="262">
        <f t="shared" si="304"/>
        <v>0</v>
      </c>
      <c r="BN313" s="262">
        <f t="shared" si="305"/>
        <v>0</v>
      </c>
      <c r="BO313" s="262">
        <f t="shared" si="306"/>
        <v>0</v>
      </c>
      <c r="BP313" s="262">
        <f t="shared" si="307"/>
        <v>0</v>
      </c>
      <c r="BQ313" s="262">
        <f t="shared" si="308"/>
        <v>0</v>
      </c>
      <c r="BR313" s="262">
        <f t="shared" si="309"/>
        <v>0</v>
      </c>
      <c r="BS313" s="262">
        <f t="shared" si="310"/>
        <v>0</v>
      </c>
      <c r="BT313" s="262">
        <v>0</v>
      </c>
      <c r="BU313" s="262">
        <f t="shared" si="311"/>
        <v>0</v>
      </c>
      <c r="BV313" s="262">
        <f t="shared" si="312"/>
        <v>0</v>
      </c>
      <c r="BW313" s="262">
        <f t="shared" si="313"/>
        <v>0</v>
      </c>
      <c r="BX313" s="261">
        <v>0</v>
      </c>
      <c r="BY313" s="262">
        <f t="shared" si="314"/>
        <v>0</v>
      </c>
      <c r="BZ313" s="262">
        <f t="shared" si="315"/>
        <v>0</v>
      </c>
      <c r="CA313" s="262">
        <f t="shared" si="316"/>
        <v>0</v>
      </c>
      <c r="CB313" s="262">
        <v>0</v>
      </c>
      <c r="CC313" s="262">
        <f t="shared" si="317"/>
        <v>0</v>
      </c>
      <c r="CD313" s="262">
        <f t="shared" si="318"/>
        <v>0</v>
      </c>
      <c r="CE313" s="262">
        <f t="shared" si="319"/>
        <v>0</v>
      </c>
      <c r="CF313" s="262">
        <f t="shared" si="320"/>
        <v>0</v>
      </c>
      <c r="CG313" s="262">
        <f t="shared" si="321"/>
        <v>0</v>
      </c>
      <c r="CH313" s="262">
        <f t="shared" si="322"/>
        <v>0</v>
      </c>
      <c r="CI313" s="262">
        <f t="shared" si="323"/>
        <v>0</v>
      </c>
      <c r="CJ313" s="262">
        <v>0</v>
      </c>
      <c r="CK313" s="262">
        <f t="shared" si="324"/>
        <v>0</v>
      </c>
      <c r="CL313" s="262">
        <f t="shared" si="325"/>
        <v>0</v>
      </c>
      <c r="CM313" s="262">
        <f t="shared" si="326"/>
        <v>0</v>
      </c>
      <c r="CN313" s="262">
        <v>0</v>
      </c>
      <c r="CO313" s="262">
        <f t="shared" si="327"/>
        <v>0</v>
      </c>
      <c r="CP313" s="262">
        <f t="shared" si="328"/>
        <v>0</v>
      </c>
      <c r="CQ313" s="262">
        <f t="shared" si="329"/>
        <v>0</v>
      </c>
      <c r="CR313" s="262">
        <v>0</v>
      </c>
      <c r="CS313" s="262">
        <f t="shared" si="330"/>
        <v>0</v>
      </c>
      <c r="CT313" s="262">
        <f t="shared" si="331"/>
        <v>0</v>
      </c>
      <c r="CU313" s="262">
        <f t="shared" si="332"/>
        <v>0</v>
      </c>
      <c r="CV313" s="262">
        <f t="shared" si="333"/>
        <v>0</v>
      </c>
      <c r="CW313" s="262">
        <f t="shared" si="334"/>
        <v>0</v>
      </c>
      <c r="CX313" s="271">
        <f t="shared" si="335"/>
        <v>0</v>
      </c>
      <c r="CY313" s="271">
        <f t="shared" si="336"/>
        <v>0</v>
      </c>
      <c r="CZ313" s="300">
        <f t="shared" si="337"/>
        <v>0</v>
      </c>
      <c r="DA313" s="300">
        <f t="shared" si="338"/>
        <v>0</v>
      </c>
      <c r="DB313" s="300">
        <f t="shared" si="339"/>
        <v>0</v>
      </c>
      <c r="DC313" s="300"/>
      <c r="DD313" s="300"/>
      <c r="DE313" s="300"/>
      <c r="DF313" s="300"/>
    </row>
    <row r="314" spans="1:156" x14ac:dyDescent="0.35">
      <c r="A314" s="69" t="s">
        <v>8</v>
      </c>
      <c r="B314" s="74" t="s">
        <v>99</v>
      </c>
      <c r="C314" s="138" t="s">
        <v>100</v>
      </c>
      <c r="D314" s="72"/>
      <c r="E314" s="7">
        <v>6</v>
      </c>
      <c r="F314" s="7">
        <v>1</v>
      </c>
      <c r="G314" s="8">
        <v>25560000</v>
      </c>
      <c r="H314" s="9">
        <f t="shared" si="284"/>
        <v>25560000</v>
      </c>
      <c r="I314" s="10"/>
      <c r="J314" s="10"/>
      <c r="K314" s="10"/>
      <c r="L314" s="11"/>
      <c r="M314" s="8"/>
      <c r="N314" s="8"/>
      <c r="O314" s="22"/>
      <c r="P314" s="11"/>
      <c r="Q314" s="11"/>
      <c r="R314" s="11"/>
      <c r="S314" s="11"/>
      <c r="T314" s="12"/>
      <c r="U314" s="12"/>
      <c r="V314" s="11"/>
      <c r="W314" s="11"/>
      <c r="X314" s="13">
        <f t="shared" si="357"/>
        <v>179.20188100555529</v>
      </c>
      <c r="Y314" s="14">
        <f t="shared" si="358"/>
        <v>1075.2112860333318</v>
      </c>
      <c r="Z314" s="15">
        <v>1075.2112860333318</v>
      </c>
      <c r="AA314" s="15">
        <f t="shared" si="359"/>
        <v>27482400471.011963</v>
      </c>
      <c r="AB314" s="16"/>
      <c r="AC314" s="16"/>
      <c r="AD314" s="269">
        <f t="shared" si="340"/>
        <v>0</v>
      </c>
      <c r="AE314" s="269">
        <f t="shared" si="348"/>
        <v>0</v>
      </c>
      <c r="AF314" s="285">
        <v>0</v>
      </c>
      <c r="AG314" s="18">
        <f t="shared" si="345"/>
        <v>0</v>
      </c>
      <c r="AH314" s="59"/>
      <c r="AI314" s="129">
        <f t="shared" si="356"/>
        <v>0</v>
      </c>
      <c r="AJ314" s="290">
        <v>0</v>
      </c>
      <c r="AK314" s="9">
        <f t="shared" si="346"/>
        <v>0</v>
      </c>
      <c r="AL314" s="259">
        <f t="shared" si="347"/>
        <v>0</v>
      </c>
      <c r="AM314" s="259">
        <f t="shared" si="344"/>
        <v>0</v>
      </c>
      <c r="AN314" s="262"/>
      <c r="AO314" s="262">
        <f t="shared" si="285"/>
        <v>0</v>
      </c>
      <c r="AP314" s="262">
        <f t="shared" si="286"/>
        <v>0</v>
      </c>
      <c r="AQ314" s="262">
        <f t="shared" si="287"/>
        <v>0</v>
      </c>
      <c r="AR314" s="274"/>
      <c r="AS314" s="274">
        <f t="shared" si="288"/>
        <v>0</v>
      </c>
      <c r="AT314" s="274">
        <f t="shared" si="289"/>
        <v>0</v>
      </c>
      <c r="AU314" s="274">
        <f t="shared" si="290"/>
        <v>0</v>
      </c>
      <c r="AV314" s="262"/>
      <c r="AW314" s="262">
        <f t="shared" si="291"/>
        <v>0</v>
      </c>
      <c r="AX314" s="262">
        <f t="shared" si="292"/>
        <v>0</v>
      </c>
      <c r="AY314" s="262">
        <f t="shared" si="293"/>
        <v>0</v>
      </c>
      <c r="AZ314" s="262">
        <f t="shared" si="294"/>
        <v>0</v>
      </c>
      <c r="BA314" s="262">
        <f t="shared" si="295"/>
        <v>0</v>
      </c>
      <c r="BB314" s="262">
        <f t="shared" si="296"/>
        <v>0</v>
      </c>
      <c r="BC314" s="262">
        <f t="shared" si="297"/>
        <v>0</v>
      </c>
      <c r="BD314" s="261"/>
      <c r="BE314" s="262">
        <f t="shared" si="298"/>
        <v>0</v>
      </c>
      <c r="BF314" s="262">
        <f t="shared" si="299"/>
        <v>0</v>
      </c>
      <c r="BG314" s="262">
        <f t="shared" si="300"/>
        <v>0</v>
      </c>
      <c r="BH314" s="262"/>
      <c r="BI314" s="262">
        <f t="shared" si="301"/>
        <v>0</v>
      </c>
      <c r="BJ314" s="262">
        <f t="shared" si="302"/>
        <v>0</v>
      </c>
      <c r="BK314" s="262">
        <f t="shared" si="303"/>
        <v>0</v>
      </c>
      <c r="BL314" s="262"/>
      <c r="BM314" s="262">
        <f t="shared" si="304"/>
        <v>0</v>
      </c>
      <c r="BN314" s="262">
        <f t="shared" si="305"/>
        <v>0</v>
      </c>
      <c r="BO314" s="262">
        <f t="shared" si="306"/>
        <v>0</v>
      </c>
      <c r="BP314" s="262">
        <f t="shared" si="307"/>
        <v>0</v>
      </c>
      <c r="BQ314" s="262">
        <f t="shared" si="308"/>
        <v>0</v>
      </c>
      <c r="BR314" s="262">
        <f t="shared" si="309"/>
        <v>0</v>
      </c>
      <c r="BS314" s="262">
        <f t="shared" si="310"/>
        <v>0</v>
      </c>
      <c r="BT314" s="262">
        <v>0</v>
      </c>
      <c r="BU314" s="262">
        <f t="shared" si="311"/>
        <v>0</v>
      </c>
      <c r="BV314" s="262">
        <f t="shared" si="312"/>
        <v>0</v>
      </c>
      <c r="BW314" s="262">
        <f t="shared" si="313"/>
        <v>0</v>
      </c>
      <c r="BX314" s="261">
        <v>0</v>
      </c>
      <c r="BY314" s="262">
        <f t="shared" si="314"/>
        <v>0</v>
      </c>
      <c r="BZ314" s="262">
        <f t="shared" si="315"/>
        <v>0</v>
      </c>
      <c r="CA314" s="262">
        <f t="shared" si="316"/>
        <v>0</v>
      </c>
      <c r="CB314" s="262">
        <v>0</v>
      </c>
      <c r="CC314" s="262">
        <f t="shared" si="317"/>
        <v>0</v>
      </c>
      <c r="CD314" s="262">
        <f t="shared" si="318"/>
        <v>0</v>
      </c>
      <c r="CE314" s="262">
        <f t="shared" si="319"/>
        <v>0</v>
      </c>
      <c r="CF314" s="262">
        <f t="shared" si="320"/>
        <v>0</v>
      </c>
      <c r="CG314" s="262">
        <f t="shared" si="321"/>
        <v>0</v>
      </c>
      <c r="CH314" s="262">
        <f t="shared" si="322"/>
        <v>0</v>
      </c>
      <c r="CI314" s="262">
        <f t="shared" si="323"/>
        <v>0</v>
      </c>
      <c r="CJ314" s="262">
        <v>0</v>
      </c>
      <c r="CK314" s="262">
        <f t="shared" si="324"/>
        <v>0</v>
      </c>
      <c r="CL314" s="262">
        <f t="shared" si="325"/>
        <v>0</v>
      </c>
      <c r="CM314" s="262">
        <f t="shared" si="326"/>
        <v>0</v>
      </c>
      <c r="CN314" s="262">
        <v>0</v>
      </c>
      <c r="CO314" s="262">
        <f t="shared" si="327"/>
        <v>0</v>
      </c>
      <c r="CP314" s="262">
        <f t="shared" si="328"/>
        <v>0</v>
      </c>
      <c r="CQ314" s="262">
        <f t="shared" si="329"/>
        <v>0</v>
      </c>
      <c r="CR314" s="262">
        <v>0</v>
      </c>
      <c r="CS314" s="262">
        <f t="shared" si="330"/>
        <v>0</v>
      </c>
      <c r="CT314" s="262">
        <f t="shared" si="331"/>
        <v>0</v>
      </c>
      <c r="CU314" s="262">
        <f t="shared" si="332"/>
        <v>0</v>
      </c>
      <c r="CV314" s="262">
        <f t="shared" si="333"/>
        <v>0</v>
      </c>
      <c r="CW314" s="262">
        <f t="shared" si="334"/>
        <v>0</v>
      </c>
      <c r="CX314" s="271">
        <f t="shared" si="335"/>
        <v>0</v>
      </c>
      <c r="CY314" s="271">
        <f t="shared" si="336"/>
        <v>0</v>
      </c>
      <c r="CZ314" s="300">
        <f t="shared" si="337"/>
        <v>0</v>
      </c>
      <c r="DA314" s="300">
        <f t="shared" si="338"/>
        <v>0</v>
      </c>
      <c r="DB314" s="300">
        <f t="shared" si="339"/>
        <v>0</v>
      </c>
      <c r="DC314" s="300"/>
      <c r="DD314" s="300"/>
      <c r="DE314" s="300"/>
      <c r="DF314" s="300"/>
    </row>
    <row r="315" spans="1:156" x14ac:dyDescent="0.35">
      <c r="A315" s="69" t="s">
        <v>8</v>
      </c>
      <c r="B315" s="74" t="s">
        <v>99</v>
      </c>
      <c r="C315" s="138" t="s">
        <v>101</v>
      </c>
      <c r="D315" s="72"/>
      <c r="E315" s="7">
        <v>6</v>
      </c>
      <c r="F315" s="7">
        <v>1</v>
      </c>
      <c r="G315" s="8">
        <v>7321983</v>
      </c>
      <c r="H315" s="9">
        <f t="shared" si="284"/>
        <v>7321983</v>
      </c>
      <c r="I315" s="10"/>
      <c r="J315" s="10"/>
      <c r="K315" s="10"/>
      <c r="L315" s="11"/>
      <c r="M315" s="8"/>
      <c r="N315" s="8"/>
      <c r="O315" s="22"/>
      <c r="P315" s="11"/>
      <c r="Q315" s="11"/>
      <c r="R315" s="11"/>
      <c r="S315" s="11"/>
      <c r="T315" s="12"/>
      <c r="U315" s="12"/>
      <c r="V315" s="11"/>
      <c r="W315" s="11"/>
      <c r="X315" s="13">
        <f t="shared" si="357"/>
        <v>179.20188100555529</v>
      </c>
      <c r="Y315" s="14">
        <f t="shared" si="358"/>
        <v>1075.2112860333318</v>
      </c>
      <c r="Z315" s="15">
        <v>1075.2112860333318</v>
      </c>
      <c r="AA315" s="15">
        <f t="shared" si="359"/>
        <v>7872678757.7441931</v>
      </c>
      <c r="AB315" s="16"/>
      <c r="AC315" s="16"/>
      <c r="AD315" s="269">
        <f t="shared" si="340"/>
        <v>0</v>
      </c>
      <c r="AE315" s="269">
        <f t="shared" si="348"/>
        <v>0</v>
      </c>
      <c r="AF315" s="285">
        <v>0</v>
      </c>
      <c r="AG315" s="18">
        <f t="shared" si="345"/>
        <v>0</v>
      </c>
      <c r="AH315" s="59"/>
      <c r="AI315" s="129">
        <f t="shared" si="356"/>
        <v>0</v>
      </c>
      <c r="AJ315" s="290">
        <v>0</v>
      </c>
      <c r="AK315" s="9">
        <f t="shared" si="346"/>
        <v>0</v>
      </c>
      <c r="AL315" s="259">
        <f t="shared" si="347"/>
        <v>0</v>
      </c>
      <c r="AM315" s="259">
        <f t="shared" si="344"/>
        <v>0</v>
      </c>
      <c r="AN315" s="262"/>
      <c r="AO315" s="262">
        <f t="shared" si="285"/>
        <v>0</v>
      </c>
      <c r="AP315" s="262">
        <f t="shared" si="286"/>
        <v>0</v>
      </c>
      <c r="AQ315" s="262">
        <f t="shared" si="287"/>
        <v>0</v>
      </c>
      <c r="AR315" s="274"/>
      <c r="AS315" s="274">
        <f t="shared" si="288"/>
        <v>0</v>
      </c>
      <c r="AT315" s="274">
        <f t="shared" si="289"/>
        <v>0</v>
      </c>
      <c r="AU315" s="274">
        <f t="shared" si="290"/>
        <v>0</v>
      </c>
      <c r="AV315" s="262"/>
      <c r="AW315" s="262">
        <f t="shared" si="291"/>
        <v>0</v>
      </c>
      <c r="AX315" s="262">
        <f t="shared" si="292"/>
        <v>0</v>
      </c>
      <c r="AY315" s="262">
        <f t="shared" si="293"/>
        <v>0</v>
      </c>
      <c r="AZ315" s="262">
        <f t="shared" si="294"/>
        <v>0</v>
      </c>
      <c r="BA315" s="262">
        <f t="shared" si="295"/>
        <v>0</v>
      </c>
      <c r="BB315" s="262">
        <f t="shared" si="296"/>
        <v>0</v>
      </c>
      <c r="BC315" s="262">
        <f t="shared" si="297"/>
        <v>0</v>
      </c>
      <c r="BD315" s="261"/>
      <c r="BE315" s="262">
        <f t="shared" si="298"/>
        <v>0</v>
      </c>
      <c r="BF315" s="262">
        <f t="shared" si="299"/>
        <v>0</v>
      </c>
      <c r="BG315" s="262">
        <f t="shared" si="300"/>
        <v>0</v>
      </c>
      <c r="BH315" s="262"/>
      <c r="BI315" s="262">
        <f t="shared" si="301"/>
        <v>0</v>
      </c>
      <c r="BJ315" s="262">
        <f t="shared" si="302"/>
        <v>0</v>
      </c>
      <c r="BK315" s="262">
        <f t="shared" si="303"/>
        <v>0</v>
      </c>
      <c r="BL315" s="262"/>
      <c r="BM315" s="262">
        <f t="shared" si="304"/>
        <v>0</v>
      </c>
      <c r="BN315" s="262">
        <f t="shared" si="305"/>
        <v>0</v>
      </c>
      <c r="BO315" s="262">
        <f t="shared" si="306"/>
        <v>0</v>
      </c>
      <c r="BP315" s="262">
        <f t="shared" si="307"/>
        <v>0</v>
      </c>
      <c r="BQ315" s="262">
        <f t="shared" si="308"/>
        <v>0</v>
      </c>
      <c r="BR315" s="262">
        <f t="shared" si="309"/>
        <v>0</v>
      </c>
      <c r="BS315" s="262">
        <f t="shared" si="310"/>
        <v>0</v>
      </c>
      <c r="BT315" s="262">
        <v>0</v>
      </c>
      <c r="BU315" s="262">
        <f t="shared" si="311"/>
        <v>0</v>
      </c>
      <c r="BV315" s="262">
        <f t="shared" si="312"/>
        <v>0</v>
      </c>
      <c r="BW315" s="262">
        <f t="shared" si="313"/>
        <v>0</v>
      </c>
      <c r="BX315" s="261">
        <v>0</v>
      </c>
      <c r="BY315" s="262">
        <f t="shared" si="314"/>
        <v>0</v>
      </c>
      <c r="BZ315" s="262">
        <f t="shared" si="315"/>
        <v>0</v>
      </c>
      <c r="CA315" s="262">
        <f t="shared" si="316"/>
        <v>0</v>
      </c>
      <c r="CB315" s="262">
        <v>0</v>
      </c>
      <c r="CC315" s="262">
        <f t="shared" si="317"/>
        <v>0</v>
      </c>
      <c r="CD315" s="262">
        <f t="shared" si="318"/>
        <v>0</v>
      </c>
      <c r="CE315" s="262">
        <f t="shared" si="319"/>
        <v>0</v>
      </c>
      <c r="CF315" s="262">
        <f t="shared" si="320"/>
        <v>0</v>
      </c>
      <c r="CG315" s="262">
        <f t="shared" si="321"/>
        <v>0</v>
      </c>
      <c r="CH315" s="262">
        <f t="shared" si="322"/>
        <v>0</v>
      </c>
      <c r="CI315" s="262">
        <f t="shared" si="323"/>
        <v>0</v>
      </c>
      <c r="CJ315" s="262">
        <v>0</v>
      </c>
      <c r="CK315" s="262">
        <f t="shared" si="324"/>
        <v>0</v>
      </c>
      <c r="CL315" s="262">
        <f t="shared" si="325"/>
        <v>0</v>
      </c>
      <c r="CM315" s="262">
        <f t="shared" si="326"/>
        <v>0</v>
      </c>
      <c r="CN315" s="262">
        <v>0</v>
      </c>
      <c r="CO315" s="262">
        <f t="shared" si="327"/>
        <v>0</v>
      </c>
      <c r="CP315" s="262">
        <f t="shared" si="328"/>
        <v>0</v>
      </c>
      <c r="CQ315" s="262">
        <f t="shared" si="329"/>
        <v>0</v>
      </c>
      <c r="CR315" s="262">
        <v>0</v>
      </c>
      <c r="CS315" s="262">
        <f t="shared" si="330"/>
        <v>0</v>
      </c>
      <c r="CT315" s="262">
        <f t="shared" si="331"/>
        <v>0</v>
      </c>
      <c r="CU315" s="262">
        <f t="shared" si="332"/>
        <v>0</v>
      </c>
      <c r="CV315" s="262">
        <f t="shared" si="333"/>
        <v>0</v>
      </c>
      <c r="CW315" s="262">
        <f t="shared" si="334"/>
        <v>0</v>
      </c>
      <c r="CX315" s="271">
        <f t="shared" si="335"/>
        <v>0</v>
      </c>
      <c r="CY315" s="271">
        <f t="shared" si="336"/>
        <v>0</v>
      </c>
      <c r="CZ315" s="300">
        <f t="shared" si="337"/>
        <v>0</v>
      </c>
      <c r="DA315" s="300">
        <f t="shared" si="338"/>
        <v>0</v>
      </c>
      <c r="DB315" s="300">
        <f t="shared" si="339"/>
        <v>0</v>
      </c>
      <c r="DC315" s="300"/>
      <c r="DD315" s="300"/>
      <c r="DE315" s="300"/>
      <c r="DF315" s="300"/>
    </row>
    <row r="316" spans="1:156" x14ac:dyDescent="0.35">
      <c r="A316" s="69" t="s">
        <v>8</v>
      </c>
      <c r="B316" s="74" t="s">
        <v>99</v>
      </c>
      <c r="C316" s="138" t="s">
        <v>386</v>
      </c>
      <c r="D316" s="72"/>
      <c r="E316" s="7">
        <v>6</v>
      </c>
      <c r="F316" s="7">
        <v>120</v>
      </c>
      <c r="G316" s="8">
        <v>5064576</v>
      </c>
      <c r="H316" s="9">
        <f t="shared" si="284"/>
        <v>42204.800000000003</v>
      </c>
      <c r="I316" s="10"/>
      <c r="J316" s="10"/>
      <c r="K316" s="10"/>
      <c r="L316" s="11"/>
      <c r="M316" s="8"/>
      <c r="N316" s="8"/>
      <c r="O316" s="22"/>
      <c r="P316" s="11"/>
      <c r="Q316" s="11"/>
      <c r="R316" s="11"/>
      <c r="S316" s="11"/>
      <c r="T316" s="12"/>
      <c r="U316" s="12"/>
      <c r="V316" s="11"/>
      <c r="W316" s="11"/>
      <c r="X316" s="13">
        <f t="shared" si="357"/>
        <v>43.008451441333278</v>
      </c>
      <c r="Y316" s="14">
        <f t="shared" si="358"/>
        <v>258.05070864799967</v>
      </c>
      <c r="Z316" s="15">
        <v>30966.08503775996</v>
      </c>
      <c r="AA316" s="15">
        <f t="shared" si="359"/>
        <v>1306917425.8016517</v>
      </c>
      <c r="AB316" s="16"/>
      <c r="AC316" s="16"/>
      <c r="AD316" s="269">
        <f t="shared" si="340"/>
        <v>0</v>
      </c>
      <c r="AE316" s="269">
        <f t="shared" si="348"/>
        <v>0</v>
      </c>
      <c r="AF316" s="285">
        <v>0</v>
      </c>
      <c r="AG316" s="18">
        <f t="shared" si="345"/>
        <v>0</v>
      </c>
      <c r="AH316" s="59"/>
      <c r="AI316" s="129">
        <f t="shared" si="356"/>
        <v>0</v>
      </c>
      <c r="AJ316" s="290">
        <v>0</v>
      </c>
      <c r="AK316" s="9">
        <f t="shared" si="346"/>
        <v>0</v>
      </c>
      <c r="AL316" s="259">
        <f t="shared" si="347"/>
        <v>0</v>
      </c>
      <c r="AM316" s="259">
        <f t="shared" si="344"/>
        <v>0</v>
      </c>
      <c r="AN316" s="262"/>
      <c r="AO316" s="262">
        <f t="shared" si="285"/>
        <v>0</v>
      </c>
      <c r="AP316" s="262">
        <f t="shared" si="286"/>
        <v>0</v>
      </c>
      <c r="AQ316" s="262">
        <f t="shared" si="287"/>
        <v>0</v>
      </c>
      <c r="AR316" s="274"/>
      <c r="AS316" s="274">
        <f t="shared" si="288"/>
        <v>0</v>
      </c>
      <c r="AT316" s="274">
        <f t="shared" si="289"/>
        <v>0</v>
      </c>
      <c r="AU316" s="274">
        <f t="shared" si="290"/>
        <v>0</v>
      </c>
      <c r="AV316" s="262"/>
      <c r="AW316" s="262">
        <f t="shared" si="291"/>
        <v>0</v>
      </c>
      <c r="AX316" s="262">
        <f t="shared" si="292"/>
        <v>0</v>
      </c>
      <c r="AY316" s="262">
        <f t="shared" si="293"/>
        <v>0</v>
      </c>
      <c r="AZ316" s="262">
        <f t="shared" si="294"/>
        <v>0</v>
      </c>
      <c r="BA316" s="262">
        <f t="shared" si="295"/>
        <v>0</v>
      </c>
      <c r="BB316" s="262">
        <f t="shared" si="296"/>
        <v>0</v>
      </c>
      <c r="BC316" s="262">
        <f t="shared" si="297"/>
        <v>0</v>
      </c>
      <c r="BD316" s="261"/>
      <c r="BE316" s="262">
        <f t="shared" si="298"/>
        <v>0</v>
      </c>
      <c r="BF316" s="262">
        <f t="shared" si="299"/>
        <v>0</v>
      </c>
      <c r="BG316" s="262">
        <f t="shared" si="300"/>
        <v>0</v>
      </c>
      <c r="BH316" s="262"/>
      <c r="BI316" s="262">
        <f t="shared" si="301"/>
        <v>0</v>
      </c>
      <c r="BJ316" s="262">
        <f t="shared" si="302"/>
        <v>0</v>
      </c>
      <c r="BK316" s="262">
        <f t="shared" si="303"/>
        <v>0</v>
      </c>
      <c r="BL316" s="262"/>
      <c r="BM316" s="262">
        <f t="shared" si="304"/>
        <v>0</v>
      </c>
      <c r="BN316" s="262">
        <f t="shared" si="305"/>
        <v>0</v>
      </c>
      <c r="BO316" s="262">
        <f t="shared" si="306"/>
        <v>0</v>
      </c>
      <c r="BP316" s="262">
        <f t="shared" si="307"/>
        <v>0</v>
      </c>
      <c r="BQ316" s="262">
        <f t="shared" si="308"/>
        <v>0</v>
      </c>
      <c r="BR316" s="262">
        <f t="shared" si="309"/>
        <v>0</v>
      </c>
      <c r="BS316" s="262">
        <f t="shared" si="310"/>
        <v>0</v>
      </c>
      <c r="BT316" s="262">
        <v>0</v>
      </c>
      <c r="BU316" s="262">
        <f t="shared" si="311"/>
        <v>0</v>
      </c>
      <c r="BV316" s="262">
        <f t="shared" si="312"/>
        <v>0</v>
      </c>
      <c r="BW316" s="262">
        <f t="shared" si="313"/>
        <v>0</v>
      </c>
      <c r="BX316" s="261">
        <v>0</v>
      </c>
      <c r="BY316" s="262">
        <f t="shared" si="314"/>
        <v>0</v>
      </c>
      <c r="BZ316" s="262">
        <f t="shared" si="315"/>
        <v>0</v>
      </c>
      <c r="CA316" s="262">
        <f t="shared" si="316"/>
        <v>0</v>
      </c>
      <c r="CB316" s="262">
        <v>0</v>
      </c>
      <c r="CC316" s="262">
        <f t="shared" si="317"/>
        <v>0</v>
      </c>
      <c r="CD316" s="262">
        <f t="shared" si="318"/>
        <v>0</v>
      </c>
      <c r="CE316" s="262">
        <f t="shared" si="319"/>
        <v>0</v>
      </c>
      <c r="CF316" s="262">
        <f t="shared" si="320"/>
        <v>0</v>
      </c>
      <c r="CG316" s="262">
        <f t="shared" si="321"/>
        <v>0</v>
      </c>
      <c r="CH316" s="262">
        <f t="shared" si="322"/>
        <v>0</v>
      </c>
      <c r="CI316" s="262">
        <f t="shared" si="323"/>
        <v>0</v>
      </c>
      <c r="CJ316" s="262">
        <v>0</v>
      </c>
      <c r="CK316" s="262">
        <f t="shared" si="324"/>
        <v>0</v>
      </c>
      <c r="CL316" s="262">
        <f t="shared" si="325"/>
        <v>0</v>
      </c>
      <c r="CM316" s="262">
        <f t="shared" si="326"/>
        <v>0</v>
      </c>
      <c r="CN316" s="262">
        <v>0</v>
      </c>
      <c r="CO316" s="262">
        <f t="shared" si="327"/>
        <v>0</v>
      </c>
      <c r="CP316" s="262">
        <f t="shared" si="328"/>
        <v>0</v>
      </c>
      <c r="CQ316" s="262">
        <f t="shared" si="329"/>
        <v>0</v>
      </c>
      <c r="CR316" s="262">
        <v>0</v>
      </c>
      <c r="CS316" s="262">
        <f t="shared" si="330"/>
        <v>0</v>
      </c>
      <c r="CT316" s="262">
        <f t="shared" si="331"/>
        <v>0</v>
      </c>
      <c r="CU316" s="262">
        <f t="shared" si="332"/>
        <v>0</v>
      </c>
      <c r="CV316" s="262">
        <f t="shared" si="333"/>
        <v>0</v>
      </c>
      <c r="CW316" s="262">
        <f t="shared" si="334"/>
        <v>0</v>
      </c>
      <c r="CX316" s="271">
        <f t="shared" si="335"/>
        <v>0</v>
      </c>
      <c r="CY316" s="271">
        <f t="shared" si="336"/>
        <v>0</v>
      </c>
      <c r="CZ316" s="300">
        <f t="shared" si="337"/>
        <v>0</v>
      </c>
      <c r="DA316" s="300">
        <f t="shared" si="338"/>
        <v>0</v>
      </c>
      <c r="DB316" s="300">
        <f t="shared" si="339"/>
        <v>0</v>
      </c>
      <c r="DC316" s="300"/>
      <c r="DD316" s="300"/>
      <c r="DE316" s="300"/>
      <c r="DF316" s="300"/>
    </row>
    <row r="317" spans="1:156" x14ac:dyDescent="0.35">
      <c r="A317" s="69" t="s">
        <v>8</v>
      </c>
      <c r="B317" s="74" t="s">
        <v>99</v>
      </c>
      <c r="C317" s="138" t="s">
        <v>102</v>
      </c>
      <c r="D317" s="72"/>
      <c r="E317" s="7">
        <v>6</v>
      </c>
      <c r="F317" s="7">
        <v>1</v>
      </c>
      <c r="G317" s="8">
        <v>6364160</v>
      </c>
      <c r="H317" s="9">
        <f t="shared" si="284"/>
        <v>6364160</v>
      </c>
      <c r="I317" s="10"/>
      <c r="J317" s="10"/>
      <c r="K317" s="10"/>
      <c r="L317" s="11"/>
      <c r="M317" s="8"/>
      <c r="N317" s="8"/>
      <c r="O317" s="22"/>
      <c r="P317" s="11"/>
      <c r="Q317" s="11"/>
      <c r="R317" s="11"/>
      <c r="S317" s="11"/>
      <c r="T317" s="12"/>
      <c r="U317" s="12"/>
      <c r="V317" s="11"/>
      <c r="W317" s="11"/>
      <c r="X317" s="13">
        <f t="shared" si="357"/>
        <v>179.20188100555529</v>
      </c>
      <c r="Y317" s="14">
        <f t="shared" si="358"/>
        <v>1075.2112860333318</v>
      </c>
      <c r="Z317" s="15">
        <v>1075.2112860333318</v>
      </c>
      <c r="AA317" s="15">
        <f t="shared" si="359"/>
        <v>6842816658.1218891</v>
      </c>
      <c r="AB317" s="16"/>
      <c r="AC317" s="16"/>
      <c r="AD317" s="269">
        <f t="shared" si="340"/>
        <v>0</v>
      </c>
      <c r="AE317" s="269">
        <f t="shared" si="348"/>
        <v>0</v>
      </c>
      <c r="AF317" s="285">
        <v>0</v>
      </c>
      <c r="AG317" s="18">
        <f t="shared" si="345"/>
        <v>0</v>
      </c>
      <c r="AH317" s="59"/>
      <c r="AI317" s="129">
        <f t="shared" si="356"/>
        <v>0</v>
      </c>
      <c r="AJ317" s="290">
        <v>0</v>
      </c>
      <c r="AK317" s="9">
        <f t="shared" si="346"/>
        <v>0</v>
      </c>
      <c r="AL317" s="259">
        <f t="shared" si="347"/>
        <v>0</v>
      </c>
      <c r="AM317" s="259">
        <f t="shared" si="344"/>
        <v>0</v>
      </c>
      <c r="AN317" s="262"/>
      <c r="AO317" s="262">
        <f t="shared" si="285"/>
        <v>0</v>
      </c>
      <c r="AP317" s="262">
        <f t="shared" si="286"/>
        <v>0</v>
      </c>
      <c r="AQ317" s="262">
        <f t="shared" si="287"/>
        <v>0</v>
      </c>
      <c r="AR317" s="274"/>
      <c r="AS317" s="274">
        <f t="shared" si="288"/>
        <v>0</v>
      </c>
      <c r="AT317" s="274">
        <f t="shared" si="289"/>
        <v>0</v>
      </c>
      <c r="AU317" s="274">
        <f t="shared" si="290"/>
        <v>0</v>
      </c>
      <c r="AV317" s="262"/>
      <c r="AW317" s="262">
        <f t="shared" si="291"/>
        <v>0</v>
      </c>
      <c r="AX317" s="262">
        <f t="shared" si="292"/>
        <v>0</v>
      </c>
      <c r="AY317" s="262">
        <f t="shared" si="293"/>
        <v>0</v>
      </c>
      <c r="AZ317" s="262">
        <f t="shared" si="294"/>
        <v>0</v>
      </c>
      <c r="BA317" s="262">
        <f t="shared" si="295"/>
        <v>0</v>
      </c>
      <c r="BB317" s="262">
        <f t="shared" si="296"/>
        <v>0</v>
      </c>
      <c r="BC317" s="262">
        <f t="shared" si="297"/>
        <v>0</v>
      </c>
      <c r="BD317" s="261"/>
      <c r="BE317" s="262">
        <f t="shared" si="298"/>
        <v>0</v>
      </c>
      <c r="BF317" s="262">
        <f t="shared" si="299"/>
        <v>0</v>
      </c>
      <c r="BG317" s="262">
        <f t="shared" si="300"/>
        <v>0</v>
      </c>
      <c r="BH317" s="262"/>
      <c r="BI317" s="262">
        <f t="shared" si="301"/>
        <v>0</v>
      </c>
      <c r="BJ317" s="262">
        <f t="shared" si="302"/>
        <v>0</v>
      </c>
      <c r="BK317" s="262">
        <f t="shared" si="303"/>
        <v>0</v>
      </c>
      <c r="BL317" s="262"/>
      <c r="BM317" s="262">
        <f t="shared" si="304"/>
        <v>0</v>
      </c>
      <c r="BN317" s="262">
        <f t="shared" si="305"/>
        <v>0</v>
      </c>
      <c r="BO317" s="262">
        <f t="shared" si="306"/>
        <v>0</v>
      </c>
      <c r="BP317" s="262">
        <f t="shared" si="307"/>
        <v>0</v>
      </c>
      <c r="BQ317" s="262">
        <f t="shared" si="308"/>
        <v>0</v>
      </c>
      <c r="BR317" s="262">
        <f t="shared" si="309"/>
        <v>0</v>
      </c>
      <c r="BS317" s="262">
        <f t="shared" si="310"/>
        <v>0</v>
      </c>
      <c r="BT317" s="262">
        <v>0</v>
      </c>
      <c r="BU317" s="262">
        <f t="shared" si="311"/>
        <v>0</v>
      </c>
      <c r="BV317" s="262">
        <f t="shared" si="312"/>
        <v>0</v>
      </c>
      <c r="BW317" s="262">
        <f t="shared" si="313"/>
        <v>0</v>
      </c>
      <c r="BX317" s="261">
        <v>0</v>
      </c>
      <c r="BY317" s="262">
        <f t="shared" si="314"/>
        <v>0</v>
      </c>
      <c r="BZ317" s="262">
        <f t="shared" si="315"/>
        <v>0</v>
      </c>
      <c r="CA317" s="262">
        <f t="shared" si="316"/>
        <v>0</v>
      </c>
      <c r="CB317" s="262">
        <v>0</v>
      </c>
      <c r="CC317" s="262">
        <f t="shared" si="317"/>
        <v>0</v>
      </c>
      <c r="CD317" s="262">
        <f t="shared" si="318"/>
        <v>0</v>
      </c>
      <c r="CE317" s="262">
        <f t="shared" si="319"/>
        <v>0</v>
      </c>
      <c r="CF317" s="262">
        <f t="shared" si="320"/>
        <v>0</v>
      </c>
      <c r="CG317" s="262">
        <f t="shared" si="321"/>
        <v>0</v>
      </c>
      <c r="CH317" s="262">
        <f t="shared" si="322"/>
        <v>0</v>
      </c>
      <c r="CI317" s="262">
        <f t="shared" si="323"/>
        <v>0</v>
      </c>
      <c r="CJ317" s="262">
        <v>0</v>
      </c>
      <c r="CK317" s="262">
        <f t="shared" si="324"/>
        <v>0</v>
      </c>
      <c r="CL317" s="262">
        <f t="shared" si="325"/>
        <v>0</v>
      </c>
      <c r="CM317" s="262">
        <f t="shared" si="326"/>
        <v>0</v>
      </c>
      <c r="CN317" s="262">
        <v>0</v>
      </c>
      <c r="CO317" s="262">
        <f t="shared" si="327"/>
        <v>0</v>
      </c>
      <c r="CP317" s="262">
        <f t="shared" si="328"/>
        <v>0</v>
      </c>
      <c r="CQ317" s="262">
        <f t="shared" si="329"/>
        <v>0</v>
      </c>
      <c r="CR317" s="262">
        <v>0</v>
      </c>
      <c r="CS317" s="262">
        <f t="shared" si="330"/>
        <v>0</v>
      </c>
      <c r="CT317" s="262">
        <f t="shared" si="331"/>
        <v>0</v>
      </c>
      <c r="CU317" s="262">
        <f t="shared" si="332"/>
        <v>0</v>
      </c>
      <c r="CV317" s="262">
        <f t="shared" si="333"/>
        <v>0</v>
      </c>
      <c r="CW317" s="262">
        <f t="shared" si="334"/>
        <v>0</v>
      </c>
      <c r="CX317" s="271">
        <f t="shared" si="335"/>
        <v>0</v>
      </c>
      <c r="CY317" s="271">
        <f t="shared" si="336"/>
        <v>0</v>
      </c>
      <c r="CZ317" s="300">
        <f t="shared" si="337"/>
        <v>0</v>
      </c>
      <c r="DA317" s="300">
        <f t="shared" si="338"/>
        <v>0</v>
      </c>
      <c r="DB317" s="300">
        <f t="shared" si="339"/>
        <v>0</v>
      </c>
      <c r="DC317" s="300"/>
      <c r="DD317" s="300"/>
      <c r="DE317" s="300"/>
      <c r="DF317" s="300"/>
    </row>
    <row r="318" spans="1:156" x14ac:dyDescent="0.35">
      <c r="A318" s="69" t="s">
        <v>8</v>
      </c>
      <c r="B318" s="74" t="s">
        <v>99</v>
      </c>
      <c r="C318" s="138" t="s">
        <v>387</v>
      </c>
      <c r="D318" s="72"/>
      <c r="E318" s="7">
        <v>6</v>
      </c>
      <c r="F318" s="7">
        <v>300</v>
      </c>
      <c r="G318" s="8">
        <v>4999714</v>
      </c>
      <c r="H318" s="9">
        <f t="shared" si="284"/>
        <v>16665.713333333333</v>
      </c>
      <c r="I318" s="10"/>
      <c r="J318" s="10"/>
      <c r="K318" s="10"/>
      <c r="L318" s="11"/>
      <c r="M318" s="8"/>
      <c r="N318" s="8"/>
      <c r="O318" s="22"/>
      <c r="P318" s="11"/>
      <c r="Q318" s="11"/>
      <c r="R318" s="11"/>
      <c r="S318" s="11"/>
      <c r="T318" s="12"/>
      <c r="U318" s="12"/>
      <c r="V318" s="11"/>
      <c r="W318" s="11"/>
      <c r="X318" s="13">
        <f t="shared" si="357"/>
        <v>86.016902882666542</v>
      </c>
      <c r="Y318" s="14">
        <f t="shared" si="358"/>
        <v>516.10141729599923</v>
      </c>
      <c r="Z318" s="15">
        <v>154830.42518879977</v>
      </c>
      <c r="AA318" s="15">
        <f t="shared" si="359"/>
        <v>2580359481.4746494</v>
      </c>
      <c r="AB318" s="16"/>
      <c r="AC318" s="16"/>
      <c r="AD318" s="269">
        <f t="shared" si="340"/>
        <v>0</v>
      </c>
      <c r="AE318" s="269">
        <f t="shared" si="348"/>
        <v>0</v>
      </c>
      <c r="AF318" s="285">
        <v>0</v>
      </c>
      <c r="AG318" s="18">
        <f t="shared" si="345"/>
        <v>0</v>
      </c>
      <c r="AH318" s="59"/>
      <c r="AI318" s="129">
        <f t="shared" si="356"/>
        <v>0</v>
      </c>
      <c r="AJ318" s="290">
        <v>0</v>
      </c>
      <c r="AK318" s="9">
        <f t="shared" si="346"/>
        <v>0</v>
      </c>
      <c r="AL318" s="259">
        <f t="shared" si="347"/>
        <v>0</v>
      </c>
      <c r="AM318" s="259">
        <f t="shared" si="344"/>
        <v>0</v>
      </c>
      <c r="AN318" s="262"/>
      <c r="AO318" s="262">
        <f t="shared" si="285"/>
        <v>0</v>
      </c>
      <c r="AP318" s="262">
        <f t="shared" si="286"/>
        <v>0</v>
      </c>
      <c r="AQ318" s="262">
        <f t="shared" si="287"/>
        <v>0</v>
      </c>
      <c r="AR318" s="274"/>
      <c r="AS318" s="274">
        <f t="shared" si="288"/>
        <v>0</v>
      </c>
      <c r="AT318" s="274">
        <f t="shared" si="289"/>
        <v>0</v>
      </c>
      <c r="AU318" s="274">
        <f t="shared" si="290"/>
        <v>0</v>
      </c>
      <c r="AV318" s="262"/>
      <c r="AW318" s="262">
        <f t="shared" si="291"/>
        <v>0</v>
      </c>
      <c r="AX318" s="262">
        <f t="shared" si="292"/>
        <v>0</v>
      </c>
      <c r="AY318" s="262">
        <f t="shared" si="293"/>
        <v>0</v>
      </c>
      <c r="AZ318" s="262">
        <f t="shared" si="294"/>
        <v>0</v>
      </c>
      <c r="BA318" s="262">
        <f t="shared" si="295"/>
        <v>0</v>
      </c>
      <c r="BB318" s="262">
        <f t="shared" si="296"/>
        <v>0</v>
      </c>
      <c r="BC318" s="262">
        <f t="shared" si="297"/>
        <v>0</v>
      </c>
      <c r="BD318" s="261"/>
      <c r="BE318" s="262">
        <f t="shared" si="298"/>
        <v>0</v>
      </c>
      <c r="BF318" s="262">
        <f t="shared" si="299"/>
        <v>0</v>
      </c>
      <c r="BG318" s="262">
        <f t="shared" si="300"/>
        <v>0</v>
      </c>
      <c r="BH318" s="262"/>
      <c r="BI318" s="262">
        <f t="shared" si="301"/>
        <v>0</v>
      </c>
      <c r="BJ318" s="262">
        <f t="shared" si="302"/>
        <v>0</v>
      </c>
      <c r="BK318" s="262">
        <f t="shared" si="303"/>
        <v>0</v>
      </c>
      <c r="BL318" s="262"/>
      <c r="BM318" s="262">
        <f t="shared" si="304"/>
        <v>0</v>
      </c>
      <c r="BN318" s="262">
        <f t="shared" si="305"/>
        <v>0</v>
      </c>
      <c r="BO318" s="262">
        <f t="shared" si="306"/>
        <v>0</v>
      </c>
      <c r="BP318" s="262">
        <f t="shared" si="307"/>
        <v>0</v>
      </c>
      <c r="BQ318" s="262">
        <f t="shared" si="308"/>
        <v>0</v>
      </c>
      <c r="BR318" s="262">
        <f t="shared" si="309"/>
        <v>0</v>
      </c>
      <c r="BS318" s="262">
        <f t="shared" si="310"/>
        <v>0</v>
      </c>
      <c r="BT318" s="262">
        <v>0</v>
      </c>
      <c r="BU318" s="262">
        <f t="shared" si="311"/>
        <v>0</v>
      </c>
      <c r="BV318" s="262">
        <f t="shared" si="312"/>
        <v>0</v>
      </c>
      <c r="BW318" s="262">
        <f t="shared" si="313"/>
        <v>0</v>
      </c>
      <c r="BX318" s="261">
        <v>0</v>
      </c>
      <c r="BY318" s="262">
        <f t="shared" si="314"/>
        <v>0</v>
      </c>
      <c r="BZ318" s="262">
        <f t="shared" si="315"/>
        <v>0</v>
      </c>
      <c r="CA318" s="262">
        <f t="shared" si="316"/>
        <v>0</v>
      </c>
      <c r="CB318" s="262">
        <v>0</v>
      </c>
      <c r="CC318" s="262">
        <f t="shared" si="317"/>
        <v>0</v>
      </c>
      <c r="CD318" s="262">
        <f t="shared" si="318"/>
        <v>0</v>
      </c>
      <c r="CE318" s="262">
        <f t="shared" si="319"/>
        <v>0</v>
      </c>
      <c r="CF318" s="262">
        <f t="shared" si="320"/>
        <v>0</v>
      </c>
      <c r="CG318" s="262">
        <f t="shared" si="321"/>
        <v>0</v>
      </c>
      <c r="CH318" s="262">
        <f t="shared" si="322"/>
        <v>0</v>
      </c>
      <c r="CI318" s="262">
        <f t="shared" si="323"/>
        <v>0</v>
      </c>
      <c r="CJ318" s="262">
        <v>0</v>
      </c>
      <c r="CK318" s="262">
        <f t="shared" si="324"/>
        <v>0</v>
      </c>
      <c r="CL318" s="262">
        <f t="shared" si="325"/>
        <v>0</v>
      </c>
      <c r="CM318" s="262">
        <f t="shared" si="326"/>
        <v>0</v>
      </c>
      <c r="CN318" s="262">
        <v>0</v>
      </c>
      <c r="CO318" s="262">
        <f t="shared" si="327"/>
        <v>0</v>
      </c>
      <c r="CP318" s="262">
        <f t="shared" si="328"/>
        <v>0</v>
      </c>
      <c r="CQ318" s="262">
        <f t="shared" si="329"/>
        <v>0</v>
      </c>
      <c r="CR318" s="262">
        <v>0</v>
      </c>
      <c r="CS318" s="262">
        <f t="shared" si="330"/>
        <v>0</v>
      </c>
      <c r="CT318" s="262">
        <f t="shared" si="331"/>
        <v>0</v>
      </c>
      <c r="CU318" s="262">
        <f t="shared" si="332"/>
        <v>0</v>
      </c>
      <c r="CV318" s="262">
        <f t="shared" si="333"/>
        <v>0</v>
      </c>
      <c r="CW318" s="262">
        <f t="shared" si="334"/>
        <v>0</v>
      </c>
      <c r="CX318" s="271">
        <f t="shared" si="335"/>
        <v>0</v>
      </c>
      <c r="CY318" s="271">
        <f t="shared" si="336"/>
        <v>0</v>
      </c>
      <c r="CZ318" s="300">
        <f t="shared" si="337"/>
        <v>0</v>
      </c>
      <c r="DA318" s="300">
        <f t="shared" si="338"/>
        <v>0</v>
      </c>
      <c r="DB318" s="300">
        <f t="shared" si="339"/>
        <v>0</v>
      </c>
      <c r="DC318" s="300"/>
      <c r="DD318" s="300"/>
      <c r="DE318" s="300"/>
      <c r="DF318" s="300"/>
    </row>
    <row r="319" spans="1:156" x14ac:dyDescent="0.35">
      <c r="A319" s="69" t="s">
        <v>8</v>
      </c>
      <c r="B319" s="74" t="s">
        <v>99</v>
      </c>
      <c r="C319" s="138" t="s">
        <v>103</v>
      </c>
      <c r="D319" s="72"/>
      <c r="E319" s="7">
        <v>6</v>
      </c>
      <c r="F319" s="7">
        <v>1</v>
      </c>
      <c r="G319" s="8">
        <v>5561600</v>
      </c>
      <c r="H319" s="9">
        <f t="shared" si="284"/>
        <v>5561600</v>
      </c>
      <c r="I319" s="10"/>
      <c r="J319" s="10"/>
      <c r="K319" s="10"/>
      <c r="L319" s="11"/>
      <c r="M319" s="8"/>
      <c r="N319" s="8"/>
      <c r="O319" s="22"/>
      <c r="P319" s="11"/>
      <c r="Q319" s="11"/>
      <c r="R319" s="11"/>
      <c r="S319" s="11"/>
      <c r="T319" s="12"/>
      <c r="U319" s="12"/>
      <c r="V319" s="11"/>
      <c r="W319" s="11"/>
      <c r="X319" s="13">
        <f t="shared" si="357"/>
        <v>71.680752402222126</v>
      </c>
      <c r="Y319" s="14">
        <f t="shared" si="358"/>
        <v>430.08451441333273</v>
      </c>
      <c r="Z319" s="15">
        <v>430.08451441333273</v>
      </c>
      <c r="AA319" s="15">
        <f t="shared" si="359"/>
        <v>2391958035.3611913</v>
      </c>
      <c r="AB319" s="16"/>
      <c r="AC319" s="16"/>
      <c r="AD319" s="269">
        <f t="shared" si="340"/>
        <v>0</v>
      </c>
      <c r="AE319" s="269">
        <f t="shared" si="348"/>
        <v>0</v>
      </c>
      <c r="AF319" s="285">
        <v>0</v>
      </c>
      <c r="AG319" s="18">
        <f t="shared" si="345"/>
        <v>0</v>
      </c>
      <c r="AH319" s="59"/>
      <c r="AI319" s="129">
        <f t="shared" si="356"/>
        <v>0</v>
      </c>
      <c r="AJ319" s="290">
        <v>0</v>
      </c>
      <c r="AK319" s="9">
        <f t="shared" si="346"/>
        <v>0</v>
      </c>
      <c r="AL319" s="259">
        <f t="shared" si="347"/>
        <v>0</v>
      </c>
      <c r="AM319" s="259">
        <f t="shared" si="344"/>
        <v>0</v>
      </c>
      <c r="AN319" s="262"/>
      <c r="AO319" s="262">
        <f t="shared" si="285"/>
        <v>0</v>
      </c>
      <c r="AP319" s="262">
        <f t="shared" si="286"/>
        <v>0</v>
      </c>
      <c r="AQ319" s="262">
        <f t="shared" si="287"/>
        <v>0</v>
      </c>
      <c r="AR319" s="274"/>
      <c r="AS319" s="274">
        <f t="shared" si="288"/>
        <v>0</v>
      </c>
      <c r="AT319" s="274">
        <f t="shared" si="289"/>
        <v>0</v>
      </c>
      <c r="AU319" s="274">
        <f t="shared" si="290"/>
        <v>0</v>
      </c>
      <c r="AV319" s="262"/>
      <c r="AW319" s="262">
        <f t="shared" si="291"/>
        <v>0</v>
      </c>
      <c r="AX319" s="262">
        <f t="shared" si="292"/>
        <v>0</v>
      </c>
      <c r="AY319" s="262">
        <f t="shared" si="293"/>
        <v>0</v>
      </c>
      <c r="AZ319" s="262">
        <f t="shared" si="294"/>
        <v>0</v>
      </c>
      <c r="BA319" s="262">
        <f t="shared" si="295"/>
        <v>0</v>
      </c>
      <c r="BB319" s="262">
        <f t="shared" si="296"/>
        <v>0</v>
      </c>
      <c r="BC319" s="262">
        <f t="shared" si="297"/>
        <v>0</v>
      </c>
      <c r="BD319" s="261"/>
      <c r="BE319" s="262">
        <f t="shared" si="298"/>
        <v>0</v>
      </c>
      <c r="BF319" s="262">
        <f t="shared" si="299"/>
        <v>0</v>
      </c>
      <c r="BG319" s="262">
        <f t="shared" si="300"/>
        <v>0</v>
      </c>
      <c r="BH319" s="262"/>
      <c r="BI319" s="262">
        <f t="shared" si="301"/>
        <v>0</v>
      </c>
      <c r="BJ319" s="262">
        <f t="shared" si="302"/>
        <v>0</v>
      </c>
      <c r="BK319" s="262">
        <f t="shared" si="303"/>
        <v>0</v>
      </c>
      <c r="BL319" s="262"/>
      <c r="BM319" s="262">
        <f t="shared" si="304"/>
        <v>0</v>
      </c>
      <c r="BN319" s="262">
        <f t="shared" si="305"/>
        <v>0</v>
      </c>
      <c r="BO319" s="262">
        <f t="shared" si="306"/>
        <v>0</v>
      </c>
      <c r="BP319" s="262">
        <f t="shared" si="307"/>
        <v>0</v>
      </c>
      <c r="BQ319" s="262">
        <f t="shared" si="308"/>
        <v>0</v>
      </c>
      <c r="BR319" s="262">
        <f t="shared" si="309"/>
        <v>0</v>
      </c>
      <c r="BS319" s="262">
        <f t="shared" si="310"/>
        <v>0</v>
      </c>
      <c r="BT319" s="262">
        <v>0</v>
      </c>
      <c r="BU319" s="262">
        <f t="shared" si="311"/>
        <v>0</v>
      </c>
      <c r="BV319" s="262">
        <f t="shared" si="312"/>
        <v>0</v>
      </c>
      <c r="BW319" s="262">
        <f t="shared" si="313"/>
        <v>0</v>
      </c>
      <c r="BX319" s="261">
        <v>0</v>
      </c>
      <c r="BY319" s="262">
        <f t="shared" si="314"/>
        <v>0</v>
      </c>
      <c r="BZ319" s="262">
        <f t="shared" si="315"/>
        <v>0</v>
      </c>
      <c r="CA319" s="262">
        <f t="shared" si="316"/>
        <v>0</v>
      </c>
      <c r="CB319" s="262">
        <v>0</v>
      </c>
      <c r="CC319" s="262">
        <f t="shared" si="317"/>
        <v>0</v>
      </c>
      <c r="CD319" s="262">
        <f t="shared" si="318"/>
        <v>0</v>
      </c>
      <c r="CE319" s="262">
        <f t="shared" si="319"/>
        <v>0</v>
      </c>
      <c r="CF319" s="262">
        <f t="shared" si="320"/>
        <v>0</v>
      </c>
      <c r="CG319" s="262">
        <f t="shared" si="321"/>
        <v>0</v>
      </c>
      <c r="CH319" s="262">
        <f t="shared" si="322"/>
        <v>0</v>
      </c>
      <c r="CI319" s="262">
        <f t="shared" si="323"/>
        <v>0</v>
      </c>
      <c r="CJ319" s="262">
        <v>0</v>
      </c>
      <c r="CK319" s="262">
        <f t="shared" si="324"/>
        <v>0</v>
      </c>
      <c r="CL319" s="262">
        <f t="shared" si="325"/>
        <v>0</v>
      </c>
      <c r="CM319" s="262">
        <f t="shared" si="326"/>
        <v>0</v>
      </c>
      <c r="CN319" s="262">
        <v>0</v>
      </c>
      <c r="CO319" s="262">
        <f t="shared" si="327"/>
        <v>0</v>
      </c>
      <c r="CP319" s="262">
        <f t="shared" si="328"/>
        <v>0</v>
      </c>
      <c r="CQ319" s="262">
        <f t="shared" si="329"/>
        <v>0</v>
      </c>
      <c r="CR319" s="262">
        <v>0</v>
      </c>
      <c r="CS319" s="262">
        <f t="shared" si="330"/>
        <v>0</v>
      </c>
      <c r="CT319" s="262">
        <f t="shared" si="331"/>
        <v>0</v>
      </c>
      <c r="CU319" s="262">
        <f t="shared" si="332"/>
        <v>0</v>
      </c>
      <c r="CV319" s="262">
        <f t="shared" si="333"/>
        <v>0</v>
      </c>
      <c r="CW319" s="262">
        <f t="shared" si="334"/>
        <v>0</v>
      </c>
      <c r="CX319" s="271">
        <f t="shared" si="335"/>
        <v>0</v>
      </c>
      <c r="CY319" s="271">
        <f t="shared" si="336"/>
        <v>0</v>
      </c>
      <c r="CZ319" s="300">
        <f t="shared" si="337"/>
        <v>0</v>
      </c>
      <c r="DA319" s="300">
        <f t="shared" si="338"/>
        <v>0</v>
      </c>
      <c r="DB319" s="300">
        <f t="shared" si="339"/>
        <v>0</v>
      </c>
      <c r="DC319" s="300"/>
      <c r="DD319" s="300"/>
      <c r="DE319" s="300"/>
      <c r="DF319" s="300"/>
    </row>
    <row r="320" spans="1:156" x14ac:dyDescent="0.35">
      <c r="A320" s="69" t="s">
        <v>8</v>
      </c>
      <c r="B320" s="74" t="s">
        <v>99</v>
      </c>
      <c r="C320" s="138" t="s">
        <v>104</v>
      </c>
      <c r="D320" s="72"/>
      <c r="E320" s="7">
        <v>6</v>
      </c>
      <c r="F320" s="7">
        <v>1</v>
      </c>
      <c r="G320" s="8">
        <v>7397350</v>
      </c>
      <c r="H320" s="9">
        <f t="shared" si="284"/>
        <v>7397350</v>
      </c>
      <c r="I320" s="10"/>
      <c r="J320" s="10"/>
      <c r="K320" s="10"/>
      <c r="L320" s="11"/>
      <c r="M320" s="8"/>
      <c r="N320" s="8"/>
      <c r="O320" s="22"/>
      <c r="P320" s="11"/>
      <c r="Q320" s="11"/>
      <c r="R320" s="11"/>
      <c r="S320" s="11"/>
      <c r="T320" s="12"/>
      <c r="U320" s="12"/>
      <c r="V320" s="11"/>
      <c r="W320" s="11"/>
      <c r="X320" s="13">
        <f t="shared" si="357"/>
        <v>179.20188100555529</v>
      </c>
      <c r="Y320" s="14">
        <f t="shared" si="358"/>
        <v>1075.2112860333318</v>
      </c>
      <c r="Z320" s="15">
        <v>1075.2112860333318</v>
      </c>
      <c r="AA320" s="15">
        <f t="shared" si="359"/>
        <v>7953714206.7386675</v>
      </c>
      <c r="AB320" s="16"/>
      <c r="AC320" s="16"/>
      <c r="AD320" s="269">
        <f t="shared" si="340"/>
        <v>0</v>
      </c>
      <c r="AE320" s="269">
        <f t="shared" si="348"/>
        <v>0</v>
      </c>
      <c r="AF320" s="285">
        <v>0</v>
      </c>
      <c r="AG320" s="18">
        <f t="shared" si="345"/>
        <v>0</v>
      </c>
      <c r="AH320" s="59"/>
      <c r="AI320" s="129">
        <f t="shared" si="356"/>
        <v>0</v>
      </c>
      <c r="AJ320" s="290">
        <v>0</v>
      </c>
      <c r="AK320" s="9">
        <f t="shared" si="346"/>
        <v>0</v>
      </c>
      <c r="AL320" s="259">
        <f t="shared" si="347"/>
        <v>0</v>
      </c>
      <c r="AM320" s="259">
        <f t="shared" si="344"/>
        <v>0</v>
      </c>
      <c r="AN320" s="262"/>
      <c r="AO320" s="262">
        <f t="shared" si="285"/>
        <v>0</v>
      </c>
      <c r="AP320" s="262">
        <f t="shared" si="286"/>
        <v>0</v>
      </c>
      <c r="AQ320" s="262">
        <f t="shared" si="287"/>
        <v>0</v>
      </c>
      <c r="AR320" s="274"/>
      <c r="AS320" s="274">
        <f t="shared" si="288"/>
        <v>0</v>
      </c>
      <c r="AT320" s="274">
        <f t="shared" si="289"/>
        <v>0</v>
      </c>
      <c r="AU320" s="274">
        <f t="shared" si="290"/>
        <v>0</v>
      </c>
      <c r="AV320" s="262"/>
      <c r="AW320" s="262">
        <f t="shared" si="291"/>
        <v>0</v>
      </c>
      <c r="AX320" s="262">
        <f t="shared" si="292"/>
        <v>0</v>
      </c>
      <c r="AY320" s="262">
        <f t="shared" si="293"/>
        <v>0</v>
      </c>
      <c r="AZ320" s="262">
        <f t="shared" si="294"/>
        <v>0</v>
      </c>
      <c r="BA320" s="262">
        <f t="shared" si="295"/>
        <v>0</v>
      </c>
      <c r="BB320" s="262">
        <f t="shared" si="296"/>
        <v>0</v>
      </c>
      <c r="BC320" s="262">
        <f t="shared" si="297"/>
        <v>0</v>
      </c>
      <c r="BD320" s="261"/>
      <c r="BE320" s="262">
        <f t="shared" si="298"/>
        <v>0</v>
      </c>
      <c r="BF320" s="262">
        <f t="shared" si="299"/>
        <v>0</v>
      </c>
      <c r="BG320" s="262">
        <f t="shared" si="300"/>
        <v>0</v>
      </c>
      <c r="BH320" s="262"/>
      <c r="BI320" s="262">
        <f t="shared" si="301"/>
        <v>0</v>
      </c>
      <c r="BJ320" s="262">
        <f t="shared" si="302"/>
        <v>0</v>
      </c>
      <c r="BK320" s="262">
        <f t="shared" si="303"/>
        <v>0</v>
      </c>
      <c r="BL320" s="262"/>
      <c r="BM320" s="262">
        <f t="shared" si="304"/>
        <v>0</v>
      </c>
      <c r="BN320" s="262">
        <f t="shared" si="305"/>
        <v>0</v>
      </c>
      <c r="BO320" s="262">
        <f t="shared" si="306"/>
        <v>0</v>
      </c>
      <c r="BP320" s="262">
        <f t="shared" si="307"/>
        <v>0</v>
      </c>
      <c r="BQ320" s="262">
        <f t="shared" si="308"/>
        <v>0</v>
      </c>
      <c r="BR320" s="262">
        <f t="shared" si="309"/>
        <v>0</v>
      </c>
      <c r="BS320" s="262">
        <f t="shared" si="310"/>
        <v>0</v>
      </c>
      <c r="BT320" s="262">
        <v>0</v>
      </c>
      <c r="BU320" s="262">
        <f t="shared" si="311"/>
        <v>0</v>
      </c>
      <c r="BV320" s="262">
        <f t="shared" si="312"/>
        <v>0</v>
      </c>
      <c r="BW320" s="262">
        <f t="shared" si="313"/>
        <v>0</v>
      </c>
      <c r="BX320" s="261">
        <v>0</v>
      </c>
      <c r="BY320" s="262">
        <f t="shared" si="314"/>
        <v>0</v>
      </c>
      <c r="BZ320" s="262">
        <f t="shared" si="315"/>
        <v>0</v>
      </c>
      <c r="CA320" s="262">
        <f t="shared" si="316"/>
        <v>0</v>
      </c>
      <c r="CB320" s="262">
        <v>0</v>
      </c>
      <c r="CC320" s="262">
        <f t="shared" si="317"/>
        <v>0</v>
      </c>
      <c r="CD320" s="262">
        <f t="shared" si="318"/>
        <v>0</v>
      </c>
      <c r="CE320" s="262">
        <f t="shared" si="319"/>
        <v>0</v>
      </c>
      <c r="CF320" s="262">
        <f t="shared" si="320"/>
        <v>0</v>
      </c>
      <c r="CG320" s="262">
        <f t="shared" si="321"/>
        <v>0</v>
      </c>
      <c r="CH320" s="262">
        <f t="shared" si="322"/>
        <v>0</v>
      </c>
      <c r="CI320" s="262">
        <f t="shared" si="323"/>
        <v>0</v>
      </c>
      <c r="CJ320" s="262">
        <v>0</v>
      </c>
      <c r="CK320" s="262">
        <f t="shared" si="324"/>
        <v>0</v>
      </c>
      <c r="CL320" s="262">
        <f t="shared" si="325"/>
        <v>0</v>
      </c>
      <c r="CM320" s="262">
        <f t="shared" si="326"/>
        <v>0</v>
      </c>
      <c r="CN320" s="262">
        <v>0</v>
      </c>
      <c r="CO320" s="262">
        <f t="shared" si="327"/>
        <v>0</v>
      </c>
      <c r="CP320" s="262">
        <f t="shared" si="328"/>
        <v>0</v>
      </c>
      <c r="CQ320" s="262">
        <f t="shared" si="329"/>
        <v>0</v>
      </c>
      <c r="CR320" s="262">
        <v>0</v>
      </c>
      <c r="CS320" s="262">
        <f t="shared" si="330"/>
        <v>0</v>
      </c>
      <c r="CT320" s="262">
        <f t="shared" si="331"/>
        <v>0</v>
      </c>
      <c r="CU320" s="262">
        <f t="shared" si="332"/>
        <v>0</v>
      </c>
      <c r="CV320" s="262">
        <f t="shared" si="333"/>
        <v>0</v>
      </c>
      <c r="CW320" s="262">
        <f t="shared" si="334"/>
        <v>0</v>
      </c>
      <c r="CX320" s="271">
        <f t="shared" si="335"/>
        <v>0</v>
      </c>
      <c r="CY320" s="271">
        <f t="shared" si="336"/>
        <v>0</v>
      </c>
      <c r="CZ320" s="300">
        <f t="shared" si="337"/>
        <v>0</v>
      </c>
      <c r="DA320" s="300">
        <f t="shared" si="338"/>
        <v>0</v>
      </c>
      <c r="DB320" s="300">
        <f t="shared" si="339"/>
        <v>0</v>
      </c>
      <c r="DC320" s="300"/>
      <c r="DD320" s="300"/>
      <c r="DE320" s="300"/>
      <c r="DF320" s="300"/>
    </row>
    <row r="321" spans="1:156" x14ac:dyDescent="0.35">
      <c r="A321" s="69" t="s">
        <v>8</v>
      </c>
      <c r="B321" s="74" t="s">
        <v>99</v>
      </c>
      <c r="C321" s="138" t="s">
        <v>105</v>
      </c>
      <c r="D321" s="72"/>
      <c r="E321" s="7">
        <v>6</v>
      </c>
      <c r="F321" s="7">
        <v>1</v>
      </c>
      <c r="G321" s="8">
        <v>1056000</v>
      </c>
      <c r="H321" s="9">
        <f t="shared" si="284"/>
        <v>1056000</v>
      </c>
      <c r="I321" s="10"/>
      <c r="J321" s="10"/>
      <c r="K321" s="10"/>
      <c r="L321" s="11"/>
      <c r="M321" s="8"/>
      <c r="N321" s="8"/>
      <c r="O321" s="22"/>
      <c r="P321" s="11"/>
      <c r="Q321" s="11"/>
      <c r="R321" s="11"/>
      <c r="S321" s="11"/>
      <c r="T321" s="12"/>
      <c r="U321" s="12"/>
      <c r="V321" s="11"/>
      <c r="W321" s="11"/>
      <c r="X321" s="13">
        <f t="shared" si="357"/>
        <v>179.20188100555529</v>
      </c>
      <c r="Y321" s="14">
        <f t="shared" si="358"/>
        <v>1075.2112860333318</v>
      </c>
      <c r="Z321" s="15">
        <v>1075.2112860333318</v>
      </c>
      <c r="AA321" s="15">
        <f t="shared" si="359"/>
        <v>1135423118.0511985</v>
      </c>
      <c r="AB321" s="16"/>
      <c r="AC321" s="16"/>
      <c r="AD321" s="269">
        <f t="shared" si="340"/>
        <v>0</v>
      </c>
      <c r="AE321" s="269">
        <f t="shared" si="348"/>
        <v>0</v>
      </c>
      <c r="AF321" s="285">
        <v>0</v>
      </c>
      <c r="AG321" s="18">
        <f t="shared" si="345"/>
        <v>0</v>
      </c>
      <c r="AH321" s="59"/>
      <c r="AI321" s="129">
        <f t="shared" si="356"/>
        <v>0</v>
      </c>
      <c r="AJ321" s="290">
        <v>0</v>
      </c>
      <c r="AK321" s="9">
        <f t="shared" si="346"/>
        <v>0</v>
      </c>
      <c r="AL321" s="259">
        <f t="shared" si="347"/>
        <v>0</v>
      </c>
      <c r="AM321" s="259">
        <f t="shared" si="344"/>
        <v>0</v>
      </c>
      <c r="AN321" s="262"/>
      <c r="AO321" s="262">
        <f t="shared" si="285"/>
        <v>0</v>
      </c>
      <c r="AP321" s="262">
        <f t="shared" si="286"/>
        <v>0</v>
      </c>
      <c r="AQ321" s="262">
        <f t="shared" si="287"/>
        <v>0</v>
      </c>
      <c r="AR321" s="274"/>
      <c r="AS321" s="274">
        <f t="shared" si="288"/>
        <v>0</v>
      </c>
      <c r="AT321" s="274">
        <f t="shared" si="289"/>
        <v>0</v>
      </c>
      <c r="AU321" s="274">
        <f t="shared" si="290"/>
        <v>0</v>
      </c>
      <c r="AV321" s="262"/>
      <c r="AW321" s="262">
        <f t="shared" si="291"/>
        <v>0</v>
      </c>
      <c r="AX321" s="262">
        <f t="shared" si="292"/>
        <v>0</v>
      </c>
      <c r="AY321" s="262">
        <f t="shared" si="293"/>
        <v>0</v>
      </c>
      <c r="AZ321" s="262">
        <f t="shared" si="294"/>
        <v>0</v>
      </c>
      <c r="BA321" s="262">
        <f t="shared" si="295"/>
        <v>0</v>
      </c>
      <c r="BB321" s="262">
        <f t="shared" si="296"/>
        <v>0</v>
      </c>
      <c r="BC321" s="262">
        <f t="shared" si="297"/>
        <v>0</v>
      </c>
      <c r="BD321" s="261"/>
      <c r="BE321" s="262">
        <f t="shared" si="298"/>
        <v>0</v>
      </c>
      <c r="BF321" s="262">
        <f t="shared" si="299"/>
        <v>0</v>
      </c>
      <c r="BG321" s="262">
        <f t="shared" si="300"/>
        <v>0</v>
      </c>
      <c r="BH321" s="262"/>
      <c r="BI321" s="262">
        <f t="shared" si="301"/>
        <v>0</v>
      </c>
      <c r="BJ321" s="262">
        <f t="shared" si="302"/>
        <v>0</v>
      </c>
      <c r="BK321" s="262">
        <f t="shared" si="303"/>
        <v>0</v>
      </c>
      <c r="BL321" s="262"/>
      <c r="BM321" s="262">
        <f t="shared" si="304"/>
        <v>0</v>
      </c>
      <c r="BN321" s="262">
        <f t="shared" si="305"/>
        <v>0</v>
      </c>
      <c r="BO321" s="262">
        <f t="shared" si="306"/>
        <v>0</v>
      </c>
      <c r="BP321" s="262">
        <f t="shared" si="307"/>
        <v>0</v>
      </c>
      <c r="BQ321" s="262">
        <f t="shared" si="308"/>
        <v>0</v>
      </c>
      <c r="BR321" s="262">
        <f t="shared" si="309"/>
        <v>0</v>
      </c>
      <c r="BS321" s="262">
        <f t="shared" si="310"/>
        <v>0</v>
      </c>
      <c r="BT321" s="262">
        <v>0</v>
      </c>
      <c r="BU321" s="262">
        <f t="shared" si="311"/>
        <v>0</v>
      </c>
      <c r="BV321" s="262">
        <f t="shared" si="312"/>
        <v>0</v>
      </c>
      <c r="BW321" s="262">
        <f t="shared" si="313"/>
        <v>0</v>
      </c>
      <c r="BX321" s="261">
        <v>0</v>
      </c>
      <c r="BY321" s="262">
        <f t="shared" si="314"/>
        <v>0</v>
      </c>
      <c r="BZ321" s="262">
        <f t="shared" si="315"/>
        <v>0</v>
      </c>
      <c r="CA321" s="262">
        <f t="shared" si="316"/>
        <v>0</v>
      </c>
      <c r="CB321" s="262">
        <v>0</v>
      </c>
      <c r="CC321" s="262">
        <f t="shared" si="317"/>
        <v>0</v>
      </c>
      <c r="CD321" s="262">
        <f t="shared" si="318"/>
        <v>0</v>
      </c>
      <c r="CE321" s="262">
        <f t="shared" si="319"/>
        <v>0</v>
      </c>
      <c r="CF321" s="262">
        <f t="shared" si="320"/>
        <v>0</v>
      </c>
      <c r="CG321" s="262">
        <f t="shared" si="321"/>
        <v>0</v>
      </c>
      <c r="CH321" s="262">
        <f t="shared" si="322"/>
        <v>0</v>
      </c>
      <c r="CI321" s="262">
        <f t="shared" si="323"/>
        <v>0</v>
      </c>
      <c r="CJ321" s="262">
        <v>0</v>
      </c>
      <c r="CK321" s="262">
        <f t="shared" si="324"/>
        <v>0</v>
      </c>
      <c r="CL321" s="262">
        <f t="shared" si="325"/>
        <v>0</v>
      </c>
      <c r="CM321" s="262">
        <f t="shared" si="326"/>
        <v>0</v>
      </c>
      <c r="CN321" s="262">
        <v>0</v>
      </c>
      <c r="CO321" s="262">
        <f t="shared" si="327"/>
        <v>0</v>
      </c>
      <c r="CP321" s="262">
        <f t="shared" si="328"/>
        <v>0</v>
      </c>
      <c r="CQ321" s="262">
        <f t="shared" si="329"/>
        <v>0</v>
      </c>
      <c r="CR321" s="262">
        <v>0</v>
      </c>
      <c r="CS321" s="262">
        <f t="shared" si="330"/>
        <v>0</v>
      </c>
      <c r="CT321" s="262">
        <f t="shared" si="331"/>
        <v>0</v>
      </c>
      <c r="CU321" s="262">
        <f t="shared" si="332"/>
        <v>0</v>
      </c>
      <c r="CV321" s="262">
        <f t="shared" si="333"/>
        <v>0</v>
      </c>
      <c r="CW321" s="262">
        <f t="shared" si="334"/>
        <v>0</v>
      </c>
      <c r="CX321" s="271">
        <f t="shared" si="335"/>
        <v>0</v>
      </c>
      <c r="CY321" s="271">
        <f t="shared" si="336"/>
        <v>0</v>
      </c>
      <c r="CZ321" s="300">
        <f t="shared" si="337"/>
        <v>0</v>
      </c>
      <c r="DA321" s="300">
        <f t="shared" si="338"/>
        <v>0</v>
      </c>
      <c r="DB321" s="300">
        <f t="shared" si="339"/>
        <v>0</v>
      </c>
      <c r="DC321" s="300"/>
      <c r="DD321" s="300"/>
      <c r="DE321" s="300"/>
      <c r="DF321" s="300"/>
    </row>
    <row r="322" spans="1:156" x14ac:dyDescent="0.35">
      <c r="A322" s="69" t="s">
        <v>8</v>
      </c>
      <c r="B322" s="74" t="s">
        <v>99</v>
      </c>
      <c r="C322" s="138" t="s">
        <v>106</v>
      </c>
      <c r="D322" s="72"/>
      <c r="E322" s="7">
        <v>6</v>
      </c>
      <c r="F322" s="7">
        <v>1</v>
      </c>
      <c r="G322" s="8">
        <v>9856000</v>
      </c>
      <c r="H322" s="9">
        <f t="shared" si="284"/>
        <v>9856000</v>
      </c>
      <c r="I322" s="10"/>
      <c r="J322" s="10"/>
      <c r="K322" s="10"/>
      <c r="L322" s="11"/>
      <c r="M322" s="8"/>
      <c r="N322" s="8"/>
      <c r="O322" s="8"/>
      <c r="P322" s="11"/>
      <c r="Q322" s="11"/>
      <c r="R322" s="11"/>
      <c r="S322" s="11"/>
      <c r="T322" s="12"/>
      <c r="U322" s="12"/>
      <c r="V322" s="11"/>
      <c r="W322" s="11"/>
      <c r="X322" s="13">
        <f t="shared" si="357"/>
        <v>35.840376201111063</v>
      </c>
      <c r="Y322" s="14">
        <f t="shared" si="358"/>
        <v>215.04225720666636</v>
      </c>
      <c r="Z322" s="15">
        <v>215.04225720666636</v>
      </c>
      <c r="AA322" s="15">
        <f t="shared" si="359"/>
        <v>2119456487.0289037</v>
      </c>
      <c r="AB322" s="16"/>
      <c r="AC322" s="16"/>
      <c r="AD322" s="269">
        <f t="shared" si="340"/>
        <v>0</v>
      </c>
      <c r="AE322" s="269">
        <f t="shared" si="348"/>
        <v>0</v>
      </c>
      <c r="AF322" s="285">
        <v>0</v>
      </c>
      <c r="AG322" s="18">
        <f t="shared" si="345"/>
        <v>0</v>
      </c>
      <c r="AH322" s="59"/>
      <c r="AI322" s="129">
        <f t="shared" si="356"/>
        <v>0</v>
      </c>
      <c r="AJ322" s="290">
        <v>0</v>
      </c>
      <c r="AK322" s="9">
        <f t="shared" si="346"/>
        <v>0</v>
      </c>
      <c r="AL322" s="259">
        <f t="shared" si="347"/>
        <v>0</v>
      </c>
      <c r="AM322" s="259">
        <f t="shared" si="344"/>
        <v>0</v>
      </c>
      <c r="AN322" s="262"/>
      <c r="AO322" s="262">
        <f t="shared" si="285"/>
        <v>0</v>
      </c>
      <c r="AP322" s="262">
        <f t="shared" si="286"/>
        <v>0</v>
      </c>
      <c r="AQ322" s="262">
        <f t="shared" si="287"/>
        <v>0</v>
      </c>
      <c r="AR322" s="274"/>
      <c r="AS322" s="274">
        <f t="shared" si="288"/>
        <v>0</v>
      </c>
      <c r="AT322" s="274">
        <f t="shared" si="289"/>
        <v>0</v>
      </c>
      <c r="AU322" s="274">
        <f t="shared" si="290"/>
        <v>0</v>
      </c>
      <c r="AV322" s="262"/>
      <c r="AW322" s="262">
        <f t="shared" si="291"/>
        <v>0</v>
      </c>
      <c r="AX322" s="262">
        <f t="shared" si="292"/>
        <v>0</v>
      </c>
      <c r="AY322" s="262">
        <f t="shared" si="293"/>
        <v>0</v>
      </c>
      <c r="AZ322" s="262">
        <f t="shared" si="294"/>
        <v>0</v>
      </c>
      <c r="BA322" s="262">
        <f t="shared" si="295"/>
        <v>0</v>
      </c>
      <c r="BB322" s="262">
        <f t="shared" si="296"/>
        <v>0</v>
      </c>
      <c r="BC322" s="262">
        <f t="shared" si="297"/>
        <v>0</v>
      </c>
      <c r="BD322" s="261"/>
      <c r="BE322" s="262">
        <f t="shared" si="298"/>
        <v>0</v>
      </c>
      <c r="BF322" s="262">
        <f t="shared" si="299"/>
        <v>0</v>
      </c>
      <c r="BG322" s="262">
        <f t="shared" si="300"/>
        <v>0</v>
      </c>
      <c r="BH322" s="262"/>
      <c r="BI322" s="262">
        <f t="shared" si="301"/>
        <v>0</v>
      </c>
      <c r="BJ322" s="262">
        <f t="shared" si="302"/>
        <v>0</v>
      </c>
      <c r="BK322" s="262">
        <f t="shared" si="303"/>
        <v>0</v>
      </c>
      <c r="BL322" s="262"/>
      <c r="BM322" s="262">
        <f t="shared" si="304"/>
        <v>0</v>
      </c>
      <c r="BN322" s="262">
        <f t="shared" si="305"/>
        <v>0</v>
      </c>
      <c r="BO322" s="262">
        <f t="shared" si="306"/>
        <v>0</v>
      </c>
      <c r="BP322" s="262">
        <f t="shared" si="307"/>
        <v>0</v>
      </c>
      <c r="BQ322" s="262">
        <f t="shared" si="308"/>
        <v>0</v>
      </c>
      <c r="BR322" s="262">
        <f t="shared" si="309"/>
        <v>0</v>
      </c>
      <c r="BS322" s="262">
        <f t="shared" si="310"/>
        <v>0</v>
      </c>
      <c r="BT322" s="262">
        <v>0</v>
      </c>
      <c r="BU322" s="262">
        <f t="shared" si="311"/>
        <v>0</v>
      </c>
      <c r="BV322" s="262">
        <f t="shared" si="312"/>
        <v>0</v>
      </c>
      <c r="BW322" s="262">
        <f t="shared" si="313"/>
        <v>0</v>
      </c>
      <c r="BX322" s="261">
        <v>0</v>
      </c>
      <c r="BY322" s="262">
        <f t="shared" si="314"/>
        <v>0</v>
      </c>
      <c r="BZ322" s="262">
        <f t="shared" si="315"/>
        <v>0</v>
      </c>
      <c r="CA322" s="262">
        <f t="shared" si="316"/>
        <v>0</v>
      </c>
      <c r="CB322" s="262">
        <v>0</v>
      </c>
      <c r="CC322" s="262">
        <f t="shared" si="317"/>
        <v>0</v>
      </c>
      <c r="CD322" s="262">
        <f t="shared" si="318"/>
        <v>0</v>
      </c>
      <c r="CE322" s="262">
        <f t="shared" si="319"/>
        <v>0</v>
      </c>
      <c r="CF322" s="262">
        <f t="shared" si="320"/>
        <v>0</v>
      </c>
      <c r="CG322" s="262">
        <f t="shared" si="321"/>
        <v>0</v>
      </c>
      <c r="CH322" s="262">
        <f t="shared" si="322"/>
        <v>0</v>
      </c>
      <c r="CI322" s="262">
        <f t="shared" si="323"/>
        <v>0</v>
      </c>
      <c r="CJ322" s="262">
        <v>0</v>
      </c>
      <c r="CK322" s="262">
        <f t="shared" si="324"/>
        <v>0</v>
      </c>
      <c r="CL322" s="262">
        <f t="shared" si="325"/>
        <v>0</v>
      </c>
      <c r="CM322" s="262">
        <f t="shared" si="326"/>
        <v>0</v>
      </c>
      <c r="CN322" s="262">
        <v>0</v>
      </c>
      <c r="CO322" s="262">
        <f t="shared" si="327"/>
        <v>0</v>
      </c>
      <c r="CP322" s="262">
        <f t="shared" si="328"/>
        <v>0</v>
      </c>
      <c r="CQ322" s="262">
        <f t="shared" si="329"/>
        <v>0</v>
      </c>
      <c r="CR322" s="262">
        <v>0</v>
      </c>
      <c r="CS322" s="262">
        <f t="shared" si="330"/>
        <v>0</v>
      </c>
      <c r="CT322" s="262">
        <f t="shared" si="331"/>
        <v>0</v>
      </c>
      <c r="CU322" s="262">
        <f t="shared" si="332"/>
        <v>0</v>
      </c>
      <c r="CV322" s="262">
        <f t="shared" si="333"/>
        <v>0</v>
      </c>
      <c r="CW322" s="262">
        <f t="shared" si="334"/>
        <v>0</v>
      </c>
      <c r="CX322" s="271">
        <f t="shared" si="335"/>
        <v>0</v>
      </c>
      <c r="CY322" s="271">
        <f t="shared" si="336"/>
        <v>0</v>
      </c>
      <c r="CZ322" s="300">
        <f t="shared" si="337"/>
        <v>0</v>
      </c>
      <c r="DA322" s="300">
        <f t="shared" si="338"/>
        <v>0</v>
      </c>
      <c r="DB322" s="300">
        <f t="shared" si="339"/>
        <v>0</v>
      </c>
      <c r="DC322" s="300"/>
      <c r="DD322" s="300"/>
      <c r="DE322" s="300"/>
      <c r="DF322" s="300"/>
    </row>
    <row r="323" spans="1:156" x14ac:dyDescent="0.35">
      <c r="A323" s="69" t="s">
        <v>8</v>
      </c>
      <c r="B323" s="74" t="s">
        <v>99</v>
      </c>
      <c r="C323" s="138" t="s">
        <v>107</v>
      </c>
      <c r="D323" s="72"/>
      <c r="E323" s="7">
        <v>6</v>
      </c>
      <c r="F323" s="7">
        <v>1</v>
      </c>
      <c r="G323" s="8">
        <v>322857</v>
      </c>
      <c r="H323" s="9">
        <f t="shared" si="284"/>
        <v>322857</v>
      </c>
      <c r="I323" s="10"/>
      <c r="J323" s="10"/>
      <c r="K323" s="10"/>
      <c r="L323" s="11"/>
      <c r="M323" s="8"/>
      <c r="N323" s="8"/>
      <c r="O323" s="8"/>
      <c r="P323" s="11"/>
      <c r="Q323" s="11"/>
      <c r="R323" s="11"/>
      <c r="S323" s="11"/>
      <c r="T323" s="12"/>
      <c r="U323" s="12"/>
      <c r="V323" s="11"/>
      <c r="W323" s="11"/>
      <c r="X323" s="13">
        <f t="shared" si="357"/>
        <v>89.600940502777647</v>
      </c>
      <c r="Y323" s="14">
        <f t="shared" si="358"/>
        <v>537.60564301666591</v>
      </c>
      <c r="Z323" s="15">
        <v>537.60564301666591</v>
      </c>
      <c r="AA323" s="15">
        <f t="shared" si="359"/>
        <v>173569745.0874317</v>
      </c>
      <c r="AB323" s="16"/>
      <c r="AC323" s="16"/>
      <c r="AD323" s="269">
        <f t="shared" si="340"/>
        <v>0</v>
      </c>
      <c r="AE323" s="269">
        <f t="shared" si="348"/>
        <v>0</v>
      </c>
      <c r="AF323" s="285">
        <v>0</v>
      </c>
      <c r="AG323" s="18">
        <f t="shared" si="345"/>
        <v>0</v>
      </c>
      <c r="AH323" s="59"/>
      <c r="AI323" s="129">
        <f t="shared" si="356"/>
        <v>0</v>
      </c>
      <c r="AJ323" s="290">
        <v>0</v>
      </c>
      <c r="AK323" s="9">
        <f t="shared" si="346"/>
        <v>0</v>
      </c>
      <c r="AL323" s="259">
        <f t="shared" si="347"/>
        <v>0</v>
      </c>
      <c r="AM323" s="259">
        <f t="shared" si="344"/>
        <v>0</v>
      </c>
      <c r="AN323" s="262"/>
      <c r="AO323" s="262">
        <f t="shared" si="285"/>
        <v>0</v>
      </c>
      <c r="AP323" s="262">
        <f t="shared" si="286"/>
        <v>0</v>
      </c>
      <c r="AQ323" s="262">
        <f t="shared" si="287"/>
        <v>0</v>
      </c>
      <c r="AR323" s="274"/>
      <c r="AS323" s="274">
        <f t="shared" si="288"/>
        <v>0</v>
      </c>
      <c r="AT323" s="274">
        <f t="shared" si="289"/>
        <v>0</v>
      </c>
      <c r="AU323" s="274">
        <f t="shared" si="290"/>
        <v>0</v>
      </c>
      <c r="AV323" s="262"/>
      <c r="AW323" s="262">
        <f t="shared" si="291"/>
        <v>0</v>
      </c>
      <c r="AX323" s="262">
        <f t="shared" si="292"/>
        <v>0</v>
      </c>
      <c r="AY323" s="262">
        <f t="shared" si="293"/>
        <v>0</v>
      </c>
      <c r="AZ323" s="262">
        <f t="shared" si="294"/>
        <v>0</v>
      </c>
      <c r="BA323" s="262">
        <f t="shared" si="295"/>
        <v>0</v>
      </c>
      <c r="BB323" s="262">
        <f t="shared" si="296"/>
        <v>0</v>
      </c>
      <c r="BC323" s="262">
        <f t="shared" si="297"/>
        <v>0</v>
      </c>
      <c r="BD323" s="261"/>
      <c r="BE323" s="262">
        <f t="shared" si="298"/>
        <v>0</v>
      </c>
      <c r="BF323" s="262">
        <f t="shared" si="299"/>
        <v>0</v>
      </c>
      <c r="BG323" s="262">
        <f t="shared" si="300"/>
        <v>0</v>
      </c>
      <c r="BH323" s="262"/>
      <c r="BI323" s="262">
        <f t="shared" si="301"/>
        <v>0</v>
      </c>
      <c r="BJ323" s="262">
        <f t="shared" si="302"/>
        <v>0</v>
      </c>
      <c r="BK323" s="262">
        <f t="shared" si="303"/>
        <v>0</v>
      </c>
      <c r="BL323" s="262"/>
      <c r="BM323" s="262">
        <f t="shared" si="304"/>
        <v>0</v>
      </c>
      <c r="BN323" s="262">
        <f t="shared" si="305"/>
        <v>0</v>
      </c>
      <c r="BO323" s="262">
        <f t="shared" si="306"/>
        <v>0</v>
      </c>
      <c r="BP323" s="262">
        <f t="shared" si="307"/>
        <v>0</v>
      </c>
      <c r="BQ323" s="262">
        <f t="shared" si="308"/>
        <v>0</v>
      </c>
      <c r="BR323" s="262">
        <f t="shared" si="309"/>
        <v>0</v>
      </c>
      <c r="BS323" s="262">
        <f t="shared" si="310"/>
        <v>0</v>
      </c>
      <c r="BT323" s="262">
        <v>0</v>
      </c>
      <c r="BU323" s="262">
        <f t="shared" si="311"/>
        <v>0</v>
      </c>
      <c r="BV323" s="262">
        <f t="shared" si="312"/>
        <v>0</v>
      </c>
      <c r="BW323" s="262">
        <f t="shared" si="313"/>
        <v>0</v>
      </c>
      <c r="BX323" s="261">
        <v>0</v>
      </c>
      <c r="BY323" s="262">
        <f t="shared" si="314"/>
        <v>0</v>
      </c>
      <c r="BZ323" s="262">
        <f t="shared" si="315"/>
        <v>0</v>
      </c>
      <c r="CA323" s="262">
        <f t="shared" si="316"/>
        <v>0</v>
      </c>
      <c r="CB323" s="262">
        <v>0</v>
      </c>
      <c r="CC323" s="262">
        <f t="shared" si="317"/>
        <v>0</v>
      </c>
      <c r="CD323" s="262">
        <f t="shared" si="318"/>
        <v>0</v>
      </c>
      <c r="CE323" s="262">
        <f t="shared" si="319"/>
        <v>0</v>
      </c>
      <c r="CF323" s="262">
        <f t="shared" si="320"/>
        <v>0</v>
      </c>
      <c r="CG323" s="262">
        <f t="shared" si="321"/>
        <v>0</v>
      </c>
      <c r="CH323" s="262">
        <f t="shared" si="322"/>
        <v>0</v>
      </c>
      <c r="CI323" s="262">
        <f t="shared" si="323"/>
        <v>0</v>
      </c>
      <c r="CJ323" s="262">
        <v>0</v>
      </c>
      <c r="CK323" s="262">
        <f t="shared" si="324"/>
        <v>0</v>
      </c>
      <c r="CL323" s="262">
        <f t="shared" si="325"/>
        <v>0</v>
      </c>
      <c r="CM323" s="262">
        <f t="shared" si="326"/>
        <v>0</v>
      </c>
      <c r="CN323" s="262">
        <v>0</v>
      </c>
      <c r="CO323" s="262">
        <f t="shared" si="327"/>
        <v>0</v>
      </c>
      <c r="CP323" s="262">
        <f t="shared" si="328"/>
        <v>0</v>
      </c>
      <c r="CQ323" s="262">
        <f t="shared" si="329"/>
        <v>0</v>
      </c>
      <c r="CR323" s="262">
        <v>0</v>
      </c>
      <c r="CS323" s="262">
        <f t="shared" si="330"/>
        <v>0</v>
      </c>
      <c r="CT323" s="262">
        <f t="shared" si="331"/>
        <v>0</v>
      </c>
      <c r="CU323" s="262">
        <f t="shared" si="332"/>
        <v>0</v>
      </c>
      <c r="CV323" s="262">
        <f t="shared" si="333"/>
        <v>0</v>
      </c>
      <c r="CW323" s="262">
        <f t="shared" si="334"/>
        <v>0</v>
      </c>
      <c r="CX323" s="271">
        <f t="shared" si="335"/>
        <v>0</v>
      </c>
      <c r="CY323" s="271">
        <f t="shared" si="336"/>
        <v>0</v>
      </c>
      <c r="CZ323" s="300">
        <f t="shared" si="337"/>
        <v>0</v>
      </c>
      <c r="DA323" s="300">
        <f t="shared" si="338"/>
        <v>0</v>
      </c>
      <c r="DB323" s="300">
        <f t="shared" si="339"/>
        <v>0</v>
      </c>
      <c r="DC323" s="300"/>
      <c r="DD323" s="300"/>
      <c r="DE323" s="300"/>
      <c r="DF323" s="300"/>
    </row>
    <row r="324" spans="1:156" x14ac:dyDescent="0.35">
      <c r="A324" s="69" t="s">
        <v>8</v>
      </c>
      <c r="B324" s="74" t="s">
        <v>99</v>
      </c>
      <c r="C324" s="138" t="s">
        <v>388</v>
      </c>
      <c r="D324" s="72"/>
      <c r="E324" s="7">
        <v>6</v>
      </c>
      <c r="F324" s="7">
        <v>90</v>
      </c>
      <c r="G324" s="8">
        <v>885456</v>
      </c>
      <c r="H324" s="9">
        <f t="shared" si="284"/>
        <v>9838.4</v>
      </c>
      <c r="I324" s="10"/>
      <c r="J324" s="10"/>
      <c r="K324" s="10"/>
      <c r="L324" s="11"/>
      <c r="M324" s="8"/>
      <c r="N324" s="8"/>
      <c r="O324" s="8"/>
      <c r="P324" s="11"/>
      <c r="Q324" s="11"/>
      <c r="R324" s="11"/>
      <c r="S324" s="11"/>
      <c r="T324" s="12"/>
      <c r="U324" s="12"/>
      <c r="V324" s="11"/>
      <c r="W324" s="11"/>
      <c r="X324" s="13">
        <f t="shared" si="357"/>
        <v>38.229734614518463</v>
      </c>
      <c r="Y324" s="14">
        <f t="shared" si="358"/>
        <v>229.37840768711078</v>
      </c>
      <c r="Z324" s="15">
        <v>20644.056691839971</v>
      </c>
      <c r="AA324" s="15">
        <f t="shared" si="359"/>
        <v>203104487.35699835</v>
      </c>
      <c r="AB324" s="16"/>
      <c r="AC324" s="16"/>
      <c r="AD324" s="269">
        <f t="shared" si="340"/>
        <v>0</v>
      </c>
      <c r="AE324" s="269">
        <f t="shared" si="348"/>
        <v>0</v>
      </c>
      <c r="AF324" s="285">
        <v>0</v>
      </c>
      <c r="AG324" s="18">
        <f t="shared" si="345"/>
        <v>0</v>
      </c>
      <c r="AH324" s="59"/>
      <c r="AI324" s="129">
        <f t="shared" si="356"/>
        <v>0</v>
      </c>
      <c r="AJ324" s="290">
        <v>0</v>
      </c>
      <c r="AK324" s="9">
        <f t="shared" si="346"/>
        <v>0</v>
      </c>
      <c r="AL324" s="259">
        <f t="shared" si="347"/>
        <v>0</v>
      </c>
      <c r="AM324" s="259">
        <f t="shared" si="344"/>
        <v>0</v>
      </c>
      <c r="AN324" s="262"/>
      <c r="AO324" s="262">
        <f t="shared" si="285"/>
        <v>0</v>
      </c>
      <c r="AP324" s="262">
        <f t="shared" si="286"/>
        <v>0</v>
      </c>
      <c r="AQ324" s="262">
        <f t="shared" si="287"/>
        <v>0</v>
      </c>
      <c r="AR324" s="274"/>
      <c r="AS324" s="274">
        <f t="shared" si="288"/>
        <v>0</v>
      </c>
      <c r="AT324" s="274">
        <f t="shared" si="289"/>
        <v>0</v>
      </c>
      <c r="AU324" s="274">
        <f t="shared" si="290"/>
        <v>0</v>
      </c>
      <c r="AV324" s="262"/>
      <c r="AW324" s="262">
        <f t="shared" si="291"/>
        <v>0</v>
      </c>
      <c r="AX324" s="262">
        <f t="shared" si="292"/>
        <v>0</v>
      </c>
      <c r="AY324" s="262">
        <f t="shared" si="293"/>
        <v>0</v>
      </c>
      <c r="AZ324" s="262">
        <f t="shared" si="294"/>
        <v>0</v>
      </c>
      <c r="BA324" s="262">
        <f t="shared" si="295"/>
        <v>0</v>
      </c>
      <c r="BB324" s="262">
        <f t="shared" si="296"/>
        <v>0</v>
      </c>
      <c r="BC324" s="262">
        <f t="shared" si="297"/>
        <v>0</v>
      </c>
      <c r="BD324" s="261"/>
      <c r="BE324" s="262">
        <f t="shared" si="298"/>
        <v>0</v>
      </c>
      <c r="BF324" s="262">
        <f t="shared" si="299"/>
        <v>0</v>
      </c>
      <c r="BG324" s="262">
        <f t="shared" si="300"/>
        <v>0</v>
      </c>
      <c r="BH324" s="262"/>
      <c r="BI324" s="262">
        <f t="shared" si="301"/>
        <v>0</v>
      </c>
      <c r="BJ324" s="262">
        <f t="shared" si="302"/>
        <v>0</v>
      </c>
      <c r="BK324" s="262">
        <f t="shared" si="303"/>
        <v>0</v>
      </c>
      <c r="BL324" s="262"/>
      <c r="BM324" s="262">
        <f t="shared" si="304"/>
        <v>0</v>
      </c>
      <c r="BN324" s="262">
        <f t="shared" si="305"/>
        <v>0</v>
      </c>
      <c r="BO324" s="262">
        <f t="shared" si="306"/>
        <v>0</v>
      </c>
      <c r="BP324" s="262">
        <f t="shared" si="307"/>
        <v>0</v>
      </c>
      <c r="BQ324" s="262">
        <f t="shared" si="308"/>
        <v>0</v>
      </c>
      <c r="BR324" s="262">
        <f t="shared" si="309"/>
        <v>0</v>
      </c>
      <c r="BS324" s="262">
        <f t="shared" si="310"/>
        <v>0</v>
      </c>
      <c r="BT324" s="262">
        <v>0</v>
      </c>
      <c r="BU324" s="262">
        <f t="shared" si="311"/>
        <v>0</v>
      </c>
      <c r="BV324" s="262">
        <f t="shared" si="312"/>
        <v>0</v>
      </c>
      <c r="BW324" s="262">
        <f t="shared" si="313"/>
        <v>0</v>
      </c>
      <c r="BX324" s="261">
        <v>0</v>
      </c>
      <c r="BY324" s="262">
        <f t="shared" si="314"/>
        <v>0</v>
      </c>
      <c r="BZ324" s="262">
        <f t="shared" si="315"/>
        <v>0</v>
      </c>
      <c r="CA324" s="262">
        <f t="shared" si="316"/>
        <v>0</v>
      </c>
      <c r="CB324" s="262">
        <v>0</v>
      </c>
      <c r="CC324" s="262">
        <f t="shared" si="317"/>
        <v>0</v>
      </c>
      <c r="CD324" s="262">
        <f t="shared" si="318"/>
        <v>0</v>
      </c>
      <c r="CE324" s="262">
        <f t="shared" si="319"/>
        <v>0</v>
      </c>
      <c r="CF324" s="262">
        <f t="shared" si="320"/>
        <v>0</v>
      </c>
      <c r="CG324" s="262">
        <f t="shared" si="321"/>
        <v>0</v>
      </c>
      <c r="CH324" s="262">
        <f t="shared" si="322"/>
        <v>0</v>
      </c>
      <c r="CI324" s="262">
        <f t="shared" si="323"/>
        <v>0</v>
      </c>
      <c r="CJ324" s="262">
        <v>0</v>
      </c>
      <c r="CK324" s="262">
        <f t="shared" si="324"/>
        <v>0</v>
      </c>
      <c r="CL324" s="262">
        <f t="shared" si="325"/>
        <v>0</v>
      </c>
      <c r="CM324" s="262">
        <f t="shared" si="326"/>
        <v>0</v>
      </c>
      <c r="CN324" s="262">
        <v>0</v>
      </c>
      <c r="CO324" s="262">
        <f t="shared" si="327"/>
        <v>0</v>
      </c>
      <c r="CP324" s="262">
        <f t="shared" si="328"/>
        <v>0</v>
      </c>
      <c r="CQ324" s="262">
        <f t="shared" si="329"/>
        <v>0</v>
      </c>
      <c r="CR324" s="262">
        <v>0</v>
      </c>
      <c r="CS324" s="262">
        <f t="shared" si="330"/>
        <v>0</v>
      </c>
      <c r="CT324" s="262">
        <f t="shared" si="331"/>
        <v>0</v>
      </c>
      <c r="CU324" s="262">
        <f t="shared" si="332"/>
        <v>0</v>
      </c>
      <c r="CV324" s="262">
        <f t="shared" si="333"/>
        <v>0</v>
      </c>
      <c r="CW324" s="262">
        <f t="shared" si="334"/>
        <v>0</v>
      </c>
      <c r="CX324" s="271">
        <f t="shared" si="335"/>
        <v>0</v>
      </c>
      <c r="CY324" s="271">
        <f t="shared" si="336"/>
        <v>0</v>
      </c>
      <c r="CZ324" s="300">
        <f t="shared" si="337"/>
        <v>0</v>
      </c>
      <c r="DA324" s="300">
        <f t="shared" si="338"/>
        <v>0</v>
      </c>
      <c r="DB324" s="300">
        <f t="shared" si="339"/>
        <v>0</v>
      </c>
      <c r="DC324" s="300"/>
      <c r="DD324" s="300"/>
      <c r="DE324" s="300"/>
      <c r="DF324" s="300"/>
    </row>
    <row r="325" spans="1:156" x14ac:dyDescent="0.35">
      <c r="A325" s="69" t="s">
        <v>8</v>
      </c>
      <c r="B325" s="74" t="s">
        <v>99</v>
      </c>
      <c r="C325" s="138" t="s">
        <v>108</v>
      </c>
      <c r="D325" s="72"/>
      <c r="E325" s="7">
        <v>6</v>
      </c>
      <c r="F325" s="7">
        <v>1</v>
      </c>
      <c r="G325" s="8">
        <v>5714286</v>
      </c>
      <c r="H325" s="9">
        <f>G325/F325</f>
        <v>5714286</v>
      </c>
      <c r="I325" s="10"/>
      <c r="J325" s="10"/>
      <c r="K325" s="10"/>
      <c r="L325" s="11"/>
      <c r="M325" s="8"/>
      <c r="N325" s="8"/>
      <c r="O325" s="8"/>
      <c r="P325" s="11"/>
      <c r="Q325" s="11"/>
      <c r="R325" s="11"/>
      <c r="S325" s="11"/>
      <c r="T325" s="12"/>
      <c r="U325" s="12"/>
      <c r="V325" s="11"/>
      <c r="W325" s="11"/>
      <c r="X325" s="13">
        <f t="shared" si="357"/>
        <v>284.0625</v>
      </c>
      <c r="Y325" s="14">
        <f t="shared" si="358"/>
        <v>1704.375</v>
      </c>
      <c r="Z325" s="15">
        <v>1704.375</v>
      </c>
      <c r="AA325" s="15">
        <f t="shared" si="359"/>
        <v>9739286201.25</v>
      </c>
      <c r="AB325" s="16"/>
      <c r="AC325" s="16"/>
      <c r="AD325" s="269">
        <f t="shared" si="340"/>
        <v>0</v>
      </c>
      <c r="AE325" s="269">
        <f t="shared" si="348"/>
        <v>0</v>
      </c>
      <c r="AF325" s="285">
        <v>0</v>
      </c>
      <c r="AG325" s="18">
        <f t="shared" si="345"/>
        <v>0</v>
      </c>
      <c r="AH325" s="59"/>
      <c r="AI325" s="129">
        <f t="shared" si="356"/>
        <v>0</v>
      </c>
      <c r="AJ325" s="290">
        <v>0</v>
      </c>
      <c r="AK325" s="9">
        <f t="shared" si="346"/>
        <v>0</v>
      </c>
      <c r="AL325" s="259">
        <f t="shared" si="347"/>
        <v>0</v>
      </c>
      <c r="AM325" s="259">
        <f>AL325*H325</f>
        <v>0</v>
      </c>
      <c r="AN325" s="262"/>
      <c r="AO325" s="262">
        <f>AN325*H325</f>
        <v>0</v>
      </c>
      <c r="AP325" s="262">
        <f>AN325*AJ325</f>
        <v>0</v>
      </c>
      <c r="AQ325" s="262">
        <f>AP325*H325</f>
        <v>0</v>
      </c>
      <c r="AR325" s="274"/>
      <c r="AS325" s="274">
        <f>AR325*H325</f>
        <v>0</v>
      </c>
      <c r="AT325" s="274">
        <f>AR325*AJ325</f>
        <v>0</v>
      </c>
      <c r="AU325" s="274">
        <f>AT325*H325</f>
        <v>0</v>
      </c>
      <c r="AV325" s="262"/>
      <c r="AW325" s="262">
        <f>AV325*H325</f>
        <v>0</v>
      </c>
      <c r="AX325" s="262">
        <f>AV325*AJ325</f>
        <v>0</v>
      </c>
      <c r="AY325" s="262">
        <f>AX325*H325</f>
        <v>0</v>
      </c>
      <c r="AZ325" s="262">
        <f t="shared" ref="AZ325:BC328" si="360">AV325+AR325+AN325</f>
        <v>0</v>
      </c>
      <c r="BA325" s="262">
        <f t="shared" si="360"/>
        <v>0</v>
      </c>
      <c r="BB325" s="262">
        <f t="shared" si="360"/>
        <v>0</v>
      </c>
      <c r="BC325" s="262">
        <f t="shared" si="360"/>
        <v>0</v>
      </c>
      <c r="BD325" s="261"/>
      <c r="BE325" s="262">
        <f>BD325*H325</f>
        <v>0</v>
      </c>
      <c r="BF325" s="262">
        <f>BD325*AJ325</f>
        <v>0</v>
      </c>
      <c r="BG325" s="262">
        <f>BF325*H325</f>
        <v>0</v>
      </c>
      <c r="BH325" s="262"/>
      <c r="BI325" s="262">
        <f>BH325*H325</f>
        <v>0</v>
      </c>
      <c r="BJ325" s="262">
        <f>BH325*AJ325</f>
        <v>0</v>
      </c>
      <c r="BK325" s="262">
        <f>BJ325*H325</f>
        <v>0</v>
      </c>
      <c r="BL325" s="262"/>
      <c r="BM325" s="262">
        <f>BL325*H325</f>
        <v>0</v>
      </c>
      <c r="BN325" s="262">
        <f>BL325*AJ325</f>
        <v>0</v>
      </c>
      <c r="BO325" s="262">
        <f>BN325*H325</f>
        <v>0</v>
      </c>
      <c r="BP325" s="262">
        <f t="shared" ref="BP325:BS328" si="361">BL325+BH325+BD325</f>
        <v>0</v>
      </c>
      <c r="BQ325" s="262">
        <f t="shared" si="361"/>
        <v>0</v>
      </c>
      <c r="BR325" s="262">
        <f t="shared" si="361"/>
        <v>0</v>
      </c>
      <c r="BS325" s="262">
        <f t="shared" si="361"/>
        <v>0</v>
      </c>
      <c r="BT325" s="262">
        <v>0</v>
      </c>
      <c r="BU325" s="262">
        <f>BT325*H325</f>
        <v>0</v>
      </c>
      <c r="BV325" s="262">
        <f>BT325*AJ325</f>
        <v>0</v>
      </c>
      <c r="BW325" s="262">
        <f>BV325*H325</f>
        <v>0</v>
      </c>
      <c r="BX325" s="261">
        <v>0</v>
      </c>
      <c r="BY325" s="262">
        <f>BX325*H325</f>
        <v>0</v>
      </c>
      <c r="BZ325" s="262">
        <f>BX325*AJ325</f>
        <v>0</v>
      </c>
      <c r="CA325" s="262">
        <f>BZ325*H325</f>
        <v>0</v>
      </c>
      <c r="CB325" s="262">
        <v>0</v>
      </c>
      <c r="CC325" s="262">
        <f>CB325*H325</f>
        <v>0</v>
      </c>
      <c r="CD325" s="262">
        <f>CB325*AJ325</f>
        <v>0</v>
      </c>
      <c r="CE325" s="262">
        <f>CD325*H325</f>
        <v>0</v>
      </c>
      <c r="CF325" s="262">
        <f t="shared" ref="CF325:CG328" si="362">CB325+BX325+BT325</f>
        <v>0</v>
      </c>
      <c r="CG325" s="262">
        <f t="shared" si="362"/>
        <v>0</v>
      </c>
      <c r="CH325" s="262">
        <f>CD325+CA325+BV325</f>
        <v>0</v>
      </c>
      <c r="CI325" s="262">
        <f>CE325+CA325+BW325</f>
        <v>0</v>
      </c>
      <c r="CJ325" s="262">
        <v>0</v>
      </c>
      <c r="CK325" s="262">
        <f>CJ325*H325</f>
        <v>0</v>
      </c>
      <c r="CL325" s="262">
        <f>CJ325*AJ325</f>
        <v>0</v>
      </c>
      <c r="CM325" s="262">
        <f>CL325*H325</f>
        <v>0</v>
      </c>
      <c r="CN325" s="262">
        <v>0</v>
      </c>
      <c r="CO325" s="262">
        <f>CN325*H325</f>
        <v>0</v>
      </c>
      <c r="CP325" s="262">
        <f>CN325*AJ325</f>
        <v>0</v>
      </c>
      <c r="CQ325" s="262">
        <f>CP325*H325</f>
        <v>0</v>
      </c>
      <c r="CR325" s="262">
        <v>0</v>
      </c>
      <c r="CS325" s="262">
        <f>CR325*H325</f>
        <v>0</v>
      </c>
      <c r="CT325" s="262">
        <f>CR325*AJ325</f>
        <v>0</v>
      </c>
      <c r="CU325" s="262">
        <f>CT325*H325</f>
        <v>0</v>
      </c>
      <c r="CV325" s="262">
        <f t="shared" ref="CV325:CY328" si="363">CR325+CN325+CJ325</f>
        <v>0</v>
      </c>
      <c r="CW325" s="262">
        <f t="shared" si="363"/>
        <v>0</v>
      </c>
      <c r="CX325" s="271">
        <f t="shared" si="363"/>
        <v>0</v>
      </c>
      <c r="CY325" s="271">
        <f t="shared" si="363"/>
        <v>0</v>
      </c>
      <c r="CZ325" s="300">
        <f t="shared" ref="CZ325:CZ328" si="364">CT325+CP325+CL325+CD325+BZ325+BV325+BN325+BJ325+BF325+AX325+AT325+AP325</f>
        <v>0</v>
      </c>
      <c r="DA325" s="300">
        <f t="shared" ref="DA325:DA328" si="365">CU325+CQ325+CM325+CE325+CA325+BW325+BO325+BK325+BG325+AY325+AU325+AQ325</f>
        <v>0</v>
      </c>
      <c r="DB325" s="300">
        <f t="shared" ref="DB325:DB328" si="366">CZ325-AK325</f>
        <v>0</v>
      </c>
      <c r="DC325" s="300"/>
      <c r="DD325" s="300"/>
      <c r="DE325" s="300"/>
      <c r="DF325" s="300"/>
    </row>
    <row r="326" spans="1:156" x14ac:dyDescent="0.35">
      <c r="A326" s="69" t="s">
        <v>8</v>
      </c>
      <c r="B326" s="74" t="s">
        <v>99</v>
      </c>
      <c r="C326" s="138" t="s">
        <v>389</v>
      </c>
      <c r="D326" s="72"/>
      <c r="E326" s="7">
        <v>6</v>
      </c>
      <c r="F326" s="7">
        <v>60</v>
      </c>
      <c r="G326" s="8">
        <v>1381248</v>
      </c>
      <c r="H326" s="9">
        <f>G326/F326</f>
        <v>23020.799999999999</v>
      </c>
      <c r="I326" s="10"/>
      <c r="J326" s="10"/>
      <c r="K326" s="10"/>
      <c r="L326" s="11"/>
      <c r="M326" s="8"/>
      <c r="N326" s="8"/>
      <c r="O326" s="8"/>
      <c r="P326" s="11"/>
      <c r="Q326" s="11"/>
      <c r="R326" s="11"/>
      <c r="S326" s="11"/>
      <c r="T326" s="12"/>
      <c r="U326" s="12"/>
      <c r="V326" s="11"/>
      <c r="W326" s="11"/>
      <c r="X326" s="13">
        <f t="shared" si="357"/>
        <v>11.946792067037022</v>
      </c>
      <c r="Y326" s="14">
        <f t="shared" si="358"/>
        <v>71.680752402222126</v>
      </c>
      <c r="Z326" s="15">
        <v>4300.8451441333273</v>
      </c>
      <c r="AA326" s="15">
        <f t="shared" si="359"/>
        <v>99008895.894064501</v>
      </c>
      <c r="AB326" s="16"/>
      <c r="AC326" s="16"/>
      <c r="AD326" s="269">
        <f t="shared" si="340"/>
        <v>0</v>
      </c>
      <c r="AE326" s="269">
        <f t="shared" si="348"/>
        <v>0</v>
      </c>
      <c r="AF326" s="285">
        <v>0</v>
      </c>
      <c r="AG326" s="18">
        <f>AF326*H326</f>
        <v>0</v>
      </c>
      <c r="AH326" s="59"/>
      <c r="AI326" s="129">
        <f t="shared" si="356"/>
        <v>0</v>
      </c>
      <c r="AJ326" s="290">
        <v>0</v>
      </c>
      <c r="AK326" s="9">
        <f>AJ326*AF326</f>
        <v>0</v>
      </c>
      <c r="AL326" s="259">
        <f>AK326+AF326</f>
        <v>0</v>
      </c>
      <c r="AM326" s="259">
        <f>AL326*H326</f>
        <v>0</v>
      </c>
      <c r="AN326" s="262"/>
      <c r="AO326" s="262">
        <f>AN326*H326</f>
        <v>0</v>
      </c>
      <c r="AP326" s="262">
        <f>AN326*AJ326</f>
        <v>0</v>
      </c>
      <c r="AQ326" s="262">
        <f>AP326*H326</f>
        <v>0</v>
      </c>
      <c r="AR326" s="274"/>
      <c r="AS326" s="274">
        <f>AR326*H326</f>
        <v>0</v>
      </c>
      <c r="AT326" s="274">
        <f>AR326*AJ326</f>
        <v>0</v>
      </c>
      <c r="AU326" s="274">
        <f>AT326*H326</f>
        <v>0</v>
      </c>
      <c r="AV326" s="262"/>
      <c r="AW326" s="262">
        <f>AV326*H326</f>
        <v>0</v>
      </c>
      <c r="AX326" s="262">
        <f>AV326*AJ326</f>
        <v>0</v>
      </c>
      <c r="AY326" s="262">
        <f>AX326*H326</f>
        <v>0</v>
      </c>
      <c r="AZ326" s="262">
        <f t="shared" si="360"/>
        <v>0</v>
      </c>
      <c r="BA326" s="262">
        <f t="shared" si="360"/>
        <v>0</v>
      </c>
      <c r="BB326" s="262">
        <f t="shared" si="360"/>
        <v>0</v>
      </c>
      <c r="BC326" s="262">
        <f t="shared" si="360"/>
        <v>0</v>
      </c>
      <c r="BD326" s="261"/>
      <c r="BE326" s="262">
        <f>BD326*H326</f>
        <v>0</v>
      </c>
      <c r="BF326" s="262">
        <f>BD326*AJ326</f>
        <v>0</v>
      </c>
      <c r="BG326" s="262">
        <f>BF326*H326</f>
        <v>0</v>
      </c>
      <c r="BH326" s="262"/>
      <c r="BI326" s="262">
        <f>BH326*H326</f>
        <v>0</v>
      </c>
      <c r="BJ326" s="262">
        <f>BH326*AJ326</f>
        <v>0</v>
      </c>
      <c r="BK326" s="262">
        <f>BJ326*H326</f>
        <v>0</v>
      </c>
      <c r="BL326" s="262"/>
      <c r="BM326" s="262">
        <f>BL326*H326</f>
        <v>0</v>
      </c>
      <c r="BN326" s="262">
        <f>BL326*AJ326</f>
        <v>0</v>
      </c>
      <c r="BO326" s="262">
        <f>BN326*H326</f>
        <v>0</v>
      </c>
      <c r="BP326" s="262">
        <f t="shared" si="361"/>
        <v>0</v>
      </c>
      <c r="BQ326" s="262">
        <f t="shared" si="361"/>
        <v>0</v>
      </c>
      <c r="BR326" s="262">
        <f t="shared" si="361"/>
        <v>0</v>
      </c>
      <c r="BS326" s="262">
        <f t="shared" si="361"/>
        <v>0</v>
      </c>
      <c r="BT326" s="262">
        <v>0</v>
      </c>
      <c r="BU326" s="262">
        <f>BT326*H326</f>
        <v>0</v>
      </c>
      <c r="BV326" s="262">
        <f>BT326*AJ326</f>
        <v>0</v>
      </c>
      <c r="BW326" s="262">
        <f>BV326*H326</f>
        <v>0</v>
      </c>
      <c r="BX326" s="261">
        <v>0</v>
      </c>
      <c r="BY326" s="262">
        <f>BX326*H326</f>
        <v>0</v>
      </c>
      <c r="BZ326" s="262">
        <f>BX326*AJ326</f>
        <v>0</v>
      </c>
      <c r="CA326" s="262">
        <f>BZ326*H326</f>
        <v>0</v>
      </c>
      <c r="CB326" s="262">
        <v>0</v>
      </c>
      <c r="CC326" s="262">
        <f>CB326*H326</f>
        <v>0</v>
      </c>
      <c r="CD326" s="262">
        <f>CB326*AJ326</f>
        <v>0</v>
      </c>
      <c r="CE326" s="262">
        <f>CD326*H326</f>
        <v>0</v>
      </c>
      <c r="CF326" s="262">
        <f t="shared" si="362"/>
        <v>0</v>
      </c>
      <c r="CG326" s="262">
        <f t="shared" si="362"/>
        <v>0</v>
      </c>
      <c r="CH326" s="262">
        <f>CD326+CA326+BV326</f>
        <v>0</v>
      </c>
      <c r="CI326" s="262">
        <f>CE326+CA326+BW326</f>
        <v>0</v>
      </c>
      <c r="CJ326" s="262">
        <v>0</v>
      </c>
      <c r="CK326" s="262">
        <f>CJ326*H326</f>
        <v>0</v>
      </c>
      <c r="CL326" s="262">
        <f>CJ326*AJ326</f>
        <v>0</v>
      </c>
      <c r="CM326" s="262">
        <f>CL326*H326</f>
        <v>0</v>
      </c>
      <c r="CN326" s="262">
        <v>0</v>
      </c>
      <c r="CO326" s="262">
        <f>CN326*H326</f>
        <v>0</v>
      </c>
      <c r="CP326" s="262">
        <f>CN326*AJ326</f>
        <v>0</v>
      </c>
      <c r="CQ326" s="262">
        <f>CP326*H326</f>
        <v>0</v>
      </c>
      <c r="CR326" s="262">
        <v>0</v>
      </c>
      <c r="CS326" s="262">
        <f>CR326*H326</f>
        <v>0</v>
      </c>
      <c r="CT326" s="262">
        <f>CR326*AJ326</f>
        <v>0</v>
      </c>
      <c r="CU326" s="262">
        <f>CT326*H326</f>
        <v>0</v>
      </c>
      <c r="CV326" s="262">
        <f t="shared" si="363"/>
        <v>0</v>
      </c>
      <c r="CW326" s="262">
        <f t="shared" si="363"/>
        <v>0</v>
      </c>
      <c r="CX326" s="271">
        <f t="shared" si="363"/>
        <v>0</v>
      </c>
      <c r="CY326" s="271">
        <f t="shared" si="363"/>
        <v>0</v>
      </c>
      <c r="CZ326" s="300">
        <f t="shared" si="364"/>
        <v>0</v>
      </c>
      <c r="DA326" s="300">
        <f t="shared" si="365"/>
        <v>0</v>
      </c>
      <c r="DB326" s="300">
        <f t="shared" si="366"/>
        <v>0</v>
      </c>
      <c r="DC326" s="300"/>
      <c r="DD326" s="300"/>
      <c r="DE326" s="300"/>
      <c r="DF326" s="300"/>
    </row>
    <row r="327" spans="1:156" x14ac:dyDescent="0.35">
      <c r="A327" s="75" t="s">
        <v>8</v>
      </c>
      <c r="B327" s="74" t="s">
        <v>99</v>
      </c>
      <c r="C327" s="138" t="s">
        <v>390</v>
      </c>
      <c r="D327" s="72"/>
      <c r="E327" s="7">
        <v>6</v>
      </c>
      <c r="F327" s="7">
        <v>180</v>
      </c>
      <c r="G327" s="8">
        <v>11571429</v>
      </c>
      <c r="H327" s="9">
        <f>G327/F327</f>
        <v>64285.716666666667</v>
      </c>
      <c r="I327" s="10"/>
      <c r="J327" s="10"/>
      <c r="K327" s="10"/>
      <c r="L327" s="11"/>
      <c r="M327" s="8"/>
      <c r="N327" s="8"/>
      <c r="O327" s="8"/>
      <c r="P327" s="11"/>
      <c r="Q327" s="11"/>
      <c r="R327" s="11"/>
      <c r="S327" s="11"/>
      <c r="T327" s="12"/>
      <c r="U327" s="12"/>
      <c r="V327" s="11"/>
      <c r="W327" s="11"/>
      <c r="X327" s="13">
        <f t="shared" si="357"/>
        <v>23.893584134074036</v>
      </c>
      <c r="Y327" s="14">
        <f t="shared" si="358"/>
        <v>143.36150480444422</v>
      </c>
      <c r="Z327" s="15">
        <v>25805.07086479996</v>
      </c>
      <c r="AA327" s="15">
        <f t="shared" si="359"/>
        <v>1658897474.1777852</v>
      </c>
      <c r="AB327" s="16"/>
      <c r="AC327" s="16"/>
      <c r="AD327" s="269">
        <f>AE327/E327</f>
        <v>0</v>
      </c>
      <c r="AE327" s="269">
        <f t="shared" si="348"/>
        <v>0</v>
      </c>
      <c r="AF327" s="285">
        <v>0</v>
      </c>
      <c r="AG327" s="18">
        <f>AF327*H327</f>
        <v>0</v>
      </c>
      <c r="AH327" s="59"/>
      <c r="AI327" s="129">
        <f t="shared" si="356"/>
        <v>0</v>
      </c>
      <c r="AJ327" s="290">
        <v>0</v>
      </c>
      <c r="AK327" s="9">
        <f>AJ327*AF327</f>
        <v>0</v>
      </c>
      <c r="AL327" s="259">
        <f>AK327+AF327</f>
        <v>0</v>
      </c>
      <c r="AM327" s="259">
        <f>AL327*H327</f>
        <v>0</v>
      </c>
      <c r="AN327" s="262"/>
      <c r="AO327" s="262">
        <f>AN327*H327</f>
        <v>0</v>
      </c>
      <c r="AP327" s="262">
        <f>AN327*AJ327</f>
        <v>0</v>
      </c>
      <c r="AQ327" s="262">
        <f>AP327*H327</f>
        <v>0</v>
      </c>
      <c r="AR327" s="274"/>
      <c r="AS327" s="274">
        <f>AR327*H327</f>
        <v>0</v>
      </c>
      <c r="AT327" s="274">
        <f>AR327*AJ327</f>
        <v>0</v>
      </c>
      <c r="AU327" s="274">
        <f>AT327*H327</f>
        <v>0</v>
      </c>
      <c r="AV327" s="262"/>
      <c r="AW327" s="262">
        <f>AV327*H327</f>
        <v>0</v>
      </c>
      <c r="AX327" s="262">
        <f>AV327*AJ327</f>
        <v>0</v>
      </c>
      <c r="AY327" s="262">
        <f>AX327*H327</f>
        <v>0</v>
      </c>
      <c r="AZ327" s="262">
        <f t="shared" si="360"/>
        <v>0</v>
      </c>
      <c r="BA327" s="262">
        <f t="shared" si="360"/>
        <v>0</v>
      </c>
      <c r="BB327" s="262">
        <f t="shared" si="360"/>
        <v>0</v>
      </c>
      <c r="BC327" s="262">
        <f t="shared" si="360"/>
        <v>0</v>
      </c>
      <c r="BD327" s="261"/>
      <c r="BE327" s="262">
        <f>BD327*H327</f>
        <v>0</v>
      </c>
      <c r="BF327" s="262">
        <f>BD327*AJ327</f>
        <v>0</v>
      </c>
      <c r="BG327" s="262">
        <f>BF327*H327</f>
        <v>0</v>
      </c>
      <c r="BH327" s="262"/>
      <c r="BI327" s="262">
        <f>BH327*H327</f>
        <v>0</v>
      </c>
      <c r="BJ327" s="262">
        <f>BH327*AJ327</f>
        <v>0</v>
      </c>
      <c r="BK327" s="262">
        <f>BJ327*H327</f>
        <v>0</v>
      </c>
      <c r="BL327" s="262"/>
      <c r="BM327" s="262">
        <f>BL327*H327</f>
        <v>0</v>
      </c>
      <c r="BN327" s="262">
        <f>BL327*AJ327</f>
        <v>0</v>
      </c>
      <c r="BO327" s="262">
        <f>BN327*H327</f>
        <v>0</v>
      </c>
      <c r="BP327" s="262">
        <f t="shared" si="361"/>
        <v>0</v>
      </c>
      <c r="BQ327" s="262">
        <f t="shared" si="361"/>
        <v>0</v>
      </c>
      <c r="BR327" s="262">
        <f t="shared" si="361"/>
        <v>0</v>
      </c>
      <c r="BS327" s="262">
        <f t="shared" si="361"/>
        <v>0</v>
      </c>
      <c r="BT327" s="262">
        <v>0</v>
      </c>
      <c r="BU327" s="262">
        <f>BT327*H327</f>
        <v>0</v>
      </c>
      <c r="BV327" s="262">
        <f>BT327*AJ327</f>
        <v>0</v>
      </c>
      <c r="BW327" s="262">
        <f>BV327*H327</f>
        <v>0</v>
      </c>
      <c r="BX327" s="261">
        <v>0</v>
      </c>
      <c r="BY327" s="262">
        <f>BX327*H327</f>
        <v>0</v>
      </c>
      <c r="BZ327" s="262">
        <f>BX327*AJ327</f>
        <v>0</v>
      </c>
      <c r="CA327" s="262">
        <f>BZ327*H327</f>
        <v>0</v>
      </c>
      <c r="CB327" s="262">
        <v>0</v>
      </c>
      <c r="CC327" s="262">
        <f>CB327*H327</f>
        <v>0</v>
      </c>
      <c r="CD327" s="262">
        <f>CB327*AJ327</f>
        <v>0</v>
      </c>
      <c r="CE327" s="262">
        <f>CD327*H327</f>
        <v>0</v>
      </c>
      <c r="CF327" s="262">
        <f t="shared" si="362"/>
        <v>0</v>
      </c>
      <c r="CG327" s="262">
        <f t="shared" si="362"/>
        <v>0</v>
      </c>
      <c r="CH327" s="262">
        <f>CD327+CA327+BV327</f>
        <v>0</v>
      </c>
      <c r="CI327" s="262">
        <f>CE327+CA327+BW327</f>
        <v>0</v>
      </c>
      <c r="CJ327" s="262">
        <v>0</v>
      </c>
      <c r="CK327" s="262">
        <f>CJ327*H327</f>
        <v>0</v>
      </c>
      <c r="CL327" s="262">
        <f>CJ327*AJ327</f>
        <v>0</v>
      </c>
      <c r="CM327" s="262">
        <f>CL327*H327</f>
        <v>0</v>
      </c>
      <c r="CN327" s="262">
        <v>0</v>
      </c>
      <c r="CO327" s="262">
        <f>CN327*H327</f>
        <v>0</v>
      </c>
      <c r="CP327" s="262">
        <f>CN327*AJ327</f>
        <v>0</v>
      </c>
      <c r="CQ327" s="262">
        <f>CP327*H327</f>
        <v>0</v>
      </c>
      <c r="CR327" s="262">
        <v>0</v>
      </c>
      <c r="CS327" s="262">
        <f>CR327*H327</f>
        <v>0</v>
      </c>
      <c r="CT327" s="262">
        <f>CR327*AJ327</f>
        <v>0</v>
      </c>
      <c r="CU327" s="262">
        <f>CT327*H327</f>
        <v>0</v>
      </c>
      <c r="CV327" s="262">
        <f t="shared" si="363"/>
        <v>0</v>
      </c>
      <c r="CW327" s="262">
        <f t="shared" si="363"/>
        <v>0</v>
      </c>
      <c r="CX327" s="271">
        <f t="shared" si="363"/>
        <v>0</v>
      </c>
      <c r="CY327" s="271">
        <f t="shared" si="363"/>
        <v>0</v>
      </c>
      <c r="CZ327" s="300">
        <f t="shared" si="364"/>
        <v>0</v>
      </c>
      <c r="DA327" s="300">
        <f t="shared" si="365"/>
        <v>0</v>
      </c>
      <c r="DB327" s="300">
        <f t="shared" si="366"/>
        <v>0</v>
      </c>
      <c r="DC327" s="300"/>
      <c r="DD327" s="300"/>
      <c r="DE327" s="300"/>
      <c r="DF327" s="300"/>
    </row>
    <row r="328" spans="1:156" x14ac:dyDescent="0.35">
      <c r="A328" s="24" t="s">
        <v>8</v>
      </c>
      <c r="B328" s="74" t="s">
        <v>99</v>
      </c>
      <c r="C328" s="138" t="s">
        <v>391</v>
      </c>
      <c r="D328" s="72"/>
      <c r="E328" s="7">
        <v>6</v>
      </c>
      <c r="F328" s="7">
        <v>90</v>
      </c>
      <c r="G328" s="8">
        <v>2312640</v>
      </c>
      <c r="H328" s="9">
        <f>G328/F328</f>
        <v>25696</v>
      </c>
      <c r="I328" s="10"/>
      <c r="J328" s="10"/>
      <c r="K328" s="10"/>
      <c r="L328" s="11"/>
      <c r="M328" s="8"/>
      <c r="N328" s="8"/>
      <c r="O328" s="8"/>
      <c r="P328" s="11"/>
      <c r="Q328" s="11"/>
      <c r="R328" s="11"/>
      <c r="S328" s="11"/>
      <c r="T328" s="12"/>
      <c r="U328" s="12"/>
      <c r="V328" s="11"/>
      <c r="W328" s="11"/>
      <c r="X328" s="13">
        <f t="shared" si="357"/>
        <v>11.946792067037018</v>
      </c>
      <c r="Y328" s="14">
        <f t="shared" si="358"/>
        <v>71.680752402222112</v>
      </c>
      <c r="Z328" s="15">
        <v>6451.26771619999</v>
      </c>
      <c r="AA328" s="15">
        <f t="shared" si="359"/>
        <v>165771775.23547494</v>
      </c>
      <c r="AB328" s="16"/>
      <c r="AC328" s="16"/>
      <c r="AD328" s="269">
        <f>AE328/E328</f>
        <v>0</v>
      </c>
      <c r="AE328" s="269">
        <f>AF328/F328</f>
        <v>0</v>
      </c>
      <c r="AF328" s="285">
        <v>0</v>
      </c>
      <c r="AG328" s="18">
        <f>AF328*H328</f>
        <v>0</v>
      </c>
      <c r="AH328" s="59"/>
      <c r="AI328" s="129">
        <f t="shared" si="356"/>
        <v>0</v>
      </c>
      <c r="AJ328" s="290">
        <v>0</v>
      </c>
      <c r="AK328" s="9">
        <f>AJ328*AF328</f>
        <v>0</v>
      </c>
      <c r="AL328" s="259">
        <f>AK328+AF328</f>
        <v>0</v>
      </c>
      <c r="AM328" s="259">
        <f>AL328*H328</f>
        <v>0</v>
      </c>
      <c r="AN328" s="262"/>
      <c r="AO328" s="262">
        <f>AN328*H328</f>
        <v>0</v>
      </c>
      <c r="AP328" s="262">
        <f>AN328*AJ328</f>
        <v>0</v>
      </c>
      <c r="AQ328" s="262">
        <f>AP328*H328</f>
        <v>0</v>
      </c>
      <c r="AR328" s="274"/>
      <c r="AS328" s="274">
        <f>AR328*H328</f>
        <v>0</v>
      </c>
      <c r="AT328" s="274">
        <f>AR328*AJ328</f>
        <v>0</v>
      </c>
      <c r="AU328" s="274">
        <f>AT328*H328</f>
        <v>0</v>
      </c>
      <c r="AV328" s="262"/>
      <c r="AW328" s="262">
        <f>AV328*H328</f>
        <v>0</v>
      </c>
      <c r="AX328" s="262">
        <f>AV328*AJ328</f>
        <v>0</v>
      </c>
      <c r="AY328" s="262">
        <f>AX328*H328</f>
        <v>0</v>
      </c>
      <c r="AZ328" s="262">
        <f t="shared" si="360"/>
        <v>0</v>
      </c>
      <c r="BA328" s="262">
        <f t="shared" si="360"/>
        <v>0</v>
      </c>
      <c r="BB328" s="262">
        <f t="shared" si="360"/>
        <v>0</v>
      </c>
      <c r="BC328" s="262">
        <f t="shared" si="360"/>
        <v>0</v>
      </c>
      <c r="BD328" s="261"/>
      <c r="BE328" s="262">
        <f>BD328*H328</f>
        <v>0</v>
      </c>
      <c r="BF328" s="262">
        <f>BD328*AJ328</f>
        <v>0</v>
      </c>
      <c r="BG328" s="262">
        <f>BF328*H328</f>
        <v>0</v>
      </c>
      <c r="BH328" s="262"/>
      <c r="BI328" s="262">
        <f>BH328*H328</f>
        <v>0</v>
      </c>
      <c r="BJ328" s="262">
        <f>BH328*AJ328</f>
        <v>0</v>
      </c>
      <c r="BK328" s="262">
        <f>BJ328*H328</f>
        <v>0</v>
      </c>
      <c r="BL328" s="262"/>
      <c r="BM328" s="262">
        <f>BL328*H328</f>
        <v>0</v>
      </c>
      <c r="BN328" s="262">
        <f>BL328*AJ328</f>
        <v>0</v>
      </c>
      <c r="BO328" s="262">
        <f>BN328*H328</f>
        <v>0</v>
      </c>
      <c r="BP328" s="262">
        <f t="shared" si="361"/>
        <v>0</v>
      </c>
      <c r="BQ328" s="262">
        <f t="shared" si="361"/>
        <v>0</v>
      </c>
      <c r="BR328" s="262">
        <f t="shared" si="361"/>
        <v>0</v>
      </c>
      <c r="BS328" s="262">
        <f t="shared" si="361"/>
        <v>0</v>
      </c>
      <c r="BT328" s="262">
        <v>0</v>
      </c>
      <c r="BU328" s="262">
        <f>BT328*H328</f>
        <v>0</v>
      </c>
      <c r="BV328" s="262">
        <f>BT328*AJ328</f>
        <v>0</v>
      </c>
      <c r="BW328" s="262">
        <f>BV328*H328</f>
        <v>0</v>
      </c>
      <c r="BX328" s="261">
        <v>0</v>
      </c>
      <c r="BY328" s="262">
        <f>BX328*H328</f>
        <v>0</v>
      </c>
      <c r="BZ328" s="262">
        <f>BX328*AJ328</f>
        <v>0</v>
      </c>
      <c r="CA328" s="262">
        <f>BZ328*H328</f>
        <v>0</v>
      </c>
      <c r="CB328" s="262">
        <v>0</v>
      </c>
      <c r="CC328" s="262">
        <f>CB328*H328</f>
        <v>0</v>
      </c>
      <c r="CD328" s="262">
        <f>CB328*AJ328</f>
        <v>0</v>
      </c>
      <c r="CE328" s="262">
        <f>CD328*H328</f>
        <v>0</v>
      </c>
      <c r="CF328" s="262">
        <f t="shared" si="362"/>
        <v>0</v>
      </c>
      <c r="CG328" s="262">
        <f t="shared" si="362"/>
        <v>0</v>
      </c>
      <c r="CH328" s="262">
        <f>CD328+CA328+BV328</f>
        <v>0</v>
      </c>
      <c r="CI328" s="262">
        <f>CE328+CA328+BW328</f>
        <v>0</v>
      </c>
      <c r="CJ328" s="262">
        <v>0</v>
      </c>
      <c r="CK328" s="262">
        <f>CJ328*H328</f>
        <v>0</v>
      </c>
      <c r="CL328" s="262">
        <f>CJ328*AJ328</f>
        <v>0</v>
      </c>
      <c r="CM328" s="262">
        <f>CL328*H328</f>
        <v>0</v>
      </c>
      <c r="CN328" s="262">
        <v>0</v>
      </c>
      <c r="CO328" s="262">
        <f>CN328*H328</f>
        <v>0</v>
      </c>
      <c r="CP328" s="262">
        <f>CN328*AJ328</f>
        <v>0</v>
      </c>
      <c r="CQ328" s="262">
        <f>CP328*H328</f>
        <v>0</v>
      </c>
      <c r="CR328" s="262">
        <v>0</v>
      </c>
      <c r="CS328" s="262">
        <f>CR328*H328</f>
        <v>0</v>
      </c>
      <c r="CT328" s="262">
        <f>CR328*AJ328</f>
        <v>0</v>
      </c>
      <c r="CU328" s="262">
        <f>CT328*H328</f>
        <v>0</v>
      </c>
      <c r="CV328" s="262">
        <f t="shared" si="363"/>
        <v>0</v>
      </c>
      <c r="CW328" s="262">
        <f t="shared" si="363"/>
        <v>0</v>
      </c>
      <c r="CX328" s="271">
        <f t="shared" si="363"/>
        <v>0</v>
      </c>
      <c r="CY328" s="271">
        <f t="shared" si="363"/>
        <v>0</v>
      </c>
      <c r="CZ328" s="300">
        <f t="shared" si="364"/>
        <v>0</v>
      </c>
      <c r="DA328" s="300">
        <f t="shared" si="365"/>
        <v>0</v>
      </c>
      <c r="DB328" s="300">
        <f t="shared" si="366"/>
        <v>0</v>
      </c>
      <c r="DC328" s="300"/>
      <c r="DD328" s="300"/>
      <c r="DE328" s="300"/>
      <c r="DF328" s="300"/>
    </row>
    <row r="329" spans="1:156" s="2" customFormat="1" ht="16.5" x14ac:dyDescent="0.35">
      <c r="A329" s="76"/>
      <c r="B329" s="45"/>
      <c r="C329" s="77"/>
      <c r="D329" s="45"/>
      <c r="E329" s="45"/>
      <c r="F329" s="45"/>
      <c r="G329" s="8"/>
      <c r="H329" s="8"/>
      <c r="I329" s="32"/>
      <c r="J329" s="32"/>
      <c r="K329" s="32"/>
      <c r="L329" s="78"/>
      <c r="M329" s="79"/>
      <c r="N329" s="79"/>
      <c r="O329" s="79"/>
      <c r="P329" s="78"/>
      <c r="Q329" s="78"/>
      <c r="R329" s="78"/>
      <c r="S329" s="78"/>
      <c r="T329" s="80"/>
      <c r="U329" s="80"/>
      <c r="V329" s="78"/>
      <c r="W329" s="78"/>
      <c r="X329" s="32"/>
      <c r="Y329" s="32"/>
      <c r="Z329" s="81">
        <f>SUM(Z4:Z328)</f>
        <v>820304038.51448846</v>
      </c>
      <c r="AA329" s="81">
        <f>SUM(AA4:AA328)</f>
        <v>16593787856327.398</v>
      </c>
      <c r="AB329" s="82"/>
      <c r="AC329" s="82"/>
      <c r="AD329" s="83"/>
      <c r="AE329" s="284"/>
      <c r="AF329" s="32"/>
      <c r="AG329" s="32"/>
      <c r="AH329" s="84"/>
      <c r="AI329" s="130"/>
      <c r="AJ329" s="85"/>
      <c r="AK329" s="85"/>
      <c r="AL329" s="86">
        <f t="shared" ref="AL329:CW329" si="367">SUM(AL4:AL328)</f>
        <v>794518856.80000007</v>
      </c>
      <c r="AM329" s="86">
        <f t="shared" si="367"/>
        <v>15723664445356.656</v>
      </c>
      <c r="AN329" s="275">
        <f t="shared" si="367"/>
        <v>30890049</v>
      </c>
      <c r="AO329" s="275">
        <f t="shared" si="367"/>
        <v>608170980682.29053</v>
      </c>
      <c r="AP329" s="275">
        <f t="shared" si="367"/>
        <v>8717786.6999999993</v>
      </c>
      <c r="AQ329" s="275">
        <f t="shared" si="367"/>
        <v>169024750049.6395</v>
      </c>
      <c r="AR329" s="275">
        <f t="shared" si="367"/>
        <v>42759372.600000009</v>
      </c>
      <c r="AS329" s="275">
        <f t="shared" si="367"/>
        <v>839809845683.20654</v>
      </c>
      <c r="AT329" s="275">
        <f t="shared" si="367"/>
        <v>11992507.379999999</v>
      </c>
      <c r="AU329" s="275">
        <f t="shared" si="367"/>
        <v>232947622251.49536</v>
      </c>
      <c r="AV329" s="275">
        <f t="shared" si="367"/>
        <v>43303212.600000009</v>
      </c>
      <c r="AW329" s="275">
        <f t="shared" si="367"/>
        <v>847366212659.20654</v>
      </c>
      <c r="AX329" s="275">
        <f t="shared" si="367"/>
        <v>12151435.379999999</v>
      </c>
      <c r="AY329" s="275">
        <f t="shared" si="367"/>
        <v>234634131685.09537</v>
      </c>
      <c r="AZ329" s="275">
        <f t="shared" si="367"/>
        <v>116952634.20000002</v>
      </c>
      <c r="BA329" s="275">
        <f t="shared" si="367"/>
        <v>2295347039024.7041</v>
      </c>
      <c r="BB329" s="275">
        <f t="shared" si="367"/>
        <v>32861729.460000005</v>
      </c>
      <c r="BC329" s="275">
        <f t="shared" si="367"/>
        <v>636606503986.23035</v>
      </c>
      <c r="BD329" s="275">
        <f t="shared" si="367"/>
        <v>42048612.600000009</v>
      </c>
      <c r="BE329" s="275">
        <f t="shared" si="367"/>
        <v>816028083626.06384</v>
      </c>
      <c r="BF329" s="275">
        <f t="shared" si="367"/>
        <v>11584327.379999999</v>
      </c>
      <c r="BG329" s="275">
        <f t="shared" si="367"/>
        <v>224521393849.20966</v>
      </c>
      <c r="BH329" s="275">
        <f t="shared" si="367"/>
        <v>48225074.399999999</v>
      </c>
      <c r="BI329" s="275">
        <f t="shared" si="367"/>
        <v>936945464595.66467</v>
      </c>
      <c r="BJ329" s="275">
        <f t="shared" si="367"/>
        <v>13317408.720000001</v>
      </c>
      <c r="BK329" s="275">
        <f t="shared" si="367"/>
        <v>258010439278.62326</v>
      </c>
      <c r="BL329" s="275">
        <f t="shared" si="367"/>
        <v>37592050.800000004</v>
      </c>
      <c r="BM329" s="275">
        <f t="shared" si="367"/>
        <v>737993089905.60571</v>
      </c>
      <c r="BN329" s="275">
        <f t="shared" si="367"/>
        <v>10540124.039999999</v>
      </c>
      <c r="BO329" s="275">
        <f t="shared" si="367"/>
        <v>202928802913.28165</v>
      </c>
      <c r="BP329" s="275">
        <f t="shared" si="367"/>
        <v>127865737.8</v>
      </c>
      <c r="BQ329" s="275">
        <f t="shared" si="367"/>
        <v>2490966638127.3345</v>
      </c>
      <c r="BR329" s="275">
        <f t="shared" si="367"/>
        <v>35441860.140000008</v>
      </c>
      <c r="BS329" s="275">
        <f t="shared" si="367"/>
        <v>685460636041.11462</v>
      </c>
      <c r="BT329" s="275">
        <f t="shared" si="367"/>
        <v>68612195.459999993</v>
      </c>
      <c r="BU329" s="275">
        <f t="shared" si="367"/>
        <v>1368676010359.7764</v>
      </c>
      <c r="BV329" s="275">
        <f t="shared" si="367"/>
        <v>19293459.438000008</v>
      </c>
      <c r="BW329" s="275">
        <f t="shared" si="367"/>
        <v>378368782892.08514</v>
      </c>
      <c r="BX329" s="275">
        <f t="shared" si="367"/>
        <v>69009191.999999985</v>
      </c>
      <c r="BY329" s="275">
        <f t="shared" si="367"/>
        <v>1381081063093.782</v>
      </c>
      <c r="BZ329" s="275">
        <f t="shared" si="367"/>
        <v>19457024.400000002</v>
      </c>
      <c r="CA329" s="275">
        <f t="shared" si="367"/>
        <v>381966046532.57257</v>
      </c>
      <c r="CB329" s="275">
        <f t="shared" si="367"/>
        <v>62931310.200000003</v>
      </c>
      <c r="CC329" s="275">
        <f t="shared" si="367"/>
        <v>1263647421636.1812</v>
      </c>
      <c r="CD329" s="275">
        <f t="shared" si="367"/>
        <v>17751513.060000002</v>
      </c>
      <c r="CE329" s="275">
        <f t="shared" si="367"/>
        <v>349316671914.35901</v>
      </c>
      <c r="CF329" s="275">
        <f t="shared" si="367"/>
        <v>200552697.66</v>
      </c>
      <c r="CG329" s="275">
        <f t="shared" si="367"/>
        <v>4013404495089.7388</v>
      </c>
      <c r="CH329" s="275">
        <f t="shared" si="367"/>
        <v>382003091505.0708</v>
      </c>
      <c r="CI329" s="275">
        <f t="shared" si="367"/>
        <v>1109651501339.0168</v>
      </c>
      <c r="CJ329" s="275">
        <f t="shared" si="367"/>
        <v>68321111.999999985</v>
      </c>
      <c r="CK329" s="275">
        <f t="shared" si="367"/>
        <v>1366306735905.2107</v>
      </c>
      <c r="CL329" s="275">
        <f t="shared" si="367"/>
        <v>19155764.400000002</v>
      </c>
      <c r="CM329" s="275">
        <f t="shared" si="367"/>
        <v>377250648895.42975</v>
      </c>
      <c r="CN329" s="275">
        <f t="shared" si="367"/>
        <v>62960530.200000003</v>
      </c>
      <c r="CO329" s="275">
        <f t="shared" si="367"/>
        <v>1266422159124.1812</v>
      </c>
      <c r="CP329" s="275">
        <f t="shared" si="367"/>
        <v>17754903.060000002</v>
      </c>
      <c r="CQ329" s="275">
        <f t="shared" si="367"/>
        <v>349690039403.159</v>
      </c>
      <c r="CR329" s="275">
        <f t="shared" si="367"/>
        <v>43853624.140000008</v>
      </c>
      <c r="CS329" s="275">
        <f t="shared" si="367"/>
        <v>887507894192.92651</v>
      </c>
      <c r="CT329" s="275">
        <f t="shared" si="367"/>
        <v>12296266.842</v>
      </c>
      <c r="CU329" s="275">
        <f t="shared" si="367"/>
        <v>245050154227.61133</v>
      </c>
      <c r="CV329" s="275">
        <f t="shared" si="367"/>
        <v>175135266.34</v>
      </c>
      <c r="CW329" s="275">
        <f t="shared" si="367"/>
        <v>3520236789222.3174</v>
      </c>
      <c r="CX329" s="275">
        <f>SUM(CX4:CX328)</f>
        <v>49206934.301999994</v>
      </c>
      <c r="CY329" s="275">
        <f>SUM(CY4:CY328)</f>
        <v>971990842526.20032</v>
      </c>
      <c r="CZ329" s="282"/>
      <c r="DA329" s="282"/>
      <c r="DB329" s="300"/>
      <c r="DC329" s="282"/>
      <c r="DD329" s="282"/>
      <c r="DE329" s="282"/>
      <c r="DF329" s="282"/>
      <c r="DG329" s="282"/>
      <c r="DH329" s="282"/>
      <c r="DI329" s="282"/>
      <c r="DJ329" s="282"/>
      <c r="DK329" s="282"/>
      <c r="DL329" s="282"/>
      <c r="DM329" s="282"/>
      <c r="DN329" s="282"/>
      <c r="DO329" s="282"/>
      <c r="DP329" s="282"/>
      <c r="DQ329" s="282"/>
      <c r="DR329" s="282"/>
      <c r="DS329" s="282"/>
      <c r="DT329" s="282"/>
      <c r="DU329" s="282"/>
      <c r="DV329" s="282"/>
      <c r="DW329" s="282"/>
      <c r="DX329" s="282"/>
      <c r="DY329" s="282"/>
      <c r="DZ329" s="282"/>
      <c r="EA329" s="282"/>
      <c r="EB329" s="282"/>
      <c r="EC329" s="282"/>
      <c r="ED329" s="282"/>
      <c r="EE329" s="282"/>
      <c r="EF329" s="282"/>
      <c r="EG329" s="282"/>
      <c r="EH329" s="282"/>
      <c r="EI329" s="282"/>
      <c r="EJ329" s="282"/>
      <c r="EK329" s="282"/>
      <c r="EL329" s="282"/>
      <c r="EM329" s="282"/>
      <c r="EN329" s="282"/>
      <c r="EO329" s="282"/>
      <c r="EP329" s="282"/>
      <c r="EQ329" s="282"/>
      <c r="ER329" s="282"/>
      <c r="ES329" s="282"/>
      <c r="ET329" s="282"/>
      <c r="EU329" s="282"/>
      <c r="EV329" s="282"/>
      <c r="EW329" s="282"/>
      <c r="EX329" s="282"/>
      <c r="EY329" s="282"/>
      <c r="EZ329" s="282"/>
    </row>
    <row r="330" spans="1:156" s="2" customFormat="1" ht="16.5" x14ac:dyDescent="0.35">
      <c r="A330" s="29"/>
      <c r="B330" s="29" t="s">
        <v>112</v>
      </c>
      <c r="C330" s="29" t="s">
        <v>158</v>
      </c>
      <c r="D330" s="87"/>
      <c r="E330" s="88"/>
      <c r="F330" s="35"/>
      <c r="G330" s="79"/>
      <c r="H330" s="79"/>
      <c r="I330" s="35"/>
      <c r="J330" s="35"/>
      <c r="K330" s="35"/>
      <c r="L330" s="33"/>
      <c r="M330" s="32"/>
      <c r="N330" s="32"/>
      <c r="O330" s="35"/>
      <c r="P330" s="33"/>
      <c r="Q330" s="33"/>
      <c r="R330" s="33"/>
      <c r="S330" s="33"/>
      <c r="T330" s="89"/>
      <c r="U330" s="89"/>
      <c r="V330" s="33"/>
      <c r="W330" s="33"/>
      <c r="X330" s="35"/>
      <c r="Y330" s="35"/>
      <c r="Z330" s="35"/>
      <c r="AA330" s="35"/>
      <c r="AB330" s="48"/>
      <c r="AC330" s="48"/>
      <c r="AD330" s="32"/>
      <c r="AE330" s="32"/>
      <c r="AF330" s="32"/>
      <c r="AG330" s="32"/>
      <c r="AH330" s="32"/>
      <c r="AI330" s="130"/>
      <c r="AJ330" s="52"/>
      <c r="AK330" s="52"/>
      <c r="AL330" s="35"/>
      <c r="AM330" s="299" t="s">
        <v>1355</v>
      </c>
      <c r="AN330" s="276">
        <f>SUM(AN4:AN221)</f>
        <v>30863484</v>
      </c>
      <c r="AO330" s="276">
        <f t="shared" ref="AO330:CY330" si="368">SUM(AO4:AO221)</f>
        <v>585096756952.19055</v>
      </c>
      <c r="AP330" s="277">
        <f t="shared" si="368"/>
        <v>8713417.1999999993</v>
      </c>
      <c r="AQ330" s="277">
        <f t="shared" si="368"/>
        <v>162201980090.6095</v>
      </c>
      <c r="AR330" s="276">
        <f t="shared" si="368"/>
        <v>42722181.600000001</v>
      </c>
      <c r="AS330" s="276">
        <f t="shared" si="368"/>
        <v>807505932461.06665</v>
      </c>
      <c r="AT330" s="277">
        <f t="shared" si="368"/>
        <v>11986390.08</v>
      </c>
      <c r="AU330" s="277">
        <f t="shared" si="368"/>
        <v>223395744308.85333</v>
      </c>
      <c r="AV330" s="276">
        <f t="shared" si="368"/>
        <v>43042341.600000001</v>
      </c>
      <c r="AW330" s="276">
        <f t="shared" si="368"/>
        <v>813056372141.06665</v>
      </c>
      <c r="AX330" s="277">
        <f t="shared" si="368"/>
        <v>12103750.08</v>
      </c>
      <c r="AY330" s="277">
        <f t="shared" si="368"/>
        <v>224684172212.85333</v>
      </c>
      <c r="AZ330" s="276">
        <f t="shared" si="368"/>
        <v>116628007.2</v>
      </c>
      <c r="BA330" s="276">
        <f t="shared" si="368"/>
        <v>2205659061554.3242</v>
      </c>
      <c r="BB330" s="277">
        <f t="shared" si="368"/>
        <v>32803557.360000003</v>
      </c>
      <c r="BC330" s="277">
        <f t="shared" si="368"/>
        <v>610281896612.31641</v>
      </c>
      <c r="BD330" s="276">
        <f t="shared" si="368"/>
        <v>41731821.600000001</v>
      </c>
      <c r="BE330" s="276">
        <f t="shared" si="368"/>
        <v>781216761283.92395</v>
      </c>
      <c r="BF330" s="277">
        <f t="shared" si="368"/>
        <v>11526250.08</v>
      </c>
      <c r="BG330" s="277">
        <f t="shared" si="368"/>
        <v>214471913994.56763</v>
      </c>
      <c r="BH330" s="276">
        <f t="shared" si="368"/>
        <v>47875010.400000006</v>
      </c>
      <c r="BI330" s="276">
        <f t="shared" si="368"/>
        <v>897268556595.50464</v>
      </c>
      <c r="BJ330" s="277">
        <f t="shared" si="368"/>
        <v>13253261.520000001</v>
      </c>
      <c r="BK330" s="277">
        <f t="shared" si="368"/>
        <v>246546645240.97528</v>
      </c>
      <c r="BL330" s="276">
        <f t="shared" si="368"/>
        <v>37021852.800000004</v>
      </c>
      <c r="BM330" s="276">
        <f t="shared" si="368"/>
        <v>700114826109.48572</v>
      </c>
      <c r="BN330" s="277">
        <f t="shared" si="368"/>
        <v>10421408.640000001</v>
      </c>
      <c r="BO330" s="277">
        <f t="shared" si="368"/>
        <v>193349810030.44568</v>
      </c>
      <c r="BP330" s="276">
        <f t="shared" si="368"/>
        <v>126628684.80000001</v>
      </c>
      <c r="BQ330" s="276">
        <f t="shared" si="368"/>
        <v>2378600143988.9146</v>
      </c>
      <c r="BR330" s="277">
        <f t="shared" si="368"/>
        <v>35200920.240000002</v>
      </c>
      <c r="BS330" s="277">
        <f t="shared" si="368"/>
        <v>654368369265.98853</v>
      </c>
      <c r="BT330" s="276">
        <f t="shared" si="368"/>
        <v>67925836.800000012</v>
      </c>
      <c r="BU330" s="276">
        <f t="shared" si="368"/>
        <v>1286092448821.676</v>
      </c>
      <c r="BV330" s="277">
        <f t="shared" si="368"/>
        <v>19149615.84</v>
      </c>
      <c r="BW330" s="277">
        <f>SUM(BW4:BW221)</f>
        <v>355759608809.0553</v>
      </c>
      <c r="BX330" s="276">
        <f t="shared" si="368"/>
        <v>68273956.800000012</v>
      </c>
      <c r="BY330" s="276">
        <f t="shared" si="368"/>
        <v>1294586314815.9617</v>
      </c>
      <c r="BZ330" s="277">
        <f t="shared" si="368"/>
        <v>19301445.84</v>
      </c>
      <c r="CA330" s="277">
        <f t="shared" si="368"/>
        <v>358439965307.62665</v>
      </c>
      <c r="CB330" s="276">
        <f t="shared" si="368"/>
        <v>62171028</v>
      </c>
      <c r="CC330" s="276">
        <f t="shared" si="368"/>
        <v>1179321854864.3811</v>
      </c>
      <c r="CD330" s="277">
        <f t="shared" si="368"/>
        <v>17589164.400000002</v>
      </c>
      <c r="CE330" s="277">
        <f t="shared" si="368"/>
        <v>326549670149.21899</v>
      </c>
      <c r="CF330" s="276">
        <f t="shared" si="368"/>
        <v>198370821.60000002</v>
      </c>
      <c r="CG330" s="276">
        <f t="shared" si="368"/>
        <v>3760000618502.0186</v>
      </c>
      <c r="CH330" s="277">
        <f t="shared" si="368"/>
        <v>358476704087.8667</v>
      </c>
      <c r="CI330" s="277">
        <f t="shared" si="368"/>
        <v>1040749244265.9011</v>
      </c>
      <c r="CJ330" s="276">
        <f t="shared" si="368"/>
        <v>67578676.800000012</v>
      </c>
      <c r="CK330" s="276">
        <f t="shared" si="368"/>
        <v>1277972704427.3904</v>
      </c>
      <c r="CL330" s="277">
        <f t="shared" si="368"/>
        <v>18998025.84</v>
      </c>
      <c r="CM330" s="277">
        <f t="shared" si="368"/>
        <v>353172782710.48383</v>
      </c>
      <c r="CN330" s="276">
        <f t="shared" si="368"/>
        <v>62131968</v>
      </c>
      <c r="CO330" s="276">
        <f t="shared" si="368"/>
        <v>1179002171504.3811</v>
      </c>
      <c r="CP330" s="277">
        <f t="shared" si="368"/>
        <v>17574734.400000002</v>
      </c>
      <c r="CQ330" s="277">
        <f>SUM(CQ4:CQ221)</f>
        <v>326482147061.21899</v>
      </c>
      <c r="CR330" s="276">
        <f t="shared" si="368"/>
        <v>43004721.600000001</v>
      </c>
      <c r="CS330" s="276">
        <f t="shared" si="368"/>
        <v>813297871181.06665</v>
      </c>
      <c r="CT330" s="277">
        <f t="shared" si="368"/>
        <v>12089680.08</v>
      </c>
      <c r="CU330" s="277">
        <f t="shared" si="368"/>
        <v>224756944724.85333</v>
      </c>
      <c r="CV330" s="276">
        <f t="shared" si="368"/>
        <v>172715366.39999998</v>
      </c>
      <c r="CW330" s="276">
        <f t="shared" si="368"/>
        <v>3270272747112.8379</v>
      </c>
      <c r="CX330" s="277">
        <f t="shared" si="368"/>
        <v>48662440.32</v>
      </c>
      <c r="CY330" s="277">
        <f t="shared" si="368"/>
        <v>904411874496.55615</v>
      </c>
      <c r="CZ330" s="282"/>
      <c r="DA330" s="282"/>
      <c r="DB330" s="300"/>
      <c r="DC330" s="282"/>
      <c r="DD330" s="282"/>
      <c r="DE330" s="282"/>
      <c r="DF330" s="282"/>
      <c r="DG330" s="282"/>
      <c r="DH330" s="282"/>
      <c r="DI330" s="282"/>
      <c r="DJ330" s="282"/>
      <c r="DK330" s="282"/>
      <c r="DL330" s="282"/>
      <c r="DM330" s="282"/>
      <c r="DN330" s="282"/>
      <c r="DO330" s="282"/>
      <c r="DP330" s="282"/>
      <c r="DQ330" s="282"/>
      <c r="DR330" s="282"/>
      <c r="DS330" s="282"/>
      <c r="DT330" s="282"/>
      <c r="DU330" s="282"/>
      <c r="DV330" s="282"/>
      <c r="DW330" s="282"/>
      <c r="DX330" s="282"/>
      <c r="DY330" s="282"/>
      <c r="DZ330" s="282"/>
      <c r="EA330" s="282"/>
      <c r="EB330" s="282"/>
      <c r="EC330" s="282"/>
      <c r="ED330" s="282"/>
      <c r="EE330" s="282"/>
      <c r="EF330" s="282"/>
      <c r="EG330" s="282"/>
      <c r="EH330" s="282"/>
      <c r="EI330" s="282"/>
      <c r="EJ330" s="282"/>
      <c r="EK330" s="282"/>
      <c r="EL330" s="282"/>
      <c r="EM330" s="282"/>
      <c r="EN330" s="282"/>
      <c r="EO330" s="282"/>
      <c r="EP330" s="282"/>
      <c r="EQ330" s="282"/>
      <c r="ER330" s="282"/>
      <c r="ES330" s="282"/>
      <c r="ET330" s="282"/>
      <c r="EU330" s="282"/>
      <c r="EV330" s="282"/>
      <c r="EW330" s="282"/>
      <c r="EX330" s="282"/>
      <c r="EY330" s="282"/>
      <c r="EZ330" s="282"/>
    </row>
    <row r="331" spans="1:156" ht="28.5" x14ac:dyDescent="0.35">
      <c r="A331" s="90" t="s">
        <v>1034</v>
      </c>
      <c r="B331" s="91">
        <f>SUM(AF4:AF221)</f>
        <v>614342880</v>
      </c>
      <c r="C331" s="91">
        <f>SUM(AG4:AG221)</f>
        <v>11614532571158.096</v>
      </c>
      <c r="D331" s="32"/>
      <c r="E331" s="32"/>
      <c r="F331" s="31"/>
      <c r="G331" s="32"/>
      <c r="H331" s="32"/>
      <c r="I331" s="32"/>
      <c r="J331" s="32"/>
      <c r="K331" s="32"/>
      <c r="L331" s="33"/>
      <c r="M331" s="32"/>
      <c r="N331" s="32"/>
      <c r="O331" s="32"/>
      <c r="P331" s="33"/>
      <c r="Q331" s="33"/>
      <c r="R331" s="33"/>
      <c r="S331" s="33"/>
      <c r="T331" s="89"/>
      <c r="U331" s="89"/>
      <c r="V331" s="33"/>
      <c r="W331" s="33"/>
      <c r="X331" s="33"/>
      <c r="Y331" s="34"/>
      <c r="Z331" s="32"/>
      <c r="AA331" s="32"/>
      <c r="AB331" s="32"/>
      <c r="AC331" s="32"/>
      <c r="AD331" s="32"/>
      <c r="AE331" s="32"/>
      <c r="AF331" s="32"/>
      <c r="AG331" s="32"/>
      <c r="AH331" s="32"/>
      <c r="AI331" s="130"/>
      <c r="AJ331" s="52"/>
      <c r="AK331" s="52"/>
      <c r="AL331" s="35"/>
      <c r="AM331" s="35"/>
      <c r="AN331" s="278"/>
      <c r="AO331" s="278"/>
      <c r="AP331" s="278"/>
      <c r="AQ331" s="278"/>
      <c r="AR331" s="278"/>
      <c r="AS331" s="278"/>
      <c r="AT331" s="278"/>
      <c r="AU331" s="278"/>
      <c r="AV331" s="278"/>
      <c r="AW331" s="278"/>
      <c r="AX331" s="278"/>
      <c r="AY331" s="278"/>
      <c r="BB331" s="278"/>
      <c r="BC331" s="278"/>
      <c r="BD331" s="278"/>
      <c r="BE331" s="278"/>
      <c r="BF331" s="278"/>
      <c r="BG331" s="278"/>
      <c r="BH331" s="278"/>
      <c r="CV331" s="229">
        <f>CR330+CN330+CJ330+CB330+BX330+BT330+BL330+BH330+BD330+AV330+AR330+AN330</f>
        <v>614342880.00000012</v>
      </c>
      <c r="CW331" s="229">
        <f>CS330+CO330+CK330+CC330+BY330+BU330+BM330+BI330+BE330+AW330+AS330+AO330</f>
        <v>11614532571158.096</v>
      </c>
      <c r="DB331" s="300"/>
    </row>
    <row r="332" spans="1:156" x14ac:dyDescent="0.35">
      <c r="A332" s="25" t="s">
        <v>1278</v>
      </c>
      <c r="B332" s="91">
        <f>SUM(AF295:AF305)</f>
        <v>291300</v>
      </c>
      <c r="C332" s="91">
        <f>SUM(AG295:AG305)</f>
        <v>454851330602</v>
      </c>
      <c r="D332" s="32"/>
      <c r="E332" s="32"/>
      <c r="F332" s="31"/>
      <c r="G332" s="32"/>
      <c r="H332" s="32"/>
      <c r="I332" s="32"/>
      <c r="J332" s="32"/>
      <c r="K332" s="32"/>
      <c r="L332" s="33"/>
      <c r="M332" s="32"/>
      <c r="N332" s="32"/>
      <c r="O332" s="32"/>
      <c r="P332" s="33"/>
      <c r="Q332" s="33"/>
      <c r="R332" s="33"/>
      <c r="S332" s="33"/>
      <c r="T332" s="89"/>
      <c r="U332" s="89"/>
      <c r="V332" s="33"/>
      <c r="W332" s="33"/>
      <c r="X332" s="33"/>
      <c r="Y332" s="34"/>
      <c r="Z332" s="32"/>
      <c r="AA332" s="32"/>
      <c r="AB332" s="32"/>
      <c r="AC332" s="32"/>
      <c r="AD332" s="32"/>
      <c r="AE332" s="32"/>
      <c r="AF332" s="32"/>
      <c r="AG332" s="32"/>
      <c r="AH332" s="32"/>
      <c r="AI332" s="130"/>
      <c r="AJ332" s="52"/>
      <c r="AK332" s="52"/>
      <c r="AL332" s="35"/>
      <c r="AM332" s="35"/>
      <c r="AN332" s="278"/>
      <c r="AO332" s="278"/>
      <c r="AP332" s="278"/>
      <c r="AQ332" s="278"/>
      <c r="AR332" s="278"/>
      <c r="AS332" s="278"/>
      <c r="AT332" s="278"/>
      <c r="AU332" s="278"/>
      <c r="AV332" s="278"/>
      <c r="AW332" s="278"/>
      <c r="AX332" s="278"/>
      <c r="AY332" s="278"/>
      <c r="BB332" s="278"/>
      <c r="BC332" s="278"/>
      <c r="BD332" s="278"/>
      <c r="BE332" s="278"/>
      <c r="BF332" s="278"/>
      <c r="BG332" s="278"/>
      <c r="BH332" s="278"/>
      <c r="CV332" s="229">
        <f>CV330+CF330+BP330+AZ330</f>
        <v>614342880</v>
      </c>
      <c r="CW332" s="229">
        <f>CW330+CG330+BQ330+BA330</f>
        <v>11614532571158.096</v>
      </c>
      <c r="DB332" s="300"/>
    </row>
    <row r="333" spans="1:156" ht="29.25" customHeight="1" x14ac:dyDescent="0.35">
      <c r="A333" s="26" t="s">
        <v>1036</v>
      </c>
      <c r="B333" s="91">
        <f>SUM(AF222:AF294)</f>
        <v>5775496</v>
      </c>
      <c r="C333" s="91">
        <f>SUM(AG222:AG294)</f>
        <v>118229041824</v>
      </c>
      <c r="D333" s="32"/>
      <c r="E333" s="32"/>
      <c r="F333" s="31"/>
      <c r="G333" s="32"/>
      <c r="H333" s="32"/>
      <c r="I333" s="32"/>
      <c r="J333" s="32"/>
      <c r="K333" s="32"/>
      <c r="L333" s="33"/>
      <c r="M333" s="32"/>
      <c r="N333" s="32"/>
      <c r="O333" s="32"/>
      <c r="P333" s="33"/>
      <c r="Q333" s="33"/>
      <c r="R333" s="33"/>
      <c r="S333" s="33"/>
      <c r="T333" s="89"/>
      <c r="U333" s="89"/>
      <c r="V333" s="33"/>
      <c r="W333" s="33"/>
      <c r="X333" s="32"/>
      <c r="Y333" s="31"/>
      <c r="Z333" s="32"/>
      <c r="AA333" s="32"/>
      <c r="AB333" s="32"/>
      <c r="AC333" s="32"/>
      <c r="AD333" s="32"/>
      <c r="AE333" s="32"/>
      <c r="AF333" s="32"/>
      <c r="AG333" s="32"/>
      <c r="AH333" s="32"/>
      <c r="AI333" s="130"/>
      <c r="AJ333" s="92"/>
      <c r="AK333" s="52"/>
      <c r="AL333" s="32"/>
      <c r="AM333" s="35"/>
      <c r="AN333" s="278"/>
      <c r="AO333" s="278"/>
      <c r="AP333" s="278"/>
      <c r="AQ333" s="278"/>
      <c r="AR333" s="278"/>
      <c r="AS333" s="278"/>
      <c r="AT333" s="278"/>
      <c r="AU333" s="278"/>
      <c r="AV333" s="278"/>
      <c r="AW333" s="278"/>
      <c r="AX333" s="278"/>
      <c r="AY333" s="278"/>
      <c r="BB333" s="278"/>
      <c r="BC333" s="278"/>
      <c r="BD333" s="278"/>
      <c r="BE333" s="278"/>
      <c r="BF333" s="278"/>
      <c r="BG333" s="278"/>
      <c r="BH333" s="278"/>
      <c r="DB333" s="300"/>
    </row>
    <row r="334" spans="1:156" ht="23.25" customHeight="1" x14ac:dyDescent="0.35">
      <c r="A334" s="23" t="s">
        <v>97</v>
      </c>
      <c r="B334" s="91">
        <f>SUM(AF306:AF313)</f>
        <v>96660</v>
      </c>
      <c r="C334" s="91">
        <f>SUM(AG306:AG313)</f>
        <v>132342017880</v>
      </c>
      <c r="D334" s="32"/>
      <c r="E334" s="32"/>
      <c r="F334" s="31"/>
      <c r="G334" s="32"/>
      <c r="H334" s="32"/>
      <c r="I334" s="32"/>
      <c r="J334" s="32"/>
      <c r="K334" s="32"/>
      <c r="L334" s="33"/>
      <c r="M334" s="32"/>
      <c r="N334" s="32"/>
      <c r="O334" s="32"/>
      <c r="P334" s="33"/>
      <c r="Q334" s="33"/>
      <c r="R334" s="33"/>
      <c r="S334" s="33"/>
      <c r="T334" s="89"/>
      <c r="U334" s="89"/>
      <c r="V334" s="33"/>
      <c r="W334" s="33"/>
      <c r="X334" s="32"/>
      <c r="Y334" s="31"/>
      <c r="Z334" s="32"/>
      <c r="AA334" s="32"/>
      <c r="AB334" s="32"/>
      <c r="AC334" s="32"/>
      <c r="AD334" s="32"/>
      <c r="AE334" s="32"/>
      <c r="AF334" s="32"/>
      <c r="AG334" s="32"/>
      <c r="AH334" s="32"/>
      <c r="AI334" s="130"/>
      <c r="AJ334" s="92"/>
      <c r="AK334" s="52"/>
      <c r="AL334" s="35"/>
      <c r="AM334" s="35"/>
      <c r="AN334" s="278"/>
      <c r="AO334" s="278"/>
      <c r="AP334" s="278"/>
      <c r="AQ334" s="278"/>
      <c r="AR334" s="278"/>
      <c r="AS334" s="278"/>
      <c r="AT334" s="278"/>
      <c r="AU334" s="278"/>
      <c r="AV334" s="278"/>
      <c r="AW334" s="278"/>
      <c r="AX334" s="278"/>
      <c r="AY334" s="278"/>
      <c r="BB334" s="278"/>
      <c r="BC334" s="278"/>
      <c r="BD334" s="278"/>
      <c r="BE334" s="278"/>
      <c r="BF334" s="278"/>
      <c r="BG334" s="278"/>
      <c r="BH334" s="278"/>
      <c r="DB334" s="300"/>
    </row>
    <row r="335" spans="1:156" ht="31.5" customHeight="1" x14ac:dyDescent="0.35">
      <c r="A335" s="74" t="s">
        <v>99</v>
      </c>
      <c r="B335" s="91">
        <f>SUM(AF314:AF328)</f>
        <v>0</v>
      </c>
      <c r="C335" s="91">
        <f>SUM(AG314:AG328)</f>
        <v>0</v>
      </c>
      <c r="D335" s="32"/>
      <c r="E335" s="32"/>
      <c r="F335" s="32"/>
      <c r="G335" s="32"/>
      <c r="H335" s="32"/>
      <c r="I335" s="32"/>
      <c r="J335" s="32"/>
      <c r="K335" s="32"/>
      <c r="L335" s="33"/>
      <c r="M335" s="32"/>
      <c r="N335" s="32"/>
      <c r="O335" s="32"/>
      <c r="P335" s="33"/>
      <c r="Q335" s="33"/>
      <c r="R335" s="33"/>
      <c r="S335" s="33"/>
      <c r="T335" s="89"/>
      <c r="U335" s="89"/>
      <c r="V335" s="33"/>
      <c r="W335" s="33"/>
      <c r="X335" s="35"/>
      <c r="Y335" s="35"/>
      <c r="Z335" s="32"/>
      <c r="AA335" s="32"/>
      <c r="AB335" s="32"/>
      <c r="AC335" s="32"/>
      <c r="AD335" s="32"/>
      <c r="AE335" s="32"/>
      <c r="AF335" s="32"/>
      <c r="AG335" s="32"/>
      <c r="AH335" s="32"/>
      <c r="AI335" s="130"/>
      <c r="AJ335" s="92"/>
      <c r="AK335" s="52"/>
      <c r="AL335" s="35"/>
      <c r="AM335" s="35"/>
      <c r="AN335" s="278"/>
      <c r="AO335" s="278"/>
      <c r="AP335" s="278"/>
      <c r="AQ335" s="278"/>
      <c r="AR335" s="278"/>
      <c r="AS335" s="278"/>
      <c r="AT335" s="278"/>
      <c r="AU335" s="278"/>
      <c r="AV335" s="278"/>
      <c r="AW335" s="278"/>
      <c r="AX335" s="278"/>
      <c r="AY335" s="278"/>
      <c r="BB335" s="278"/>
      <c r="BC335" s="278"/>
      <c r="BD335" s="278"/>
      <c r="BE335" s="278"/>
      <c r="BF335" s="278"/>
      <c r="BG335" s="278"/>
      <c r="BH335" s="278"/>
      <c r="DB335" s="300"/>
    </row>
    <row r="336" spans="1:156" x14ac:dyDescent="0.35">
      <c r="A336" s="93" t="s">
        <v>159</v>
      </c>
      <c r="B336" s="94">
        <f>SUM(B331:B335)</f>
        <v>620506336</v>
      </c>
      <c r="C336" s="94">
        <f>SUM(C331:C335)</f>
        <v>12319954961464.096</v>
      </c>
      <c r="D336" s="32"/>
      <c r="E336" s="32"/>
      <c r="F336" s="31"/>
      <c r="G336" s="32"/>
      <c r="H336" s="32"/>
      <c r="I336" s="32"/>
      <c r="J336" s="32"/>
      <c r="K336" s="32"/>
      <c r="L336" s="33"/>
      <c r="M336" s="32"/>
      <c r="N336" s="32"/>
      <c r="O336" s="32"/>
      <c r="P336" s="33"/>
      <c r="Q336" s="33"/>
      <c r="R336" s="33"/>
      <c r="S336" s="33"/>
      <c r="T336" s="89"/>
      <c r="U336" s="89"/>
      <c r="V336" s="33"/>
      <c r="W336" s="33"/>
      <c r="X336" s="36"/>
      <c r="Y336" s="37"/>
      <c r="Z336" s="32"/>
      <c r="AA336" s="32"/>
      <c r="AB336" s="32"/>
      <c r="AC336" s="32"/>
      <c r="AD336" s="32"/>
      <c r="AE336" s="32"/>
      <c r="AF336" s="32"/>
      <c r="AG336" s="32"/>
      <c r="AH336" s="32"/>
      <c r="AI336" s="130"/>
      <c r="AJ336" s="92"/>
      <c r="AK336" s="52"/>
      <c r="AL336" s="35"/>
      <c r="AM336" s="35"/>
      <c r="AN336" s="278"/>
      <c r="AO336" s="278"/>
      <c r="AP336" s="278"/>
      <c r="AQ336" s="278"/>
      <c r="AR336" s="278"/>
      <c r="AS336" s="278"/>
      <c r="AT336" s="278"/>
      <c r="AU336" s="278"/>
      <c r="AV336" s="278"/>
      <c r="AW336" s="278"/>
      <c r="AX336" s="278"/>
      <c r="AY336" s="278"/>
      <c r="BB336" s="278"/>
      <c r="BC336" s="278"/>
      <c r="BD336" s="278"/>
      <c r="BE336" s="278"/>
      <c r="BF336" s="278"/>
      <c r="BG336" s="278"/>
      <c r="BH336" s="278"/>
      <c r="DB336" s="300"/>
    </row>
    <row r="337" spans="1:106" x14ac:dyDescent="0.35">
      <c r="A337" s="95"/>
      <c r="B337" s="91"/>
      <c r="C337" s="133"/>
      <c r="D337" s="32"/>
      <c r="E337" s="32"/>
      <c r="F337" s="31"/>
      <c r="G337" s="32"/>
      <c r="H337" s="32"/>
      <c r="I337" s="32"/>
      <c r="J337" s="32"/>
      <c r="K337" s="32"/>
      <c r="L337" s="33"/>
      <c r="M337" s="32"/>
      <c r="N337" s="32"/>
      <c r="O337" s="32"/>
      <c r="P337" s="33"/>
      <c r="Q337" s="33"/>
      <c r="R337" s="33"/>
      <c r="S337" s="33"/>
      <c r="T337" s="89"/>
      <c r="U337" s="89"/>
      <c r="V337" s="33"/>
      <c r="W337" s="33"/>
      <c r="X337" s="36"/>
      <c r="Y337" s="38"/>
      <c r="Z337" s="32"/>
      <c r="AA337" s="32"/>
      <c r="AB337" s="32"/>
      <c r="AC337" s="32"/>
      <c r="AD337" s="32"/>
      <c r="AE337" s="32"/>
      <c r="AF337" s="32"/>
      <c r="AG337" s="32"/>
      <c r="AH337" s="32"/>
      <c r="AI337" s="130"/>
      <c r="AJ337" s="92"/>
      <c r="AK337" s="52"/>
      <c r="AL337" s="35"/>
      <c r="AM337" s="35"/>
      <c r="AN337" s="278"/>
      <c r="AO337" s="278"/>
      <c r="AP337" s="278"/>
      <c r="AQ337" s="278"/>
      <c r="AR337" s="278"/>
      <c r="AS337" s="278"/>
      <c r="AT337" s="278"/>
      <c r="AU337" s="278"/>
      <c r="AV337" s="278"/>
      <c r="AW337" s="278"/>
      <c r="AX337" s="278"/>
      <c r="AY337" s="278"/>
      <c r="BB337" s="278"/>
      <c r="BC337" s="278"/>
      <c r="BD337" s="278"/>
      <c r="BE337" s="278"/>
      <c r="BF337" s="278"/>
      <c r="BG337" s="278"/>
      <c r="BH337" s="278"/>
      <c r="DB337" s="300"/>
    </row>
    <row r="338" spans="1:106" ht="39.75" customHeight="1" x14ac:dyDescent="0.35">
      <c r="A338" s="90" t="s">
        <v>115</v>
      </c>
      <c r="B338" s="91">
        <f>SUM(AL4:AL221)</f>
        <v>787050024</v>
      </c>
      <c r="C338" s="91">
        <f>SUM(AM4:AM221)</f>
        <v>14824343955798.855</v>
      </c>
      <c r="D338" s="32"/>
      <c r="E338" s="35"/>
      <c r="F338" s="31"/>
      <c r="G338" s="32"/>
      <c r="H338" s="32"/>
      <c r="I338" s="32"/>
      <c r="J338" s="32"/>
      <c r="K338" s="32"/>
      <c r="L338" s="33"/>
      <c r="M338" s="32"/>
      <c r="N338" s="32"/>
      <c r="O338" s="32"/>
      <c r="P338" s="33"/>
      <c r="Q338" s="33"/>
      <c r="R338" s="33"/>
      <c r="S338" s="33"/>
      <c r="T338" s="89"/>
      <c r="U338" s="89"/>
      <c r="V338" s="33"/>
      <c r="W338" s="33"/>
      <c r="X338" s="33"/>
      <c r="Y338" s="38"/>
      <c r="Z338" s="32"/>
      <c r="AA338" s="32"/>
      <c r="AB338" s="32"/>
      <c r="AC338" s="32"/>
      <c r="AD338" s="32"/>
      <c r="AE338" s="32"/>
      <c r="AF338" s="32"/>
      <c r="AG338" s="32"/>
      <c r="AH338" s="32"/>
      <c r="AI338" s="130"/>
      <c r="AJ338" s="92"/>
      <c r="AK338" s="32"/>
      <c r="AL338" s="32"/>
      <c r="AM338" s="35"/>
      <c r="AN338" s="278"/>
      <c r="AO338" s="278"/>
      <c r="AP338" s="278"/>
      <c r="AQ338" s="278"/>
      <c r="AR338" s="278"/>
      <c r="AS338" s="278"/>
      <c r="AT338" s="278"/>
      <c r="AU338" s="278"/>
      <c r="AV338" s="278"/>
      <c r="AW338" s="278"/>
      <c r="AX338" s="278"/>
      <c r="AY338" s="278"/>
      <c r="BB338" s="278"/>
      <c r="BC338" s="278"/>
      <c r="BD338" s="278"/>
      <c r="BE338" s="278"/>
      <c r="BF338" s="278"/>
      <c r="BG338" s="278"/>
      <c r="BH338" s="278"/>
      <c r="DB338" s="300"/>
    </row>
    <row r="339" spans="1:106" ht="39.75" customHeight="1" x14ac:dyDescent="0.35">
      <c r="A339" s="25" t="s">
        <v>1278</v>
      </c>
      <c r="B339" s="91">
        <f>SUM(AL295:AL305)</f>
        <v>378690</v>
      </c>
      <c r="C339" s="91">
        <f>SUM(AM295:AM305)</f>
        <v>591306729782.59998</v>
      </c>
      <c r="D339" s="32"/>
      <c r="E339" s="35"/>
      <c r="F339" s="31"/>
      <c r="G339" s="32"/>
      <c r="H339" s="32"/>
      <c r="I339" s="32"/>
      <c r="J339" s="32"/>
      <c r="K339" s="32"/>
      <c r="L339" s="33"/>
      <c r="M339" s="32"/>
      <c r="N339" s="32"/>
      <c r="O339" s="32"/>
      <c r="P339" s="33"/>
      <c r="Q339" s="33"/>
      <c r="R339" s="33"/>
      <c r="S339" s="33"/>
      <c r="T339" s="89"/>
      <c r="U339" s="89"/>
      <c r="V339" s="33"/>
      <c r="W339" s="33"/>
      <c r="X339" s="33"/>
      <c r="Y339" s="38"/>
      <c r="Z339" s="32"/>
      <c r="AA339" s="32"/>
      <c r="AB339" s="32"/>
      <c r="AC339" s="32"/>
      <c r="AD339" s="32"/>
      <c r="AE339" s="32"/>
      <c r="AF339" s="32"/>
      <c r="AG339" s="32"/>
      <c r="AH339" s="32"/>
      <c r="AI339" s="130"/>
      <c r="AJ339" s="92"/>
      <c r="AK339" s="32"/>
      <c r="AL339" s="32"/>
      <c r="AM339" s="35"/>
      <c r="AN339" s="278"/>
      <c r="AO339" s="278"/>
      <c r="AP339" s="278"/>
      <c r="AQ339" s="278"/>
      <c r="AR339" s="278"/>
      <c r="AS339" s="278"/>
      <c r="AT339" s="278"/>
      <c r="AU339" s="278"/>
      <c r="AV339" s="278"/>
      <c r="AW339" s="278"/>
      <c r="AX339" s="278"/>
      <c r="AY339" s="278"/>
      <c r="BB339" s="278"/>
      <c r="BC339" s="278"/>
      <c r="BD339" s="278"/>
      <c r="BE339" s="278"/>
      <c r="BF339" s="278"/>
      <c r="BG339" s="278"/>
      <c r="BH339" s="278"/>
      <c r="DB339" s="300"/>
    </row>
    <row r="340" spans="1:106" ht="28.5" customHeight="1" x14ac:dyDescent="0.35">
      <c r="A340" s="26" t="s">
        <v>116</v>
      </c>
      <c r="B340" s="91">
        <f>SUM(AL222:AL294)</f>
        <v>6964484.7999999998</v>
      </c>
      <c r="C340" s="91">
        <f>SUM(AM222:AM294)</f>
        <v>135969136531.20001</v>
      </c>
      <c r="D340" s="32"/>
      <c r="E340" s="35"/>
      <c r="F340" s="31"/>
      <c r="G340" s="32"/>
      <c r="H340" s="32"/>
      <c r="I340" s="32"/>
      <c r="J340" s="32"/>
      <c r="K340" s="32"/>
      <c r="L340" s="33"/>
      <c r="M340" s="32"/>
      <c r="N340" s="32"/>
      <c r="O340" s="32"/>
      <c r="P340" s="33"/>
      <c r="Q340" s="33"/>
      <c r="R340" s="33"/>
      <c r="S340" s="33"/>
      <c r="T340" s="89"/>
      <c r="U340" s="89"/>
      <c r="V340" s="33"/>
      <c r="W340" s="33"/>
      <c r="X340" s="32"/>
      <c r="Y340" s="31"/>
      <c r="Z340" s="32"/>
      <c r="AA340" s="32"/>
      <c r="AB340" s="32"/>
      <c r="AC340" s="32"/>
      <c r="AD340" s="32"/>
      <c r="AE340" s="32"/>
      <c r="AF340" s="32"/>
      <c r="AG340" s="32"/>
      <c r="AH340" s="32"/>
      <c r="AI340" s="130"/>
      <c r="AJ340" s="92"/>
      <c r="AK340" s="32"/>
      <c r="AL340" s="32"/>
      <c r="AM340" s="35"/>
      <c r="AN340" s="278"/>
      <c r="AO340" s="278"/>
      <c r="AP340" s="278"/>
      <c r="AQ340" s="278"/>
      <c r="AR340" s="278"/>
      <c r="AS340" s="278"/>
      <c r="AT340" s="278"/>
      <c r="AU340" s="278"/>
      <c r="AV340" s="278"/>
      <c r="AW340" s="278"/>
      <c r="AX340" s="278"/>
      <c r="AY340" s="278"/>
      <c r="BB340" s="278"/>
      <c r="BC340" s="278"/>
      <c r="BD340" s="278"/>
      <c r="BE340" s="278"/>
      <c r="BF340" s="278"/>
      <c r="BG340" s="278"/>
      <c r="BH340" s="278"/>
      <c r="DB340" s="300"/>
    </row>
    <row r="341" spans="1:106" ht="36.75" customHeight="1" x14ac:dyDescent="0.35">
      <c r="A341" s="23" t="s">
        <v>117</v>
      </c>
      <c r="B341" s="91">
        <f>SUM(AL306:AL313)</f>
        <v>125658</v>
      </c>
      <c r="C341" s="91">
        <f>SUM(AM306:AM313)</f>
        <v>172044623244</v>
      </c>
      <c r="D341" s="32"/>
      <c r="E341" s="35"/>
      <c r="F341" s="31"/>
      <c r="G341" s="32"/>
      <c r="H341" s="32"/>
      <c r="I341" s="32"/>
      <c r="J341" s="32"/>
      <c r="K341" s="32"/>
      <c r="L341" s="33"/>
      <c r="M341" s="32"/>
      <c r="N341" s="32"/>
      <c r="O341" s="32"/>
      <c r="P341" s="33"/>
      <c r="Q341" s="33"/>
      <c r="R341" s="33"/>
      <c r="S341" s="33"/>
      <c r="T341" s="89"/>
      <c r="U341" s="89"/>
      <c r="V341" s="33"/>
      <c r="W341" s="33"/>
      <c r="X341" s="32"/>
      <c r="Y341" s="31"/>
      <c r="Z341" s="32"/>
      <c r="AA341" s="32"/>
      <c r="AB341" s="32"/>
      <c r="AC341" s="32"/>
      <c r="AD341" s="32"/>
      <c r="AE341" s="32"/>
      <c r="AF341" s="32"/>
      <c r="AG341" s="32"/>
      <c r="AH341" s="32"/>
      <c r="AI341" s="130"/>
      <c r="AJ341" s="92"/>
      <c r="AK341" s="32"/>
      <c r="AL341" s="32"/>
      <c r="AM341" s="35"/>
      <c r="AN341" s="278"/>
      <c r="AO341" s="278"/>
      <c r="AP341" s="278"/>
      <c r="AQ341" s="278"/>
      <c r="AR341" s="278"/>
      <c r="AS341" s="278"/>
      <c r="AT341" s="278"/>
      <c r="AU341" s="278"/>
      <c r="AV341" s="278"/>
      <c r="AW341" s="278"/>
      <c r="AX341" s="278"/>
      <c r="AY341" s="278"/>
      <c r="BB341" s="278"/>
      <c r="BC341" s="278"/>
      <c r="BD341" s="278"/>
      <c r="BE341" s="278"/>
      <c r="BF341" s="278"/>
      <c r="BG341" s="278"/>
      <c r="BH341" s="278"/>
      <c r="DB341" s="300"/>
    </row>
    <row r="342" spans="1:106" ht="41.25" customHeight="1" x14ac:dyDescent="0.35">
      <c r="A342" s="74" t="s">
        <v>118</v>
      </c>
      <c r="B342" s="91">
        <f>SUM(AL314:AL328)</f>
        <v>0</v>
      </c>
      <c r="C342" s="91">
        <f>SUM(AM314:AM328)</f>
        <v>0</v>
      </c>
      <c r="D342" s="32"/>
      <c r="E342" s="32"/>
      <c r="F342" s="32"/>
      <c r="G342" s="32"/>
      <c r="H342" s="32"/>
      <c r="I342" s="32"/>
      <c r="J342" s="32"/>
      <c r="K342" s="32"/>
      <c r="L342" s="33"/>
      <c r="M342" s="32"/>
      <c r="N342" s="32"/>
      <c r="O342" s="32"/>
      <c r="P342" s="33"/>
      <c r="Q342" s="33"/>
      <c r="R342" s="33"/>
      <c r="S342" s="33"/>
      <c r="T342" s="89"/>
      <c r="U342" s="89"/>
      <c r="V342" s="33"/>
      <c r="W342" s="33"/>
      <c r="X342" s="35"/>
      <c r="Y342" s="35"/>
      <c r="Z342" s="32"/>
      <c r="AA342" s="32"/>
      <c r="AB342" s="32"/>
      <c r="AC342" s="32"/>
      <c r="AD342" s="32"/>
      <c r="AE342" s="32"/>
      <c r="AF342" s="32"/>
      <c r="AG342" s="32"/>
      <c r="AH342" s="32"/>
      <c r="AI342" s="130"/>
      <c r="AJ342" s="92"/>
      <c r="AK342" s="32"/>
      <c r="AL342" s="32"/>
      <c r="AM342" s="35"/>
      <c r="AN342" s="278"/>
      <c r="AO342" s="278"/>
      <c r="AP342" s="278"/>
      <c r="AQ342" s="278"/>
      <c r="AR342" s="278"/>
      <c r="AS342" s="278"/>
      <c r="AT342" s="278"/>
      <c r="AU342" s="278"/>
      <c r="AV342" s="278"/>
      <c r="AW342" s="278"/>
      <c r="AX342" s="278"/>
      <c r="AY342" s="278"/>
      <c r="BB342" s="278"/>
      <c r="BC342" s="278"/>
      <c r="BD342" s="278"/>
      <c r="BE342" s="278"/>
      <c r="BF342" s="278"/>
      <c r="BG342" s="278"/>
      <c r="BH342" s="278"/>
      <c r="DB342" s="300"/>
    </row>
    <row r="343" spans="1:106" x14ac:dyDescent="0.35">
      <c r="A343" s="93" t="s">
        <v>160</v>
      </c>
      <c r="B343" s="94">
        <f>SUM(B338:B342)</f>
        <v>794518856.79999995</v>
      </c>
      <c r="C343" s="94">
        <f>SUM(C338:C342)</f>
        <v>15723664445356.654</v>
      </c>
      <c r="D343" s="32"/>
      <c r="E343" s="35"/>
      <c r="F343" s="31"/>
      <c r="G343" s="32"/>
      <c r="H343" s="32"/>
      <c r="I343" s="32"/>
      <c r="J343" s="32"/>
      <c r="K343" s="32"/>
      <c r="L343" s="33"/>
      <c r="M343" s="32"/>
      <c r="N343" s="32"/>
      <c r="O343" s="32"/>
      <c r="P343" s="33"/>
      <c r="Q343" s="33"/>
      <c r="R343" s="33"/>
      <c r="S343" s="33"/>
      <c r="T343" s="89"/>
      <c r="U343" s="89"/>
      <c r="V343" s="33"/>
      <c r="W343" s="33"/>
      <c r="X343" s="33"/>
      <c r="Y343" s="37"/>
      <c r="Z343" s="32"/>
      <c r="AA343" s="32"/>
      <c r="AB343" s="32"/>
      <c r="AC343" s="32"/>
      <c r="AD343" s="32"/>
      <c r="AE343" s="32"/>
      <c r="AF343" s="32"/>
      <c r="AG343" s="32"/>
      <c r="AH343" s="32"/>
      <c r="AI343" s="130"/>
      <c r="AJ343" s="92"/>
      <c r="AK343" s="52"/>
      <c r="AL343" s="35"/>
      <c r="AM343" s="35"/>
      <c r="AN343" s="278"/>
      <c r="AO343" s="278"/>
      <c r="AP343" s="278"/>
      <c r="AQ343" s="278"/>
      <c r="AR343" s="278"/>
      <c r="AS343" s="278"/>
      <c r="AT343" s="278"/>
      <c r="AU343" s="278"/>
      <c r="AV343" s="278"/>
      <c r="AW343" s="278"/>
      <c r="AX343" s="278"/>
      <c r="AY343" s="278"/>
      <c r="BB343" s="278"/>
      <c r="BC343" s="278"/>
      <c r="BD343" s="278"/>
      <c r="BE343" s="278"/>
      <c r="BF343" s="278"/>
      <c r="BG343" s="278"/>
      <c r="BH343" s="278"/>
      <c r="DB343" s="300"/>
    </row>
    <row r="344" spans="1:106" ht="67.5" customHeight="1" x14ac:dyDescent="0.35">
      <c r="A344" s="95"/>
      <c r="B344" s="91"/>
      <c r="C344" s="133"/>
      <c r="D344" s="35"/>
      <c r="E344" s="35"/>
      <c r="F344" s="31"/>
      <c r="G344" s="32"/>
      <c r="H344" s="32"/>
      <c r="I344" s="32"/>
      <c r="J344" s="32"/>
      <c r="K344" s="32"/>
      <c r="L344" s="33"/>
      <c r="M344" s="32"/>
      <c r="N344" s="32"/>
      <c r="O344" s="32"/>
      <c r="P344" s="33"/>
      <c r="Q344" s="33"/>
      <c r="R344" s="33"/>
      <c r="S344" s="33"/>
      <c r="T344" s="89"/>
      <c r="U344" s="89"/>
      <c r="V344" s="33"/>
      <c r="W344" s="33"/>
      <c r="X344" s="32"/>
      <c r="Y344" s="31"/>
      <c r="Z344" s="32"/>
      <c r="AA344" s="32"/>
      <c r="AB344" s="32"/>
      <c r="AC344" s="32"/>
      <c r="AD344" s="32"/>
      <c r="AE344" s="32"/>
      <c r="AF344" s="32"/>
      <c r="AG344" s="32"/>
      <c r="AH344" s="32"/>
      <c r="AI344" s="130"/>
      <c r="AJ344" s="92"/>
      <c r="AK344" s="52"/>
      <c r="AL344" s="35"/>
      <c r="AM344" s="35"/>
      <c r="AN344" s="278"/>
      <c r="AO344" s="278"/>
      <c r="AP344" s="278"/>
      <c r="AQ344" s="278"/>
      <c r="AR344" s="278"/>
      <c r="AS344" s="278"/>
      <c r="AT344" s="278"/>
      <c r="AU344" s="278"/>
      <c r="AV344" s="278"/>
      <c r="AW344" s="278"/>
      <c r="AX344" s="278"/>
      <c r="AY344" s="278"/>
      <c r="BB344" s="278"/>
      <c r="BC344" s="278"/>
      <c r="BD344" s="278"/>
      <c r="BE344" s="278"/>
      <c r="BF344" s="278"/>
      <c r="BG344" s="278"/>
      <c r="BH344" s="278"/>
      <c r="DB344" s="300"/>
    </row>
    <row r="345" spans="1:106" ht="49.5" customHeight="1" x14ac:dyDescent="0.35">
      <c r="A345" s="96"/>
      <c r="B345" s="91"/>
      <c r="C345" s="134"/>
      <c r="D345" s="35"/>
      <c r="E345" s="35"/>
      <c r="F345" s="31"/>
      <c r="G345" s="32"/>
      <c r="H345" s="32"/>
      <c r="I345" s="32"/>
      <c r="J345" s="32"/>
      <c r="K345" s="32"/>
      <c r="L345" s="33"/>
      <c r="M345" s="32"/>
      <c r="N345" s="32"/>
      <c r="O345" s="32"/>
      <c r="P345" s="33"/>
      <c r="Q345" s="33"/>
      <c r="R345" s="33"/>
      <c r="S345" s="33"/>
      <c r="T345" s="89"/>
      <c r="U345" s="89"/>
      <c r="V345" s="33"/>
      <c r="W345" s="33"/>
      <c r="X345" s="32"/>
      <c r="Y345" s="31"/>
      <c r="Z345" s="32"/>
      <c r="AA345" s="32"/>
      <c r="AB345" s="32"/>
      <c r="AC345" s="32"/>
      <c r="AD345" s="32"/>
      <c r="AE345" s="32"/>
      <c r="AF345" s="32"/>
      <c r="AG345" s="32"/>
      <c r="AH345" s="32"/>
      <c r="AI345" s="130"/>
      <c r="AJ345" s="92"/>
      <c r="AK345" s="52"/>
      <c r="AL345" s="35"/>
      <c r="AM345" s="35"/>
      <c r="AN345" s="278"/>
      <c r="AO345" s="278"/>
      <c r="AP345" s="278"/>
      <c r="AQ345" s="278"/>
      <c r="AR345" s="278"/>
      <c r="AS345" s="278"/>
      <c r="AT345" s="278"/>
      <c r="AU345" s="278"/>
      <c r="AV345" s="278"/>
      <c r="AW345" s="278"/>
      <c r="AX345" s="278"/>
      <c r="AY345" s="278"/>
      <c r="BB345" s="278"/>
      <c r="BC345" s="278"/>
      <c r="BD345" s="278"/>
      <c r="BE345" s="278"/>
      <c r="BF345" s="278"/>
      <c r="BG345" s="278"/>
      <c r="BH345" s="278"/>
      <c r="DB345" s="300"/>
    </row>
    <row r="346" spans="1:106" x14ac:dyDescent="0.35">
      <c r="A346" s="87"/>
      <c r="B346" s="39"/>
      <c r="C346" s="135"/>
      <c r="D346" s="35"/>
      <c r="E346" s="35"/>
      <c r="F346" s="31"/>
      <c r="G346" s="32"/>
      <c r="H346" s="32"/>
      <c r="I346" s="32"/>
      <c r="J346" s="32"/>
      <c r="K346" s="32"/>
      <c r="L346" s="33"/>
      <c r="M346" s="32"/>
      <c r="N346" s="32"/>
      <c r="O346" s="32"/>
      <c r="P346" s="33"/>
      <c r="Q346" s="33"/>
      <c r="R346" s="33"/>
      <c r="S346" s="33"/>
      <c r="T346" s="89"/>
      <c r="U346" s="89"/>
      <c r="V346" s="33"/>
      <c r="W346" s="33"/>
      <c r="X346" s="32"/>
      <c r="Y346" s="31"/>
      <c r="Z346" s="32"/>
      <c r="AA346" s="32"/>
      <c r="AB346" s="32"/>
      <c r="AC346" s="32"/>
      <c r="AD346" s="32"/>
      <c r="AE346" s="32"/>
      <c r="AF346" s="32"/>
      <c r="AG346" s="32"/>
      <c r="AH346" s="32"/>
      <c r="AI346" s="130"/>
      <c r="AJ346" s="92"/>
      <c r="AK346" s="52"/>
      <c r="AL346" s="35"/>
      <c r="AM346" s="35"/>
      <c r="AN346" s="278"/>
      <c r="AO346" s="278"/>
      <c r="AP346" s="278"/>
      <c r="AQ346" s="278"/>
      <c r="AR346" s="278"/>
      <c r="AS346" s="278"/>
      <c r="AT346" s="278"/>
      <c r="AU346" s="278"/>
      <c r="AV346" s="278"/>
      <c r="AW346" s="278"/>
      <c r="AX346" s="278"/>
      <c r="AY346" s="278"/>
      <c r="BB346" s="278"/>
      <c r="BC346" s="278"/>
      <c r="BD346" s="278"/>
      <c r="BE346" s="278"/>
      <c r="BF346" s="278"/>
      <c r="BG346" s="278"/>
      <c r="BH346" s="278"/>
      <c r="DB346" s="300"/>
    </row>
    <row r="347" spans="1:106" ht="45.75" customHeight="1" x14ac:dyDescent="0.35">
      <c r="C347" s="136"/>
      <c r="D347" s="35"/>
      <c r="E347" s="35"/>
      <c r="F347" s="32"/>
      <c r="G347" s="32"/>
      <c r="H347" s="32"/>
      <c r="I347" s="32"/>
      <c r="J347" s="32"/>
      <c r="K347" s="32"/>
      <c r="L347" s="33"/>
      <c r="M347" s="32"/>
      <c r="N347" s="32"/>
      <c r="O347" s="32"/>
      <c r="P347" s="33"/>
      <c r="Q347" s="33"/>
      <c r="R347" s="33"/>
      <c r="S347" s="33"/>
      <c r="T347" s="89"/>
      <c r="U347" s="89"/>
      <c r="V347" s="33"/>
      <c r="W347" s="33"/>
      <c r="X347" s="35"/>
      <c r="Y347" s="35"/>
      <c r="Z347" s="32"/>
      <c r="AA347" s="32"/>
      <c r="AB347" s="32"/>
      <c r="AC347" s="32"/>
      <c r="AD347" s="32"/>
      <c r="AE347" s="32"/>
      <c r="AF347" s="32"/>
      <c r="AG347" s="32"/>
      <c r="AH347" s="32"/>
      <c r="AI347" s="130"/>
      <c r="AJ347" s="92"/>
      <c r="AK347" s="52"/>
      <c r="AL347" s="35"/>
      <c r="AM347" s="35"/>
      <c r="AN347" s="278"/>
      <c r="AO347" s="278"/>
      <c r="AP347" s="278"/>
      <c r="AQ347" s="278"/>
      <c r="AR347" s="278"/>
      <c r="AS347" s="278"/>
      <c r="AT347" s="278"/>
      <c r="AU347" s="278"/>
      <c r="AV347" s="278"/>
      <c r="AW347" s="278"/>
      <c r="AX347" s="278"/>
      <c r="AY347" s="278"/>
      <c r="BB347" s="278"/>
      <c r="BC347" s="278"/>
      <c r="BD347" s="278"/>
      <c r="BE347" s="278"/>
      <c r="BF347" s="278"/>
      <c r="BG347" s="278"/>
      <c r="BH347" s="278"/>
      <c r="DB347" s="300"/>
    </row>
    <row r="348" spans="1:106" ht="28.5" customHeight="1" x14ac:dyDescent="0.35">
      <c r="C348" s="136"/>
      <c r="D348" s="35"/>
      <c r="E348" s="35"/>
      <c r="F348" s="31"/>
      <c r="G348" s="32"/>
      <c r="H348" s="32"/>
      <c r="I348" s="32"/>
      <c r="J348" s="32"/>
      <c r="K348" s="32"/>
      <c r="L348" s="33"/>
      <c r="M348" s="32"/>
      <c r="N348" s="32"/>
      <c r="O348" s="32"/>
      <c r="P348" s="33"/>
      <c r="Q348" s="33"/>
      <c r="R348" s="33"/>
      <c r="S348" s="33"/>
      <c r="T348" s="89"/>
      <c r="U348" s="89"/>
      <c r="V348" s="33"/>
      <c r="W348" s="33"/>
      <c r="X348" s="36"/>
      <c r="Y348" s="38"/>
      <c r="Z348" s="32"/>
      <c r="AA348" s="32"/>
      <c r="AB348" s="32"/>
      <c r="AC348" s="32"/>
      <c r="AD348" s="32"/>
      <c r="AE348" s="32"/>
      <c r="AF348" s="32"/>
      <c r="AG348" s="32"/>
      <c r="AH348" s="32"/>
      <c r="AI348" s="130"/>
      <c r="AJ348" s="92"/>
      <c r="AK348" s="52"/>
      <c r="AL348" s="35"/>
      <c r="AM348" s="35"/>
      <c r="AN348" s="278"/>
      <c r="AO348" s="278"/>
      <c r="AP348" s="278"/>
      <c r="AQ348" s="278"/>
      <c r="AR348" s="278"/>
      <c r="AS348" s="278"/>
      <c r="AT348" s="278"/>
      <c r="AU348" s="278"/>
      <c r="AV348" s="278"/>
      <c r="AW348" s="278"/>
      <c r="AX348" s="278"/>
      <c r="AY348" s="278"/>
      <c r="BB348" s="278"/>
      <c r="BC348" s="278"/>
      <c r="BD348" s="278"/>
      <c r="BE348" s="278"/>
      <c r="BF348" s="278"/>
      <c r="BG348" s="278"/>
      <c r="BH348" s="278"/>
      <c r="DB348" s="300"/>
    </row>
    <row r="349" spans="1:106" ht="40.5" customHeight="1" x14ac:dyDescent="0.35">
      <c r="C349" s="136"/>
      <c r="D349" s="35"/>
      <c r="E349" s="35"/>
      <c r="F349" s="32"/>
      <c r="G349" s="32"/>
      <c r="H349" s="32"/>
      <c r="I349" s="32"/>
      <c r="J349" s="32"/>
      <c r="K349" s="32"/>
      <c r="L349" s="33"/>
      <c r="M349" s="32"/>
      <c r="N349" s="32"/>
      <c r="O349" s="32"/>
      <c r="P349" s="33"/>
      <c r="Q349" s="33"/>
      <c r="R349" s="33"/>
      <c r="S349" s="33"/>
      <c r="T349" s="89"/>
      <c r="U349" s="89"/>
      <c r="V349" s="33"/>
      <c r="W349" s="33"/>
      <c r="X349" s="35"/>
      <c r="Y349" s="35"/>
      <c r="Z349" s="32"/>
      <c r="AA349" s="32"/>
      <c r="AB349" s="32"/>
      <c r="AC349" s="32"/>
      <c r="AD349" s="32"/>
      <c r="AE349" s="32"/>
      <c r="AF349" s="32"/>
      <c r="AG349" s="32"/>
      <c r="AH349" s="32"/>
      <c r="AI349" s="130"/>
      <c r="AJ349" s="92"/>
      <c r="AK349" s="52"/>
      <c r="AL349" s="35"/>
      <c r="AM349" s="35"/>
      <c r="AN349" s="278"/>
      <c r="AO349" s="278"/>
      <c r="AP349" s="278"/>
      <c r="AQ349" s="278"/>
      <c r="AR349" s="278"/>
      <c r="AS349" s="278"/>
      <c r="AT349" s="278"/>
      <c r="AU349" s="278"/>
      <c r="AV349" s="278"/>
      <c r="AW349" s="278"/>
      <c r="AX349" s="278"/>
      <c r="AY349" s="278"/>
      <c r="BB349" s="278"/>
      <c r="BC349" s="278"/>
      <c r="BD349" s="278"/>
      <c r="BE349" s="278"/>
      <c r="BF349" s="278"/>
      <c r="BG349" s="278"/>
      <c r="BH349" s="278"/>
      <c r="DB349" s="300"/>
    </row>
    <row r="350" spans="1:106" x14ac:dyDescent="0.35">
      <c r="A350" s="44"/>
      <c r="B350" s="32"/>
      <c r="C350" s="137"/>
      <c r="D350" s="35"/>
      <c r="E350" s="35"/>
      <c r="F350" s="31"/>
      <c r="G350" s="32"/>
      <c r="H350" s="32"/>
      <c r="I350" s="32"/>
      <c r="J350" s="32"/>
      <c r="K350" s="32"/>
      <c r="L350" s="33"/>
      <c r="M350" s="32"/>
      <c r="N350" s="32"/>
      <c r="O350" s="32"/>
      <c r="P350" s="33"/>
      <c r="Q350" s="33"/>
      <c r="R350" s="33"/>
      <c r="S350" s="33"/>
      <c r="T350" s="89"/>
      <c r="U350" s="89"/>
      <c r="V350" s="33"/>
      <c r="W350" s="33"/>
      <c r="X350" s="40"/>
      <c r="Y350" s="38"/>
      <c r="Z350" s="32"/>
      <c r="AA350" s="32"/>
      <c r="AB350" s="32"/>
      <c r="AC350" s="32"/>
      <c r="AD350" s="32"/>
      <c r="AE350" s="32"/>
      <c r="AF350" s="32"/>
      <c r="AG350" s="32"/>
      <c r="AH350" s="32"/>
      <c r="AI350" s="130"/>
      <c r="AJ350" s="92"/>
      <c r="AK350" s="52"/>
      <c r="AL350" s="35"/>
      <c r="AM350" s="35"/>
      <c r="AN350" s="278"/>
      <c r="AO350" s="278"/>
      <c r="AP350" s="278"/>
      <c r="AQ350" s="278"/>
      <c r="AR350" s="278"/>
      <c r="AS350" s="278"/>
      <c r="AT350" s="278"/>
      <c r="AU350" s="278"/>
      <c r="AV350" s="278"/>
      <c r="AW350" s="278"/>
      <c r="AX350" s="278"/>
      <c r="AY350" s="278"/>
      <c r="BB350" s="278"/>
      <c r="BC350" s="278"/>
      <c r="BD350" s="278"/>
      <c r="BE350" s="278"/>
      <c r="BF350" s="278"/>
      <c r="BG350" s="278"/>
      <c r="BH350" s="278"/>
      <c r="DB350" s="300"/>
    </row>
    <row r="351" spans="1:106" ht="22.5" customHeight="1" x14ac:dyDescent="0.35">
      <c r="A351" s="44"/>
      <c r="B351" s="32"/>
      <c r="C351" s="137"/>
      <c r="D351" s="35"/>
      <c r="E351" s="35"/>
      <c r="F351" s="31"/>
      <c r="G351" s="32"/>
      <c r="H351" s="32"/>
      <c r="I351" s="32"/>
      <c r="J351" s="32"/>
      <c r="K351" s="32"/>
      <c r="L351" s="33"/>
      <c r="M351" s="32"/>
      <c r="N351" s="32"/>
      <c r="O351" s="32"/>
      <c r="P351" s="33"/>
      <c r="Q351" s="33"/>
      <c r="R351" s="33"/>
      <c r="S351" s="33"/>
      <c r="T351" s="89"/>
      <c r="U351" s="89"/>
      <c r="V351" s="33"/>
      <c r="W351" s="33"/>
      <c r="X351" s="32"/>
      <c r="Y351" s="31"/>
      <c r="Z351" s="32"/>
      <c r="AA351" s="32"/>
      <c r="AB351" s="32"/>
      <c r="AC351" s="32"/>
      <c r="AD351" s="32"/>
      <c r="AE351" s="32"/>
      <c r="AF351" s="32"/>
      <c r="AG351" s="32"/>
      <c r="AH351" s="32"/>
      <c r="AI351" s="130"/>
      <c r="AJ351" s="92"/>
      <c r="AK351" s="52"/>
      <c r="AL351" s="35"/>
      <c r="AM351" s="35"/>
      <c r="AN351" s="278"/>
      <c r="AO351" s="278"/>
      <c r="AP351" s="278"/>
      <c r="AQ351" s="278"/>
      <c r="AR351" s="278"/>
      <c r="AS351" s="278"/>
      <c r="AT351" s="278"/>
      <c r="AU351" s="278"/>
      <c r="AV351" s="278"/>
      <c r="AW351" s="278"/>
      <c r="AX351" s="278"/>
      <c r="AY351" s="278"/>
      <c r="BB351" s="278"/>
      <c r="BC351" s="278"/>
      <c r="BD351" s="278"/>
      <c r="BE351" s="278"/>
      <c r="BF351" s="278"/>
      <c r="BG351" s="278"/>
      <c r="BH351" s="278"/>
      <c r="DB351" s="300"/>
    </row>
    <row r="352" spans="1:106" ht="27.75" customHeight="1" x14ac:dyDescent="0.35">
      <c r="A352" s="35"/>
      <c r="B352" s="32"/>
      <c r="C352" s="137"/>
      <c r="D352" s="35"/>
      <c r="E352" s="35"/>
      <c r="F352" s="32"/>
      <c r="G352" s="32"/>
      <c r="H352" s="32"/>
      <c r="I352" s="32"/>
      <c r="J352" s="32"/>
      <c r="K352" s="32"/>
      <c r="L352" s="33"/>
      <c r="M352" s="32"/>
      <c r="N352" s="32"/>
      <c r="O352" s="32"/>
      <c r="P352" s="33"/>
      <c r="Q352" s="33"/>
      <c r="R352" s="33"/>
      <c r="S352" s="33"/>
      <c r="T352" s="89"/>
      <c r="U352" s="89"/>
      <c r="V352" s="33"/>
      <c r="W352" s="33"/>
      <c r="X352" s="32"/>
      <c r="Y352" s="32"/>
      <c r="Z352" s="32"/>
      <c r="AA352" s="32"/>
      <c r="AB352" s="32"/>
      <c r="AC352" s="32"/>
      <c r="AD352" s="32"/>
      <c r="AE352" s="32"/>
      <c r="AF352" s="32"/>
      <c r="AG352" s="32"/>
      <c r="AH352" s="32"/>
      <c r="AI352" s="130"/>
      <c r="AJ352" s="92"/>
      <c r="AK352" s="52"/>
      <c r="AL352" s="35"/>
      <c r="AM352" s="35"/>
      <c r="AN352" s="278"/>
      <c r="AO352" s="278"/>
      <c r="AP352" s="278"/>
      <c r="AQ352" s="278"/>
      <c r="AR352" s="278"/>
      <c r="AS352" s="278"/>
      <c r="AT352" s="278"/>
      <c r="AU352" s="278"/>
      <c r="AV352" s="278"/>
      <c r="AW352" s="278"/>
      <c r="AX352" s="278"/>
      <c r="AY352" s="278"/>
      <c r="BB352" s="278"/>
      <c r="BC352" s="278"/>
      <c r="BD352" s="278"/>
      <c r="BE352" s="278"/>
      <c r="BF352" s="278"/>
      <c r="BG352" s="278"/>
      <c r="BH352" s="278"/>
      <c r="DB352" s="300"/>
    </row>
    <row r="353" spans="1:106" x14ac:dyDescent="0.35">
      <c r="A353" s="44"/>
      <c r="B353" s="32"/>
      <c r="C353" s="137"/>
      <c r="D353" s="35"/>
      <c r="E353" s="35"/>
      <c r="F353" s="32"/>
      <c r="G353" s="32"/>
      <c r="H353" s="32"/>
      <c r="I353" s="32"/>
      <c r="J353" s="32"/>
      <c r="K353" s="32"/>
      <c r="L353" s="33"/>
      <c r="M353" s="32"/>
      <c r="N353" s="32"/>
      <c r="O353" s="32"/>
      <c r="P353" s="33"/>
      <c r="Q353" s="33"/>
      <c r="R353" s="33"/>
      <c r="S353" s="33"/>
      <c r="T353" s="89"/>
      <c r="U353" s="89"/>
      <c r="V353" s="33"/>
      <c r="W353" s="33"/>
      <c r="X353" s="35"/>
      <c r="Y353" s="35"/>
      <c r="Z353" s="32"/>
      <c r="AA353" s="32"/>
      <c r="AB353" s="32"/>
      <c r="AC353" s="32"/>
      <c r="AD353" s="32"/>
      <c r="AE353" s="32"/>
      <c r="AF353" s="32"/>
      <c r="AG353" s="32"/>
      <c r="AH353" s="32"/>
      <c r="AI353" s="130"/>
      <c r="AJ353" s="92"/>
      <c r="AK353" s="52"/>
      <c r="AL353" s="35"/>
      <c r="AM353" s="35"/>
      <c r="AN353" s="278"/>
      <c r="AO353" s="278"/>
      <c r="AP353" s="278"/>
      <c r="AQ353" s="278"/>
      <c r="AR353" s="278"/>
      <c r="AS353" s="278"/>
      <c r="AT353" s="278"/>
      <c r="AU353" s="278"/>
      <c r="AV353" s="278"/>
      <c r="AW353" s="278"/>
      <c r="AX353" s="278"/>
      <c r="AY353" s="278"/>
      <c r="BB353" s="278"/>
      <c r="BC353" s="278"/>
      <c r="BD353" s="278"/>
      <c r="BE353" s="278"/>
      <c r="BF353" s="278"/>
      <c r="BG353" s="278"/>
      <c r="BH353" s="278"/>
      <c r="DB353" s="300"/>
    </row>
    <row r="354" spans="1:106" ht="27.75" customHeight="1" x14ac:dyDescent="0.35">
      <c r="A354" s="97"/>
      <c r="B354" s="32"/>
      <c r="C354" s="137"/>
      <c r="D354" s="35"/>
      <c r="E354" s="35"/>
      <c r="F354" s="31"/>
      <c r="G354" s="32"/>
      <c r="H354" s="32"/>
      <c r="I354" s="32"/>
      <c r="J354" s="32"/>
      <c r="K354" s="32"/>
      <c r="L354" s="33"/>
      <c r="M354" s="32"/>
      <c r="N354" s="32"/>
      <c r="O354" s="32"/>
      <c r="P354" s="33"/>
      <c r="Q354" s="33"/>
      <c r="R354" s="33"/>
      <c r="S354" s="33"/>
      <c r="T354" s="89"/>
      <c r="U354" s="89"/>
      <c r="V354" s="33"/>
      <c r="W354" s="33"/>
      <c r="X354" s="33"/>
      <c r="Y354" s="38"/>
      <c r="Z354" s="32"/>
      <c r="AA354" s="32"/>
      <c r="AB354" s="32"/>
      <c r="AC354" s="32"/>
      <c r="AD354" s="32"/>
      <c r="AE354" s="32"/>
      <c r="AF354" s="32"/>
      <c r="AG354" s="32"/>
      <c r="AH354" s="32"/>
      <c r="AI354" s="130"/>
      <c r="AJ354" s="92"/>
      <c r="AK354" s="52"/>
      <c r="AL354" s="35"/>
      <c r="AM354" s="35"/>
      <c r="AN354" s="278"/>
      <c r="AO354" s="278"/>
      <c r="AP354" s="278"/>
      <c r="AQ354" s="278"/>
      <c r="AR354" s="278"/>
      <c r="AS354" s="278"/>
      <c r="AT354" s="278"/>
      <c r="AU354" s="278"/>
      <c r="AV354" s="278"/>
      <c r="AW354" s="278"/>
      <c r="AX354" s="278"/>
      <c r="AY354" s="278"/>
      <c r="BB354" s="278"/>
      <c r="BC354" s="278"/>
      <c r="BD354" s="278"/>
      <c r="BE354" s="278"/>
      <c r="BF354" s="278"/>
      <c r="BG354" s="278"/>
      <c r="BH354" s="278"/>
      <c r="DB354" s="300"/>
    </row>
    <row r="355" spans="1:106" ht="27" customHeight="1" x14ac:dyDescent="0.35">
      <c r="A355" s="35"/>
      <c r="B355" s="35"/>
      <c r="C355" s="98"/>
      <c r="D355" s="35"/>
      <c r="E355" s="35"/>
      <c r="F355" s="32"/>
      <c r="G355" s="32"/>
      <c r="H355" s="32"/>
      <c r="I355" s="32"/>
      <c r="J355" s="32"/>
      <c r="K355" s="32"/>
      <c r="L355" s="33"/>
      <c r="M355" s="32"/>
      <c r="N355" s="32"/>
      <c r="O355" s="32"/>
      <c r="P355" s="33"/>
      <c r="Q355" s="33"/>
      <c r="R355" s="33"/>
      <c r="S355" s="33"/>
      <c r="T355" s="89"/>
      <c r="U355" s="89"/>
      <c r="V355" s="33"/>
      <c r="W355" s="33"/>
      <c r="X355" s="35"/>
      <c r="Y355" s="35"/>
      <c r="Z355" s="32"/>
      <c r="AA355" s="32"/>
      <c r="AB355" s="32"/>
      <c r="AC355" s="32"/>
      <c r="AD355" s="32"/>
      <c r="AE355" s="32"/>
      <c r="AF355" s="32"/>
      <c r="AG355" s="32"/>
      <c r="AH355" s="32"/>
      <c r="AI355" s="130"/>
      <c r="AJ355" s="92"/>
      <c r="AK355" s="52"/>
      <c r="AL355" s="35"/>
      <c r="AM355" s="35"/>
      <c r="AN355" s="278"/>
      <c r="AO355" s="278"/>
      <c r="AP355" s="278"/>
      <c r="AQ355" s="278"/>
      <c r="AR355" s="278"/>
      <c r="AS355" s="278"/>
      <c r="AT355" s="278"/>
      <c r="AU355" s="278"/>
      <c r="AV355" s="278"/>
      <c r="AW355" s="278"/>
      <c r="AX355" s="278"/>
      <c r="AY355" s="278"/>
      <c r="BB355" s="278"/>
      <c r="BC355" s="278"/>
      <c r="BD355" s="278"/>
      <c r="BE355" s="278"/>
      <c r="BF355" s="278"/>
      <c r="BG355" s="278"/>
      <c r="BH355" s="278"/>
      <c r="DB355" s="300"/>
    </row>
    <row r="356" spans="1:106" ht="31.5" customHeight="1" x14ac:dyDescent="0.35">
      <c r="A356" s="44"/>
      <c r="B356" s="32"/>
      <c r="C356" s="137"/>
      <c r="D356" s="35"/>
      <c r="E356" s="35"/>
      <c r="F356" s="31"/>
      <c r="G356" s="32"/>
      <c r="H356" s="32"/>
      <c r="I356" s="32"/>
      <c r="J356" s="32"/>
      <c r="K356" s="32"/>
      <c r="L356" s="33"/>
      <c r="M356" s="32"/>
      <c r="N356" s="32"/>
      <c r="O356" s="32"/>
      <c r="P356" s="33"/>
      <c r="Q356" s="33"/>
      <c r="R356" s="33"/>
      <c r="S356" s="33"/>
      <c r="T356" s="89"/>
      <c r="U356" s="89"/>
      <c r="V356" s="33"/>
      <c r="W356" s="33"/>
      <c r="X356" s="40"/>
      <c r="Y356" s="36"/>
      <c r="Z356" s="32"/>
      <c r="AA356" s="32"/>
      <c r="AB356" s="32"/>
      <c r="AC356" s="32"/>
      <c r="AD356" s="32"/>
      <c r="AE356" s="32"/>
      <c r="AF356" s="32"/>
      <c r="AG356" s="32"/>
      <c r="AH356" s="32"/>
      <c r="AI356" s="130"/>
      <c r="AJ356" s="92"/>
      <c r="AK356" s="52"/>
      <c r="AL356" s="35"/>
      <c r="AM356" s="35"/>
      <c r="AN356" s="278"/>
      <c r="AO356" s="278"/>
      <c r="AP356" s="278"/>
      <c r="AQ356" s="278"/>
      <c r="AR356" s="278"/>
      <c r="AS356" s="278"/>
      <c r="AT356" s="278"/>
      <c r="AU356" s="278"/>
      <c r="AV356" s="278"/>
      <c r="AW356" s="278"/>
      <c r="AX356" s="278"/>
      <c r="AY356" s="278"/>
      <c r="BB356" s="278"/>
      <c r="BC356" s="278"/>
      <c r="BD356" s="278"/>
      <c r="BE356" s="278"/>
      <c r="BF356" s="278"/>
      <c r="BG356" s="278"/>
      <c r="BH356" s="278"/>
      <c r="DB356" s="300"/>
    </row>
    <row r="357" spans="1:106" x14ac:dyDescent="0.35">
      <c r="A357" s="44"/>
      <c r="B357" s="32"/>
      <c r="C357" s="137"/>
      <c r="D357" s="35"/>
      <c r="E357" s="35" t="s">
        <v>839</v>
      </c>
      <c r="F357" s="32"/>
      <c r="G357" s="32"/>
      <c r="H357" s="32"/>
      <c r="I357" s="32"/>
      <c r="J357" s="32"/>
      <c r="K357" s="32"/>
      <c r="L357" s="33"/>
      <c r="M357" s="32"/>
      <c r="N357" s="32"/>
      <c r="O357" s="32"/>
      <c r="P357" s="33"/>
      <c r="Q357" s="33"/>
      <c r="R357" s="33"/>
      <c r="S357" s="33"/>
      <c r="T357" s="89"/>
      <c r="U357" s="89"/>
      <c r="V357" s="33"/>
      <c r="W357" s="33"/>
      <c r="X357" s="32"/>
      <c r="Y357" s="32"/>
      <c r="Z357" s="32"/>
      <c r="AA357" s="32"/>
      <c r="AB357" s="32"/>
      <c r="AC357" s="32"/>
      <c r="AD357" s="32"/>
      <c r="AE357" s="32"/>
      <c r="AF357" s="32"/>
      <c r="AG357" s="32"/>
      <c r="AH357" s="32"/>
      <c r="AI357" s="130"/>
      <c r="AJ357" s="92"/>
      <c r="AK357" s="52"/>
      <c r="AL357" s="35"/>
      <c r="AM357" s="35"/>
      <c r="AN357" s="278"/>
      <c r="AO357" s="278"/>
      <c r="AP357" s="278"/>
      <c r="AQ357" s="278"/>
      <c r="AR357" s="278"/>
      <c r="AS357" s="278"/>
      <c r="AT357" s="278"/>
      <c r="AU357" s="278"/>
      <c r="AV357" s="278"/>
      <c r="AW357" s="278"/>
      <c r="AX357" s="278"/>
      <c r="AY357" s="278"/>
      <c r="BB357" s="278"/>
      <c r="BC357" s="278"/>
      <c r="BD357" s="278"/>
      <c r="BE357" s="278"/>
      <c r="BF357" s="278"/>
      <c r="BG357" s="278"/>
      <c r="BH357" s="278"/>
    </row>
    <row r="358" spans="1:106" x14ac:dyDescent="0.35">
      <c r="A358" s="44"/>
      <c r="B358" s="32"/>
      <c r="C358" s="137"/>
      <c r="D358" s="35"/>
      <c r="E358" s="35"/>
      <c r="F358" s="32"/>
      <c r="G358" s="32"/>
      <c r="H358" s="32"/>
      <c r="I358" s="32"/>
      <c r="J358" s="32"/>
      <c r="K358" s="32"/>
      <c r="L358" s="33"/>
      <c r="M358" s="32"/>
      <c r="N358" s="32"/>
      <c r="O358" s="32"/>
      <c r="P358" s="33"/>
      <c r="Q358" s="33"/>
      <c r="R358" s="33"/>
      <c r="S358" s="33"/>
      <c r="T358" s="89"/>
      <c r="U358" s="89"/>
      <c r="V358" s="33"/>
      <c r="W358" s="33"/>
      <c r="X358" s="33"/>
      <c r="Y358" s="33"/>
      <c r="Z358" s="32"/>
      <c r="AA358" s="32"/>
      <c r="AB358" s="32"/>
      <c r="AC358" s="32"/>
      <c r="AD358" s="32"/>
      <c r="AE358" s="32"/>
      <c r="AF358" s="32"/>
      <c r="AG358" s="32"/>
      <c r="AH358" s="32"/>
      <c r="AI358" s="130"/>
      <c r="AJ358" s="92"/>
      <c r="AK358" s="52"/>
      <c r="AL358" s="35"/>
      <c r="AM358" s="35"/>
      <c r="AN358" s="278"/>
      <c r="AO358" s="278"/>
      <c r="AP358" s="278"/>
      <c r="AQ358" s="278"/>
      <c r="AR358" s="278"/>
      <c r="AS358" s="278"/>
      <c r="AT358" s="278"/>
      <c r="AU358" s="278"/>
      <c r="AV358" s="278"/>
      <c r="AW358" s="278"/>
      <c r="AX358" s="278"/>
      <c r="AY358" s="278"/>
      <c r="BB358" s="278"/>
      <c r="BC358" s="278"/>
      <c r="BD358" s="278"/>
      <c r="BE358" s="278"/>
      <c r="BF358" s="278"/>
      <c r="BG358" s="278"/>
      <c r="BH358" s="278"/>
    </row>
    <row r="359" spans="1:106" x14ac:dyDescent="0.35">
      <c r="A359" s="44"/>
      <c r="B359" s="32"/>
      <c r="C359" s="137"/>
      <c r="D359" s="35"/>
      <c r="E359" s="35"/>
      <c r="F359" s="32"/>
      <c r="G359" s="32"/>
      <c r="H359" s="32"/>
      <c r="I359" s="32"/>
      <c r="J359" s="32"/>
      <c r="K359" s="32"/>
      <c r="L359" s="33"/>
      <c r="M359" s="32"/>
      <c r="N359" s="32"/>
      <c r="O359" s="32"/>
      <c r="P359" s="33"/>
      <c r="Q359" s="33"/>
      <c r="R359" s="33"/>
      <c r="S359" s="33"/>
      <c r="T359" s="89"/>
      <c r="U359" s="89"/>
      <c r="V359" s="33"/>
      <c r="W359" s="33"/>
      <c r="X359" s="32"/>
      <c r="Y359" s="32"/>
      <c r="Z359" s="32"/>
      <c r="AA359" s="32"/>
      <c r="AB359" s="32"/>
      <c r="AC359" s="32"/>
      <c r="AD359" s="32"/>
      <c r="AE359" s="32"/>
      <c r="AF359" s="32"/>
      <c r="AG359" s="32"/>
      <c r="AH359" s="32"/>
      <c r="AI359" s="130"/>
      <c r="AJ359" s="92"/>
      <c r="AK359" s="52"/>
      <c r="AL359" s="35"/>
      <c r="AM359" s="35"/>
      <c r="AN359" s="278"/>
      <c r="AO359" s="278"/>
      <c r="AP359" s="278"/>
      <c r="AQ359" s="278"/>
      <c r="AR359" s="278"/>
      <c r="AS359" s="278"/>
      <c r="AT359" s="278"/>
      <c r="AU359" s="278"/>
      <c r="AV359" s="278"/>
      <c r="AW359" s="278"/>
      <c r="AX359" s="278"/>
      <c r="AY359" s="278"/>
      <c r="BB359" s="278"/>
      <c r="BC359" s="278"/>
      <c r="BD359" s="278"/>
      <c r="BE359" s="278"/>
      <c r="BF359" s="278"/>
      <c r="BG359" s="278"/>
      <c r="BH359" s="278"/>
    </row>
    <row r="360" spans="1:106" x14ac:dyDescent="0.35">
      <c r="A360" s="97"/>
      <c r="B360" s="32"/>
      <c r="C360" s="137"/>
      <c r="D360" s="35"/>
      <c r="E360" s="35"/>
      <c r="F360" s="32"/>
      <c r="G360" s="32"/>
      <c r="H360" s="32"/>
      <c r="I360" s="32"/>
      <c r="J360" s="32"/>
      <c r="K360" s="32"/>
      <c r="L360" s="33"/>
      <c r="M360" s="32"/>
      <c r="N360" s="32"/>
      <c r="O360" s="32"/>
      <c r="P360" s="33"/>
      <c r="Q360" s="33"/>
      <c r="R360" s="33"/>
      <c r="S360" s="33"/>
      <c r="T360" s="89"/>
      <c r="U360" s="89"/>
      <c r="V360" s="33"/>
      <c r="W360" s="33"/>
      <c r="X360" s="32"/>
      <c r="Y360" s="32"/>
      <c r="Z360" s="32"/>
      <c r="AA360" s="32"/>
      <c r="AB360" s="32"/>
      <c r="AC360" s="32"/>
      <c r="AD360" s="32"/>
      <c r="AE360" s="32"/>
      <c r="AF360" s="32"/>
      <c r="AG360" s="32"/>
      <c r="AH360" s="32"/>
      <c r="AI360" s="130"/>
      <c r="AJ360" s="92"/>
      <c r="AK360" s="52"/>
      <c r="AL360" s="35"/>
      <c r="AM360" s="35"/>
      <c r="AN360" s="278"/>
      <c r="AO360" s="278"/>
      <c r="AP360" s="278"/>
      <c r="AQ360" s="278"/>
      <c r="AR360" s="278"/>
      <c r="AS360" s="278"/>
      <c r="AT360" s="278"/>
      <c r="AU360" s="278"/>
      <c r="AV360" s="278"/>
      <c r="AW360" s="278"/>
      <c r="AX360" s="278"/>
      <c r="AY360" s="278"/>
      <c r="BB360" s="278"/>
      <c r="BC360" s="278"/>
      <c r="BD360" s="278"/>
      <c r="BE360" s="278"/>
      <c r="BF360" s="278"/>
      <c r="BG360" s="278"/>
      <c r="BH360" s="278"/>
    </row>
    <row r="361" spans="1:106" x14ac:dyDescent="0.35">
      <c r="D361" s="35"/>
      <c r="E361" s="35"/>
      <c r="F361" s="32"/>
      <c r="G361" s="32"/>
      <c r="H361" s="32"/>
      <c r="I361" s="32"/>
      <c r="J361" s="32"/>
      <c r="K361" s="32"/>
      <c r="L361" s="33"/>
      <c r="M361" s="32"/>
      <c r="N361" s="32"/>
      <c r="O361" s="32"/>
      <c r="P361" s="33"/>
      <c r="Q361" s="33"/>
      <c r="R361" s="33"/>
      <c r="S361" s="33"/>
      <c r="T361" s="89"/>
      <c r="U361" s="89"/>
      <c r="V361" s="33"/>
      <c r="W361" s="33"/>
      <c r="X361" s="32"/>
      <c r="Y361" s="31"/>
      <c r="Z361" s="32"/>
      <c r="AA361" s="32"/>
      <c r="AB361" s="32"/>
      <c r="AC361" s="32"/>
      <c r="AD361" s="32"/>
      <c r="AE361" s="32"/>
      <c r="AF361" s="32"/>
      <c r="AG361" s="32"/>
      <c r="AH361" s="32"/>
      <c r="AI361" s="130"/>
      <c r="AJ361" s="92"/>
      <c r="AK361" s="52"/>
      <c r="AL361" s="35"/>
      <c r="AM361" s="35"/>
      <c r="AN361" s="278"/>
      <c r="AO361" s="278"/>
      <c r="AP361" s="278"/>
      <c r="AQ361" s="278"/>
      <c r="AR361" s="278"/>
      <c r="AS361" s="278"/>
      <c r="AT361" s="278"/>
      <c r="AU361" s="278"/>
      <c r="AV361" s="278"/>
      <c r="AW361" s="278"/>
      <c r="AX361" s="278"/>
      <c r="AY361" s="278"/>
      <c r="BB361" s="278"/>
      <c r="BC361" s="278"/>
      <c r="BD361" s="278"/>
      <c r="BE361" s="278"/>
      <c r="BF361" s="278"/>
      <c r="BG361" s="278"/>
      <c r="BH361" s="278"/>
    </row>
    <row r="362" spans="1:106" x14ac:dyDescent="0.35">
      <c r="D362" s="35"/>
      <c r="E362" s="35"/>
      <c r="F362" s="32"/>
      <c r="G362" s="32"/>
      <c r="H362" s="32"/>
      <c r="I362" s="32"/>
      <c r="J362" s="32"/>
      <c r="K362" s="32"/>
      <c r="L362" s="33"/>
      <c r="M362" s="32"/>
      <c r="N362" s="32"/>
      <c r="O362" s="32"/>
      <c r="P362" s="33"/>
      <c r="Q362" s="33"/>
      <c r="R362" s="33"/>
      <c r="S362" s="33"/>
      <c r="T362" s="89"/>
      <c r="U362" s="89"/>
      <c r="V362" s="33"/>
      <c r="W362" s="33"/>
      <c r="X362" s="32"/>
      <c r="Y362" s="32"/>
      <c r="Z362" s="32"/>
      <c r="AA362" s="32"/>
      <c r="AB362" s="32"/>
      <c r="AC362" s="32"/>
      <c r="AD362" s="32"/>
      <c r="AE362" s="32"/>
      <c r="AF362" s="32"/>
      <c r="AG362" s="32"/>
      <c r="AH362" s="32"/>
      <c r="AI362" s="130"/>
      <c r="AJ362" s="92"/>
      <c r="AK362" s="52"/>
      <c r="AL362" s="35"/>
      <c r="AM362" s="35"/>
      <c r="AN362" s="278"/>
      <c r="AO362" s="278"/>
      <c r="AP362" s="278"/>
      <c r="AQ362" s="278"/>
      <c r="AR362" s="278"/>
      <c r="AS362" s="278"/>
      <c r="AT362" s="278"/>
      <c r="AU362" s="278"/>
      <c r="AV362" s="278"/>
      <c r="AW362" s="278"/>
      <c r="AX362" s="278"/>
      <c r="AY362" s="278"/>
      <c r="BB362" s="278"/>
      <c r="BC362" s="278"/>
      <c r="BD362" s="278"/>
      <c r="BE362" s="278"/>
      <c r="BF362" s="278"/>
      <c r="BG362" s="278"/>
      <c r="BH362" s="278"/>
    </row>
    <row r="363" spans="1:106" x14ac:dyDescent="0.35">
      <c r="D363" s="35"/>
      <c r="E363" s="35"/>
      <c r="F363" s="32"/>
      <c r="G363" s="32"/>
      <c r="H363" s="32"/>
      <c r="I363" s="32"/>
      <c r="J363" s="32"/>
      <c r="K363" s="32"/>
      <c r="L363" s="33"/>
      <c r="M363" s="32"/>
      <c r="N363" s="32"/>
      <c r="O363" s="32"/>
      <c r="P363" s="33"/>
      <c r="Q363" s="33"/>
      <c r="R363" s="33"/>
      <c r="S363" s="33"/>
      <c r="T363" s="89"/>
      <c r="U363" s="89"/>
      <c r="V363" s="33"/>
      <c r="W363" s="33"/>
      <c r="X363" s="32"/>
      <c r="Y363" s="32"/>
      <c r="Z363" s="32"/>
      <c r="AA363" s="32"/>
      <c r="AB363" s="32"/>
      <c r="AC363" s="32"/>
      <c r="AD363" s="32"/>
      <c r="AE363" s="32"/>
      <c r="AF363" s="32"/>
      <c r="AG363" s="32"/>
      <c r="AH363" s="32"/>
      <c r="AI363" s="130"/>
      <c r="AJ363" s="92"/>
      <c r="AK363" s="52"/>
      <c r="AL363" s="35"/>
      <c r="AM363" s="35"/>
      <c r="AN363" s="278"/>
      <c r="AO363" s="278"/>
      <c r="AP363" s="278"/>
      <c r="AQ363" s="278"/>
      <c r="AR363" s="278"/>
      <c r="AS363" s="278"/>
      <c r="AT363" s="278"/>
      <c r="AU363" s="278"/>
      <c r="AV363" s="278"/>
      <c r="AW363" s="278"/>
      <c r="AX363" s="278"/>
      <c r="AY363" s="278"/>
      <c r="BB363" s="278"/>
      <c r="BC363" s="278"/>
      <c r="BD363" s="278"/>
      <c r="BE363" s="278"/>
      <c r="BF363" s="278"/>
      <c r="BG363" s="278"/>
      <c r="BH363" s="278"/>
    </row>
    <row r="364" spans="1:106" x14ac:dyDescent="0.35">
      <c r="D364" s="35"/>
      <c r="E364" s="35"/>
      <c r="F364" s="32"/>
      <c r="G364" s="32"/>
      <c r="H364" s="32"/>
      <c r="I364" s="32"/>
      <c r="J364" s="32"/>
      <c r="K364" s="32"/>
      <c r="L364" s="33"/>
      <c r="M364" s="32"/>
      <c r="N364" s="32"/>
      <c r="O364" s="32"/>
      <c r="P364" s="33"/>
      <c r="Q364" s="33"/>
      <c r="R364" s="33"/>
      <c r="S364" s="33"/>
      <c r="T364" s="89"/>
      <c r="U364" s="89"/>
      <c r="V364" s="33"/>
      <c r="W364" s="33"/>
      <c r="X364" s="32"/>
      <c r="Y364" s="32"/>
      <c r="Z364" s="32"/>
      <c r="AA364" s="32"/>
      <c r="AB364" s="32"/>
      <c r="AC364" s="32"/>
      <c r="AD364" s="32"/>
      <c r="AE364" s="32"/>
      <c r="AF364" s="32"/>
      <c r="AG364" s="32"/>
      <c r="AH364" s="32"/>
      <c r="AI364" s="130"/>
      <c r="AJ364" s="92"/>
      <c r="AK364" s="52"/>
      <c r="AL364" s="35"/>
      <c r="AM364" s="35"/>
      <c r="AN364" s="278"/>
      <c r="AO364" s="278"/>
      <c r="AP364" s="278"/>
      <c r="AQ364" s="278"/>
      <c r="AR364" s="278"/>
      <c r="AS364" s="278"/>
      <c r="AT364" s="278"/>
      <c r="AU364" s="278"/>
      <c r="AV364" s="278"/>
      <c r="AW364" s="278"/>
      <c r="AX364" s="278"/>
      <c r="AY364" s="278"/>
      <c r="BB364" s="278"/>
      <c r="BC364" s="278"/>
      <c r="BD364" s="278"/>
      <c r="BE364" s="278"/>
      <c r="BF364" s="278"/>
      <c r="BG364" s="278"/>
      <c r="BH364" s="278"/>
    </row>
    <row r="365" spans="1:106" x14ac:dyDescent="0.35">
      <c r="D365" s="35"/>
      <c r="E365" s="35"/>
      <c r="F365" s="32"/>
      <c r="G365" s="32"/>
      <c r="H365" s="32"/>
      <c r="I365" s="32"/>
      <c r="J365" s="32"/>
      <c r="K365" s="32"/>
      <c r="L365" s="33"/>
      <c r="M365" s="32"/>
      <c r="N365" s="32"/>
      <c r="O365" s="32"/>
      <c r="P365" s="33"/>
      <c r="Q365" s="33"/>
      <c r="R365" s="33"/>
      <c r="S365" s="33"/>
      <c r="T365" s="89"/>
      <c r="U365" s="89"/>
      <c r="V365" s="33"/>
      <c r="W365" s="33"/>
      <c r="X365" s="32"/>
      <c r="Y365" s="32"/>
      <c r="Z365" s="32"/>
      <c r="AA365" s="32"/>
      <c r="AB365" s="32"/>
      <c r="AC365" s="32"/>
      <c r="AD365" s="32"/>
      <c r="AE365" s="32"/>
      <c r="AF365" s="32"/>
      <c r="AG365" s="32"/>
      <c r="AH365" s="32"/>
      <c r="AI365" s="130"/>
      <c r="AJ365" s="92"/>
      <c r="AK365" s="52"/>
      <c r="AL365" s="35"/>
      <c r="AM365" s="35"/>
      <c r="AN365" s="278"/>
      <c r="AO365" s="278"/>
      <c r="AP365" s="278"/>
      <c r="AQ365" s="278"/>
      <c r="AR365" s="278"/>
      <c r="AS365" s="278"/>
      <c r="AT365" s="278"/>
      <c r="AU365" s="278"/>
      <c r="AV365" s="278"/>
      <c r="AW365" s="278"/>
      <c r="AX365" s="278"/>
      <c r="AY365" s="278"/>
      <c r="BB365" s="278"/>
      <c r="BC365" s="278"/>
      <c r="BD365" s="278"/>
      <c r="BE365" s="278"/>
      <c r="BF365" s="278"/>
      <c r="BG365" s="278"/>
      <c r="BH365" s="278"/>
    </row>
    <row r="366" spans="1:106" x14ac:dyDescent="0.35">
      <c r="D366" s="35"/>
      <c r="E366" s="35"/>
      <c r="F366" s="32"/>
      <c r="G366" s="32"/>
      <c r="H366" s="32"/>
      <c r="I366" s="32"/>
      <c r="J366" s="32"/>
      <c r="K366" s="32"/>
      <c r="L366" s="33"/>
      <c r="M366" s="32"/>
      <c r="N366" s="32"/>
      <c r="O366" s="32"/>
      <c r="P366" s="33"/>
      <c r="Q366" s="33"/>
      <c r="R366" s="33"/>
      <c r="S366" s="33"/>
      <c r="T366" s="89"/>
      <c r="U366" s="89"/>
      <c r="V366" s="33"/>
      <c r="W366" s="33"/>
      <c r="X366" s="32"/>
      <c r="Y366" s="32"/>
      <c r="Z366" s="32"/>
      <c r="AA366" s="32"/>
      <c r="AB366" s="32"/>
      <c r="AC366" s="32"/>
      <c r="AD366" s="32"/>
      <c r="AE366" s="32"/>
      <c r="AF366" s="32"/>
      <c r="AG366" s="32"/>
      <c r="AH366" s="32"/>
      <c r="AI366" s="130"/>
      <c r="AJ366" s="92"/>
      <c r="AK366" s="52"/>
      <c r="AL366" s="35"/>
      <c r="AM366" s="35"/>
      <c r="AN366" s="278"/>
      <c r="AO366" s="278"/>
      <c r="AP366" s="278"/>
      <c r="AQ366" s="278"/>
      <c r="AR366" s="278"/>
      <c r="AS366" s="278"/>
      <c r="AT366" s="278"/>
      <c r="AU366" s="278"/>
      <c r="AV366" s="278"/>
      <c r="AW366" s="278"/>
      <c r="AX366" s="278"/>
      <c r="AY366" s="278"/>
      <c r="BB366" s="278"/>
      <c r="BC366" s="278"/>
      <c r="BD366" s="278"/>
      <c r="BE366" s="278"/>
      <c r="BF366" s="278"/>
      <c r="BG366" s="278"/>
      <c r="BH366" s="278"/>
    </row>
    <row r="367" spans="1:106" x14ac:dyDescent="0.35">
      <c r="D367" s="35"/>
      <c r="E367" s="35"/>
      <c r="F367" s="32"/>
      <c r="G367" s="32"/>
      <c r="H367" s="32"/>
      <c r="I367" s="32"/>
      <c r="J367" s="32"/>
      <c r="K367" s="32"/>
      <c r="L367" s="33"/>
      <c r="M367" s="32"/>
      <c r="N367" s="32"/>
      <c r="O367" s="32"/>
      <c r="P367" s="33"/>
      <c r="Q367" s="33"/>
      <c r="R367" s="33"/>
      <c r="S367" s="33"/>
      <c r="T367" s="89"/>
      <c r="U367" s="89"/>
      <c r="V367" s="33"/>
      <c r="W367" s="33"/>
      <c r="X367" s="32"/>
      <c r="Y367" s="32"/>
      <c r="Z367" s="32"/>
      <c r="AA367" s="32"/>
      <c r="AB367" s="32"/>
      <c r="AC367" s="32"/>
      <c r="AD367" s="32"/>
      <c r="AE367" s="32"/>
      <c r="AF367" s="32"/>
      <c r="AG367" s="32"/>
      <c r="AH367" s="32"/>
      <c r="AI367" s="130"/>
      <c r="AJ367" s="92"/>
      <c r="AK367" s="52"/>
      <c r="AL367" s="35"/>
      <c r="AM367" s="35"/>
      <c r="AN367" s="278"/>
      <c r="AO367" s="278"/>
      <c r="AP367" s="278"/>
      <c r="AQ367" s="278"/>
      <c r="AR367" s="278"/>
      <c r="AS367" s="278"/>
      <c r="AT367" s="278"/>
      <c r="AU367" s="278"/>
      <c r="AV367" s="278"/>
      <c r="AW367" s="278"/>
      <c r="AX367" s="278"/>
      <c r="AY367" s="278"/>
      <c r="BB367" s="278"/>
      <c r="BC367" s="278"/>
      <c r="BD367" s="278"/>
      <c r="BE367" s="278"/>
      <c r="BF367" s="278"/>
      <c r="BG367" s="278"/>
      <c r="BH367" s="278"/>
    </row>
    <row r="368" spans="1:106" x14ac:dyDescent="0.35">
      <c r="D368" s="35"/>
      <c r="E368" s="35"/>
      <c r="F368" s="32"/>
      <c r="G368" s="32"/>
      <c r="H368" s="32"/>
      <c r="I368" s="32"/>
      <c r="J368" s="32"/>
      <c r="K368" s="32"/>
      <c r="L368" s="33"/>
      <c r="M368" s="32"/>
      <c r="N368" s="32"/>
      <c r="O368" s="32"/>
      <c r="P368" s="33"/>
      <c r="Q368" s="33"/>
      <c r="R368" s="33"/>
      <c r="S368" s="33"/>
      <c r="T368" s="89"/>
      <c r="U368" s="89"/>
      <c r="V368" s="33"/>
      <c r="W368" s="33"/>
      <c r="X368" s="32"/>
      <c r="Y368" s="32"/>
      <c r="Z368" s="32"/>
      <c r="AA368" s="32"/>
      <c r="AB368" s="32"/>
      <c r="AC368" s="32"/>
      <c r="AD368" s="32"/>
      <c r="AE368" s="32"/>
      <c r="AF368" s="32"/>
      <c r="AG368" s="32"/>
      <c r="AH368" s="32"/>
      <c r="AI368" s="130"/>
      <c r="AJ368" s="92"/>
      <c r="AK368" s="52"/>
      <c r="AL368" s="35"/>
      <c r="AM368" s="35"/>
      <c r="AN368" s="278"/>
      <c r="AO368" s="278"/>
      <c r="AP368" s="278"/>
      <c r="AQ368" s="278"/>
      <c r="AR368" s="278"/>
      <c r="AS368" s="278"/>
      <c r="AT368" s="278"/>
      <c r="AU368" s="278"/>
      <c r="AV368" s="278"/>
      <c r="AW368" s="278"/>
      <c r="AX368" s="278"/>
      <c r="AY368" s="278"/>
      <c r="BB368" s="278"/>
      <c r="BC368" s="278"/>
      <c r="BD368" s="278"/>
      <c r="BE368" s="278"/>
      <c r="BF368" s="278"/>
      <c r="BG368" s="278"/>
      <c r="BH368" s="278"/>
    </row>
    <row r="369" spans="4:60" x14ac:dyDescent="0.35">
      <c r="D369" s="35"/>
      <c r="E369" s="35"/>
      <c r="F369" s="32"/>
      <c r="G369" s="32"/>
      <c r="H369" s="32"/>
      <c r="I369" s="32"/>
      <c r="J369" s="32"/>
      <c r="K369" s="32"/>
      <c r="L369" s="33"/>
      <c r="M369" s="32"/>
      <c r="N369" s="32"/>
      <c r="O369" s="32"/>
      <c r="P369" s="33"/>
      <c r="Q369" s="33"/>
      <c r="R369" s="33"/>
      <c r="S369" s="33"/>
      <c r="T369" s="89"/>
      <c r="U369" s="89"/>
      <c r="V369" s="33"/>
      <c r="W369" s="33"/>
      <c r="X369" s="32"/>
      <c r="Y369" s="32"/>
      <c r="Z369" s="32"/>
      <c r="AA369" s="32"/>
      <c r="AB369" s="32"/>
      <c r="AC369" s="32"/>
      <c r="AD369" s="32"/>
      <c r="AE369" s="32"/>
      <c r="AF369" s="32"/>
      <c r="AG369" s="32"/>
      <c r="AH369" s="32"/>
      <c r="AI369" s="130"/>
      <c r="AJ369" s="92"/>
      <c r="AK369" s="52"/>
      <c r="AL369" s="35"/>
      <c r="AM369" s="35"/>
      <c r="AN369" s="278"/>
      <c r="AO369" s="278"/>
      <c r="AP369" s="278"/>
      <c r="AQ369" s="278"/>
      <c r="AR369" s="278"/>
      <c r="AS369" s="278"/>
      <c r="AT369" s="278"/>
      <c r="AU369" s="278"/>
      <c r="AV369" s="278"/>
      <c r="AW369" s="278"/>
      <c r="AX369" s="278"/>
      <c r="AY369" s="278"/>
      <c r="BB369" s="278"/>
      <c r="BC369" s="278"/>
      <c r="BD369" s="278"/>
      <c r="BE369" s="278"/>
      <c r="BF369" s="278"/>
      <c r="BG369" s="278"/>
      <c r="BH369" s="278"/>
    </row>
    <row r="370" spans="4:60" x14ac:dyDescent="0.35">
      <c r="D370" s="35"/>
      <c r="E370" s="35"/>
      <c r="F370" s="32"/>
      <c r="G370" s="32"/>
      <c r="H370" s="32"/>
      <c r="I370" s="32"/>
      <c r="J370" s="32"/>
      <c r="K370" s="32"/>
      <c r="L370" s="33"/>
      <c r="M370" s="32"/>
      <c r="N370" s="32"/>
      <c r="O370" s="32"/>
      <c r="P370" s="33"/>
      <c r="Q370" s="33"/>
      <c r="R370" s="33"/>
      <c r="S370" s="33"/>
      <c r="T370" s="89"/>
      <c r="U370" s="89"/>
      <c r="V370" s="33"/>
      <c r="W370" s="33"/>
      <c r="X370" s="32"/>
      <c r="Y370" s="32"/>
      <c r="Z370" s="32"/>
      <c r="AA370" s="32"/>
      <c r="AB370" s="32"/>
      <c r="AC370" s="32"/>
      <c r="AD370" s="32"/>
      <c r="AE370" s="32"/>
      <c r="AF370" s="32"/>
      <c r="AG370" s="32"/>
      <c r="AH370" s="32"/>
      <c r="AI370" s="130"/>
      <c r="AJ370" s="92"/>
      <c r="AK370" s="52"/>
      <c r="AL370" s="35"/>
      <c r="AM370" s="35"/>
      <c r="AN370" s="278"/>
      <c r="AO370" s="278"/>
      <c r="AP370" s="278"/>
      <c r="AQ370" s="278"/>
      <c r="AR370" s="278"/>
      <c r="AS370" s="278"/>
      <c r="AT370" s="278"/>
      <c r="AU370" s="278"/>
      <c r="AV370" s="278"/>
      <c r="AW370" s="278"/>
      <c r="AX370" s="278"/>
      <c r="AY370" s="278"/>
      <c r="BB370" s="278"/>
      <c r="BC370" s="278"/>
      <c r="BD370" s="278"/>
      <c r="BE370" s="278"/>
      <c r="BF370" s="278"/>
      <c r="BG370" s="278"/>
      <c r="BH370" s="278"/>
    </row>
    <row r="371" spans="4:60" x14ac:dyDescent="0.35">
      <c r="D371" s="35"/>
      <c r="E371" s="35"/>
      <c r="F371" s="32"/>
      <c r="G371" s="32"/>
      <c r="H371" s="32"/>
      <c r="I371" s="32"/>
      <c r="J371" s="32"/>
      <c r="K371" s="32"/>
      <c r="L371" s="33"/>
      <c r="M371" s="32"/>
      <c r="N371" s="32"/>
      <c r="O371" s="32"/>
      <c r="P371" s="33"/>
      <c r="Q371" s="33"/>
      <c r="R371" s="33"/>
      <c r="S371" s="33"/>
      <c r="T371" s="89"/>
      <c r="U371" s="89"/>
      <c r="V371" s="33"/>
      <c r="W371" s="33"/>
      <c r="X371" s="32"/>
      <c r="Y371" s="32"/>
      <c r="Z371" s="32"/>
      <c r="AA371" s="32"/>
      <c r="AB371" s="32"/>
      <c r="AC371" s="32"/>
      <c r="AD371" s="32"/>
      <c r="AE371" s="32"/>
      <c r="AF371" s="32"/>
      <c r="AG371" s="32"/>
      <c r="AH371" s="32"/>
      <c r="AI371" s="130"/>
      <c r="AJ371" s="92"/>
      <c r="AK371" s="52"/>
      <c r="AL371" s="35"/>
      <c r="AM371" s="35"/>
      <c r="AN371" s="278"/>
      <c r="AO371" s="278"/>
      <c r="AP371" s="278"/>
      <c r="AQ371" s="278"/>
      <c r="AR371" s="278"/>
      <c r="AS371" s="278"/>
      <c r="AT371" s="278"/>
      <c r="AU371" s="278"/>
      <c r="AV371" s="278"/>
      <c r="AW371" s="278"/>
      <c r="AX371" s="278"/>
      <c r="AY371" s="278"/>
      <c r="BB371" s="278"/>
      <c r="BC371" s="278"/>
      <c r="BD371" s="278"/>
      <c r="BE371" s="278"/>
      <c r="BF371" s="278"/>
      <c r="BG371" s="278"/>
      <c r="BH371" s="278"/>
    </row>
    <row r="372" spans="4:60" x14ac:dyDescent="0.35">
      <c r="D372" s="35"/>
      <c r="E372" s="35"/>
      <c r="F372" s="32"/>
      <c r="G372" s="32"/>
      <c r="H372" s="32"/>
      <c r="I372" s="32"/>
      <c r="J372" s="32"/>
      <c r="K372" s="32"/>
      <c r="L372" s="33"/>
      <c r="M372" s="32"/>
      <c r="N372" s="32"/>
      <c r="O372" s="32"/>
      <c r="P372" s="33"/>
      <c r="Q372" s="33"/>
      <c r="R372" s="33"/>
      <c r="S372" s="33"/>
      <c r="T372" s="89"/>
      <c r="U372" s="89"/>
      <c r="V372" s="33"/>
      <c r="W372" s="33"/>
      <c r="X372" s="32"/>
      <c r="Y372" s="32"/>
      <c r="Z372" s="32"/>
      <c r="AA372" s="32"/>
      <c r="AB372" s="32"/>
      <c r="AC372" s="32"/>
      <c r="AD372" s="32"/>
      <c r="AE372" s="32"/>
      <c r="AF372" s="32"/>
      <c r="AG372" s="32"/>
      <c r="AH372" s="32"/>
      <c r="AI372" s="130"/>
      <c r="AJ372" s="92"/>
      <c r="AK372" s="52"/>
      <c r="AL372" s="35"/>
      <c r="AM372" s="35"/>
      <c r="AN372" s="278"/>
      <c r="AO372" s="278"/>
      <c r="AP372" s="278"/>
      <c r="AQ372" s="278"/>
      <c r="AR372" s="278"/>
      <c r="AS372" s="278"/>
      <c r="AT372" s="278"/>
      <c r="AU372" s="278"/>
      <c r="AV372" s="278"/>
      <c r="AW372" s="278"/>
      <c r="AX372" s="278"/>
      <c r="AY372" s="278"/>
      <c r="BB372" s="278"/>
      <c r="BC372" s="278"/>
      <c r="BD372" s="278"/>
      <c r="BE372" s="278"/>
      <c r="BF372" s="278"/>
      <c r="BG372" s="278"/>
      <c r="BH372" s="278"/>
    </row>
    <row r="373" spans="4:60" x14ac:dyDescent="0.35">
      <c r="D373" s="35"/>
      <c r="E373" s="35"/>
      <c r="F373" s="32"/>
      <c r="G373" s="32"/>
      <c r="H373" s="32"/>
      <c r="I373" s="32"/>
      <c r="J373" s="32"/>
      <c r="K373" s="32"/>
      <c r="L373" s="33"/>
      <c r="M373" s="32"/>
      <c r="N373" s="32"/>
      <c r="O373" s="32"/>
      <c r="P373" s="33"/>
      <c r="Q373" s="33"/>
      <c r="R373" s="33"/>
      <c r="S373" s="33"/>
      <c r="T373" s="89"/>
      <c r="U373" s="89"/>
      <c r="V373" s="33"/>
      <c r="W373" s="33"/>
      <c r="X373" s="32"/>
      <c r="Y373" s="32"/>
      <c r="Z373" s="32"/>
      <c r="AA373" s="32"/>
      <c r="AB373" s="32"/>
      <c r="AC373" s="32"/>
      <c r="AD373" s="32"/>
      <c r="AE373" s="32"/>
      <c r="AF373" s="32"/>
      <c r="AG373" s="32"/>
      <c r="AH373" s="32"/>
      <c r="AI373" s="130"/>
      <c r="AJ373" s="92"/>
      <c r="AK373" s="52"/>
      <c r="AL373" s="35"/>
      <c r="AM373" s="35"/>
      <c r="AN373" s="278"/>
      <c r="AO373" s="278"/>
      <c r="AP373" s="278"/>
      <c r="AQ373" s="278"/>
      <c r="AR373" s="278"/>
      <c r="AS373" s="278"/>
      <c r="AT373" s="278"/>
      <c r="AU373" s="278"/>
      <c r="AV373" s="278"/>
      <c r="AW373" s="278"/>
      <c r="AX373" s="278"/>
      <c r="AY373" s="278"/>
      <c r="BB373" s="278"/>
      <c r="BC373" s="278"/>
      <c r="BD373" s="278"/>
      <c r="BE373" s="278"/>
      <c r="BF373" s="278"/>
      <c r="BG373" s="278"/>
      <c r="BH373" s="278"/>
    </row>
    <row r="374" spans="4:60" x14ac:dyDescent="0.35">
      <c r="D374" s="35"/>
      <c r="E374" s="35"/>
      <c r="F374" s="32"/>
      <c r="G374" s="32"/>
      <c r="H374" s="32"/>
      <c r="I374" s="32"/>
      <c r="J374" s="32"/>
      <c r="K374" s="32"/>
      <c r="L374" s="33"/>
      <c r="M374" s="32"/>
      <c r="N374" s="32"/>
      <c r="O374" s="32"/>
      <c r="P374" s="33"/>
      <c r="Q374" s="33"/>
      <c r="R374" s="33"/>
      <c r="S374" s="33"/>
      <c r="T374" s="89"/>
      <c r="U374" s="89"/>
      <c r="V374" s="33"/>
      <c r="W374" s="33"/>
      <c r="X374" s="32"/>
      <c r="Y374" s="32"/>
      <c r="Z374" s="32"/>
      <c r="AA374" s="32"/>
      <c r="AB374" s="32"/>
      <c r="AC374" s="32"/>
      <c r="AD374" s="32"/>
      <c r="AE374" s="32"/>
      <c r="AF374" s="32"/>
      <c r="AG374" s="32"/>
      <c r="AH374" s="32"/>
      <c r="AI374" s="130"/>
      <c r="AJ374" s="92"/>
      <c r="AK374" s="52"/>
      <c r="AL374" s="35"/>
      <c r="AM374" s="35"/>
      <c r="AN374" s="278"/>
      <c r="AO374" s="278"/>
      <c r="AP374" s="278"/>
      <c r="AQ374" s="278"/>
      <c r="AR374" s="278"/>
      <c r="AS374" s="278"/>
      <c r="AT374" s="278"/>
      <c r="AU374" s="278"/>
      <c r="AV374" s="278"/>
      <c r="AW374" s="278"/>
      <c r="AX374" s="278"/>
      <c r="AY374" s="278"/>
      <c r="BB374" s="278"/>
      <c r="BC374" s="278"/>
      <c r="BD374" s="278"/>
      <c r="BE374" s="278"/>
      <c r="BF374" s="278"/>
      <c r="BG374" s="278"/>
      <c r="BH374" s="278"/>
    </row>
    <row r="375" spans="4:60" x14ac:dyDescent="0.35">
      <c r="D375" s="35"/>
      <c r="E375" s="35"/>
      <c r="F375" s="32"/>
      <c r="G375" s="32"/>
      <c r="H375" s="32"/>
      <c r="I375" s="32"/>
      <c r="J375" s="32"/>
      <c r="K375" s="32"/>
      <c r="L375" s="33"/>
      <c r="M375" s="32"/>
      <c r="N375" s="32"/>
      <c r="O375" s="32"/>
      <c r="P375" s="33"/>
      <c r="Q375" s="33"/>
      <c r="R375" s="33"/>
      <c r="S375" s="33"/>
      <c r="T375" s="89"/>
      <c r="U375" s="89"/>
      <c r="V375" s="33"/>
      <c r="W375" s="33"/>
      <c r="X375" s="32"/>
      <c r="Y375" s="32"/>
      <c r="Z375" s="32"/>
      <c r="AA375" s="32"/>
      <c r="AB375" s="32"/>
      <c r="AC375" s="32"/>
      <c r="AD375" s="32"/>
      <c r="AE375" s="32"/>
      <c r="AF375" s="32"/>
      <c r="AG375" s="32"/>
      <c r="AH375" s="32"/>
      <c r="AI375" s="130"/>
      <c r="AJ375" s="92"/>
      <c r="AK375" s="52"/>
      <c r="AL375" s="35"/>
      <c r="AM375" s="35"/>
      <c r="AN375" s="278"/>
      <c r="AO375" s="278"/>
      <c r="AP375" s="278"/>
      <c r="AQ375" s="278"/>
      <c r="AR375" s="278"/>
      <c r="AS375" s="278"/>
      <c r="AT375" s="278"/>
      <c r="AU375" s="278"/>
      <c r="AV375" s="278"/>
      <c r="AW375" s="278"/>
      <c r="AX375" s="278"/>
      <c r="AY375" s="278"/>
      <c r="BB375" s="278"/>
      <c r="BC375" s="278"/>
      <c r="BD375" s="278"/>
      <c r="BE375" s="278"/>
      <c r="BF375" s="278"/>
      <c r="BG375" s="278"/>
      <c r="BH375" s="278"/>
    </row>
    <row r="376" spans="4:60" x14ac:dyDescent="0.35">
      <c r="D376" s="35"/>
      <c r="E376" s="35"/>
      <c r="F376" s="32"/>
      <c r="G376" s="32"/>
      <c r="H376" s="32"/>
      <c r="I376" s="32"/>
      <c r="J376" s="32"/>
      <c r="K376" s="32"/>
      <c r="L376" s="33"/>
      <c r="M376" s="32"/>
      <c r="N376" s="32"/>
      <c r="O376" s="32"/>
      <c r="P376" s="33"/>
      <c r="Q376" s="33"/>
      <c r="R376" s="33"/>
      <c r="S376" s="33"/>
      <c r="T376" s="89"/>
      <c r="U376" s="89"/>
      <c r="V376" s="33"/>
      <c r="W376" s="33"/>
      <c r="X376" s="32"/>
      <c r="Y376" s="32"/>
      <c r="Z376" s="32"/>
      <c r="AA376" s="32"/>
      <c r="AB376" s="32"/>
      <c r="AC376" s="32"/>
      <c r="AD376" s="32"/>
      <c r="AE376" s="32"/>
      <c r="AF376" s="32"/>
      <c r="AG376" s="32"/>
      <c r="AH376" s="32"/>
      <c r="AI376" s="130"/>
      <c r="AJ376" s="92"/>
      <c r="AK376" s="52"/>
      <c r="AL376" s="35"/>
      <c r="AM376" s="35"/>
      <c r="AN376" s="278"/>
      <c r="AO376" s="278"/>
      <c r="AP376" s="278"/>
      <c r="AQ376" s="278"/>
      <c r="AR376" s="278"/>
      <c r="AS376" s="278"/>
      <c r="AT376" s="278"/>
      <c r="AU376" s="278"/>
      <c r="AV376" s="278"/>
      <c r="AW376" s="278"/>
      <c r="AX376" s="278"/>
      <c r="AY376" s="278"/>
      <c r="BB376" s="278"/>
      <c r="BC376" s="278"/>
      <c r="BD376" s="278"/>
      <c r="BE376" s="278"/>
      <c r="BF376" s="278"/>
      <c r="BG376" s="278"/>
      <c r="BH376" s="278"/>
    </row>
    <row r="377" spans="4:60" x14ac:dyDescent="0.35">
      <c r="D377" s="35"/>
      <c r="E377" s="35"/>
      <c r="F377" s="32"/>
      <c r="G377" s="32"/>
      <c r="H377" s="32"/>
      <c r="I377" s="32"/>
      <c r="J377" s="32"/>
      <c r="K377" s="32"/>
      <c r="L377" s="33"/>
      <c r="M377" s="32"/>
      <c r="N377" s="32"/>
      <c r="O377" s="32"/>
      <c r="P377" s="33"/>
      <c r="Q377" s="33"/>
      <c r="R377" s="33"/>
      <c r="S377" s="33"/>
      <c r="T377" s="89"/>
      <c r="U377" s="89"/>
      <c r="V377" s="33"/>
      <c r="W377" s="33"/>
      <c r="X377" s="32"/>
      <c r="Y377" s="32"/>
      <c r="Z377" s="32"/>
      <c r="AA377" s="32"/>
      <c r="AB377" s="32"/>
      <c r="AC377" s="32"/>
      <c r="AD377" s="32"/>
      <c r="AE377" s="32"/>
      <c r="AF377" s="32"/>
      <c r="AG377" s="32"/>
      <c r="AH377" s="32"/>
      <c r="AI377" s="130"/>
      <c r="AJ377" s="92"/>
      <c r="AK377" s="52"/>
      <c r="AL377" s="35"/>
      <c r="AM377" s="35"/>
      <c r="AN377" s="278"/>
      <c r="AO377" s="278"/>
      <c r="AP377" s="278"/>
      <c r="AQ377" s="278"/>
      <c r="AR377" s="278"/>
      <c r="AS377" s="278"/>
      <c r="AT377" s="278"/>
      <c r="AU377" s="278"/>
      <c r="AV377" s="278"/>
      <c r="AW377" s="278"/>
      <c r="AX377" s="278"/>
      <c r="AY377" s="278"/>
      <c r="BB377" s="278"/>
      <c r="BC377" s="278"/>
      <c r="BD377" s="278"/>
      <c r="BE377" s="278"/>
      <c r="BF377" s="278"/>
      <c r="BG377" s="278"/>
      <c r="BH377" s="278"/>
    </row>
    <row r="378" spans="4:60" x14ac:dyDescent="0.35">
      <c r="D378" s="35"/>
      <c r="E378" s="35"/>
      <c r="F378" s="32"/>
      <c r="G378" s="32"/>
      <c r="H378" s="32"/>
      <c r="I378" s="32"/>
      <c r="J378" s="32"/>
      <c r="K378" s="32"/>
      <c r="L378" s="33"/>
      <c r="M378" s="32"/>
      <c r="N378" s="32"/>
      <c r="O378" s="32"/>
      <c r="P378" s="33"/>
      <c r="Q378" s="33"/>
      <c r="R378" s="33"/>
      <c r="S378" s="33"/>
      <c r="T378" s="89"/>
      <c r="U378" s="89"/>
      <c r="V378" s="33"/>
      <c r="W378" s="33"/>
      <c r="X378" s="32"/>
      <c r="Y378" s="32"/>
      <c r="Z378" s="32"/>
      <c r="AA378" s="32"/>
      <c r="AB378" s="32"/>
      <c r="AC378" s="32"/>
      <c r="AD378" s="32"/>
      <c r="AE378" s="32"/>
      <c r="AF378" s="32"/>
      <c r="AG378" s="32"/>
      <c r="AH378" s="32"/>
      <c r="AI378" s="130"/>
      <c r="AJ378" s="92"/>
      <c r="AK378" s="52"/>
      <c r="AL378" s="35"/>
      <c r="AM378" s="35"/>
      <c r="AN378" s="278"/>
      <c r="AO378" s="278"/>
      <c r="AP378" s="278"/>
      <c r="AQ378" s="278"/>
      <c r="AR378" s="278"/>
      <c r="AS378" s="278"/>
      <c r="AT378" s="278"/>
      <c r="AU378" s="278"/>
      <c r="AV378" s="278"/>
      <c r="AW378" s="278"/>
      <c r="AX378" s="278"/>
      <c r="AY378" s="278"/>
      <c r="BB378" s="278"/>
      <c r="BC378" s="278"/>
      <c r="BD378" s="278"/>
      <c r="BE378" s="278"/>
      <c r="BF378" s="278"/>
      <c r="BG378" s="278"/>
      <c r="BH378" s="278"/>
    </row>
    <row r="379" spans="4:60" x14ac:dyDescent="0.35">
      <c r="D379" s="35"/>
      <c r="E379" s="35"/>
      <c r="F379" s="32"/>
      <c r="G379" s="32"/>
      <c r="H379" s="32"/>
      <c r="I379" s="32"/>
      <c r="J379" s="32"/>
      <c r="K379" s="32"/>
      <c r="L379" s="33"/>
      <c r="M379" s="32"/>
      <c r="N379" s="32"/>
      <c r="O379" s="32"/>
      <c r="P379" s="33"/>
      <c r="Q379" s="33"/>
      <c r="R379" s="33"/>
      <c r="S379" s="33"/>
      <c r="T379" s="89"/>
      <c r="U379" s="89"/>
      <c r="V379" s="33"/>
      <c r="W379" s="33"/>
      <c r="X379" s="32"/>
      <c r="Y379" s="32"/>
      <c r="Z379" s="32"/>
      <c r="AA379" s="32"/>
      <c r="AB379" s="32"/>
      <c r="AC379" s="32"/>
      <c r="AD379" s="32"/>
      <c r="AE379" s="32"/>
      <c r="AF379" s="32"/>
      <c r="AG379" s="32"/>
      <c r="AH379" s="32"/>
      <c r="AI379" s="130"/>
      <c r="AJ379" s="92"/>
      <c r="AK379" s="52"/>
      <c r="AL379" s="35"/>
      <c r="AM379" s="35"/>
      <c r="AN379" s="278"/>
      <c r="AO379" s="278"/>
      <c r="AP379" s="278"/>
      <c r="AQ379" s="278"/>
      <c r="AR379" s="278"/>
      <c r="AS379" s="278"/>
      <c r="AT379" s="278"/>
      <c r="AU379" s="278"/>
      <c r="AV379" s="278"/>
      <c r="AW379" s="278"/>
      <c r="AX379" s="278"/>
      <c r="AY379" s="278"/>
      <c r="BB379" s="278"/>
      <c r="BC379" s="278"/>
      <c r="BD379" s="278"/>
      <c r="BE379" s="278"/>
      <c r="BF379" s="278"/>
      <c r="BG379" s="278"/>
      <c r="BH379" s="278"/>
    </row>
    <row r="380" spans="4:60" x14ac:dyDescent="0.35">
      <c r="D380" s="35"/>
      <c r="E380" s="35"/>
      <c r="F380" s="32"/>
      <c r="G380" s="32"/>
      <c r="H380" s="32"/>
      <c r="I380" s="32"/>
      <c r="J380" s="32"/>
      <c r="K380" s="32"/>
      <c r="L380" s="33"/>
      <c r="M380" s="32"/>
      <c r="N380" s="32"/>
      <c r="O380" s="32"/>
      <c r="P380" s="33"/>
      <c r="Q380" s="33"/>
      <c r="R380" s="33"/>
      <c r="S380" s="33"/>
      <c r="T380" s="89"/>
      <c r="U380" s="89"/>
      <c r="V380" s="33"/>
      <c r="W380" s="33"/>
      <c r="X380" s="32"/>
      <c r="Y380" s="32"/>
      <c r="Z380" s="32"/>
      <c r="AA380" s="32"/>
      <c r="AB380" s="32"/>
      <c r="AC380" s="32"/>
      <c r="AD380" s="32"/>
      <c r="AE380" s="32"/>
      <c r="AF380" s="32"/>
      <c r="AG380" s="32"/>
      <c r="AH380" s="32"/>
      <c r="AI380" s="130"/>
      <c r="AJ380" s="92"/>
      <c r="AK380" s="52"/>
      <c r="AL380" s="35"/>
      <c r="AM380" s="35"/>
      <c r="AN380" s="278"/>
      <c r="AO380" s="278"/>
      <c r="AP380" s="278"/>
      <c r="AQ380" s="278"/>
      <c r="AR380" s="278"/>
      <c r="AS380" s="278"/>
      <c r="AT380" s="278"/>
      <c r="AU380" s="278"/>
      <c r="AV380" s="278"/>
      <c r="AW380" s="278"/>
      <c r="AX380" s="278"/>
      <c r="AY380" s="278"/>
      <c r="BB380" s="278"/>
      <c r="BC380" s="278"/>
      <c r="BD380" s="278"/>
      <c r="BE380" s="278"/>
      <c r="BF380" s="278"/>
      <c r="BG380" s="278"/>
      <c r="BH380" s="278"/>
    </row>
    <row r="381" spans="4:60" x14ac:dyDescent="0.35">
      <c r="D381" s="35"/>
      <c r="E381" s="35"/>
      <c r="F381" s="32"/>
      <c r="G381" s="32"/>
      <c r="H381" s="32"/>
      <c r="I381" s="32"/>
      <c r="J381" s="32"/>
      <c r="K381" s="32"/>
      <c r="L381" s="33"/>
      <c r="M381" s="32"/>
      <c r="N381" s="32"/>
      <c r="O381" s="32"/>
      <c r="P381" s="33"/>
      <c r="Q381" s="33"/>
      <c r="R381" s="33"/>
      <c r="S381" s="33"/>
      <c r="T381" s="89"/>
      <c r="U381" s="89"/>
      <c r="V381" s="33"/>
      <c r="W381" s="33"/>
      <c r="X381" s="32"/>
      <c r="Y381" s="32"/>
      <c r="Z381" s="32"/>
      <c r="AA381" s="32"/>
      <c r="AB381" s="32"/>
      <c r="AC381" s="32"/>
      <c r="AD381" s="32"/>
      <c r="AE381" s="32"/>
      <c r="AF381" s="32"/>
      <c r="AG381" s="32"/>
      <c r="AH381" s="32"/>
      <c r="AI381" s="130"/>
      <c r="AJ381" s="92"/>
      <c r="AK381" s="52"/>
      <c r="AL381" s="35"/>
      <c r="AM381" s="35"/>
      <c r="AN381" s="278"/>
      <c r="AO381" s="278"/>
      <c r="AP381" s="278"/>
      <c r="AQ381" s="278"/>
      <c r="AR381" s="278"/>
      <c r="AS381" s="278"/>
      <c r="AT381" s="278"/>
      <c r="AU381" s="278"/>
      <c r="AV381" s="278"/>
      <c r="AW381" s="278"/>
      <c r="AX381" s="278"/>
      <c r="AY381" s="278"/>
      <c r="BB381" s="278"/>
      <c r="BC381" s="278"/>
      <c r="BD381" s="278"/>
      <c r="BE381" s="278"/>
      <c r="BF381" s="278"/>
      <c r="BG381" s="278"/>
      <c r="BH381" s="278"/>
    </row>
    <row r="382" spans="4:60" x14ac:dyDescent="0.35">
      <c r="D382" s="35"/>
      <c r="E382" s="35"/>
      <c r="F382" s="32"/>
      <c r="G382" s="32"/>
      <c r="H382" s="32"/>
      <c r="I382" s="32"/>
      <c r="J382" s="32"/>
      <c r="K382" s="32"/>
      <c r="L382" s="33"/>
      <c r="M382" s="32"/>
      <c r="N382" s="32"/>
      <c r="O382" s="32"/>
      <c r="P382" s="33"/>
      <c r="Q382" s="33"/>
      <c r="R382" s="33"/>
      <c r="S382" s="33"/>
      <c r="T382" s="89"/>
      <c r="U382" s="89"/>
      <c r="V382" s="33"/>
      <c r="W382" s="33"/>
      <c r="X382" s="32"/>
      <c r="Y382" s="32"/>
      <c r="Z382" s="32"/>
      <c r="AA382" s="32"/>
      <c r="AB382" s="32"/>
      <c r="AC382" s="32"/>
      <c r="AD382" s="32"/>
      <c r="AE382" s="32"/>
      <c r="AF382" s="32"/>
      <c r="AG382" s="32"/>
      <c r="AH382" s="32"/>
      <c r="AI382" s="130"/>
      <c r="AJ382" s="92"/>
      <c r="AK382" s="52"/>
      <c r="AL382" s="35"/>
      <c r="AM382" s="35"/>
      <c r="AN382" s="278"/>
      <c r="AO382" s="278"/>
      <c r="AP382" s="278"/>
      <c r="AQ382" s="278"/>
      <c r="AR382" s="278"/>
      <c r="AS382" s="278"/>
      <c r="AT382" s="278"/>
      <c r="AU382" s="278"/>
      <c r="AV382" s="278"/>
      <c r="AW382" s="278"/>
      <c r="AX382" s="278"/>
      <c r="AY382" s="278"/>
      <c r="BB382" s="278"/>
      <c r="BC382" s="278"/>
      <c r="BD382" s="278"/>
      <c r="BE382" s="278"/>
      <c r="BF382" s="278"/>
      <c r="BG382" s="278"/>
      <c r="BH382" s="278"/>
    </row>
    <row r="383" spans="4:60" x14ac:dyDescent="0.35">
      <c r="D383" s="35"/>
      <c r="E383" s="35"/>
      <c r="F383" s="32"/>
      <c r="G383" s="32"/>
      <c r="H383" s="32"/>
      <c r="I383" s="32"/>
      <c r="J383" s="32"/>
      <c r="K383" s="32"/>
      <c r="L383" s="33"/>
      <c r="M383" s="32"/>
      <c r="N383" s="32"/>
      <c r="O383" s="32"/>
      <c r="P383" s="33"/>
      <c r="Q383" s="33"/>
      <c r="R383" s="33"/>
      <c r="S383" s="33"/>
      <c r="T383" s="89"/>
      <c r="U383" s="89"/>
      <c r="V383" s="33"/>
      <c r="W383" s="33"/>
      <c r="X383" s="32"/>
      <c r="Y383" s="32"/>
      <c r="Z383" s="32"/>
      <c r="AA383" s="32"/>
      <c r="AB383" s="32"/>
      <c r="AC383" s="32"/>
      <c r="AD383" s="32"/>
      <c r="AE383" s="32"/>
      <c r="AF383" s="32"/>
      <c r="AG383" s="32"/>
      <c r="AH383" s="32"/>
      <c r="AI383" s="130"/>
      <c r="AJ383" s="92"/>
      <c r="AK383" s="52"/>
      <c r="AL383" s="35"/>
      <c r="AM383" s="35"/>
      <c r="AN383" s="278"/>
      <c r="AO383" s="278"/>
      <c r="AP383" s="278"/>
      <c r="AQ383" s="278"/>
      <c r="AR383" s="278"/>
      <c r="AS383" s="278"/>
      <c r="AT383" s="278"/>
      <c r="AU383" s="278"/>
      <c r="AV383" s="278"/>
      <c r="AW383" s="278"/>
      <c r="AX383" s="278"/>
      <c r="AY383" s="278"/>
      <c r="BB383" s="278"/>
      <c r="BC383" s="278"/>
      <c r="BD383" s="278"/>
      <c r="BE383" s="278"/>
      <c r="BF383" s="278"/>
      <c r="BG383" s="278"/>
      <c r="BH383" s="278"/>
    </row>
    <row r="384" spans="4:60" x14ac:dyDescent="0.35">
      <c r="D384" s="35"/>
      <c r="E384" s="35"/>
      <c r="F384" s="32"/>
      <c r="G384" s="32"/>
      <c r="H384" s="32"/>
      <c r="I384" s="32"/>
      <c r="J384" s="32"/>
      <c r="K384" s="32"/>
      <c r="L384" s="33"/>
      <c r="M384" s="32"/>
      <c r="N384" s="32"/>
      <c r="O384" s="32"/>
      <c r="P384" s="33"/>
      <c r="Q384" s="33"/>
      <c r="R384" s="33"/>
      <c r="S384" s="33"/>
      <c r="T384" s="89"/>
      <c r="U384" s="89"/>
      <c r="V384" s="33"/>
      <c r="W384" s="33"/>
      <c r="X384" s="32"/>
      <c r="Y384" s="32"/>
      <c r="Z384" s="32"/>
      <c r="AA384" s="32"/>
      <c r="AB384" s="32"/>
      <c r="AC384" s="32"/>
      <c r="AD384" s="32"/>
      <c r="AE384" s="32"/>
      <c r="AF384" s="32"/>
      <c r="AG384" s="32"/>
      <c r="AH384" s="32"/>
      <c r="AI384" s="130"/>
      <c r="AJ384" s="92"/>
      <c r="AK384" s="52"/>
      <c r="AL384" s="35"/>
      <c r="AM384" s="35"/>
      <c r="AN384" s="278"/>
      <c r="AO384" s="278"/>
      <c r="AP384" s="278"/>
      <c r="AQ384" s="278"/>
      <c r="AR384" s="278"/>
      <c r="AS384" s="278"/>
      <c r="AT384" s="278"/>
      <c r="AU384" s="278"/>
      <c r="AV384" s="278"/>
      <c r="AW384" s="278"/>
      <c r="AX384" s="278"/>
      <c r="AY384" s="278"/>
      <c r="BB384" s="278"/>
      <c r="BC384" s="278"/>
      <c r="BD384" s="278"/>
      <c r="BE384" s="278"/>
      <c r="BF384" s="278"/>
      <c r="BG384" s="278"/>
      <c r="BH384" s="278"/>
    </row>
    <row r="385" spans="4:60" x14ac:dyDescent="0.35">
      <c r="D385" s="35"/>
      <c r="E385" s="35"/>
      <c r="F385" s="32"/>
      <c r="G385" s="32"/>
      <c r="H385" s="32"/>
      <c r="I385" s="32"/>
      <c r="J385" s="32"/>
      <c r="K385" s="32"/>
      <c r="L385" s="33"/>
      <c r="M385" s="32"/>
      <c r="N385" s="32"/>
      <c r="O385" s="32"/>
      <c r="P385" s="33"/>
      <c r="Q385" s="33"/>
      <c r="R385" s="33"/>
      <c r="S385" s="33"/>
      <c r="T385" s="89"/>
      <c r="U385" s="89"/>
      <c r="V385" s="33"/>
      <c r="W385" s="33"/>
      <c r="X385" s="32"/>
      <c r="Y385" s="32"/>
      <c r="Z385" s="32"/>
      <c r="AA385" s="32"/>
      <c r="AB385" s="32"/>
      <c r="AC385" s="32"/>
      <c r="AD385" s="32"/>
      <c r="AE385" s="32"/>
      <c r="AF385" s="32"/>
      <c r="AG385" s="32"/>
      <c r="AH385" s="32"/>
      <c r="AI385" s="130"/>
      <c r="AJ385" s="92"/>
      <c r="AK385" s="52"/>
      <c r="AL385" s="35"/>
      <c r="AM385" s="35"/>
      <c r="AN385" s="278"/>
      <c r="AO385" s="278"/>
      <c r="AP385" s="278"/>
      <c r="AQ385" s="278"/>
      <c r="AR385" s="278"/>
      <c r="AS385" s="278"/>
      <c r="AT385" s="278"/>
      <c r="AU385" s="278"/>
      <c r="AV385" s="278"/>
      <c r="AW385" s="278"/>
      <c r="AX385" s="278"/>
      <c r="AY385" s="278"/>
      <c r="BB385" s="278"/>
      <c r="BC385" s="278"/>
      <c r="BD385" s="278"/>
      <c r="BE385" s="278"/>
      <c r="BF385" s="278"/>
      <c r="BG385" s="278"/>
      <c r="BH385" s="278"/>
    </row>
    <row r="386" spans="4:60" x14ac:dyDescent="0.35">
      <c r="D386" s="35"/>
      <c r="E386" s="35"/>
      <c r="F386" s="32"/>
      <c r="G386" s="32"/>
      <c r="H386" s="32"/>
      <c r="I386" s="32"/>
      <c r="J386" s="32"/>
      <c r="K386" s="32"/>
      <c r="L386" s="33"/>
      <c r="M386" s="32"/>
      <c r="N386" s="32"/>
      <c r="O386" s="32"/>
      <c r="P386" s="33"/>
      <c r="Q386" s="33"/>
      <c r="R386" s="33"/>
      <c r="S386" s="33"/>
      <c r="T386" s="89"/>
      <c r="U386" s="89"/>
      <c r="V386" s="33"/>
      <c r="W386" s="33"/>
      <c r="X386" s="32"/>
      <c r="Y386" s="32"/>
      <c r="Z386" s="32"/>
      <c r="AA386" s="32"/>
      <c r="AB386" s="32"/>
      <c r="AC386" s="32"/>
      <c r="AD386" s="32"/>
      <c r="AE386" s="32"/>
      <c r="AF386" s="32"/>
      <c r="AG386" s="32"/>
      <c r="AH386" s="32"/>
      <c r="AI386" s="130"/>
      <c r="AJ386" s="92"/>
      <c r="AK386" s="52"/>
      <c r="AL386" s="35"/>
      <c r="AM386" s="35"/>
      <c r="AN386" s="278"/>
      <c r="AO386" s="278"/>
      <c r="AP386" s="278"/>
      <c r="AQ386" s="278"/>
      <c r="AR386" s="278"/>
      <c r="AS386" s="278"/>
      <c r="AT386" s="278"/>
      <c r="AU386" s="278"/>
      <c r="AV386" s="278"/>
      <c r="AW386" s="278"/>
      <c r="AX386" s="278"/>
      <c r="AY386" s="278"/>
      <c r="BB386" s="278"/>
      <c r="BC386" s="278"/>
      <c r="BD386" s="278"/>
      <c r="BE386" s="278"/>
      <c r="BF386" s="278"/>
      <c r="BG386" s="278"/>
      <c r="BH386" s="278"/>
    </row>
    <row r="387" spans="4:60" x14ac:dyDescent="0.35">
      <c r="D387" s="35"/>
      <c r="E387" s="35"/>
      <c r="F387" s="32"/>
      <c r="G387" s="32"/>
      <c r="H387" s="32"/>
      <c r="I387" s="32"/>
      <c r="J387" s="32"/>
      <c r="K387" s="32"/>
      <c r="L387" s="33"/>
      <c r="M387" s="32"/>
      <c r="N387" s="32"/>
      <c r="O387" s="32"/>
      <c r="P387" s="33"/>
      <c r="Q387" s="33"/>
      <c r="R387" s="33"/>
      <c r="S387" s="33"/>
      <c r="T387" s="89"/>
      <c r="U387" s="89"/>
      <c r="V387" s="33"/>
      <c r="W387" s="33"/>
      <c r="X387" s="32"/>
      <c r="Y387" s="32"/>
      <c r="Z387" s="32"/>
      <c r="AA387" s="32"/>
      <c r="AB387" s="32"/>
      <c r="AC387" s="32"/>
      <c r="AD387" s="32"/>
      <c r="AE387" s="32"/>
      <c r="AF387" s="32"/>
      <c r="AG387" s="32"/>
      <c r="AH387" s="32"/>
      <c r="AI387" s="130"/>
      <c r="AJ387" s="92"/>
      <c r="AK387" s="52"/>
      <c r="AL387" s="35"/>
      <c r="AM387" s="35"/>
      <c r="AN387" s="278"/>
      <c r="AO387" s="278"/>
      <c r="AP387" s="278"/>
      <c r="AQ387" s="278"/>
      <c r="AR387" s="278"/>
      <c r="AS387" s="278"/>
      <c r="AT387" s="278"/>
      <c r="AU387" s="278"/>
      <c r="AV387" s="278"/>
      <c r="AW387" s="278"/>
      <c r="AX387" s="278"/>
      <c r="AY387" s="278"/>
      <c r="BB387" s="278"/>
      <c r="BC387" s="278"/>
      <c r="BD387" s="278"/>
      <c r="BE387" s="278"/>
      <c r="BF387" s="278"/>
      <c r="BG387" s="278"/>
      <c r="BH387" s="278"/>
    </row>
    <row r="388" spans="4:60" x14ac:dyDescent="0.35">
      <c r="D388" s="35"/>
      <c r="E388" s="35"/>
      <c r="F388" s="32"/>
      <c r="G388" s="32"/>
      <c r="H388" s="32"/>
      <c r="I388" s="32"/>
      <c r="J388" s="32"/>
      <c r="K388" s="32"/>
      <c r="L388" s="33"/>
      <c r="M388" s="32"/>
      <c r="N388" s="32"/>
      <c r="O388" s="32"/>
      <c r="P388" s="33"/>
      <c r="Q388" s="33"/>
      <c r="R388" s="33"/>
      <c r="S388" s="33"/>
      <c r="T388" s="89"/>
      <c r="U388" s="89"/>
      <c r="V388" s="33"/>
      <c r="W388" s="33"/>
      <c r="X388" s="32"/>
      <c r="Y388" s="32"/>
      <c r="Z388" s="32"/>
      <c r="AA388" s="32"/>
      <c r="AB388" s="32"/>
      <c r="AC388" s="32"/>
      <c r="AD388" s="32"/>
      <c r="AE388" s="32"/>
      <c r="AF388" s="32"/>
      <c r="AG388" s="32"/>
      <c r="AH388" s="32"/>
      <c r="AI388" s="130"/>
      <c r="AJ388" s="92"/>
      <c r="AK388" s="52"/>
      <c r="AL388" s="35"/>
      <c r="AM388" s="35"/>
      <c r="AN388" s="278"/>
      <c r="AO388" s="278"/>
      <c r="AP388" s="278"/>
      <c r="AQ388" s="278"/>
      <c r="AR388" s="278"/>
      <c r="AS388" s="278"/>
      <c r="AT388" s="278"/>
      <c r="AU388" s="278"/>
      <c r="AV388" s="278"/>
      <c r="AW388" s="278"/>
      <c r="AX388" s="278"/>
      <c r="AY388" s="278"/>
      <c r="BB388" s="278"/>
      <c r="BC388" s="278"/>
      <c r="BD388" s="278"/>
      <c r="BE388" s="278"/>
      <c r="BF388" s="278"/>
      <c r="BG388" s="278"/>
      <c r="BH388" s="278"/>
    </row>
    <row r="389" spans="4:60" x14ac:dyDescent="0.35">
      <c r="D389" s="35"/>
      <c r="E389" s="35"/>
      <c r="F389" s="32"/>
      <c r="G389" s="32"/>
      <c r="H389" s="32"/>
      <c r="I389" s="32"/>
      <c r="J389" s="32"/>
      <c r="K389" s="32"/>
      <c r="L389" s="33"/>
      <c r="M389" s="32"/>
      <c r="N389" s="32"/>
      <c r="O389" s="32"/>
      <c r="P389" s="33"/>
      <c r="Q389" s="33"/>
      <c r="R389" s="33"/>
      <c r="S389" s="33"/>
      <c r="T389" s="89"/>
      <c r="U389" s="89"/>
      <c r="V389" s="33"/>
      <c r="W389" s="33"/>
      <c r="X389" s="32"/>
      <c r="Y389" s="32"/>
      <c r="Z389" s="32"/>
      <c r="AA389" s="32"/>
      <c r="AB389" s="32"/>
      <c r="AC389" s="32"/>
      <c r="AD389" s="32"/>
      <c r="AE389" s="32"/>
      <c r="AF389" s="32"/>
      <c r="AG389" s="32"/>
      <c r="AH389" s="32"/>
      <c r="AI389" s="130"/>
      <c r="AJ389" s="92"/>
      <c r="AK389" s="52"/>
      <c r="AL389" s="35"/>
      <c r="AM389" s="35"/>
      <c r="AN389" s="278"/>
      <c r="AO389" s="278"/>
      <c r="AP389" s="278"/>
      <c r="AQ389" s="278"/>
      <c r="AR389" s="278"/>
      <c r="AS389" s="278"/>
      <c r="AT389" s="278"/>
      <c r="AU389" s="278"/>
      <c r="AV389" s="278"/>
      <c r="AW389" s="278"/>
      <c r="AX389" s="278"/>
      <c r="AY389" s="278"/>
      <c r="BB389" s="278"/>
      <c r="BC389" s="278"/>
      <c r="BD389" s="278"/>
      <c r="BE389" s="278"/>
      <c r="BF389" s="278"/>
      <c r="BG389" s="278"/>
      <c r="BH389" s="278"/>
    </row>
    <row r="390" spans="4:60" x14ac:dyDescent="0.35">
      <c r="D390" s="35"/>
      <c r="E390" s="35"/>
      <c r="F390" s="32"/>
      <c r="G390" s="32"/>
      <c r="H390" s="32"/>
      <c r="I390" s="32"/>
      <c r="J390" s="32"/>
      <c r="K390" s="32"/>
      <c r="L390" s="33"/>
      <c r="M390" s="32"/>
      <c r="N390" s="32"/>
      <c r="O390" s="32"/>
      <c r="P390" s="33"/>
      <c r="Q390" s="33"/>
      <c r="R390" s="33"/>
      <c r="S390" s="33"/>
      <c r="T390" s="89"/>
      <c r="U390" s="89"/>
      <c r="V390" s="33"/>
      <c r="W390" s="33"/>
      <c r="X390" s="32"/>
      <c r="Y390" s="32"/>
      <c r="Z390" s="32"/>
      <c r="AA390" s="32"/>
      <c r="AB390" s="32"/>
      <c r="AC390" s="32"/>
      <c r="AD390" s="32"/>
      <c r="AE390" s="32"/>
      <c r="AF390" s="32"/>
      <c r="AG390" s="32"/>
      <c r="AH390" s="32"/>
      <c r="AI390" s="130"/>
      <c r="AJ390" s="92"/>
      <c r="AK390" s="52"/>
      <c r="AL390" s="35"/>
      <c r="AM390" s="35"/>
      <c r="AN390" s="278"/>
      <c r="AO390" s="278"/>
      <c r="AP390" s="278"/>
      <c r="AQ390" s="278"/>
      <c r="AR390" s="278"/>
      <c r="AS390" s="278"/>
      <c r="AT390" s="278"/>
      <c r="AU390" s="278"/>
      <c r="AV390" s="278"/>
      <c r="AW390" s="278"/>
      <c r="AX390" s="278"/>
      <c r="AY390" s="278"/>
      <c r="BB390" s="278"/>
      <c r="BC390" s="278"/>
      <c r="BD390" s="278"/>
      <c r="BE390" s="278"/>
      <c r="BF390" s="278"/>
      <c r="BG390" s="278"/>
      <c r="BH390" s="278"/>
    </row>
    <row r="391" spans="4:60" x14ac:dyDescent="0.35">
      <c r="D391" s="35"/>
      <c r="E391" s="35"/>
      <c r="F391" s="32"/>
      <c r="G391" s="32"/>
      <c r="H391" s="32"/>
      <c r="I391" s="32"/>
      <c r="J391" s="32"/>
      <c r="K391" s="32"/>
      <c r="L391" s="33"/>
      <c r="M391" s="32"/>
      <c r="N391" s="32"/>
      <c r="O391" s="32"/>
      <c r="P391" s="33"/>
      <c r="Q391" s="33"/>
      <c r="R391" s="33"/>
      <c r="S391" s="33"/>
      <c r="T391" s="89"/>
      <c r="U391" s="89"/>
      <c r="V391" s="33"/>
      <c r="W391" s="33"/>
      <c r="X391" s="32"/>
      <c r="Y391" s="32"/>
      <c r="Z391" s="32"/>
      <c r="AA391" s="32"/>
      <c r="AB391" s="32"/>
      <c r="AC391" s="32"/>
      <c r="AD391" s="32"/>
      <c r="AE391" s="32"/>
      <c r="AF391" s="32"/>
      <c r="AG391" s="32"/>
      <c r="AH391" s="32"/>
      <c r="AI391" s="130"/>
      <c r="AJ391" s="92"/>
      <c r="AK391" s="52"/>
      <c r="AL391" s="35"/>
      <c r="AM391" s="35"/>
      <c r="AN391" s="278"/>
      <c r="AO391" s="278"/>
      <c r="AP391" s="278"/>
      <c r="AQ391" s="278"/>
      <c r="AR391" s="278"/>
      <c r="AS391" s="278"/>
      <c r="AT391" s="278"/>
      <c r="AU391" s="278"/>
      <c r="AV391" s="278"/>
      <c r="AW391" s="278"/>
      <c r="AX391" s="278"/>
      <c r="AY391" s="278"/>
      <c r="BB391" s="278"/>
      <c r="BC391" s="278"/>
      <c r="BD391" s="278"/>
      <c r="BE391" s="278"/>
      <c r="BF391" s="278"/>
      <c r="BG391" s="278"/>
      <c r="BH391" s="278"/>
    </row>
    <row r="392" spans="4:60" x14ac:dyDescent="0.35">
      <c r="D392" s="35"/>
      <c r="E392" s="35"/>
      <c r="F392" s="32"/>
      <c r="G392" s="32"/>
      <c r="H392" s="32"/>
      <c r="I392" s="32"/>
      <c r="J392" s="32"/>
      <c r="K392" s="32"/>
      <c r="L392" s="33"/>
      <c r="M392" s="32"/>
      <c r="N392" s="32"/>
      <c r="O392" s="32"/>
      <c r="P392" s="33"/>
      <c r="Q392" s="33"/>
      <c r="R392" s="33"/>
      <c r="S392" s="33"/>
      <c r="T392" s="89"/>
      <c r="U392" s="89"/>
      <c r="V392" s="33"/>
      <c r="W392" s="33"/>
      <c r="X392" s="32"/>
      <c r="Y392" s="32"/>
      <c r="Z392" s="32"/>
      <c r="AA392" s="32"/>
      <c r="AB392" s="32"/>
      <c r="AC392" s="32"/>
      <c r="AD392" s="32"/>
      <c r="AE392" s="32"/>
      <c r="AF392" s="32"/>
      <c r="AG392" s="32"/>
      <c r="AH392" s="32"/>
      <c r="AI392" s="130"/>
      <c r="AJ392" s="92"/>
      <c r="AK392" s="52"/>
      <c r="AL392" s="35"/>
      <c r="AM392" s="35"/>
      <c r="AN392" s="278"/>
      <c r="AO392" s="278"/>
      <c r="AP392" s="278"/>
      <c r="AQ392" s="278"/>
      <c r="AR392" s="278"/>
      <c r="AS392" s="278"/>
      <c r="AT392" s="278"/>
      <c r="AU392" s="278"/>
      <c r="AV392" s="278"/>
      <c r="AW392" s="278"/>
      <c r="AX392" s="278"/>
      <c r="AY392" s="278"/>
      <c r="BB392" s="278"/>
      <c r="BC392" s="278"/>
      <c r="BD392" s="278"/>
      <c r="BE392" s="278"/>
      <c r="BF392" s="278"/>
      <c r="BG392" s="278"/>
      <c r="BH392" s="278"/>
    </row>
    <row r="393" spans="4:60" x14ac:dyDescent="0.35">
      <c r="D393" s="35"/>
      <c r="E393" s="35"/>
      <c r="F393" s="32"/>
      <c r="G393" s="32"/>
      <c r="H393" s="32"/>
      <c r="I393" s="32"/>
      <c r="J393" s="32"/>
      <c r="K393" s="32"/>
      <c r="L393" s="33"/>
      <c r="M393" s="32"/>
      <c r="N393" s="32"/>
      <c r="O393" s="32"/>
      <c r="P393" s="33"/>
      <c r="Q393" s="33"/>
      <c r="R393" s="33"/>
      <c r="S393" s="33"/>
      <c r="T393" s="89"/>
      <c r="U393" s="89"/>
      <c r="V393" s="33"/>
      <c r="W393" s="33"/>
      <c r="X393" s="32"/>
      <c r="Y393" s="32"/>
      <c r="Z393" s="32"/>
      <c r="AA393" s="32"/>
      <c r="AB393" s="32"/>
      <c r="AC393" s="32"/>
      <c r="AD393" s="32"/>
      <c r="AE393" s="32"/>
      <c r="AF393" s="32"/>
      <c r="AG393" s="32"/>
      <c r="AH393" s="32"/>
      <c r="AI393" s="130"/>
      <c r="AJ393" s="92"/>
      <c r="AK393" s="52"/>
      <c r="AL393" s="35"/>
      <c r="AM393" s="35"/>
      <c r="AN393" s="278"/>
      <c r="AO393" s="278"/>
      <c r="AP393" s="278"/>
      <c r="AQ393" s="278"/>
      <c r="AR393" s="278"/>
      <c r="AS393" s="278"/>
      <c r="AT393" s="278"/>
      <c r="AU393" s="278"/>
      <c r="AV393" s="278"/>
      <c r="AW393" s="278"/>
      <c r="AX393" s="278"/>
      <c r="AY393" s="278"/>
      <c r="BB393" s="278"/>
      <c r="BC393" s="278"/>
      <c r="BD393" s="278"/>
      <c r="BE393" s="278"/>
      <c r="BF393" s="278"/>
      <c r="BG393" s="278"/>
      <c r="BH393" s="278"/>
    </row>
    <row r="394" spans="4:60" x14ac:dyDescent="0.35">
      <c r="D394" s="35"/>
      <c r="E394" s="35"/>
      <c r="F394" s="32"/>
      <c r="G394" s="32"/>
      <c r="H394" s="32"/>
      <c r="I394" s="32"/>
      <c r="J394" s="32"/>
      <c r="K394" s="32"/>
      <c r="L394" s="33"/>
      <c r="M394" s="32"/>
      <c r="N394" s="32"/>
      <c r="O394" s="32"/>
      <c r="P394" s="33"/>
      <c r="Q394" s="33"/>
      <c r="R394" s="33"/>
      <c r="S394" s="33"/>
      <c r="T394" s="89"/>
      <c r="U394" s="89"/>
      <c r="V394" s="33"/>
      <c r="W394" s="33"/>
      <c r="X394" s="32"/>
      <c r="Y394" s="32"/>
      <c r="Z394" s="32"/>
      <c r="AA394" s="32"/>
      <c r="AB394" s="32"/>
      <c r="AC394" s="32"/>
      <c r="AD394" s="32"/>
      <c r="AE394" s="32"/>
      <c r="AF394" s="32"/>
      <c r="AG394" s="32"/>
      <c r="AH394" s="32"/>
      <c r="AI394" s="130"/>
      <c r="AJ394" s="92"/>
      <c r="AK394" s="52"/>
      <c r="AL394" s="35"/>
      <c r="AM394" s="35"/>
      <c r="AN394" s="278"/>
      <c r="AO394" s="278"/>
      <c r="AP394" s="278"/>
      <c r="AQ394" s="278"/>
      <c r="AR394" s="278"/>
      <c r="AS394" s="278"/>
      <c r="AT394" s="278"/>
      <c r="AU394" s="278"/>
      <c r="AV394" s="278"/>
      <c r="AW394" s="278"/>
      <c r="AX394" s="278"/>
      <c r="AY394" s="278"/>
      <c r="BB394" s="278"/>
      <c r="BC394" s="278"/>
      <c r="BD394" s="278"/>
      <c r="BE394" s="278"/>
      <c r="BF394" s="278"/>
      <c r="BG394" s="278"/>
      <c r="BH394" s="278"/>
    </row>
    <row r="395" spans="4:60" x14ac:dyDescent="0.35">
      <c r="D395" s="35"/>
      <c r="E395" s="35"/>
      <c r="F395" s="32"/>
      <c r="G395" s="32"/>
      <c r="H395" s="32"/>
      <c r="I395" s="32"/>
      <c r="J395" s="32"/>
      <c r="K395" s="32"/>
      <c r="L395" s="33"/>
      <c r="M395" s="32"/>
      <c r="N395" s="32"/>
      <c r="O395" s="32"/>
      <c r="P395" s="33"/>
      <c r="Q395" s="33"/>
      <c r="R395" s="33"/>
      <c r="S395" s="33"/>
      <c r="T395" s="89"/>
      <c r="U395" s="89"/>
      <c r="V395" s="33"/>
      <c r="W395" s="33"/>
      <c r="X395" s="32"/>
      <c r="Y395" s="32"/>
      <c r="Z395" s="32"/>
      <c r="AA395" s="32"/>
      <c r="AB395" s="32"/>
      <c r="AC395" s="32"/>
      <c r="AD395" s="32"/>
      <c r="AE395" s="32"/>
      <c r="AF395" s="32"/>
      <c r="AG395" s="32"/>
      <c r="AH395" s="32"/>
      <c r="AI395" s="130"/>
      <c r="AJ395" s="92"/>
      <c r="AK395" s="52"/>
      <c r="AL395" s="35"/>
      <c r="AM395" s="35"/>
      <c r="AN395" s="278"/>
      <c r="AO395" s="278"/>
      <c r="AP395" s="278"/>
      <c r="AQ395" s="278"/>
      <c r="AR395" s="278"/>
      <c r="AS395" s="278"/>
      <c r="AT395" s="278"/>
      <c r="AU395" s="278"/>
      <c r="AV395" s="278"/>
      <c r="AW395" s="278"/>
      <c r="AX395" s="278"/>
      <c r="AY395" s="278"/>
      <c r="BB395" s="278"/>
      <c r="BC395" s="278"/>
      <c r="BD395" s="278"/>
      <c r="BE395" s="278"/>
      <c r="BF395" s="278"/>
      <c r="BG395" s="278"/>
      <c r="BH395" s="278"/>
    </row>
    <row r="396" spans="4:60" x14ac:dyDescent="0.35">
      <c r="D396" s="35"/>
      <c r="E396" s="35"/>
      <c r="F396" s="32"/>
      <c r="G396" s="32"/>
      <c r="H396" s="32"/>
      <c r="I396" s="32"/>
      <c r="J396" s="32"/>
      <c r="K396" s="32"/>
      <c r="L396" s="33"/>
      <c r="M396" s="32"/>
      <c r="N396" s="32"/>
      <c r="O396" s="32"/>
      <c r="P396" s="33"/>
      <c r="Q396" s="33"/>
      <c r="R396" s="33"/>
      <c r="S396" s="33"/>
      <c r="T396" s="89"/>
      <c r="U396" s="89"/>
      <c r="V396" s="33"/>
      <c r="W396" s="33"/>
      <c r="X396" s="32"/>
      <c r="Y396" s="32"/>
      <c r="Z396" s="32"/>
      <c r="AA396" s="32"/>
      <c r="AB396" s="32"/>
      <c r="AC396" s="32"/>
      <c r="AD396" s="32"/>
      <c r="AE396" s="32"/>
      <c r="AF396" s="32"/>
      <c r="AG396" s="32"/>
      <c r="AH396" s="32"/>
      <c r="AI396" s="130"/>
      <c r="AJ396" s="92"/>
      <c r="AK396" s="52"/>
      <c r="AL396" s="35"/>
      <c r="AM396" s="35"/>
      <c r="AN396" s="278"/>
      <c r="AO396" s="278"/>
      <c r="AP396" s="278"/>
      <c r="AQ396" s="278"/>
      <c r="AR396" s="278"/>
      <c r="AS396" s="278"/>
      <c r="AT396" s="278"/>
      <c r="AU396" s="278"/>
      <c r="AV396" s="278"/>
      <c r="AW396" s="278"/>
      <c r="AX396" s="278"/>
      <c r="AY396" s="278"/>
      <c r="BB396" s="278"/>
      <c r="BC396" s="278"/>
      <c r="BD396" s="278"/>
      <c r="BE396" s="278"/>
      <c r="BF396" s="278"/>
      <c r="BG396" s="278"/>
      <c r="BH396" s="278"/>
    </row>
    <row r="397" spans="4:60" x14ac:dyDescent="0.35">
      <c r="D397" s="35"/>
      <c r="E397" s="35"/>
      <c r="F397" s="32"/>
      <c r="G397" s="32"/>
      <c r="H397" s="32"/>
      <c r="I397" s="32"/>
      <c r="J397" s="32"/>
      <c r="K397" s="32"/>
      <c r="L397" s="33"/>
      <c r="M397" s="32"/>
      <c r="N397" s="32"/>
      <c r="O397" s="32"/>
      <c r="P397" s="33"/>
      <c r="Q397" s="33"/>
      <c r="R397" s="33"/>
      <c r="S397" s="33"/>
      <c r="T397" s="89"/>
      <c r="U397" s="89"/>
      <c r="V397" s="33"/>
      <c r="W397" s="33"/>
      <c r="X397" s="32"/>
      <c r="Y397" s="32"/>
      <c r="Z397" s="32"/>
      <c r="AA397" s="32"/>
      <c r="AB397" s="32"/>
      <c r="AC397" s="32"/>
      <c r="AD397" s="32"/>
      <c r="AE397" s="32"/>
      <c r="AF397" s="32"/>
      <c r="AG397" s="32"/>
      <c r="AH397" s="32"/>
      <c r="AI397" s="130"/>
      <c r="AJ397" s="92"/>
      <c r="AK397" s="52"/>
      <c r="AL397" s="35"/>
      <c r="AM397" s="35"/>
      <c r="AN397" s="278"/>
      <c r="AO397" s="278"/>
      <c r="AP397" s="278"/>
      <c r="AQ397" s="278"/>
      <c r="AR397" s="278"/>
      <c r="AS397" s="278"/>
      <c r="AT397" s="278"/>
      <c r="AU397" s="278"/>
      <c r="AV397" s="278"/>
      <c r="AW397" s="278"/>
      <c r="AX397" s="278"/>
      <c r="AY397" s="278"/>
      <c r="BB397" s="278"/>
      <c r="BC397" s="278"/>
      <c r="BD397" s="278"/>
      <c r="BE397" s="278"/>
      <c r="BF397" s="278"/>
      <c r="BG397" s="278"/>
      <c r="BH397" s="278"/>
    </row>
    <row r="398" spans="4:60" x14ac:dyDescent="0.35">
      <c r="D398" s="35"/>
      <c r="E398" s="35"/>
      <c r="F398" s="32"/>
      <c r="G398" s="32"/>
      <c r="H398" s="32"/>
      <c r="I398" s="32"/>
      <c r="J398" s="32"/>
      <c r="K398" s="32"/>
      <c r="L398" s="33"/>
      <c r="M398" s="32"/>
      <c r="N398" s="32"/>
      <c r="O398" s="32"/>
      <c r="P398" s="33"/>
      <c r="Q398" s="33"/>
      <c r="R398" s="33"/>
      <c r="S398" s="33"/>
      <c r="T398" s="89"/>
      <c r="U398" s="89"/>
      <c r="V398" s="33"/>
      <c r="W398" s="33"/>
      <c r="X398" s="32"/>
      <c r="Y398" s="32"/>
      <c r="Z398" s="32"/>
      <c r="AA398" s="32"/>
      <c r="AB398" s="32"/>
      <c r="AC398" s="32"/>
      <c r="AD398" s="32"/>
      <c r="AE398" s="32"/>
      <c r="AF398" s="32"/>
      <c r="AG398" s="32"/>
      <c r="AH398" s="32"/>
      <c r="AI398" s="130"/>
      <c r="AJ398" s="92"/>
      <c r="AK398" s="52"/>
      <c r="AL398" s="35"/>
      <c r="AM398" s="35"/>
      <c r="AN398" s="278"/>
      <c r="AO398" s="278"/>
      <c r="AP398" s="278"/>
      <c r="AQ398" s="278"/>
      <c r="AR398" s="278"/>
      <c r="AS398" s="278"/>
      <c r="AT398" s="278"/>
      <c r="AU398" s="278"/>
      <c r="AV398" s="278"/>
      <c r="AW398" s="278"/>
      <c r="AX398" s="278"/>
      <c r="AY398" s="278"/>
      <c r="BB398" s="278"/>
      <c r="BC398" s="278"/>
      <c r="BD398" s="278"/>
      <c r="BE398" s="278"/>
      <c r="BF398" s="278"/>
      <c r="BG398" s="278"/>
      <c r="BH398" s="278"/>
    </row>
    <row r="399" spans="4:60" x14ac:dyDescent="0.35">
      <c r="D399" s="35"/>
      <c r="E399" s="35"/>
      <c r="F399" s="32"/>
      <c r="G399" s="32"/>
      <c r="H399" s="32"/>
      <c r="I399" s="32"/>
      <c r="J399" s="32"/>
      <c r="K399" s="32"/>
      <c r="L399" s="33"/>
      <c r="M399" s="32"/>
      <c r="N399" s="32"/>
      <c r="O399" s="32"/>
      <c r="P399" s="33"/>
      <c r="Q399" s="33"/>
      <c r="R399" s="33"/>
      <c r="S399" s="33"/>
      <c r="T399" s="89"/>
      <c r="U399" s="89"/>
      <c r="V399" s="33"/>
      <c r="W399" s="33"/>
      <c r="X399" s="32"/>
      <c r="Y399" s="32"/>
      <c r="Z399" s="32"/>
      <c r="AA399" s="32"/>
      <c r="AB399" s="32"/>
      <c r="AC399" s="32"/>
      <c r="AD399" s="32"/>
      <c r="AE399" s="32"/>
      <c r="AF399" s="32"/>
      <c r="AG399" s="32"/>
      <c r="AH399" s="32"/>
      <c r="AI399" s="130"/>
      <c r="AJ399" s="92"/>
      <c r="AK399" s="52"/>
      <c r="AL399" s="35"/>
      <c r="AM399" s="35"/>
      <c r="AN399" s="278"/>
      <c r="AO399" s="278"/>
      <c r="AP399" s="278"/>
      <c r="AQ399" s="278"/>
      <c r="AR399" s="278"/>
      <c r="AS399" s="278"/>
      <c r="AT399" s="278"/>
      <c r="AU399" s="278"/>
      <c r="AV399" s="278"/>
      <c r="AW399" s="278"/>
      <c r="AX399" s="278"/>
      <c r="AY399" s="278"/>
      <c r="BB399" s="278"/>
      <c r="BC399" s="278"/>
      <c r="BD399" s="278"/>
      <c r="BE399" s="278"/>
      <c r="BF399" s="278"/>
      <c r="BG399" s="278"/>
      <c r="BH399" s="278"/>
    </row>
    <row r="400" spans="4:60" x14ac:dyDescent="0.35">
      <c r="D400" s="35"/>
      <c r="E400" s="35"/>
      <c r="F400" s="32"/>
      <c r="G400" s="32"/>
      <c r="H400" s="32"/>
      <c r="I400" s="32"/>
      <c r="J400" s="32"/>
      <c r="K400" s="32"/>
      <c r="L400" s="33"/>
      <c r="M400" s="32"/>
      <c r="N400" s="32"/>
      <c r="O400" s="32"/>
      <c r="P400" s="33"/>
      <c r="Q400" s="33"/>
      <c r="R400" s="33"/>
      <c r="S400" s="33"/>
      <c r="T400" s="89"/>
      <c r="U400" s="89"/>
      <c r="V400" s="33"/>
      <c r="W400" s="33"/>
      <c r="X400" s="32"/>
      <c r="Y400" s="32"/>
      <c r="Z400" s="32"/>
      <c r="AA400" s="32"/>
      <c r="AB400" s="32"/>
      <c r="AC400" s="32"/>
      <c r="AD400" s="32"/>
      <c r="AE400" s="32"/>
      <c r="AF400" s="32"/>
      <c r="AG400" s="32"/>
      <c r="AH400" s="32"/>
      <c r="AI400" s="130"/>
      <c r="AJ400" s="92"/>
      <c r="AK400" s="52"/>
      <c r="AL400" s="35"/>
      <c r="AM400" s="35"/>
      <c r="AN400" s="278"/>
      <c r="AO400" s="278"/>
      <c r="AP400" s="278"/>
      <c r="AQ400" s="278"/>
      <c r="AR400" s="278"/>
      <c r="AS400" s="278"/>
      <c r="AT400" s="278"/>
      <c r="AU400" s="278"/>
      <c r="AV400" s="278"/>
      <c r="AW400" s="278"/>
      <c r="AX400" s="278"/>
      <c r="AY400" s="278"/>
      <c r="BB400" s="278"/>
      <c r="BC400" s="278"/>
      <c r="BD400" s="278"/>
      <c r="BE400" s="278"/>
      <c r="BF400" s="278"/>
      <c r="BG400" s="278"/>
      <c r="BH400" s="278"/>
    </row>
    <row r="401" spans="4:60" x14ac:dyDescent="0.35">
      <c r="D401" s="35"/>
      <c r="E401" s="35"/>
      <c r="F401" s="32"/>
      <c r="G401" s="32"/>
      <c r="H401" s="32"/>
      <c r="I401" s="32"/>
      <c r="J401" s="32"/>
      <c r="K401" s="32"/>
      <c r="L401" s="33"/>
      <c r="M401" s="32"/>
      <c r="N401" s="32"/>
      <c r="O401" s="32"/>
      <c r="P401" s="33"/>
      <c r="Q401" s="33"/>
      <c r="R401" s="33"/>
      <c r="S401" s="33"/>
      <c r="T401" s="89"/>
      <c r="U401" s="89"/>
      <c r="V401" s="33"/>
      <c r="W401" s="33"/>
      <c r="X401" s="32"/>
      <c r="Y401" s="32"/>
      <c r="Z401" s="32"/>
      <c r="AA401" s="32"/>
      <c r="AB401" s="32"/>
      <c r="AC401" s="32"/>
      <c r="AD401" s="32"/>
      <c r="AE401" s="32"/>
      <c r="AF401" s="32"/>
      <c r="AG401" s="32"/>
      <c r="AH401" s="32"/>
      <c r="AI401" s="130"/>
      <c r="AJ401" s="92"/>
      <c r="AK401" s="52"/>
      <c r="AL401" s="35"/>
      <c r="AM401" s="35"/>
      <c r="AN401" s="278"/>
      <c r="AO401" s="278"/>
      <c r="AP401" s="278"/>
      <c r="AQ401" s="278"/>
      <c r="AR401" s="278"/>
      <c r="AS401" s="278"/>
      <c r="AT401" s="278"/>
      <c r="AU401" s="278"/>
      <c r="AV401" s="278"/>
      <c r="AW401" s="278"/>
      <c r="AX401" s="278"/>
      <c r="AY401" s="278"/>
      <c r="BB401" s="278"/>
      <c r="BC401" s="278"/>
      <c r="BD401" s="278"/>
      <c r="BE401" s="278"/>
      <c r="BF401" s="278"/>
      <c r="BG401" s="278"/>
      <c r="BH401" s="278"/>
    </row>
    <row r="402" spans="4:60" x14ac:dyDescent="0.35">
      <c r="D402" s="35"/>
      <c r="E402" s="35"/>
      <c r="F402" s="32"/>
      <c r="G402" s="32"/>
      <c r="H402" s="32"/>
      <c r="I402" s="32"/>
      <c r="J402" s="32"/>
      <c r="K402" s="32"/>
      <c r="L402" s="33"/>
      <c r="M402" s="32"/>
      <c r="N402" s="32"/>
      <c r="O402" s="32"/>
      <c r="P402" s="33"/>
      <c r="Q402" s="33"/>
      <c r="R402" s="33"/>
      <c r="S402" s="33"/>
      <c r="T402" s="89"/>
      <c r="U402" s="89"/>
      <c r="V402" s="33"/>
      <c r="W402" s="33"/>
      <c r="X402" s="32"/>
      <c r="Y402" s="32"/>
      <c r="Z402" s="32"/>
      <c r="AA402" s="32"/>
      <c r="AB402" s="32"/>
      <c r="AC402" s="32"/>
      <c r="AD402" s="32"/>
      <c r="AE402" s="32"/>
      <c r="AF402" s="32"/>
      <c r="AG402" s="32"/>
      <c r="AH402" s="32"/>
      <c r="AI402" s="130"/>
      <c r="AJ402" s="92"/>
      <c r="AK402" s="52"/>
      <c r="AL402" s="35"/>
      <c r="AM402" s="35"/>
      <c r="AN402" s="278"/>
      <c r="AO402" s="278"/>
      <c r="AP402" s="278"/>
      <c r="AQ402" s="278"/>
      <c r="AR402" s="278"/>
      <c r="AS402" s="278"/>
      <c r="AT402" s="278"/>
      <c r="AU402" s="278"/>
      <c r="AV402" s="278"/>
      <c r="AW402" s="278"/>
      <c r="AX402" s="278"/>
      <c r="AY402" s="278"/>
      <c r="BB402" s="278"/>
      <c r="BC402" s="278"/>
      <c r="BD402" s="278"/>
      <c r="BE402" s="278"/>
      <c r="BF402" s="278"/>
      <c r="BG402" s="278"/>
      <c r="BH402" s="278"/>
    </row>
    <row r="403" spans="4:60" x14ac:dyDescent="0.35">
      <c r="D403" s="35"/>
      <c r="E403" s="35"/>
      <c r="F403" s="32"/>
      <c r="G403" s="32"/>
      <c r="H403" s="32"/>
      <c r="I403" s="32"/>
      <c r="J403" s="32"/>
      <c r="K403" s="32"/>
      <c r="L403" s="33"/>
      <c r="M403" s="32"/>
      <c r="N403" s="32"/>
      <c r="O403" s="32"/>
      <c r="P403" s="33"/>
      <c r="Q403" s="33"/>
      <c r="R403" s="33"/>
      <c r="S403" s="33"/>
      <c r="T403" s="89"/>
      <c r="U403" s="89"/>
      <c r="V403" s="33"/>
      <c r="W403" s="33"/>
      <c r="X403" s="32"/>
      <c r="Y403" s="32"/>
      <c r="Z403" s="32"/>
      <c r="AA403" s="32"/>
      <c r="AB403" s="32"/>
      <c r="AC403" s="32"/>
      <c r="AD403" s="32"/>
      <c r="AE403" s="32"/>
      <c r="AF403" s="32"/>
      <c r="AG403" s="32"/>
      <c r="AH403" s="32"/>
      <c r="AI403" s="130"/>
      <c r="AJ403" s="92"/>
      <c r="AK403" s="52"/>
      <c r="AL403" s="35"/>
      <c r="AM403" s="35"/>
      <c r="AN403" s="278"/>
      <c r="AO403" s="278"/>
      <c r="AP403" s="278"/>
      <c r="AQ403" s="278"/>
      <c r="AR403" s="278"/>
      <c r="AS403" s="278"/>
      <c r="AT403" s="278"/>
      <c r="AU403" s="278"/>
      <c r="AV403" s="278"/>
      <c r="AW403" s="278"/>
      <c r="AX403" s="278"/>
      <c r="AY403" s="278"/>
      <c r="BB403" s="278"/>
      <c r="BC403" s="278"/>
      <c r="BD403" s="278"/>
      <c r="BE403" s="278"/>
      <c r="BF403" s="278"/>
      <c r="BG403" s="278"/>
      <c r="BH403" s="278"/>
    </row>
    <row r="404" spans="4:60" x14ac:dyDescent="0.35">
      <c r="D404" s="35"/>
      <c r="E404" s="35"/>
      <c r="F404" s="32"/>
      <c r="G404" s="32"/>
      <c r="H404" s="32"/>
      <c r="I404" s="32"/>
      <c r="J404" s="32"/>
      <c r="K404" s="32"/>
      <c r="L404" s="33"/>
      <c r="M404" s="32"/>
      <c r="N404" s="32"/>
      <c r="O404" s="32"/>
      <c r="P404" s="33"/>
      <c r="Q404" s="33"/>
      <c r="R404" s="33"/>
      <c r="S404" s="33"/>
      <c r="T404" s="89"/>
      <c r="U404" s="89"/>
      <c r="V404" s="33"/>
      <c r="W404" s="33"/>
      <c r="X404" s="32"/>
      <c r="Y404" s="32"/>
      <c r="Z404" s="32"/>
      <c r="AA404" s="32"/>
      <c r="AB404" s="32"/>
      <c r="AC404" s="32"/>
      <c r="AD404" s="32"/>
      <c r="AE404" s="32"/>
      <c r="AF404" s="32"/>
      <c r="AG404" s="32"/>
      <c r="AH404" s="32"/>
      <c r="AI404" s="130"/>
      <c r="AJ404" s="92"/>
      <c r="AK404" s="52"/>
      <c r="AL404" s="35"/>
      <c r="AM404" s="35"/>
      <c r="AN404" s="278"/>
      <c r="AO404" s="278"/>
      <c r="AP404" s="278"/>
      <c r="AQ404" s="278"/>
      <c r="AR404" s="278"/>
      <c r="AS404" s="278"/>
      <c r="AT404" s="278"/>
      <c r="AU404" s="278"/>
      <c r="AV404" s="278"/>
      <c r="AW404" s="278"/>
      <c r="AX404" s="278"/>
      <c r="AY404" s="278"/>
      <c r="BB404" s="278"/>
      <c r="BC404" s="278"/>
      <c r="BD404" s="278"/>
      <c r="BE404" s="278"/>
      <c r="BF404" s="278"/>
      <c r="BG404" s="278"/>
      <c r="BH404" s="278"/>
    </row>
    <row r="405" spans="4:60" x14ac:dyDescent="0.35">
      <c r="D405" s="35"/>
      <c r="E405" s="35"/>
      <c r="F405" s="32"/>
      <c r="G405" s="32"/>
      <c r="H405" s="32"/>
      <c r="I405" s="32"/>
      <c r="J405" s="32"/>
      <c r="K405" s="32"/>
      <c r="L405" s="33"/>
      <c r="M405" s="32"/>
      <c r="N405" s="32"/>
      <c r="O405" s="32"/>
      <c r="P405" s="33"/>
      <c r="Q405" s="33"/>
      <c r="R405" s="33"/>
      <c r="S405" s="33"/>
      <c r="T405" s="89"/>
      <c r="U405" s="89"/>
      <c r="V405" s="33"/>
      <c r="W405" s="33"/>
      <c r="X405" s="32"/>
      <c r="Y405" s="32"/>
      <c r="Z405" s="32"/>
      <c r="AA405" s="32"/>
      <c r="AB405" s="32"/>
      <c r="AC405" s="32"/>
      <c r="AD405" s="32"/>
      <c r="AE405" s="32"/>
      <c r="AF405" s="32"/>
      <c r="AG405" s="32"/>
      <c r="AH405" s="32"/>
      <c r="AI405" s="130"/>
      <c r="AJ405" s="92"/>
      <c r="AK405" s="52"/>
      <c r="AL405" s="35"/>
      <c r="AM405" s="35"/>
      <c r="AN405" s="278"/>
      <c r="AO405" s="278"/>
      <c r="AP405" s="278"/>
      <c r="AQ405" s="278"/>
      <c r="AR405" s="278"/>
      <c r="AS405" s="278"/>
      <c r="AT405" s="278"/>
      <c r="AU405" s="278"/>
      <c r="AV405" s="278"/>
      <c r="AW405" s="278"/>
      <c r="AX405" s="278"/>
      <c r="AY405" s="278"/>
      <c r="BB405" s="278"/>
      <c r="BC405" s="278"/>
      <c r="BD405" s="278"/>
      <c r="BE405" s="278"/>
      <c r="BF405" s="278"/>
      <c r="BG405" s="278"/>
      <c r="BH405" s="278"/>
    </row>
    <row r="406" spans="4:60" x14ac:dyDescent="0.35">
      <c r="D406" s="35"/>
      <c r="E406" s="35"/>
      <c r="F406" s="32"/>
      <c r="G406" s="32"/>
      <c r="H406" s="32"/>
      <c r="I406" s="32"/>
      <c r="J406" s="32"/>
      <c r="K406" s="32"/>
      <c r="L406" s="33"/>
      <c r="M406" s="32"/>
      <c r="N406" s="32"/>
      <c r="O406" s="32"/>
      <c r="P406" s="33"/>
      <c r="Q406" s="33"/>
      <c r="R406" s="33"/>
      <c r="S406" s="33"/>
      <c r="T406" s="89"/>
      <c r="U406" s="89"/>
      <c r="V406" s="33"/>
      <c r="W406" s="33"/>
      <c r="X406" s="32"/>
      <c r="Y406" s="32"/>
      <c r="Z406" s="32"/>
      <c r="AA406" s="32"/>
      <c r="AB406" s="32"/>
      <c r="AC406" s="32"/>
      <c r="AD406" s="32"/>
      <c r="AE406" s="32"/>
      <c r="AF406" s="32"/>
      <c r="AG406" s="32"/>
      <c r="AH406" s="32"/>
      <c r="AI406" s="130"/>
      <c r="AJ406" s="92"/>
      <c r="AK406" s="52"/>
      <c r="AL406" s="35"/>
      <c r="AM406" s="35"/>
      <c r="AN406" s="278"/>
      <c r="AO406" s="278"/>
      <c r="AP406" s="278"/>
      <c r="AQ406" s="278"/>
      <c r="AR406" s="278"/>
      <c r="AS406" s="278"/>
      <c r="AT406" s="278"/>
      <c r="AU406" s="278"/>
      <c r="AV406" s="278"/>
      <c r="AW406" s="278"/>
      <c r="AX406" s="278"/>
      <c r="AY406" s="278"/>
      <c r="BB406" s="278"/>
      <c r="BC406" s="278"/>
      <c r="BD406" s="278"/>
      <c r="BE406" s="278"/>
      <c r="BF406" s="278"/>
      <c r="BG406" s="278"/>
      <c r="BH406" s="278"/>
    </row>
    <row r="407" spans="4:60" x14ac:dyDescent="0.35">
      <c r="D407" s="35"/>
      <c r="E407" s="35"/>
      <c r="F407" s="32"/>
      <c r="G407" s="32"/>
      <c r="H407" s="32"/>
      <c r="I407" s="32"/>
      <c r="J407" s="32"/>
      <c r="K407" s="32"/>
      <c r="L407" s="33"/>
      <c r="M407" s="32"/>
      <c r="N407" s="32"/>
      <c r="O407" s="32"/>
      <c r="P407" s="33"/>
      <c r="Q407" s="33"/>
      <c r="R407" s="33"/>
      <c r="S407" s="33"/>
      <c r="T407" s="89"/>
      <c r="U407" s="89"/>
      <c r="V407" s="33"/>
      <c r="W407" s="33"/>
      <c r="X407" s="32"/>
      <c r="Y407" s="32"/>
      <c r="Z407" s="32"/>
      <c r="AA407" s="32"/>
      <c r="AB407" s="32"/>
      <c r="AC407" s="32"/>
      <c r="AD407" s="32"/>
      <c r="AE407" s="32"/>
      <c r="AF407" s="32"/>
      <c r="AG407" s="32"/>
      <c r="AH407" s="32"/>
      <c r="AI407" s="130"/>
      <c r="AJ407" s="92"/>
      <c r="AK407" s="52"/>
      <c r="AL407" s="35"/>
      <c r="AM407" s="35"/>
      <c r="AN407" s="278"/>
      <c r="AO407" s="278"/>
      <c r="AP407" s="278"/>
      <c r="AQ407" s="278"/>
      <c r="AR407" s="278"/>
      <c r="AS407" s="278"/>
      <c r="AT407" s="278"/>
      <c r="AU407" s="278"/>
      <c r="AV407" s="278"/>
      <c r="AW407" s="278"/>
      <c r="AX407" s="278"/>
      <c r="AY407" s="278"/>
      <c r="BB407" s="278"/>
      <c r="BC407" s="278"/>
      <c r="BD407" s="278"/>
      <c r="BE407" s="278"/>
      <c r="BF407" s="278"/>
      <c r="BG407" s="278"/>
      <c r="BH407" s="278"/>
    </row>
    <row r="408" spans="4:60" x14ac:dyDescent="0.35">
      <c r="D408" s="35"/>
      <c r="E408" s="35"/>
      <c r="F408" s="32"/>
      <c r="G408" s="32"/>
      <c r="H408" s="32"/>
      <c r="I408" s="32"/>
      <c r="J408" s="32"/>
      <c r="K408" s="32"/>
      <c r="L408" s="33"/>
      <c r="M408" s="32"/>
      <c r="N408" s="32"/>
      <c r="O408" s="32"/>
      <c r="P408" s="33"/>
      <c r="Q408" s="33"/>
      <c r="R408" s="33"/>
      <c r="S408" s="33"/>
      <c r="T408" s="89"/>
      <c r="U408" s="89"/>
      <c r="V408" s="33"/>
      <c r="W408" s="33"/>
      <c r="X408" s="32"/>
      <c r="Y408" s="32"/>
      <c r="Z408" s="32"/>
      <c r="AA408" s="32"/>
      <c r="AB408" s="32"/>
      <c r="AC408" s="32"/>
      <c r="AD408" s="32"/>
      <c r="AE408" s="32"/>
      <c r="AF408" s="32"/>
      <c r="AG408" s="32"/>
      <c r="AH408" s="32"/>
      <c r="AI408" s="130"/>
      <c r="AJ408" s="92"/>
      <c r="AK408" s="52"/>
      <c r="AL408" s="35"/>
      <c r="AM408" s="35"/>
      <c r="AN408" s="278"/>
      <c r="AO408" s="278"/>
      <c r="AP408" s="278"/>
      <c r="AQ408" s="278"/>
      <c r="AR408" s="278"/>
      <c r="AS408" s="278"/>
      <c r="AT408" s="278"/>
      <c r="AU408" s="278"/>
      <c r="AV408" s="278"/>
      <c r="AW408" s="278"/>
      <c r="AX408" s="278"/>
      <c r="AY408" s="278"/>
      <c r="BB408" s="278"/>
      <c r="BC408" s="278"/>
      <c r="BD408" s="278"/>
      <c r="BE408" s="278"/>
      <c r="BF408" s="278"/>
      <c r="BG408" s="278"/>
      <c r="BH408" s="278"/>
    </row>
    <row r="409" spans="4:60" x14ac:dyDescent="0.35">
      <c r="D409" s="35"/>
      <c r="E409" s="35"/>
      <c r="F409" s="32"/>
      <c r="G409" s="32"/>
      <c r="H409" s="32"/>
      <c r="I409" s="32"/>
      <c r="J409" s="32"/>
      <c r="K409" s="32"/>
      <c r="L409" s="33"/>
      <c r="M409" s="32"/>
      <c r="N409" s="32"/>
      <c r="O409" s="32"/>
      <c r="P409" s="33"/>
      <c r="Q409" s="33"/>
      <c r="R409" s="33"/>
      <c r="S409" s="33"/>
      <c r="T409" s="89"/>
      <c r="U409" s="89"/>
      <c r="V409" s="33"/>
      <c r="W409" s="33"/>
      <c r="X409" s="32"/>
      <c r="Y409" s="32"/>
      <c r="Z409" s="32"/>
      <c r="AA409" s="32"/>
      <c r="AB409" s="32"/>
      <c r="AC409" s="32"/>
      <c r="AD409" s="32"/>
      <c r="AE409" s="32"/>
      <c r="AF409" s="32"/>
      <c r="AG409" s="32"/>
      <c r="AH409" s="32"/>
      <c r="AI409" s="130"/>
      <c r="AJ409" s="92"/>
      <c r="AK409" s="52"/>
      <c r="AL409" s="35"/>
      <c r="AM409" s="35"/>
      <c r="AN409" s="278"/>
      <c r="AO409" s="278"/>
      <c r="AP409" s="278"/>
      <c r="AQ409" s="278"/>
      <c r="AR409" s="278"/>
      <c r="AS409" s="278"/>
      <c r="AT409" s="278"/>
      <c r="AU409" s="278"/>
      <c r="AV409" s="278"/>
      <c r="AW409" s="278"/>
      <c r="AX409" s="278"/>
      <c r="AY409" s="278"/>
      <c r="BB409" s="278"/>
      <c r="BC409" s="278"/>
      <c r="BD409" s="278"/>
      <c r="BE409" s="278"/>
      <c r="BF409" s="278"/>
      <c r="BG409" s="278"/>
      <c r="BH409" s="278"/>
    </row>
    <row r="410" spans="4:60" x14ac:dyDescent="0.35">
      <c r="D410" s="35"/>
      <c r="E410" s="35"/>
      <c r="F410" s="32"/>
      <c r="G410" s="32"/>
      <c r="H410" s="32"/>
      <c r="I410" s="32"/>
      <c r="J410" s="32"/>
      <c r="K410" s="32"/>
      <c r="L410" s="33"/>
      <c r="M410" s="32"/>
      <c r="N410" s="32"/>
      <c r="O410" s="32"/>
      <c r="P410" s="33"/>
      <c r="Q410" s="33"/>
      <c r="R410" s="33"/>
      <c r="S410" s="33"/>
      <c r="T410" s="89"/>
      <c r="U410" s="89"/>
      <c r="V410" s="33"/>
      <c r="W410" s="33"/>
      <c r="X410" s="32"/>
      <c r="Y410" s="32"/>
      <c r="Z410" s="32"/>
      <c r="AA410" s="32"/>
      <c r="AB410" s="32"/>
      <c r="AC410" s="32"/>
      <c r="AD410" s="32"/>
      <c r="AE410" s="32"/>
      <c r="AF410" s="32"/>
      <c r="AG410" s="32"/>
      <c r="AH410" s="32"/>
      <c r="AI410" s="130"/>
      <c r="AJ410" s="92"/>
      <c r="AK410" s="52"/>
      <c r="AL410" s="35"/>
      <c r="AM410" s="35"/>
      <c r="AN410" s="278"/>
      <c r="AO410" s="278"/>
      <c r="AP410" s="278"/>
      <c r="AQ410" s="278"/>
      <c r="AR410" s="278"/>
      <c r="AS410" s="278"/>
      <c r="AT410" s="278"/>
      <c r="AU410" s="278"/>
      <c r="AV410" s="278"/>
      <c r="AW410" s="278"/>
      <c r="AX410" s="278"/>
      <c r="AY410" s="278"/>
      <c r="BB410" s="278"/>
      <c r="BC410" s="278"/>
      <c r="BD410" s="278"/>
      <c r="BE410" s="278"/>
      <c r="BF410" s="278"/>
      <c r="BG410" s="278"/>
      <c r="BH410" s="278"/>
    </row>
    <row r="411" spans="4:60" x14ac:dyDescent="0.35">
      <c r="D411" s="35"/>
      <c r="E411" s="35"/>
      <c r="F411" s="32"/>
      <c r="G411" s="32"/>
      <c r="H411" s="32"/>
      <c r="I411" s="32"/>
      <c r="J411" s="32"/>
      <c r="K411" s="32"/>
      <c r="L411" s="33"/>
      <c r="M411" s="32"/>
      <c r="N411" s="32"/>
      <c r="O411" s="32"/>
      <c r="P411" s="33"/>
      <c r="Q411" s="33"/>
      <c r="R411" s="33"/>
      <c r="S411" s="33"/>
      <c r="T411" s="89"/>
      <c r="U411" s="89"/>
      <c r="V411" s="33"/>
      <c r="W411" s="33"/>
      <c r="X411" s="32"/>
      <c r="Y411" s="32"/>
      <c r="Z411" s="32"/>
      <c r="AA411" s="32"/>
      <c r="AB411" s="32"/>
      <c r="AC411" s="32"/>
      <c r="AD411" s="32"/>
      <c r="AE411" s="32"/>
      <c r="AF411" s="32"/>
      <c r="AG411" s="32"/>
      <c r="AH411" s="32"/>
      <c r="AI411" s="130"/>
      <c r="AJ411" s="92"/>
      <c r="AK411" s="52"/>
      <c r="AL411" s="35"/>
      <c r="AM411" s="35"/>
      <c r="AN411" s="278"/>
      <c r="AO411" s="278"/>
      <c r="AP411" s="278"/>
      <c r="AQ411" s="278"/>
      <c r="AR411" s="278"/>
      <c r="AS411" s="278"/>
      <c r="AT411" s="278"/>
      <c r="AU411" s="278"/>
      <c r="AV411" s="278"/>
      <c r="AW411" s="278"/>
      <c r="AX411" s="278"/>
      <c r="AY411" s="278"/>
      <c r="BB411" s="278"/>
      <c r="BC411" s="278"/>
      <c r="BD411" s="278"/>
      <c r="BE411" s="278"/>
      <c r="BF411" s="278"/>
      <c r="BG411" s="278"/>
      <c r="BH411" s="278"/>
    </row>
    <row r="412" spans="4:60" x14ac:dyDescent="0.35">
      <c r="D412" s="35"/>
      <c r="E412" s="35"/>
      <c r="F412" s="32"/>
      <c r="G412" s="32"/>
      <c r="H412" s="32"/>
      <c r="I412" s="32"/>
      <c r="J412" s="32"/>
      <c r="K412" s="32"/>
      <c r="L412" s="33"/>
      <c r="M412" s="32"/>
      <c r="N412" s="32"/>
      <c r="O412" s="32"/>
      <c r="P412" s="33"/>
      <c r="Q412" s="33"/>
      <c r="R412" s="33"/>
      <c r="S412" s="33"/>
      <c r="T412" s="89"/>
      <c r="U412" s="89"/>
      <c r="V412" s="33"/>
      <c r="W412" s="33"/>
      <c r="X412" s="32"/>
      <c r="Y412" s="32"/>
      <c r="Z412" s="32"/>
      <c r="AA412" s="32"/>
      <c r="AB412" s="32"/>
      <c r="AC412" s="32"/>
      <c r="AD412" s="32"/>
      <c r="AE412" s="32"/>
      <c r="AF412" s="32"/>
      <c r="AG412" s="32"/>
      <c r="AH412" s="32"/>
      <c r="AI412" s="130"/>
      <c r="AJ412" s="92"/>
      <c r="AK412" s="52"/>
      <c r="AL412" s="35"/>
      <c r="AM412" s="35"/>
      <c r="AN412" s="278"/>
      <c r="AO412" s="278"/>
      <c r="AP412" s="278"/>
      <c r="AQ412" s="278"/>
      <c r="AR412" s="278"/>
      <c r="AS412" s="278"/>
      <c r="AT412" s="278"/>
      <c r="AU412" s="278"/>
      <c r="AV412" s="278"/>
      <c r="AW412" s="278"/>
      <c r="AX412" s="278"/>
      <c r="AY412" s="278"/>
      <c r="BB412" s="278"/>
      <c r="BC412" s="278"/>
      <c r="BD412" s="278"/>
      <c r="BE412" s="278"/>
      <c r="BF412" s="278"/>
      <c r="BG412" s="278"/>
      <c r="BH412" s="278"/>
    </row>
    <row r="413" spans="4:60" x14ac:dyDescent="0.35">
      <c r="D413" s="35"/>
      <c r="E413" s="35"/>
      <c r="F413" s="32"/>
      <c r="G413" s="32"/>
      <c r="H413" s="32"/>
      <c r="I413" s="32"/>
      <c r="J413" s="32"/>
      <c r="K413" s="32"/>
      <c r="L413" s="33"/>
      <c r="M413" s="32"/>
      <c r="N413" s="32"/>
      <c r="O413" s="32"/>
      <c r="P413" s="33"/>
      <c r="Q413" s="33"/>
      <c r="R413" s="33"/>
      <c r="S413" s="33"/>
      <c r="T413" s="89"/>
      <c r="U413" s="89"/>
      <c r="V413" s="33"/>
      <c r="W413" s="33"/>
      <c r="X413" s="32"/>
      <c r="Y413" s="32"/>
      <c r="Z413" s="32"/>
      <c r="AA413" s="32"/>
      <c r="AB413" s="32"/>
      <c r="AC413" s="32"/>
      <c r="AD413" s="32"/>
      <c r="AE413" s="32"/>
      <c r="AF413" s="32"/>
      <c r="AG413" s="32"/>
      <c r="AH413" s="32"/>
      <c r="AI413" s="130"/>
      <c r="AJ413" s="92"/>
      <c r="AK413" s="52"/>
      <c r="AL413" s="35"/>
      <c r="AM413" s="35"/>
      <c r="AN413" s="278"/>
      <c r="AO413" s="278"/>
      <c r="AP413" s="278"/>
      <c r="AQ413" s="278"/>
      <c r="AR413" s="278"/>
      <c r="AS413" s="278"/>
      <c r="AT413" s="278"/>
      <c r="AU413" s="278"/>
      <c r="AV413" s="278"/>
      <c r="AW413" s="278"/>
      <c r="AX413" s="278"/>
      <c r="AY413" s="278"/>
      <c r="BB413" s="278"/>
      <c r="BC413" s="278"/>
      <c r="BD413" s="278"/>
      <c r="BE413" s="278"/>
      <c r="BF413" s="278"/>
      <c r="BG413" s="278"/>
      <c r="BH413" s="278"/>
    </row>
    <row r="414" spans="4:60" x14ac:dyDescent="0.35">
      <c r="D414" s="35"/>
      <c r="E414" s="35"/>
      <c r="F414" s="32"/>
      <c r="G414" s="32"/>
      <c r="H414" s="32"/>
      <c r="I414" s="32"/>
      <c r="J414" s="32"/>
      <c r="K414" s="32"/>
      <c r="L414" s="33"/>
      <c r="M414" s="32"/>
      <c r="N414" s="32"/>
      <c r="O414" s="32"/>
      <c r="P414" s="33"/>
      <c r="Q414" s="33"/>
      <c r="R414" s="33"/>
      <c r="S414" s="33"/>
      <c r="T414" s="89"/>
      <c r="U414" s="89"/>
      <c r="V414" s="33"/>
      <c r="W414" s="33"/>
      <c r="X414" s="32"/>
      <c r="Y414" s="32"/>
      <c r="Z414" s="32"/>
      <c r="AA414" s="32"/>
      <c r="AB414" s="32"/>
      <c r="AC414" s="32"/>
      <c r="AD414" s="32"/>
      <c r="AE414" s="32"/>
      <c r="AF414" s="32"/>
      <c r="AG414" s="32"/>
      <c r="AH414" s="32"/>
      <c r="AI414" s="130"/>
      <c r="AJ414" s="92"/>
      <c r="AK414" s="52"/>
      <c r="AL414" s="35"/>
      <c r="AM414" s="35"/>
      <c r="AN414" s="278"/>
      <c r="AO414" s="278"/>
      <c r="AP414" s="278"/>
      <c r="AQ414" s="278"/>
      <c r="AR414" s="278"/>
      <c r="AS414" s="278"/>
      <c r="AT414" s="278"/>
      <c r="AU414" s="278"/>
      <c r="AV414" s="278"/>
      <c r="AW414" s="278"/>
      <c r="AX414" s="278"/>
      <c r="AY414" s="278"/>
      <c r="BB414" s="278"/>
      <c r="BC414" s="278"/>
      <c r="BD414" s="278"/>
      <c r="BE414" s="278"/>
      <c r="BF414" s="278"/>
      <c r="BG414" s="278"/>
      <c r="BH414" s="278"/>
    </row>
    <row r="415" spans="4:60" x14ac:dyDescent="0.35">
      <c r="D415" s="35"/>
      <c r="E415" s="35"/>
      <c r="F415" s="32"/>
      <c r="G415" s="32"/>
      <c r="H415" s="32"/>
      <c r="I415" s="32"/>
      <c r="J415" s="32"/>
      <c r="K415" s="32"/>
      <c r="L415" s="33"/>
      <c r="M415" s="32"/>
      <c r="N415" s="32"/>
      <c r="O415" s="32"/>
      <c r="P415" s="33"/>
      <c r="Q415" s="33"/>
      <c r="R415" s="33"/>
      <c r="S415" s="33"/>
      <c r="T415" s="89"/>
      <c r="U415" s="89"/>
      <c r="V415" s="33"/>
      <c r="W415" s="33"/>
      <c r="X415" s="32"/>
      <c r="Y415" s="32"/>
      <c r="Z415" s="32"/>
      <c r="AA415" s="32"/>
      <c r="AB415" s="32"/>
      <c r="AC415" s="32"/>
      <c r="AD415" s="32"/>
      <c r="AE415" s="32"/>
      <c r="AF415" s="32"/>
      <c r="AG415" s="32"/>
      <c r="AH415" s="32"/>
      <c r="AI415" s="130"/>
      <c r="AJ415" s="92"/>
      <c r="AK415" s="52"/>
      <c r="AL415" s="35"/>
      <c r="AM415" s="35"/>
      <c r="AN415" s="278"/>
      <c r="AO415" s="278"/>
      <c r="AP415" s="278"/>
      <c r="AQ415" s="278"/>
      <c r="AR415" s="278"/>
      <c r="AS415" s="278"/>
      <c r="AT415" s="278"/>
      <c r="AU415" s="278"/>
      <c r="AV415" s="278"/>
      <c r="AW415" s="278"/>
      <c r="AX415" s="278"/>
      <c r="AY415" s="278"/>
      <c r="BB415" s="278"/>
      <c r="BC415" s="278"/>
      <c r="BD415" s="278"/>
      <c r="BE415" s="278"/>
      <c r="BF415" s="278"/>
      <c r="BG415" s="278"/>
      <c r="BH415" s="278"/>
    </row>
    <row r="416" spans="4:60" x14ac:dyDescent="0.35">
      <c r="D416" s="35"/>
      <c r="E416" s="35"/>
      <c r="F416" s="32"/>
      <c r="G416" s="32"/>
      <c r="H416" s="32"/>
      <c r="I416" s="32"/>
      <c r="J416" s="32"/>
      <c r="K416" s="32"/>
      <c r="L416" s="33"/>
      <c r="M416" s="32"/>
      <c r="N416" s="32"/>
      <c r="O416" s="32"/>
      <c r="P416" s="33"/>
      <c r="Q416" s="33"/>
      <c r="R416" s="33"/>
      <c r="S416" s="33"/>
      <c r="T416" s="89"/>
      <c r="U416" s="89"/>
      <c r="V416" s="33"/>
      <c r="W416" s="33"/>
      <c r="X416" s="32"/>
      <c r="Y416" s="32"/>
      <c r="Z416" s="32"/>
      <c r="AA416" s="32"/>
      <c r="AB416" s="32"/>
      <c r="AC416" s="32"/>
      <c r="AD416" s="32"/>
      <c r="AE416" s="32"/>
      <c r="AF416" s="32"/>
      <c r="AG416" s="32"/>
      <c r="AH416" s="32"/>
      <c r="AI416" s="130"/>
      <c r="AJ416" s="92"/>
      <c r="AK416" s="52"/>
      <c r="AL416" s="35"/>
      <c r="AM416" s="35"/>
      <c r="AN416" s="278"/>
      <c r="AO416" s="278"/>
      <c r="AP416" s="278"/>
      <c r="AQ416" s="278"/>
      <c r="AR416" s="278"/>
      <c r="AS416" s="278"/>
      <c r="AT416" s="278"/>
      <c r="AU416" s="278"/>
      <c r="AV416" s="278"/>
      <c r="AW416" s="278"/>
      <c r="AX416" s="278"/>
      <c r="AY416" s="278"/>
      <c r="BB416" s="278"/>
      <c r="BC416" s="278"/>
      <c r="BD416" s="278"/>
      <c r="BE416" s="278"/>
      <c r="BF416" s="278"/>
      <c r="BG416" s="278"/>
      <c r="BH416" s="278"/>
    </row>
    <row r="417" spans="4:60" x14ac:dyDescent="0.35">
      <c r="D417" s="35"/>
      <c r="E417" s="35"/>
      <c r="F417" s="32"/>
      <c r="G417" s="32"/>
      <c r="H417" s="32"/>
      <c r="I417" s="32"/>
      <c r="J417" s="32"/>
      <c r="K417" s="32"/>
      <c r="L417" s="33"/>
      <c r="M417" s="32"/>
      <c r="N417" s="32"/>
      <c r="O417" s="32"/>
      <c r="P417" s="33"/>
      <c r="Q417" s="33"/>
      <c r="R417" s="33"/>
      <c r="S417" s="33"/>
      <c r="T417" s="89"/>
      <c r="U417" s="89"/>
      <c r="V417" s="33"/>
      <c r="W417" s="33"/>
      <c r="X417" s="32"/>
      <c r="Y417" s="32"/>
      <c r="Z417" s="32"/>
      <c r="AA417" s="32"/>
      <c r="AB417" s="32"/>
      <c r="AC417" s="32"/>
      <c r="AD417" s="32"/>
      <c r="AE417" s="32"/>
      <c r="AF417" s="32"/>
      <c r="AG417" s="32"/>
      <c r="AH417" s="32"/>
      <c r="AI417" s="130"/>
      <c r="AJ417" s="92"/>
      <c r="AK417" s="52"/>
      <c r="AL417" s="35"/>
      <c r="AM417" s="35"/>
      <c r="AN417" s="278"/>
      <c r="AO417" s="278"/>
      <c r="AP417" s="278"/>
      <c r="AQ417" s="278"/>
      <c r="AR417" s="278"/>
      <c r="AS417" s="278"/>
      <c r="AT417" s="278"/>
      <c r="AU417" s="278"/>
      <c r="AV417" s="278"/>
      <c r="AW417" s="278"/>
      <c r="AX417" s="278"/>
      <c r="AY417" s="278"/>
      <c r="BB417" s="278"/>
      <c r="BC417" s="278"/>
      <c r="BD417" s="278"/>
      <c r="BE417" s="278"/>
      <c r="BF417" s="278"/>
      <c r="BG417" s="278"/>
      <c r="BH417" s="278"/>
    </row>
    <row r="418" spans="4:60" x14ac:dyDescent="0.35">
      <c r="D418" s="35"/>
      <c r="E418" s="35"/>
      <c r="F418" s="32"/>
      <c r="G418" s="32"/>
      <c r="H418" s="32"/>
      <c r="I418" s="32"/>
      <c r="J418" s="32"/>
      <c r="K418" s="32"/>
      <c r="L418" s="33"/>
      <c r="M418" s="32"/>
      <c r="N418" s="32"/>
      <c r="O418" s="32"/>
      <c r="P418" s="33"/>
      <c r="Q418" s="33"/>
      <c r="R418" s="33"/>
      <c r="S418" s="33"/>
      <c r="T418" s="89"/>
      <c r="U418" s="89"/>
      <c r="V418" s="33"/>
      <c r="W418" s="33"/>
      <c r="X418" s="32"/>
      <c r="Y418" s="32"/>
      <c r="Z418" s="32"/>
      <c r="AA418" s="32"/>
      <c r="AB418" s="32"/>
      <c r="AC418" s="32"/>
      <c r="AD418" s="32"/>
      <c r="AE418" s="32"/>
      <c r="AF418" s="32"/>
      <c r="AG418" s="32"/>
      <c r="AH418" s="32"/>
      <c r="AI418" s="130"/>
      <c r="AJ418" s="92"/>
      <c r="AK418" s="52"/>
      <c r="AL418" s="35"/>
      <c r="AM418" s="35"/>
      <c r="AN418" s="278"/>
      <c r="AO418" s="278"/>
      <c r="AP418" s="278"/>
      <c r="AQ418" s="278"/>
      <c r="AR418" s="278"/>
      <c r="AS418" s="278"/>
      <c r="AT418" s="278"/>
      <c r="AU418" s="278"/>
      <c r="AV418" s="278"/>
      <c r="AW418" s="278"/>
      <c r="AX418" s="278"/>
      <c r="AY418" s="278"/>
      <c r="BB418" s="278"/>
      <c r="BC418" s="278"/>
      <c r="BD418" s="278"/>
      <c r="BE418" s="278"/>
      <c r="BF418" s="278"/>
      <c r="BG418" s="278"/>
      <c r="BH418" s="278"/>
    </row>
    <row r="419" spans="4:60" x14ac:dyDescent="0.35">
      <c r="D419" s="35"/>
      <c r="E419" s="35"/>
      <c r="F419" s="32"/>
      <c r="G419" s="32"/>
      <c r="H419" s="32"/>
      <c r="I419" s="32"/>
      <c r="J419" s="32"/>
      <c r="K419" s="32"/>
      <c r="L419" s="33"/>
      <c r="M419" s="32"/>
      <c r="N419" s="32"/>
      <c r="O419" s="32"/>
      <c r="P419" s="33"/>
      <c r="Q419" s="33"/>
      <c r="R419" s="33"/>
      <c r="S419" s="33"/>
      <c r="T419" s="89"/>
      <c r="U419" s="89"/>
      <c r="V419" s="33"/>
      <c r="W419" s="33"/>
      <c r="X419" s="32"/>
      <c r="Y419" s="32"/>
      <c r="Z419" s="32"/>
      <c r="AA419" s="32"/>
      <c r="AB419" s="32"/>
      <c r="AC419" s="32"/>
      <c r="AD419" s="32"/>
      <c r="AE419" s="32"/>
      <c r="AF419" s="32"/>
      <c r="AG419" s="32"/>
      <c r="AH419" s="32"/>
      <c r="AI419" s="130"/>
      <c r="AJ419" s="92"/>
      <c r="AK419" s="52"/>
      <c r="AL419" s="35"/>
      <c r="AM419" s="35"/>
      <c r="AN419" s="278"/>
      <c r="AO419" s="278"/>
      <c r="AP419" s="278"/>
      <c r="AQ419" s="278"/>
      <c r="AR419" s="278"/>
      <c r="AS419" s="278"/>
      <c r="AT419" s="278"/>
      <c r="AU419" s="278"/>
      <c r="AV419" s="278"/>
      <c r="AW419" s="278"/>
      <c r="AX419" s="278"/>
      <c r="AY419" s="278"/>
      <c r="BB419" s="278"/>
      <c r="BC419" s="278"/>
      <c r="BD419" s="278"/>
      <c r="BE419" s="278"/>
      <c r="BF419" s="278"/>
      <c r="BG419" s="278"/>
      <c r="BH419" s="278"/>
    </row>
    <row r="420" spans="4:60" x14ac:dyDescent="0.35">
      <c r="D420" s="35"/>
      <c r="E420" s="35"/>
      <c r="F420" s="32"/>
      <c r="G420" s="32"/>
      <c r="H420" s="32"/>
      <c r="I420" s="32"/>
      <c r="J420" s="32"/>
      <c r="K420" s="32"/>
      <c r="L420" s="33"/>
      <c r="M420" s="32"/>
      <c r="N420" s="32"/>
      <c r="O420" s="32"/>
      <c r="P420" s="33"/>
      <c r="Q420" s="33"/>
      <c r="R420" s="33"/>
      <c r="S420" s="33"/>
      <c r="T420" s="89"/>
      <c r="U420" s="89"/>
      <c r="V420" s="33"/>
      <c r="W420" s="33"/>
      <c r="X420" s="32"/>
      <c r="Y420" s="32"/>
      <c r="Z420" s="32"/>
      <c r="AA420" s="32"/>
      <c r="AB420" s="32"/>
      <c r="AC420" s="32"/>
      <c r="AD420" s="32"/>
      <c r="AE420" s="32"/>
      <c r="AF420" s="32"/>
      <c r="AG420" s="32"/>
      <c r="AH420" s="32"/>
      <c r="AI420" s="130"/>
      <c r="AJ420" s="92"/>
      <c r="AK420" s="52"/>
      <c r="AL420" s="35"/>
      <c r="AM420" s="35"/>
      <c r="AN420" s="278"/>
      <c r="AO420" s="278"/>
      <c r="AP420" s="278"/>
      <c r="AQ420" s="278"/>
      <c r="AR420" s="278"/>
      <c r="AS420" s="278"/>
      <c r="AT420" s="278"/>
      <c r="AU420" s="278"/>
      <c r="AV420" s="278"/>
      <c r="AW420" s="278"/>
      <c r="AX420" s="278"/>
      <c r="AY420" s="278"/>
      <c r="BB420" s="278"/>
      <c r="BC420" s="278"/>
      <c r="BD420" s="278"/>
      <c r="BE420" s="278"/>
      <c r="BF420" s="278"/>
      <c r="BG420" s="278"/>
      <c r="BH420" s="278"/>
    </row>
    <row r="421" spans="4:60" x14ac:dyDescent="0.35">
      <c r="D421" s="35"/>
      <c r="E421" s="35"/>
      <c r="F421" s="32"/>
      <c r="G421" s="32"/>
      <c r="H421" s="32"/>
      <c r="I421" s="32"/>
      <c r="J421" s="32"/>
      <c r="K421" s="32"/>
      <c r="L421" s="33"/>
      <c r="M421" s="32"/>
      <c r="N421" s="32"/>
      <c r="O421" s="32"/>
      <c r="P421" s="33"/>
      <c r="Q421" s="33"/>
      <c r="R421" s="33"/>
      <c r="S421" s="33"/>
      <c r="T421" s="89"/>
      <c r="U421" s="89"/>
      <c r="V421" s="33"/>
      <c r="W421" s="33"/>
      <c r="X421" s="32"/>
      <c r="Y421" s="32"/>
      <c r="Z421" s="32"/>
      <c r="AA421" s="32"/>
      <c r="AB421" s="32"/>
      <c r="AC421" s="32"/>
      <c r="AD421" s="32"/>
      <c r="AE421" s="32"/>
      <c r="AF421" s="32"/>
      <c r="AG421" s="32"/>
      <c r="AH421" s="32"/>
      <c r="AI421" s="130"/>
      <c r="AJ421" s="92"/>
      <c r="AK421" s="52"/>
      <c r="AL421" s="35"/>
      <c r="AM421" s="35"/>
      <c r="AN421" s="278"/>
      <c r="AO421" s="278"/>
      <c r="AP421" s="278"/>
      <c r="AQ421" s="278"/>
      <c r="AR421" s="278"/>
      <c r="AS421" s="278"/>
      <c r="AT421" s="278"/>
      <c r="AU421" s="278"/>
      <c r="AV421" s="278"/>
      <c r="AW421" s="278"/>
      <c r="AX421" s="278"/>
      <c r="AY421" s="278"/>
      <c r="BB421" s="278"/>
      <c r="BC421" s="278"/>
      <c r="BD421" s="278"/>
      <c r="BE421" s="278"/>
      <c r="BF421" s="278"/>
      <c r="BG421" s="278"/>
      <c r="BH421" s="278"/>
    </row>
    <row r="422" spans="4:60" x14ac:dyDescent="0.35">
      <c r="D422" s="35"/>
      <c r="E422" s="35"/>
      <c r="F422" s="32"/>
      <c r="G422" s="32"/>
      <c r="H422" s="32"/>
      <c r="I422" s="32"/>
      <c r="J422" s="32"/>
      <c r="K422" s="32"/>
      <c r="L422" s="33"/>
      <c r="M422" s="32"/>
      <c r="N422" s="32"/>
      <c r="O422" s="32"/>
      <c r="P422" s="33"/>
      <c r="Q422" s="33"/>
      <c r="R422" s="33"/>
      <c r="S422" s="33"/>
      <c r="T422" s="89"/>
      <c r="U422" s="89"/>
      <c r="V422" s="33"/>
      <c r="W422" s="33"/>
      <c r="X422" s="32"/>
      <c r="Y422" s="32"/>
      <c r="Z422" s="32"/>
      <c r="AA422" s="32"/>
      <c r="AB422" s="32"/>
      <c r="AC422" s="32"/>
      <c r="AD422" s="32"/>
      <c r="AE422" s="32"/>
      <c r="AF422" s="32"/>
      <c r="AG422" s="32"/>
      <c r="AH422" s="32"/>
      <c r="AI422" s="130"/>
      <c r="AJ422" s="92"/>
      <c r="AK422" s="52"/>
      <c r="AL422" s="35"/>
      <c r="AM422" s="35"/>
      <c r="AN422" s="278"/>
      <c r="AO422" s="278"/>
      <c r="AP422" s="278"/>
      <c r="AQ422" s="278"/>
      <c r="AR422" s="278"/>
      <c r="AS422" s="278"/>
      <c r="AT422" s="278"/>
      <c r="AU422" s="278"/>
      <c r="AV422" s="278"/>
      <c r="AW422" s="278"/>
      <c r="AX422" s="278"/>
      <c r="AY422" s="278"/>
      <c r="BB422" s="278"/>
      <c r="BC422" s="278"/>
      <c r="BD422" s="278"/>
      <c r="BE422" s="278"/>
      <c r="BF422" s="278"/>
      <c r="BG422" s="278"/>
      <c r="BH422" s="278"/>
    </row>
    <row r="423" spans="4:60" x14ac:dyDescent="0.35">
      <c r="D423" s="35"/>
      <c r="E423" s="35"/>
      <c r="F423" s="32"/>
      <c r="G423" s="32"/>
      <c r="H423" s="32"/>
      <c r="I423" s="32"/>
      <c r="J423" s="32"/>
      <c r="K423" s="32"/>
      <c r="L423" s="33"/>
      <c r="M423" s="32"/>
      <c r="N423" s="32"/>
      <c r="O423" s="32"/>
      <c r="P423" s="33"/>
      <c r="Q423" s="33"/>
      <c r="R423" s="33"/>
      <c r="S423" s="33"/>
      <c r="T423" s="89"/>
      <c r="U423" s="89"/>
      <c r="V423" s="33"/>
      <c r="W423" s="33"/>
      <c r="X423" s="32"/>
      <c r="Y423" s="32"/>
      <c r="Z423" s="32"/>
      <c r="AA423" s="32"/>
      <c r="AB423" s="32"/>
      <c r="AC423" s="32"/>
      <c r="AD423" s="32"/>
      <c r="AE423" s="32"/>
      <c r="AF423" s="32"/>
      <c r="AG423" s="32"/>
      <c r="AH423" s="32"/>
      <c r="AI423" s="130"/>
      <c r="AJ423" s="92"/>
      <c r="AK423" s="52"/>
      <c r="AL423" s="35"/>
      <c r="AM423" s="35"/>
      <c r="AN423" s="278"/>
      <c r="AO423" s="278"/>
      <c r="AP423" s="278"/>
      <c r="AQ423" s="278"/>
      <c r="AR423" s="278"/>
      <c r="AS423" s="278"/>
      <c r="AT423" s="278"/>
      <c r="AU423" s="278"/>
      <c r="AV423" s="278"/>
      <c r="AW423" s="278"/>
      <c r="AX423" s="278"/>
      <c r="AY423" s="278"/>
      <c r="BB423" s="278"/>
      <c r="BC423" s="278"/>
      <c r="BD423" s="278"/>
      <c r="BE423" s="278"/>
      <c r="BF423" s="278"/>
      <c r="BG423" s="278"/>
      <c r="BH423" s="278"/>
    </row>
    <row r="424" spans="4:60" x14ac:dyDescent="0.35">
      <c r="D424" s="35"/>
      <c r="E424" s="35"/>
      <c r="F424" s="32"/>
      <c r="G424" s="32"/>
      <c r="H424" s="32"/>
      <c r="I424" s="32"/>
      <c r="J424" s="32"/>
      <c r="K424" s="32"/>
      <c r="L424" s="33"/>
      <c r="M424" s="32"/>
      <c r="N424" s="32"/>
      <c r="O424" s="32"/>
      <c r="P424" s="33"/>
      <c r="Q424" s="33"/>
      <c r="R424" s="33"/>
      <c r="S424" s="33"/>
      <c r="T424" s="89"/>
      <c r="U424" s="89"/>
      <c r="V424" s="33"/>
      <c r="W424" s="33"/>
      <c r="X424" s="32"/>
      <c r="Y424" s="32"/>
      <c r="Z424" s="32"/>
      <c r="AA424" s="32"/>
      <c r="AB424" s="32"/>
      <c r="AC424" s="32"/>
      <c r="AD424" s="32"/>
      <c r="AE424" s="32"/>
      <c r="AF424" s="32"/>
      <c r="AG424" s="32"/>
      <c r="AH424" s="32"/>
      <c r="AI424" s="130"/>
      <c r="AJ424" s="92"/>
      <c r="AK424" s="52"/>
      <c r="AL424" s="35"/>
      <c r="AM424" s="35"/>
      <c r="AN424" s="278"/>
      <c r="AO424" s="278"/>
      <c r="AP424" s="278"/>
      <c r="AQ424" s="278"/>
      <c r="AR424" s="278"/>
      <c r="AS424" s="278"/>
      <c r="AT424" s="278"/>
      <c r="AU424" s="278"/>
      <c r="AV424" s="278"/>
      <c r="AW424" s="278"/>
      <c r="AX424" s="278"/>
      <c r="AY424" s="278"/>
      <c r="BB424" s="278"/>
      <c r="BC424" s="278"/>
      <c r="BD424" s="278"/>
      <c r="BE424" s="278"/>
      <c r="BF424" s="278"/>
      <c r="BG424" s="278"/>
      <c r="BH424" s="278"/>
    </row>
    <row r="425" spans="4:60" x14ac:dyDescent="0.35">
      <c r="D425" s="35"/>
      <c r="E425" s="35"/>
      <c r="F425" s="32"/>
      <c r="G425" s="32"/>
      <c r="H425" s="32"/>
      <c r="I425" s="32"/>
      <c r="J425" s="32"/>
      <c r="K425" s="32"/>
      <c r="L425" s="33"/>
      <c r="M425" s="32"/>
      <c r="N425" s="32"/>
      <c r="O425" s="32"/>
      <c r="P425" s="33"/>
      <c r="Q425" s="33"/>
      <c r="R425" s="33"/>
      <c r="S425" s="33"/>
      <c r="T425" s="89"/>
      <c r="U425" s="89"/>
      <c r="V425" s="33"/>
      <c r="W425" s="33"/>
      <c r="X425" s="32"/>
      <c r="Y425" s="32"/>
      <c r="Z425" s="32"/>
      <c r="AA425" s="32"/>
      <c r="AB425" s="32"/>
      <c r="AC425" s="32"/>
      <c r="AD425" s="32"/>
      <c r="AE425" s="32"/>
      <c r="AF425" s="32"/>
      <c r="AG425" s="32"/>
      <c r="AH425" s="32"/>
      <c r="AI425" s="130"/>
      <c r="AJ425" s="92"/>
      <c r="AK425" s="52"/>
      <c r="AL425" s="35"/>
      <c r="AM425" s="35"/>
      <c r="AN425" s="278"/>
      <c r="AO425" s="278"/>
      <c r="AP425" s="278"/>
      <c r="AQ425" s="278"/>
      <c r="AR425" s="278"/>
      <c r="AS425" s="278"/>
      <c r="AT425" s="278"/>
      <c r="AU425" s="278"/>
      <c r="AV425" s="278"/>
      <c r="AW425" s="278"/>
      <c r="AX425" s="278"/>
      <c r="AY425" s="278"/>
      <c r="BB425" s="278"/>
      <c r="BC425" s="278"/>
      <c r="BD425" s="278"/>
      <c r="BE425" s="278"/>
      <c r="BF425" s="278"/>
      <c r="BG425" s="278"/>
      <c r="BH425" s="278"/>
    </row>
    <row r="426" spans="4:60" x14ac:dyDescent="0.35">
      <c r="D426" s="35"/>
      <c r="E426" s="35"/>
      <c r="F426" s="32"/>
      <c r="G426" s="32"/>
      <c r="H426" s="32"/>
      <c r="I426" s="32"/>
      <c r="J426" s="32"/>
      <c r="K426" s="32"/>
      <c r="L426" s="33"/>
      <c r="M426" s="32"/>
      <c r="N426" s="32"/>
      <c r="O426" s="32"/>
      <c r="P426" s="33"/>
      <c r="Q426" s="33"/>
      <c r="R426" s="33"/>
      <c r="S426" s="33"/>
      <c r="T426" s="89"/>
      <c r="U426" s="89"/>
      <c r="V426" s="33"/>
      <c r="W426" s="33"/>
      <c r="X426" s="32"/>
      <c r="Y426" s="32"/>
      <c r="Z426" s="32"/>
      <c r="AA426" s="32"/>
      <c r="AB426" s="32"/>
      <c r="AC426" s="32"/>
      <c r="AD426" s="32"/>
      <c r="AE426" s="32"/>
      <c r="AF426" s="32"/>
      <c r="AG426" s="32"/>
      <c r="AH426" s="32"/>
      <c r="AI426" s="130"/>
      <c r="AJ426" s="92"/>
      <c r="AK426" s="52"/>
      <c r="AL426" s="35"/>
      <c r="AM426" s="35"/>
      <c r="AN426" s="278"/>
      <c r="AO426" s="278"/>
      <c r="AP426" s="278"/>
      <c r="AQ426" s="278"/>
      <c r="AR426" s="278"/>
      <c r="AS426" s="278"/>
      <c r="AT426" s="278"/>
      <c r="AU426" s="278"/>
      <c r="AV426" s="278"/>
      <c r="AW426" s="278"/>
      <c r="AX426" s="278"/>
      <c r="AY426" s="278"/>
      <c r="BB426" s="278"/>
      <c r="BC426" s="278"/>
      <c r="BD426" s="278"/>
      <c r="BE426" s="278"/>
      <c r="BF426" s="278"/>
      <c r="BG426" s="278"/>
      <c r="BH426" s="278"/>
    </row>
    <row r="427" spans="4:60" x14ac:dyDescent="0.35">
      <c r="D427" s="35"/>
      <c r="E427" s="35"/>
      <c r="F427" s="32"/>
      <c r="G427" s="32"/>
      <c r="H427" s="32"/>
      <c r="I427" s="32"/>
      <c r="J427" s="32"/>
      <c r="K427" s="32"/>
      <c r="L427" s="33"/>
      <c r="M427" s="32"/>
      <c r="N427" s="32"/>
      <c r="O427" s="32"/>
      <c r="P427" s="33"/>
      <c r="Q427" s="33"/>
      <c r="R427" s="33"/>
      <c r="S427" s="33"/>
      <c r="T427" s="89"/>
      <c r="U427" s="89"/>
      <c r="V427" s="33"/>
      <c r="W427" s="33"/>
      <c r="X427" s="32"/>
      <c r="Y427" s="32"/>
      <c r="Z427" s="32"/>
      <c r="AA427" s="32"/>
      <c r="AB427" s="32"/>
      <c r="AC427" s="32"/>
      <c r="AD427" s="32"/>
      <c r="AE427" s="32"/>
      <c r="AF427" s="32"/>
      <c r="AG427" s="32"/>
      <c r="AH427" s="32"/>
      <c r="AI427" s="130"/>
      <c r="AJ427" s="92"/>
      <c r="AK427" s="52"/>
      <c r="AL427" s="35"/>
      <c r="AM427" s="35"/>
      <c r="AN427" s="278"/>
      <c r="AO427" s="278"/>
      <c r="AP427" s="278"/>
      <c r="AQ427" s="278"/>
      <c r="AR427" s="278"/>
      <c r="AS427" s="278"/>
      <c r="AT427" s="278"/>
      <c r="AU427" s="278"/>
      <c r="AV427" s="278"/>
      <c r="AW427" s="278"/>
      <c r="AX427" s="278"/>
      <c r="AY427" s="278"/>
      <c r="BB427" s="278"/>
      <c r="BC427" s="278"/>
      <c r="BD427" s="278"/>
      <c r="BE427" s="278"/>
      <c r="BF427" s="278"/>
      <c r="BG427" s="278"/>
      <c r="BH427" s="278"/>
    </row>
    <row r="428" spans="4:60" x14ac:dyDescent="0.35">
      <c r="D428" s="35"/>
      <c r="E428" s="35"/>
      <c r="F428" s="32"/>
      <c r="G428" s="32"/>
      <c r="H428" s="32"/>
      <c r="I428" s="32"/>
      <c r="J428" s="32"/>
      <c r="K428" s="32"/>
      <c r="L428" s="33"/>
      <c r="M428" s="32"/>
      <c r="N428" s="32"/>
      <c r="O428" s="32"/>
      <c r="P428" s="33"/>
      <c r="Q428" s="33"/>
      <c r="R428" s="33"/>
      <c r="S428" s="33"/>
      <c r="T428" s="89"/>
      <c r="U428" s="89"/>
      <c r="V428" s="33"/>
      <c r="W428" s="33"/>
      <c r="X428" s="32"/>
      <c r="Y428" s="32"/>
      <c r="Z428" s="32"/>
      <c r="AA428" s="32"/>
      <c r="AB428" s="32"/>
      <c r="AC428" s="32"/>
      <c r="AD428" s="32"/>
      <c r="AE428" s="32"/>
      <c r="AF428" s="32"/>
      <c r="AG428" s="32"/>
      <c r="AH428" s="32"/>
      <c r="AI428" s="130"/>
      <c r="AJ428" s="92"/>
      <c r="AK428" s="52"/>
      <c r="AL428" s="35"/>
      <c r="AM428" s="35"/>
      <c r="AN428" s="278"/>
      <c r="AO428" s="278"/>
      <c r="AP428" s="278"/>
      <c r="AQ428" s="278"/>
      <c r="AR428" s="278"/>
      <c r="AS428" s="278"/>
      <c r="AT428" s="278"/>
      <c r="AU428" s="278"/>
      <c r="AV428" s="278"/>
      <c r="AW428" s="278"/>
      <c r="AX428" s="278"/>
      <c r="AY428" s="278"/>
      <c r="BB428" s="278"/>
      <c r="BC428" s="278"/>
      <c r="BD428" s="278"/>
      <c r="BE428" s="278"/>
      <c r="BF428" s="278"/>
      <c r="BG428" s="278"/>
      <c r="BH428" s="278"/>
    </row>
    <row r="429" spans="4:60" x14ac:dyDescent="0.35">
      <c r="D429" s="35"/>
      <c r="E429" s="35"/>
      <c r="F429" s="32"/>
      <c r="G429" s="32"/>
      <c r="H429" s="32"/>
      <c r="I429" s="32"/>
      <c r="J429" s="32"/>
      <c r="K429" s="32"/>
      <c r="L429" s="33"/>
      <c r="M429" s="32"/>
      <c r="N429" s="32"/>
      <c r="O429" s="32"/>
      <c r="P429" s="33"/>
      <c r="Q429" s="33"/>
      <c r="R429" s="33"/>
      <c r="S429" s="33"/>
      <c r="T429" s="89"/>
      <c r="U429" s="89"/>
      <c r="V429" s="33"/>
      <c r="W429" s="33"/>
      <c r="X429" s="32"/>
      <c r="Y429" s="32"/>
      <c r="Z429" s="32"/>
      <c r="AA429" s="32"/>
      <c r="AB429" s="32"/>
      <c r="AC429" s="32"/>
      <c r="AD429" s="32"/>
      <c r="AE429" s="32"/>
      <c r="AF429" s="32"/>
      <c r="AG429" s="32"/>
      <c r="AH429" s="32"/>
      <c r="AI429" s="130"/>
      <c r="AJ429" s="92"/>
      <c r="AK429" s="52"/>
      <c r="AL429" s="35"/>
      <c r="AM429" s="35"/>
      <c r="AN429" s="278"/>
      <c r="AO429" s="278"/>
      <c r="AP429" s="278"/>
      <c r="AQ429" s="278"/>
      <c r="AR429" s="278"/>
      <c r="AS429" s="278"/>
      <c r="AT429" s="278"/>
      <c r="AU429" s="278"/>
      <c r="AV429" s="278"/>
      <c r="AW429" s="278"/>
      <c r="AX429" s="278"/>
      <c r="AY429" s="278"/>
      <c r="BB429" s="278"/>
      <c r="BC429" s="278"/>
      <c r="BD429" s="278"/>
      <c r="BE429" s="278"/>
      <c r="BF429" s="278"/>
      <c r="BG429" s="278"/>
      <c r="BH429" s="278"/>
    </row>
    <row r="430" spans="4:60" x14ac:dyDescent="0.35">
      <c r="D430" s="35"/>
      <c r="E430" s="35"/>
      <c r="F430" s="32"/>
      <c r="G430" s="32"/>
      <c r="H430" s="32"/>
      <c r="I430" s="32"/>
      <c r="J430" s="32"/>
      <c r="K430" s="32"/>
      <c r="L430" s="33"/>
      <c r="M430" s="32"/>
      <c r="N430" s="32"/>
      <c r="O430" s="32"/>
      <c r="P430" s="33"/>
      <c r="Q430" s="33"/>
      <c r="R430" s="33"/>
      <c r="S430" s="33"/>
      <c r="T430" s="89"/>
      <c r="U430" s="89"/>
      <c r="V430" s="33"/>
      <c r="W430" s="33"/>
      <c r="X430" s="32"/>
      <c r="Y430" s="32"/>
      <c r="Z430" s="32"/>
      <c r="AA430" s="32"/>
      <c r="AB430" s="32"/>
      <c r="AC430" s="32"/>
      <c r="AD430" s="32"/>
      <c r="AE430" s="32"/>
      <c r="AF430" s="32"/>
      <c r="AG430" s="32"/>
      <c r="AH430" s="32"/>
      <c r="AI430" s="130"/>
      <c r="AJ430" s="92"/>
      <c r="AK430" s="52"/>
      <c r="AL430" s="35"/>
      <c r="AM430" s="35"/>
      <c r="AN430" s="278"/>
      <c r="AO430" s="278"/>
      <c r="AP430" s="278"/>
      <c r="AQ430" s="278"/>
      <c r="AR430" s="278"/>
      <c r="AS430" s="278"/>
      <c r="AT430" s="278"/>
      <c r="AU430" s="278"/>
      <c r="AV430" s="278"/>
      <c r="AW430" s="278"/>
      <c r="AX430" s="278"/>
      <c r="AY430" s="278"/>
      <c r="BB430" s="278"/>
      <c r="BC430" s="278"/>
      <c r="BD430" s="278"/>
      <c r="BE430" s="278"/>
      <c r="BF430" s="278"/>
      <c r="BG430" s="278"/>
      <c r="BH430" s="278"/>
    </row>
    <row r="431" spans="4:60" x14ac:dyDescent="0.35">
      <c r="D431" s="35"/>
      <c r="E431" s="35"/>
      <c r="F431" s="32"/>
      <c r="G431" s="32"/>
      <c r="H431" s="32"/>
      <c r="I431" s="32"/>
      <c r="J431" s="32"/>
      <c r="K431" s="32"/>
      <c r="L431" s="33"/>
      <c r="M431" s="32"/>
      <c r="N431" s="32"/>
      <c r="O431" s="32"/>
      <c r="P431" s="33"/>
      <c r="Q431" s="33"/>
      <c r="R431" s="33"/>
      <c r="S431" s="33"/>
      <c r="T431" s="89"/>
      <c r="U431" s="89"/>
      <c r="V431" s="33"/>
      <c r="W431" s="33"/>
      <c r="X431" s="32"/>
      <c r="Y431" s="32"/>
      <c r="Z431" s="32"/>
      <c r="AA431" s="32"/>
      <c r="AB431" s="32"/>
      <c r="AC431" s="32"/>
      <c r="AD431" s="32"/>
      <c r="AE431" s="32"/>
      <c r="AF431" s="32"/>
      <c r="AG431" s="32"/>
      <c r="AH431" s="32"/>
      <c r="AI431" s="130"/>
      <c r="AJ431" s="92"/>
      <c r="AK431" s="52"/>
      <c r="AL431" s="35"/>
      <c r="AM431" s="35"/>
      <c r="AN431" s="278"/>
      <c r="AO431" s="278"/>
      <c r="AP431" s="278"/>
      <c r="AQ431" s="278"/>
      <c r="AR431" s="278"/>
      <c r="AS431" s="278"/>
      <c r="AT431" s="278"/>
      <c r="AU431" s="278"/>
      <c r="AV431" s="278"/>
      <c r="AW431" s="278"/>
      <c r="AX431" s="278"/>
      <c r="AY431" s="278"/>
      <c r="BB431" s="278"/>
      <c r="BC431" s="278"/>
      <c r="BD431" s="278"/>
      <c r="BE431" s="278"/>
      <c r="BF431" s="278"/>
      <c r="BG431" s="278"/>
      <c r="BH431" s="278"/>
    </row>
    <row r="432" spans="4:60" x14ac:dyDescent="0.35">
      <c r="D432" s="35"/>
      <c r="E432" s="35"/>
      <c r="F432" s="32"/>
      <c r="G432" s="32"/>
      <c r="H432" s="32"/>
      <c r="I432" s="32"/>
      <c r="J432" s="32"/>
      <c r="K432" s="32"/>
      <c r="L432" s="33"/>
      <c r="M432" s="32"/>
      <c r="N432" s="32"/>
      <c r="O432" s="32"/>
      <c r="P432" s="33"/>
      <c r="Q432" s="33"/>
      <c r="R432" s="33"/>
      <c r="S432" s="33"/>
      <c r="T432" s="89"/>
      <c r="U432" s="89"/>
      <c r="V432" s="33"/>
      <c r="W432" s="33"/>
      <c r="X432" s="32"/>
      <c r="Y432" s="32"/>
      <c r="Z432" s="32"/>
      <c r="AA432" s="32"/>
      <c r="AB432" s="32"/>
      <c r="AC432" s="32"/>
      <c r="AD432" s="32"/>
      <c r="AE432" s="32"/>
      <c r="AF432" s="32"/>
      <c r="AG432" s="32"/>
      <c r="AH432" s="32"/>
      <c r="AI432" s="130"/>
      <c r="AJ432" s="92"/>
      <c r="AK432" s="52"/>
      <c r="AL432" s="35"/>
      <c r="AM432" s="35"/>
      <c r="AN432" s="278"/>
      <c r="AO432" s="278"/>
      <c r="AP432" s="278"/>
      <c r="AQ432" s="278"/>
      <c r="AR432" s="278"/>
      <c r="AS432" s="278"/>
      <c r="AT432" s="278"/>
      <c r="AU432" s="278"/>
      <c r="AV432" s="278"/>
      <c r="AW432" s="278"/>
      <c r="AX432" s="278"/>
      <c r="AY432" s="278"/>
      <c r="BB432" s="278"/>
      <c r="BC432" s="278"/>
      <c r="BD432" s="278"/>
      <c r="BE432" s="278"/>
      <c r="BF432" s="278"/>
      <c r="BG432" s="278"/>
      <c r="BH432" s="278"/>
    </row>
    <row r="433" spans="4:60" x14ac:dyDescent="0.35">
      <c r="D433" s="35"/>
      <c r="E433" s="35"/>
      <c r="F433" s="32"/>
      <c r="G433" s="32"/>
      <c r="H433" s="32"/>
      <c r="I433" s="32"/>
      <c r="J433" s="32"/>
      <c r="K433" s="32"/>
      <c r="L433" s="33"/>
      <c r="M433" s="32"/>
      <c r="N433" s="32"/>
      <c r="O433" s="32"/>
      <c r="P433" s="33"/>
      <c r="Q433" s="33"/>
      <c r="R433" s="33"/>
      <c r="S433" s="33"/>
      <c r="T433" s="89"/>
      <c r="U433" s="89"/>
      <c r="V433" s="33"/>
      <c r="W433" s="33"/>
      <c r="X433" s="32"/>
      <c r="Y433" s="32"/>
      <c r="Z433" s="32"/>
      <c r="AA433" s="32"/>
      <c r="AB433" s="32"/>
      <c r="AC433" s="32"/>
      <c r="AD433" s="32"/>
      <c r="AE433" s="32"/>
      <c r="AF433" s="32"/>
      <c r="AG433" s="32"/>
      <c r="AH433" s="32"/>
      <c r="AI433" s="130"/>
      <c r="AJ433" s="92"/>
      <c r="AK433" s="52"/>
      <c r="AL433" s="35"/>
      <c r="AM433" s="35"/>
      <c r="AN433" s="278"/>
      <c r="AO433" s="278"/>
      <c r="AP433" s="278"/>
      <c r="AQ433" s="278"/>
      <c r="AR433" s="278"/>
      <c r="AS433" s="278"/>
      <c r="AT433" s="278"/>
      <c r="AU433" s="278"/>
      <c r="AV433" s="278"/>
      <c r="AW433" s="278"/>
      <c r="AX433" s="278"/>
      <c r="AY433" s="278"/>
      <c r="BB433" s="278"/>
      <c r="BC433" s="278"/>
      <c r="BD433" s="278"/>
      <c r="BE433" s="278"/>
      <c r="BF433" s="278"/>
      <c r="BG433" s="278"/>
      <c r="BH433" s="278"/>
    </row>
    <row r="434" spans="4:60" x14ac:dyDescent="0.35">
      <c r="D434" s="35"/>
      <c r="E434" s="35"/>
      <c r="F434" s="32"/>
      <c r="G434" s="32"/>
      <c r="H434" s="32"/>
      <c r="I434" s="32"/>
      <c r="J434" s="32"/>
      <c r="K434" s="32"/>
      <c r="L434" s="33"/>
      <c r="M434" s="32"/>
      <c r="N434" s="32"/>
      <c r="O434" s="32"/>
      <c r="P434" s="33"/>
      <c r="Q434" s="33"/>
      <c r="R434" s="33"/>
      <c r="S434" s="33"/>
      <c r="T434" s="89"/>
      <c r="U434" s="89"/>
      <c r="V434" s="33"/>
      <c r="W434" s="33"/>
      <c r="X434" s="32"/>
      <c r="Y434" s="32"/>
      <c r="Z434" s="32"/>
      <c r="AA434" s="32"/>
      <c r="AB434" s="32"/>
      <c r="AC434" s="32"/>
      <c r="AD434" s="32"/>
      <c r="AE434" s="32"/>
      <c r="AF434" s="32"/>
      <c r="AG434" s="32"/>
      <c r="AH434" s="32"/>
      <c r="AI434" s="130"/>
      <c r="AJ434" s="92"/>
      <c r="AK434" s="52"/>
      <c r="AL434" s="35"/>
      <c r="AM434" s="35"/>
      <c r="AN434" s="278"/>
      <c r="AO434" s="278"/>
      <c r="AP434" s="278"/>
      <c r="AQ434" s="278"/>
      <c r="AR434" s="278"/>
      <c r="AS434" s="278"/>
      <c r="AT434" s="278"/>
      <c r="AU434" s="278"/>
      <c r="AV434" s="278"/>
      <c r="AW434" s="278"/>
      <c r="AX434" s="278"/>
      <c r="AY434" s="278"/>
      <c r="BB434" s="278"/>
      <c r="BC434" s="278"/>
      <c r="BD434" s="278"/>
      <c r="BE434" s="278"/>
      <c r="BF434" s="278"/>
      <c r="BG434" s="278"/>
      <c r="BH434" s="278"/>
    </row>
    <row r="435" spans="4:60" x14ac:dyDescent="0.35">
      <c r="D435" s="35"/>
      <c r="E435" s="35"/>
      <c r="F435" s="32"/>
      <c r="G435" s="32"/>
      <c r="H435" s="32"/>
      <c r="I435" s="32"/>
      <c r="J435" s="32"/>
      <c r="K435" s="32"/>
      <c r="L435" s="33"/>
      <c r="M435" s="32"/>
      <c r="N435" s="32"/>
      <c r="O435" s="32"/>
      <c r="P435" s="33"/>
      <c r="Q435" s="33"/>
      <c r="R435" s="33"/>
      <c r="S435" s="33"/>
      <c r="T435" s="89"/>
      <c r="U435" s="89"/>
      <c r="V435" s="33"/>
      <c r="W435" s="33"/>
      <c r="X435" s="32"/>
      <c r="Y435" s="32"/>
      <c r="Z435" s="32"/>
      <c r="AA435" s="32"/>
      <c r="AB435" s="32"/>
      <c r="AC435" s="32"/>
      <c r="AD435" s="32"/>
      <c r="AE435" s="32"/>
      <c r="AF435" s="32"/>
      <c r="AG435" s="32"/>
      <c r="AH435" s="32"/>
      <c r="AI435" s="130"/>
      <c r="AJ435" s="92"/>
      <c r="AK435" s="52"/>
      <c r="AL435" s="35"/>
      <c r="AM435" s="35"/>
      <c r="AN435" s="278"/>
      <c r="AO435" s="278"/>
      <c r="AP435" s="278"/>
      <c r="AQ435" s="278"/>
      <c r="AR435" s="278"/>
      <c r="AS435" s="278"/>
      <c r="AT435" s="278"/>
      <c r="AU435" s="278"/>
      <c r="AV435" s="278"/>
      <c r="AW435" s="278"/>
      <c r="AX435" s="278"/>
      <c r="AY435" s="278"/>
      <c r="BB435" s="278"/>
      <c r="BC435" s="278"/>
      <c r="BD435" s="278"/>
      <c r="BE435" s="278"/>
      <c r="BF435" s="278"/>
      <c r="BG435" s="278"/>
      <c r="BH435" s="278"/>
    </row>
    <row r="436" spans="4:60" x14ac:dyDescent="0.35">
      <c r="D436" s="35"/>
      <c r="E436" s="35"/>
      <c r="F436" s="32"/>
      <c r="G436" s="32"/>
      <c r="H436" s="32"/>
      <c r="I436" s="32"/>
      <c r="J436" s="32"/>
      <c r="K436" s="32"/>
      <c r="L436" s="33"/>
      <c r="M436" s="32"/>
      <c r="N436" s="32"/>
      <c r="O436" s="32"/>
      <c r="P436" s="33"/>
      <c r="Q436" s="33"/>
      <c r="R436" s="33"/>
      <c r="S436" s="33"/>
      <c r="T436" s="89"/>
      <c r="U436" s="89"/>
      <c r="V436" s="33"/>
      <c r="W436" s="33"/>
      <c r="X436" s="32"/>
      <c r="Y436" s="32"/>
      <c r="Z436" s="32"/>
      <c r="AA436" s="32"/>
      <c r="AB436" s="32"/>
      <c r="AC436" s="32"/>
      <c r="AD436" s="32"/>
      <c r="AE436" s="32"/>
      <c r="AF436" s="32"/>
      <c r="AG436" s="32"/>
      <c r="AH436" s="32"/>
      <c r="AI436" s="130"/>
      <c r="AJ436" s="92"/>
      <c r="AK436" s="52"/>
      <c r="AL436" s="35"/>
      <c r="AM436" s="35"/>
      <c r="AN436" s="278"/>
      <c r="AO436" s="278"/>
      <c r="AP436" s="278"/>
      <c r="AQ436" s="278"/>
      <c r="AR436" s="278"/>
      <c r="AS436" s="278"/>
      <c r="AT436" s="278"/>
      <c r="AU436" s="278"/>
      <c r="AV436" s="278"/>
      <c r="AW436" s="278"/>
      <c r="AX436" s="278"/>
      <c r="AY436" s="278"/>
      <c r="BB436" s="278"/>
      <c r="BC436" s="278"/>
      <c r="BD436" s="278"/>
      <c r="BE436" s="278"/>
      <c r="BF436" s="278"/>
      <c r="BG436" s="278"/>
      <c r="BH436" s="278"/>
    </row>
    <row r="437" spans="4:60" x14ac:dyDescent="0.35">
      <c r="D437" s="35"/>
      <c r="E437" s="35"/>
      <c r="F437" s="32"/>
      <c r="G437" s="32"/>
      <c r="H437" s="32"/>
      <c r="I437" s="32"/>
      <c r="J437" s="32"/>
      <c r="K437" s="32"/>
      <c r="L437" s="33"/>
      <c r="M437" s="32"/>
      <c r="N437" s="32"/>
      <c r="O437" s="32"/>
      <c r="P437" s="33"/>
      <c r="Q437" s="33"/>
      <c r="R437" s="33"/>
      <c r="S437" s="33"/>
      <c r="T437" s="89"/>
      <c r="U437" s="89"/>
      <c r="V437" s="33"/>
      <c r="W437" s="33"/>
      <c r="X437" s="32"/>
      <c r="Y437" s="32"/>
      <c r="Z437" s="32"/>
      <c r="AA437" s="32"/>
      <c r="AB437" s="32"/>
      <c r="AC437" s="32"/>
      <c r="AD437" s="32"/>
      <c r="AE437" s="32"/>
      <c r="AF437" s="32"/>
      <c r="AG437" s="32"/>
      <c r="AH437" s="32"/>
      <c r="AI437" s="130"/>
      <c r="AJ437" s="92"/>
      <c r="AK437" s="52"/>
      <c r="AL437" s="35"/>
      <c r="AM437" s="35"/>
      <c r="AN437" s="278"/>
      <c r="AO437" s="278"/>
      <c r="AP437" s="278"/>
      <c r="AQ437" s="278"/>
      <c r="AR437" s="278"/>
      <c r="AS437" s="278"/>
      <c r="AT437" s="278"/>
      <c r="AU437" s="278"/>
      <c r="AV437" s="278"/>
      <c r="AW437" s="278"/>
      <c r="AX437" s="278"/>
      <c r="AY437" s="278"/>
      <c r="BB437" s="278"/>
      <c r="BC437" s="278"/>
      <c r="BD437" s="278"/>
      <c r="BE437" s="278"/>
      <c r="BF437" s="278"/>
      <c r="BG437" s="278"/>
      <c r="BH437" s="278"/>
    </row>
    <row r="438" spans="4:60" x14ac:dyDescent="0.35">
      <c r="D438" s="35"/>
      <c r="E438" s="35"/>
      <c r="F438" s="32"/>
      <c r="G438" s="32"/>
      <c r="H438" s="32"/>
      <c r="I438" s="32"/>
      <c r="J438" s="32"/>
      <c r="K438" s="32"/>
      <c r="L438" s="33"/>
      <c r="M438" s="32"/>
      <c r="N438" s="32"/>
      <c r="O438" s="32"/>
      <c r="P438" s="33"/>
      <c r="Q438" s="33"/>
      <c r="R438" s="33"/>
      <c r="S438" s="33"/>
      <c r="T438" s="89"/>
      <c r="U438" s="89"/>
      <c r="V438" s="33"/>
      <c r="W438" s="33"/>
      <c r="X438" s="32"/>
      <c r="Y438" s="32"/>
      <c r="Z438" s="32"/>
      <c r="AA438" s="32"/>
      <c r="AB438" s="32"/>
      <c r="AC438" s="32"/>
      <c r="AD438" s="32"/>
      <c r="AE438" s="32"/>
      <c r="AF438" s="32"/>
      <c r="AG438" s="32"/>
      <c r="AH438" s="32"/>
      <c r="AI438" s="130"/>
      <c r="AJ438" s="92"/>
      <c r="AK438" s="52"/>
      <c r="AL438" s="35"/>
      <c r="AM438" s="35"/>
      <c r="AN438" s="278"/>
      <c r="AO438" s="278"/>
      <c r="AP438" s="278"/>
      <c r="AQ438" s="278"/>
      <c r="AR438" s="278"/>
      <c r="AS438" s="278"/>
      <c r="AT438" s="278"/>
      <c r="AU438" s="278"/>
      <c r="AV438" s="278"/>
      <c r="AW438" s="278"/>
      <c r="AX438" s="278"/>
      <c r="AY438" s="278"/>
      <c r="BB438" s="278"/>
      <c r="BC438" s="278"/>
      <c r="BD438" s="278"/>
      <c r="BE438" s="278"/>
      <c r="BF438" s="278"/>
      <c r="BG438" s="278"/>
      <c r="BH438" s="278"/>
    </row>
    <row r="439" spans="4:60" x14ac:dyDescent="0.35">
      <c r="D439" s="35"/>
      <c r="E439" s="35"/>
      <c r="F439" s="32"/>
      <c r="G439" s="32"/>
      <c r="H439" s="32"/>
      <c r="I439" s="32"/>
      <c r="J439" s="32"/>
      <c r="K439" s="32"/>
      <c r="L439" s="33"/>
      <c r="M439" s="32"/>
      <c r="N439" s="32"/>
      <c r="O439" s="32"/>
      <c r="P439" s="33"/>
      <c r="Q439" s="33"/>
      <c r="R439" s="33"/>
      <c r="S439" s="33"/>
      <c r="T439" s="89"/>
      <c r="U439" s="89"/>
      <c r="V439" s="33"/>
      <c r="W439" s="33"/>
      <c r="X439" s="32"/>
      <c r="Y439" s="32"/>
      <c r="Z439" s="32"/>
      <c r="AA439" s="32"/>
      <c r="AB439" s="32"/>
      <c r="AC439" s="32"/>
      <c r="AD439" s="32"/>
      <c r="AE439" s="32"/>
      <c r="AF439" s="32"/>
      <c r="AG439" s="32"/>
      <c r="AH439" s="32"/>
      <c r="AI439" s="130"/>
      <c r="AJ439" s="92"/>
      <c r="AK439" s="52"/>
      <c r="AL439" s="35"/>
      <c r="AM439" s="35"/>
      <c r="AN439" s="278"/>
      <c r="AO439" s="278"/>
      <c r="AP439" s="278"/>
      <c r="AQ439" s="278"/>
      <c r="AR439" s="278"/>
      <c r="AS439" s="278"/>
      <c r="AT439" s="278"/>
      <c r="AU439" s="278"/>
      <c r="AV439" s="278"/>
      <c r="AW439" s="278"/>
      <c r="AX439" s="278"/>
      <c r="AY439" s="278"/>
      <c r="BB439" s="278"/>
      <c r="BC439" s="278"/>
      <c r="BD439" s="278"/>
      <c r="BE439" s="278"/>
      <c r="BF439" s="278"/>
      <c r="BG439" s="278"/>
      <c r="BH439" s="278"/>
    </row>
    <row r="440" spans="4:60" x14ac:dyDescent="0.35">
      <c r="D440" s="35"/>
      <c r="E440" s="35"/>
      <c r="F440" s="32"/>
      <c r="G440" s="32"/>
      <c r="H440" s="32"/>
      <c r="I440" s="32"/>
      <c r="J440" s="32"/>
      <c r="K440" s="32"/>
      <c r="L440" s="33"/>
      <c r="M440" s="32"/>
      <c r="N440" s="32"/>
      <c r="O440" s="32"/>
      <c r="P440" s="33"/>
      <c r="Q440" s="33"/>
      <c r="R440" s="33"/>
      <c r="S440" s="33"/>
      <c r="T440" s="89"/>
      <c r="U440" s="89"/>
      <c r="V440" s="33"/>
      <c r="W440" s="33"/>
      <c r="X440" s="32"/>
      <c r="Y440" s="32"/>
      <c r="Z440" s="32"/>
      <c r="AA440" s="32"/>
      <c r="AB440" s="32"/>
      <c r="AC440" s="32"/>
      <c r="AD440" s="32"/>
      <c r="AE440" s="32"/>
      <c r="AF440" s="32"/>
      <c r="AG440" s="32"/>
      <c r="AH440" s="32"/>
      <c r="AI440" s="130"/>
      <c r="AJ440" s="92"/>
      <c r="AK440" s="52"/>
      <c r="AL440" s="35"/>
      <c r="AM440" s="35"/>
      <c r="AN440" s="278"/>
      <c r="AO440" s="278"/>
      <c r="AP440" s="278"/>
      <c r="AQ440" s="278"/>
      <c r="AR440" s="278"/>
      <c r="AS440" s="278"/>
      <c r="AT440" s="278"/>
      <c r="AU440" s="278"/>
      <c r="AV440" s="278"/>
      <c r="AW440" s="278"/>
      <c r="AX440" s="278"/>
      <c r="AY440" s="278"/>
      <c r="BB440" s="278"/>
      <c r="BC440" s="278"/>
      <c r="BD440" s="278"/>
      <c r="BE440" s="278"/>
      <c r="BF440" s="278"/>
      <c r="BG440" s="278"/>
      <c r="BH440" s="278"/>
    </row>
    <row r="441" spans="4:60" x14ac:dyDescent="0.35">
      <c r="D441" s="35"/>
      <c r="E441" s="35"/>
      <c r="F441" s="32"/>
      <c r="G441" s="32"/>
      <c r="H441" s="32"/>
      <c r="I441" s="32"/>
      <c r="J441" s="32"/>
      <c r="K441" s="32"/>
      <c r="L441" s="33"/>
      <c r="M441" s="32"/>
      <c r="N441" s="32"/>
      <c r="O441" s="32"/>
      <c r="P441" s="33"/>
      <c r="Q441" s="33"/>
      <c r="R441" s="33"/>
      <c r="S441" s="33"/>
      <c r="T441" s="89"/>
      <c r="U441" s="89"/>
      <c r="V441" s="33"/>
      <c r="W441" s="33"/>
      <c r="X441" s="32"/>
      <c r="Y441" s="32"/>
      <c r="Z441" s="32"/>
      <c r="AA441" s="32"/>
      <c r="AB441" s="32"/>
      <c r="AC441" s="32"/>
      <c r="AD441" s="32"/>
      <c r="AE441" s="32"/>
      <c r="AF441" s="32"/>
      <c r="AG441" s="32"/>
      <c r="AH441" s="32"/>
      <c r="AI441" s="130"/>
      <c r="AJ441" s="92"/>
      <c r="AK441" s="52"/>
      <c r="AL441" s="35"/>
      <c r="AM441" s="35"/>
      <c r="AN441" s="278"/>
      <c r="AO441" s="278"/>
      <c r="AP441" s="278"/>
      <c r="AQ441" s="278"/>
      <c r="AR441" s="278"/>
      <c r="AS441" s="278"/>
      <c r="AT441" s="278"/>
      <c r="AU441" s="278"/>
      <c r="AV441" s="278"/>
      <c r="AW441" s="278"/>
      <c r="AX441" s="278"/>
      <c r="AY441" s="278"/>
      <c r="BB441" s="278"/>
      <c r="BC441" s="278"/>
      <c r="BD441" s="278"/>
      <c r="BE441" s="278"/>
      <c r="BF441" s="278"/>
      <c r="BG441" s="278"/>
      <c r="BH441" s="278"/>
    </row>
    <row r="442" spans="4:60" x14ac:dyDescent="0.35">
      <c r="D442" s="35"/>
      <c r="E442" s="35"/>
      <c r="F442" s="32"/>
      <c r="G442" s="32"/>
      <c r="H442" s="32"/>
      <c r="I442" s="32"/>
      <c r="J442" s="32"/>
      <c r="K442" s="32"/>
      <c r="L442" s="33"/>
      <c r="M442" s="32"/>
      <c r="N442" s="32"/>
      <c r="O442" s="32"/>
      <c r="P442" s="33"/>
      <c r="Q442" s="33"/>
      <c r="R442" s="33"/>
      <c r="S442" s="33"/>
      <c r="T442" s="89"/>
      <c r="U442" s="89"/>
      <c r="V442" s="33"/>
      <c r="W442" s="33"/>
      <c r="X442" s="32"/>
      <c r="Y442" s="32"/>
      <c r="Z442" s="32"/>
      <c r="AA442" s="32"/>
      <c r="AB442" s="32"/>
      <c r="AC442" s="32"/>
      <c r="AD442" s="32"/>
      <c r="AE442" s="32"/>
      <c r="AF442" s="32"/>
      <c r="AG442" s="32"/>
      <c r="AH442" s="32"/>
      <c r="AI442" s="130"/>
      <c r="AJ442" s="92"/>
      <c r="AK442" s="52"/>
      <c r="AL442" s="35"/>
      <c r="AM442" s="35"/>
      <c r="AN442" s="278"/>
      <c r="AO442" s="278"/>
      <c r="AP442" s="278"/>
      <c r="AQ442" s="278"/>
      <c r="AR442" s="278"/>
      <c r="AS442" s="278"/>
      <c r="AT442" s="278"/>
      <c r="AU442" s="278"/>
      <c r="AV442" s="278"/>
      <c r="AW442" s="278"/>
      <c r="AX442" s="278"/>
      <c r="AY442" s="278"/>
      <c r="BB442" s="278"/>
      <c r="BC442" s="278"/>
      <c r="BD442" s="278"/>
      <c r="BE442" s="278"/>
      <c r="BF442" s="278"/>
      <c r="BG442" s="278"/>
      <c r="BH442" s="278"/>
    </row>
    <row r="443" spans="4:60" x14ac:dyDescent="0.35">
      <c r="D443" s="35"/>
      <c r="E443" s="35"/>
      <c r="F443" s="32"/>
      <c r="G443" s="32"/>
      <c r="H443" s="32"/>
      <c r="I443" s="32"/>
      <c r="J443" s="32"/>
      <c r="K443" s="32"/>
      <c r="L443" s="33"/>
      <c r="M443" s="32"/>
      <c r="N443" s="32"/>
      <c r="O443" s="32"/>
      <c r="P443" s="33"/>
      <c r="Q443" s="33"/>
      <c r="R443" s="33"/>
      <c r="S443" s="33"/>
      <c r="T443" s="89"/>
      <c r="U443" s="89"/>
      <c r="V443" s="33"/>
      <c r="W443" s="33"/>
      <c r="X443" s="32"/>
      <c r="Y443" s="32"/>
      <c r="Z443" s="32"/>
      <c r="AA443" s="32"/>
      <c r="AB443" s="32"/>
      <c r="AC443" s="32"/>
      <c r="AD443" s="32"/>
      <c r="AE443" s="32"/>
      <c r="AF443" s="32"/>
      <c r="AG443" s="32"/>
      <c r="AH443" s="32"/>
      <c r="AI443" s="130"/>
      <c r="AJ443" s="92"/>
      <c r="AK443" s="52"/>
      <c r="AL443" s="35"/>
      <c r="AM443" s="35"/>
      <c r="AN443" s="278"/>
      <c r="AO443" s="278"/>
      <c r="AP443" s="278"/>
      <c r="AQ443" s="278"/>
      <c r="AR443" s="278"/>
      <c r="AS443" s="278"/>
      <c r="AT443" s="278"/>
      <c r="AU443" s="278"/>
      <c r="AV443" s="278"/>
      <c r="AW443" s="278"/>
      <c r="AX443" s="278"/>
      <c r="AY443" s="278"/>
      <c r="BB443" s="278"/>
      <c r="BC443" s="278"/>
      <c r="BD443" s="278"/>
      <c r="BE443" s="278"/>
      <c r="BF443" s="278"/>
      <c r="BG443" s="278"/>
      <c r="BH443" s="278"/>
    </row>
    <row r="444" spans="4:60" x14ac:dyDescent="0.35">
      <c r="D444" s="35"/>
      <c r="E444" s="35"/>
      <c r="F444" s="32"/>
      <c r="G444" s="32"/>
      <c r="H444" s="32"/>
      <c r="I444" s="32"/>
      <c r="J444" s="32"/>
      <c r="K444" s="32"/>
      <c r="L444" s="33"/>
      <c r="M444" s="32"/>
      <c r="N444" s="32"/>
      <c r="O444" s="32"/>
      <c r="P444" s="33"/>
      <c r="Q444" s="33"/>
      <c r="R444" s="33"/>
      <c r="S444" s="33"/>
      <c r="T444" s="89"/>
      <c r="U444" s="89"/>
      <c r="V444" s="33"/>
      <c r="W444" s="33"/>
      <c r="X444" s="32"/>
      <c r="Y444" s="32"/>
      <c r="Z444" s="32"/>
      <c r="AA444" s="32"/>
      <c r="AB444" s="32"/>
      <c r="AC444" s="32"/>
      <c r="AD444" s="32"/>
      <c r="AE444" s="32"/>
      <c r="AF444" s="32"/>
      <c r="AG444" s="32"/>
      <c r="AH444" s="32"/>
      <c r="AI444" s="130"/>
      <c r="AJ444" s="92"/>
      <c r="AK444" s="52"/>
      <c r="AL444" s="35"/>
      <c r="AM444" s="35"/>
      <c r="AN444" s="278"/>
      <c r="AO444" s="278"/>
      <c r="AP444" s="278"/>
      <c r="AQ444" s="278"/>
      <c r="AR444" s="278"/>
      <c r="AS444" s="278"/>
      <c r="AT444" s="278"/>
      <c r="AU444" s="278"/>
      <c r="AV444" s="278"/>
      <c r="AW444" s="278"/>
      <c r="AX444" s="278"/>
      <c r="AY444" s="278"/>
      <c r="BB444" s="278"/>
      <c r="BC444" s="278"/>
      <c r="BD444" s="278"/>
      <c r="BE444" s="278"/>
      <c r="BF444" s="278"/>
      <c r="BG444" s="278"/>
      <c r="BH444" s="278"/>
    </row>
    <row r="445" spans="4:60" x14ac:dyDescent="0.35">
      <c r="D445" s="35"/>
      <c r="E445" s="35"/>
      <c r="F445" s="32"/>
      <c r="G445" s="32"/>
      <c r="H445" s="32"/>
      <c r="I445" s="32"/>
      <c r="J445" s="32"/>
      <c r="K445" s="32"/>
      <c r="L445" s="33"/>
      <c r="M445" s="32"/>
      <c r="N445" s="32"/>
      <c r="O445" s="32"/>
      <c r="P445" s="33"/>
      <c r="Q445" s="33"/>
      <c r="R445" s="33"/>
      <c r="S445" s="33"/>
      <c r="T445" s="89"/>
      <c r="U445" s="89"/>
      <c r="V445" s="33"/>
      <c r="W445" s="33"/>
      <c r="X445" s="32"/>
      <c r="Y445" s="32"/>
      <c r="Z445" s="32"/>
      <c r="AA445" s="32"/>
      <c r="AB445" s="32"/>
      <c r="AC445" s="32"/>
      <c r="AD445" s="32"/>
      <c r="AE445" s="32"/>
      <c r="AF445" s="32"/>
      <c r="AG445" s="32"/>
      <c r="AH445" s="32"/>
      <c r="AI445" s="130"/>
      <c r="AJ445" s="92"/>
      <c r="AK445" s="52"/>
      <c r="AL445" s="35"/>
      <c r="AM445" s="35"/>
      <c r="AN445" s="278"/>
      <c r="AO445" s="278"/>
      <c r="AP445" s="278"/>
      <c r="AQ445" s="278"/>
      <c r="AR445" s="278"/>
      <c r="AS445" s="278"/>
      <c r="AT445" s="278"/>
      <c r="AU445" s="278"/>
      <c r="AV445" s="278"/>
      <c r="AW445" s="278"/>
      <c r="AX445" s="278"/>
      <c r="AY445" s="278"/>
      <c r="BB445" s="278"/>
      <c r="BC445" s="278"/>
      <c r="BD445" s="278"/>
      <c r="BE445" s="278"/>
      <c r="BF445" s="278"/>
      <c r="BG445" s="278"/>
      <c r="BH445" s="278"/>
    </row>
    <row r="446" spans="4:60" x14ac:dyDescent="0.35">
      <c r="D446" s="35"/>
      <c r="E446" s="35"/>
      <c r="F446" s="32"/>
      <c r="G446" s="32"/>
      <c r="H446" s="32"/>
      <c r="I446" s="32"/>
      <c r="J446" s="32"/>
      <c r="K446" s="32"/>
      <c r="L446" s="33"/>
      <c r="M446" s="32"/>
      <c r="N446" s="32"/>
      <c r="O446" s="32"/>
      <c r="P446" s="33"/>
      <c r="Q446" s="33"/>
      <c r="R446" s="33"/>
      <c r="S446" s="33"/>
      <c r="T446" s="89"/>
      <c r="U446" s="89"/>
      <c r="V446" s="33"/>
      <c r="W446" s="33"/>
      <c r="X446" s="32"/>
      <c r="Y446" s="32"/>
      <c r="Z446" s="32"/>
      <c r="AA446" s="32"/>
      <c r="AB446" s="32"/>
      <c r="AC446" s="32"/>
      <c r="AD446" s="32"/>
      <c r="AE446" s="32"/>
      <c r="AF446" s="32"/>
      <c r="AG446" s="32"/>
      <c r="AH446" s="32"/>
      <c r="AI446" s="130"/>
      <c r="AJ446" s="92"/>
      <c r="AK446" s="52"/>
      <c r="AL446" s="35"/>
      <c r="AM446" s="35"/>
      <c r="AN446" s="278"/>
      <c r="AO446" s="278"/>
      <c r="AP446" s="278"/>
      <c r="AQ446" s="278"/>
      <c r="AR446" s="278"/>
      <c r="AS446" s="278"/>
      <c r="AT446" s="278"/>
      <c r="AU446" s="278"/>
      <c r="AV446" s="278"/>
      <c r="AW446" s="278"/>
      <c r="AX446" s="278"/>
      <c r="AY446" s="278"/>
      <c r="BB446" s="278"/>
      <c r="BC446" s="278"/>
      <c r="BD446" s="278"/>
      <c r="BE446" s="278"/>
      <c r="BF446" s="278"/>
      <c r="BG446" s="278"/>
      <c r="BH446" s="278"/>
    </row>
    <row r="447" spans="4:60" x14ac:dyDescent="0.35">
      <c r="D447" s="35"/>
      <c r="E447" s="35"/>
      <c r="F447" s="32"/>
      <c r="G447" s="32"/>
      <c r="H447" s="32"/>
      <c r="I447" s="32"/>
      <c r="J447" s="32"/>
      <c r="K447" s="32"/>
      <c r="L447" s="33"/>
      <c r="M447" s="32"/>
      <c r="N447" s="32"/>
      <c r="O447" s="32"/>
      <c r="P447" s="33"/>
      <c r="Q447" s="33"/>
      <c r="R447" s="33"/>
      <c r="S447" s="33"/>
      <c r="T447" s="89"/>
      <c r="U447" s="89"/>
      <c r="V447" s="33"/>
      <c r="W447" s="33"/>
      <c r="X447" s="32"/>
      <c r="Y447" s="32"/>
      <c r="Z447" s="32"/>
      <c r="AA447" s="32"/>
      <c r="AB447" s="32"/>
      <c r="AC447" s="32"/>
      <c r="AD447" s="32"/>
      <c r="AE447" s="32"/>
      <c r="AF447" s="32"/>
      <c r="AG447" s="32"/>
      <c r="AH447" s="32"/>
      <c r="AI447" s="130"/>
      <c r="AJ447" s="92"/>
      <c r="AK447" s="52"/>
      <c r="AL447" s="35"/>
      <c r="AM447" s="35"/>
      <c r="AN447" s="278"/>
      <c r="AO447" s="278"/>
      <c r="AP447" s="278"/>
      <c r="AQ447" s="278"/>
      <c r="AR447" s="278"/>
      <c r="AS447" s="278"/>
      <c r="AT447" s="278"/>
      <c r="AU447" s="278"/>
      <c r="AV447" s="278"/>
      <c r="AW447" s="278"/>
      <c r="AX447" s="278"/>
      <c r="AY447" s="278"/>
      <c r="BB447" s="278"/>
      <c r="BC447" s="278"/>
      <c r="BD447" s="278"/>
      <c r="BE447" s="278"/>
      <c r="BF447" s="278"/>
      <c r="BG447" s="278"/>
      <c r="BH447" s="278"/>
    </row>
    <row r="448" spans="4:60" x14ac:dyDescent="0.35">
      <c r="D448" s="35"/>
      <c r="E448" s="35"/>
      <c r="F448" s="32"/>
      <c r="G448" s="32"/>
      <c r="H448" s="32"/>
      <c r="I448" s="32"/>
      <c r="J448" s="32"/>
      <c r="K448" s="32"/>
      <c r="L448" s="33"/>
      <c r="M448" s="32"/>
      <c r="N448" s="32"/>
      <c r="O448" s="32"/>
      <c r="P448" s="33"/>
      <c r="Q448" s="33"/>
      <c r="R448" s="33"/>
      <c r="S448" s="33"/>
      <c r="T448" s="89"/>
      <c r="U448" s="89"/>
      <c r="V448" s="33"/>
      <c r="W448" s="33"/>
      <c r="X448" s="32"/>
      <c r="Y448" s="32"/>
      <c r="Z448" s="32"/>
      <c r="AA448" s="32"/>
      <c r="AB448" s="32"/>
      <c r="AC448" s="32"/>
      <c r="AD448" s="32"/>
      <c r="AE448" s="32"/>
      <c r="AF448" s="32"/>
      <c r="AG448" s="32"/>
      <c r="AH448" s="32"/>
      <c r="AI448" s="130"/>
      <c r="AJ448" s="92"/>
      <c r="AK448" s="52"/>
      <c r="AL448" s="35"/>
      <c r="AM448" s="35"/>
      <c r="AN448" s="278"/>
      <c r="AO448" s="278"/>
      <c r="AP448" s="278"/>
      <c r="AQ448" s="278"/>
      <c r="AR448" s="278"/>
      <c r="AS448" s="278"/>
      <c r="AT448" s="278"/>
      <c r="AU448" s="278"/>
      <c r="AV448" s="278"/>
      <c r="AW448" s="278"/>
      <c r="AX448" s="278"/>
      <c r="AY448" s="278"/>
      <c r="BB448" s="278"/>
      <c r="BC448" s="278"/>
      <c r="BD448" s="278"/>
      <c r="BE448" s="278"/>
      <c r="BF448" s="278"/>
      <c r="BG448" s="278"/>
      <c r="BH448" s="278"/>
    </row>
    <row r="449" spans="4:60" x14ac:dyDescent="0.35">
      <c r="D449" s="35"/>
      <c r="E449" s="35"/>
      <c r="F449" s="32"/>
      <c r="G449" s="32"/>
      <c r="H449" s="32"/>
      <c r="I449" s="32"/>
      <c r="J449" s="32"/>
      <c r="K449" s="32"/>
      <c r="L449" s="33"/>
      <c r="M449" s="32"/>
      <c r="N449" s="32"/>
      <c r="O449" s="32"/>
      <c r="P449" s="33"/>
      <c r="Q449" s="33"/>
      <c r="R449" s="33"/>
      <c r="S449" s="33"/>
      <c r="T449" s="89"/>
      <c r="U449" s="89"/>
      <c r="V449" s="33"/>
      <c r="W449" s="33"/>
      <c r="X449" s="32"/>
      <c r="Y449" s="32"/>
      <c r="Z449" s="32"/>
      <c r="AA449" s="32"/>
      <c r="AB449" s="32"/>
      <c r="AC449" s="32"/>
      <c r="AD449" s="32"/>
      <c r="AE449" s="32"/>
      <c r="AF449" s="32"/>
      <c r="AG449" s="32"/>
      <c r="AH449" s="32"/>
      <c r="AI449" s="130"/>
      <c r="AJ449" s="92"/>
      <c r="AK449" s="52"/>
      <c r="AL449" s="35"/>
      <c r="AM449" s="35"/>
      <c r="AN449" s="278"/>
      <c r="AO449" s="278"/>
      <c r="AP449" s="278"/>
      <c r="AQ449" s="278"/>
      <c r="AR449" s="278"/>
      <c r="AS449" s="278"/>
      <c r="AT449" s="278"/>
      <c r="AU449" s="278"/>
      <c r="AV449" s="278"/>
      <c r="AW449" s="278"/>
      <c r="AX449" s="278"/>
      <c r="AY449" s="278"/>
      <c r="BB449" s="278"/>
      <c r="BC449" s="278"/>
      <c r="BD449" s="278"/>
      <c r="BE449" s="278"/>
      <c r="BF449" s="278"/>
      <c r="BG449" s="278"/>
      <c r="BH449" s="278"/>
    </row>
    <row r="450" spans="4:60" x14ac:dyDescent="0.35">
      <c r="D450" s="35"/>
      <c r="E450" s="35"/>
      <c r="F450" s="32"/>
      <c r="G450" s="32"/>
      <c r="H450" s="32"/>
      <c r="I450" s="32"/>
      <c r="J450" s="32"/>
      <c r="K450" s="32"/>
      <c r="L450" s="33"/>
      <c r="M450" s="32"/>
      <c r="N450" s="32"/>
      <c r="O450" s="32"/>
      <c r="P450" s="33"/>
      <c r="Q450" s="33"/>
      <c r="R450" s="33"/>
      <c r="S450" s="33"/>
      <c r="T450" s="89"/>
      <c r="U450" s="89"/>
      <c r="V450" s="33"/>
      <c r="W450" s="33"/>
      <c r="X450" s="32"/>
      <c r="Y450" s="32"/>
      <c r="Z450" s="32"/>
      <c r="AA450" s="32"/>
      <c r="AB450" s="32"/>
      <c r="AC450" s="32"/>
      <c r="AD450" s="32"/>
      <c r="AE450" s="32"/>
      <c r="AF450" s="32"/>
      <c r="AG450" s="32"/>
      <c r="AH450" s="32"/>
      <c r="AI450" s="130"/>
      <c r="AJ450" s="92"/>
      <c r="AK450" s="52"/>
      <c r="AL450" s="35"/>
      <c r="AM450" s="35"/>
      <c r="AN450" s="278"/>
      <c r="AO450" s="278"/>
      <c r="AP450" s="278"/>
      <c r="AQ450" s="278"/>
      <c r="AR450" s="278"/>
      <c r="AS450" s="278"/>
      <c r="AT450" s="278"/>
      <c r="AU450" s="278"/>
      <c r="AV450" s="278"/>
      <c r="AW450" s="278"/>
      <c r="AX450" s="278"/>
      <c r="AY450" s="278"/>
      <c r="BB450" s="278"/>
      <c r="BC450" s="278"/>
      <c r="BD450" s="278"/>
      <c r="BE450" s="278"/>
      <c r="BF450" s="278"/>
      <c r="BG450" s="278"/>
      <c r="BH450" s="278"/>
    </row>
    <row r="451" spans="4:60" x14ac:dyDescent="0.35">
      <c r="D451" s="35"/>
      <c r="E451" s="35"/>
      <c r="F451" s="32"/>
      <c r="G451" s="32"/>
      <c r="H451" s="32"/>
      <c r="I451" s="32"/>
      <c r="J451" s="32"/>
      <c r="K451" s="32"/>
      <c r="L451" s="33"/>
      <c r="M451" s="32"/>
      <c r="N451" s="32"/>
      <c r="O451" s="32"/>
      <c r="P451" s="33"/>
      <c r="Q451" s="33"/>
      <c r="R451" s="33"/>
      <c r="S451" s="33"/>
      <c r="T451" s="89"/>
      <c r="U451" s="89"/>
      <c r="V451" s="33"/>
      <c r="W451" s="33"/>
      <c r="X451" s="32"/>
      <c r="Y451" s="32"/>
      <c r="Z451" s="32"/>
      <c r="AA451" s="32"/>
      <c r="AB451" s="32"/>
      <c r="AC451" s="32"/>
      <c r="AD451" s="32"/>
      <c r="AE451" s="32"/>
      <c r="AF451" s="32"/>
      <c r="AG451" s="32"/>
      <c r="AH451" s="32"/>
      <c r="AI451" s="130"/>
      <c r="AJ451" s="92"/>
      <c r="AK451" s="52"/>
      <c r="AL451" s="35"/>
      <c r="AM451" s="35"/>
      <c r="AN451" s="278"/>
      <c r="AO451" s="278"/>
      <c r="AP451" s="278"/>
      <c r="AQ451" s="278"/>
      <c r="AR451" s="278"/>
      <c r="AS451" s="278"/>
      <c r="AT451" s="278"/>
      <c r="AU451" s="278"/>
      <c r="AV451" s="278"/>
      <c r="AW451" s="278"/>
      <c r="AX451" s="278"/>
      <c r="AY451" s="278"/>
      <c r="BB451" s="278"/>
      <c r="BC451" s="278"/>
      <c r="BD451" s="278"/>
      <c r="BE451" s="278"/>
      <c r="BF451" s="278"/>
      <c r="BG451" s="278"/>
      <c r="BH451" s="278"/>
    </row>
    <row r="452" spans="4:60" x14ac:dyDescent="0.35">
      <c r="D452" s="35"/>
      <c r="E452" s="35"/>
      <c r="F452" s="32"/>
      <c r="G452" s="32"/>
      <c r="H452" s="32"/>
      <c r="I452" s="32"/>
      <c r="J452" s="32"/>
      <c r="K452" s="32"/>
      <c r="L452" s="33"/>
      <c r="M452" s="32"/>
      <c r="N452" s="32"/>
      <c r="O452" s="32"/>
      <c r="P452" s="33"/>
      <c r="Q452" s="33"/>
      <c r="R452" s="33"/>
      <c r="S452" s="33"/>
      <c r="T452" s="89"/>
      <c r="U452" s="89"/>
      <c r="V452" s="33"/>
      <c r="W452" s="33"/>
      <c r="X452" s="32"/>
      <c r="Y452" s="32"/>
      <c r="Z452" s="32"/>
      <c r="AA452" s="32"/>
      <c r="AB452" s="32"/>
      <c r="AC452" s="32"/>
      <c r="AD452" s="32"/>
      <c r="AE452" s="32"/>
      <c r="AF452" s="32"/>
      <c r="AG452" s="32"/>
      <c r="AH452" s="32"/>
      <c r="AI452" s="130"/>
      <c r="AJ452" s="92"/>
      <c r="AK452" s="52"/>
      <c r="AL452" s="35"/>
      <c r="AM452" s="35"/>
      <c r="AN452" s="278"/>
      <c r="AO452" s="278"/>
      <c r="AP452" s="278"/>
      <c r="AQ452" s="278"/>
      <c r="AR452" s="278"/>
      <c r="AS452" s="278"/>
      <c r="AT452" s="278"/>
      <c r="AU452" s="278"/>
      <c r="AV452" s="278"/>
      <c r="AW452" s="278"/>
      <c r="AX452" s="278"/>
      <c r="AY452" s="278"/>
      <c r="BB452" s="278"/>
      <c r="BC452" s="278"/>
      <c r="BD452" s="278"/>
      <c r="BE452" s="278"/>
      <c r="BF452" s="278"/>
      <c r="BG452" s="278"/>
      <c r="BH452" s="278"/>
    </row>
    <row r="453" spans="4:60" x14ac:dyDescent="0.35">
      <c r="D453" s="35"/>
      <c r="E453" s="35"/>
      <c r="F453" s="32"/>
      <c r="G453" s="32"/>
      <c r="H453" s="32"/>
      <c r="I453" s="32"/>
      <c r="J453" s="32"/>
      <c r="K453" s="32"/>
      <c r="L453" s="33"/>
      <c r="M453" s="32"/>
      <c r="N453" s="32"/>
      <c r="O453" s="32"/>
      <c r="P453" s="33"/>
      <c r="Q453" s="33"/>
      <c r="R453" s="33"/>
      <c r="S453" s="33"/>
      <c r="T453" s="89"/>
      <c r="U453" s="89"/>
      <c r="V453" s="33"/>
      <c r="W453" s="33"/>
      <c r="X453" s="32"/>
      <c r="Y453" s="32"/>
      <c r="Z453" s="32"/>
      <c r="AA453" s="32"/>
      <c r="AB453" s="32"/>
      <c r="AC453" s="32"/>
      <c r="AD453" s="32"/>
      <c r="AE453" s="32"/>
      <c r="AF453" s="32"/>
      <c r="AG453" s="32"/>
      <c r="AH453" s="32"/>
      <c r="AI453" s="130"/>
      <c r="AJ453" s="92"/>
      <c r="AK453" s="52"/>
      <c r="AL453" s="35"/>
      <c r="AM453" s="35"/>
      <c r="AN453" s="278"/>
      <c r="AO453" s="278"/>
      <c r="AP453" s="278"/>
      <c r="AQ453" s="278"/>
      <c r="AR453" s="278"/>
      <c r="AS453" s="278"/>
      <c r="AT453" s="278"/>
      <c r="AU453" s="278"/>
      <c r="AV453" s="278"/>
      <c r="AW453" s="278"/>
      <c r="AX453" s="278"/>
      <c r="AY453" s="278"/>
      <c r="BB453" s="278"/>
      <c r="BC453" s="278"/>
      <c r="BD453" s="278"/>
      <c r="BE453" s="278"/>
      <c r="BF453" s="278"/>
      <c r="BG453" s="278"/>
      <c r="BH453" s="278"/>
    </row>
    <row r="454" spans="4:60" x14ac:dyDescent="0.35">
      <c r="D454" s="35"/>
      <c r="E454" s="35"/>
      <c r="F454" s="32"/>
      <c r="G454" s="32"/>
      <c r="H454" s="32"/>
      <c r="I454" s="32"/>
      <c r="J454" s="32"/>
      <c r="K454" s="32"/>
      <c r="L454" s="33"/>
      <c r="M454" s="32"/>
      <c r="N454" s="32"/>
      <c r="O454" s="32"/>
      <c r="P454" s="33"/>
      <c r="Q454" s="33"/>
      <c r="R454" s="33"/>
      <c r="S454" s="33"/>
      <c r="T454" s="89"/>
      <c r="U454" s="89"/>
      <c r="V454" s="33"/>
      <c r="W454" s="33"/>
      <c r="X454" s="32"/>
      <c r="Y454" s="32"/>
      <c r="Z454" s="32"/>
      <c r="AA454" s="32"/>
      <c r="AB454" s="32"/>
      <c r="AC454" s="32"/>
      <c r="AD454" s="32"/>
      <c r="AE454" s="32"/>
      <c r="AF454" s="32"/>
      <c r="AG454" s="32"/>
      <c r="AH454" s="32"/>
      <c r="AI454" s="130"/>
      <c r="AJ454" s="92"/>
      <c r="AK454" s="52"/>
      <c r="AL454" s="35"/>
      <c r="AM454" s="35"/>
      <c r="AN454" s="278"/>
      <c r="AO454" s="278"/>
      <c r="AP454" s="278"/>
      <c r="AQ454" s="278"/>
      <c r="AR454" s="278"/>
      <c r="AS454" s="278"/>
      <c r="AT454" s="278"/>
      <c r="AU454" s="278"/>
      <c r="AV454" s="278"/>
      <c r="AW454" s="278"/>
      <c r="AX454" s="278"/>
      <c r="AY454" s="278"/>
      <c r="BB454" s="278"/>
      <c r="BC454" s="278"/>
      <c r="BD454" s="278"/>
      <c r="BE454" s="278"/>
      <c r="BF454" s="278"/>
      <c r="BG454" s="278"/>
      <c r="BH454" s="278"/>
    </row>
    <row r="455" spans="4:60" x14ac:dyDescent="0.35">
      <c r="D455" s="35"/>
      <c r="E455" s="35"/>
      <c r="F455" s="32"/>
      <c r="G455" s="32"/>
      <c r="H455" s="32"/>
      <c r="I455" s="32"/>
      <c r="J455" s="32"/>
      <c r="K455" s="32"/>
      <c r="L455" s="33"/>
      <c r="M455" s="32"/>
      <c r="N455" s="32"/>
      <c r="O455" s="32"/>
      <c r="P455" s="33"/>
      <c r="Q455" s="33"/>
      <c r="R455" s="33"/>
      <c r="S455" s="33"/>
      <c r="T455" s="89"/>
      <c r="U455" s="89"/>
      <c r="V455" s="33"/>
      <c r="W455" s="33"/>
      <c r="X455" s="32"/>
      <c r="Y455" s="32"/>
      <c r="Z455" s="32"/>
      <c r="AA455" s="32"/>
      <c r="AB455" s="32"/>
      <c r="AC455" s="32"/>
      <c r="AD455" s="32"/>
      <c r="AE455" s="32"/>
      <c r="AF455" s="32"/>
      <c r="AG455" s="32"/>
      <c r="AH455" s="32"/>
      <c r="AI455" s="130"/>
      <c r="AJ455" s="92"/>
      <c r="AK455" s="52"/>
      <c r="AL455" s="35"/>
      <c r="AM455" s="35"/>
      <c r="AN455" s="278"/>
      <c r="AO455" s="278"/>
      <c r="AP455" s="278"/>
      <c r="AQ455" s="278"/>
      <c r="AR455" s="278"/>
      <c r="AS455" s="278"/>
      <c r="AT455" s="278"/>
      <c r="AU455" s="278"/>
      <c r="AV455" s="278"/>
      <c r="AW455" s="278"/>
      <c r="AX455" s="278"/>
      <c r="AY455" s="278"/>
      <c r="BB455" s="278"/>
      <c r="BC455" s="278"/>
      <c r="BD455" s="278"/>
      <c r="BE455" s="278"/>
      <c r="BF455" s="278"/>
      <c r="BG455" s="278"/>
      <c r="BH455" s="278"/>
    </row>
    <row r="456" spans="4:60" x14ac:dyDescent="0.35">
      <c r="D456" s="35"/>
      <c r="E456" s="35"/>
      <c r="F456" s="32"/>
      <c r="G456" s="32"/>
      <c r="H456" s="32"/>
      <c r="I456" s="32"/>
      <c r="J456" s="32"/>
      <c r="K456" s="32"/>
      <c r="L456" s="33"/>
      <c r="M456" s="32"/>
      <c r="N456" s="32"/>
      <c r="O456" s="32"/>
      <c r="P456" s="33"/>
      <c r="Q456" s="33"/>
      <c r="R456" s="33"/>
      <c r="S456" s="33"/>
      <c r="T456" s="89"/>
      <c r="U456" s="89"/>
      <c r="V456" s="33"/>
      <c r="W456" s="33"/>
      <c r="X456" s="32"/>
      <c r="Y456" s="32"/>
      <c r="Z456" s="32"/>
      <c r="AA456" s="32"/>
      <c r="AB456" s="32"/>
      <c r="AC456" s="32"/>
      <c r="AD456" s="32"/>
      <c r="AE456" s="32"/>
      <c r="AF456" s="32"/>
      <c r="AG456" s="32"/>
      <c r="AH456" s="32"/>
      <c r="AI456" s="130"/>
      <c r="AJ456" s="92"/>
      <c r="AK456" s="52"/>
      <c r="AL456" s="35"/>
      <c r="AM456" s="35"/>
      <c r="AN456" s="278"/>
      <c r="AO456" s="278"/>
      <c r="AP456" s="278"/>
      <c r="AQ456" s="278"/>
      <c r="AR456" s="278"/>
      <c r="AS456" s="278"/>
      <c r="AT456" s="278"/>
      <c r="AU456" s="278"/>
      <c r="AV456" s="278"/>
      <c r="AW456" s="278"/>
      <c r="AX456" s="278"/>
      <c r="AY456" s="278"/>
      <c r="BB456" s="278"/>
      <c r="BC456" s="278"/>
      <c r="BD456" s="278"/>
      <c r="BE456" s="278"/>
      <c r="BF456" s="278"/>
      <c r="BG456" s="278"/>
      <c r="BH456" s="278"/>
    </row>
    <row r="457" spans="4:60" x14ac:dyDescent="0.35">
      <c r="D457" s="35"/>
      <c r="E457" s="35"/>
      <c r="F457" s="32"/>
      <c r="G457" s="32"/>
      <c r="H457" s="32"/>
      <c r="I457" s="32"/>
      <c r="J457" s="32"/>
      <c r="K457" s="32"/>
      <c r="L457" s="33"/>
      <c r="M457" s="32"/>
      <c r="N457" s="32"/>
      <c r="O457" s="32"/>
      <c r="P457" s="33"/>
      <c r="Q457" s="33"/>
      <c r="R457" s="33"/>
      <c r="S457" s="33"/>
      <c r="T457" s="89"/>
      <c r="U457" s="89"/>
      <c r="V457" s="33"/>
      <c r="W457" s="33"/>
      <c r="X457" s="32"/>
      <c r="Y457" s="32"/>
      <c r="Z457" s="32"/>
      <c r="AA457" s="32"/>
      <c r="AB457" s="32"/>
      <c r="AC457" s="32"/>
      <c r="AD457" s="32"/>
      <c r="AE457" s="32"/>
      <c r="AF457" s="32"/>
      <c r="AG457" s="32"/>
      <c r="AH457" s="32"/>
      <c r="AI457" s="130"/>
      <c r="AJ457" s="92"/>
      <c r="AK457" s="52"/>
      <c r="AL457" s="35"/>
      <c r="AM457" s="35"/>
      <c r="AN457" s="278"/>
      <c r="AO457" s="278"/>
      <c r="AP457" s="278"/>
      <c r="AQ457" s="278"/>
      <c r="AR457" s="278"/>
      <c r="AS457" s="278"/>
      <c r="AT457" s="278"/>
      <c r="AU457" s="278"/>
      <c r="AV457" s="278"/>
      <c r="AW457" s="278"/>
      <c r="AX457" s="278"/>
      <c r="AY457" s="278"/>
      <c r="BB457" s="278"/>
      <c r="BC457" s="278"/>
      <c r="BD457" s="278"/>
      <c r="BE457" s="278"/>
      <c r="BF457" s="278"/>
      <c r="BG457" s="278"/>
      <c r="BH457" s="278"/>
    </row>
    <row r="458" spans="4:60" x14ac:dyDescent="0.35">
      <c r="D458" s="35"/>
      <c r="E458" s="35"/>
      <c r="F458" s="32"/>
      <c r="G458" s="32"/>
      <c r="H458" s="32"/>
      <c r="I458" s="32"/>
      <c r="J458" s="32"/>
      <c r="K458" s="32"/>
      <c r="L458" s="33"/>
      <c r="M458" s="32"/>
      <c r="N458" s="32"/>
      <c r="O458" s="32"/>
      <c r="P458" s="33"/>
      <c r="Q458" s="33"/>
      <c r="R458" s="33"/>
      <c r="S458" s="33"/>
      <c r="T458" s="89"/>
      <c r="U458" s="89"/>
      <c r="V458" s="33"/>
      <c r="W458" s="33"/>
      <c r="X458" s="32"/>
      <c r="Y458" s="32"/>
      <c r="Z458" s="32"/>
      <c r="AA458" s="32"/>
      <c r="AB458" s="32"/>
      <c r="AC458" s="32"/>
      <c r="AD458" s="32"/>
      <c r="AE458" s="32"/>
      <c r="AF458" s="32"/>
      <c r="AG458" s="32"/>
      <c r="AH458" s="32"/>
      <c r="AI458" s="130"/>
      <c r="AJ458" s="92"/>
      <c r="AK458" s="52"/>
      <c r="AL458" s="35"/>
      <c r="AM458" s="35"/>
      <c r="AN458" s="278"/>
      <c r="AO458" s="278"/>
      <c r="AP458" s="278"/>
      <c r="AQ458" s="278"/>
      <c r="AR458" s="278"/>
      <c r="AS458" s="278"/>
      <c r="AT458" s="278"/>
      <c r="AU458" s="278"/>
      <c r="AV458" s="278"/>
      <c r="AW458" s="278"/>
      <c r="AX458" s="278"/>
      <c r="AY458" s="278"/>
      <c r="BB458" s="278"/>
      <c r="BC458" s="278"/>
      <c r="BD458" s="278"/>
      <c r="BE458" s="278"/>
      <c r="BF458" s="278"/>
      <c r="BG458" s="278"/>
      <c r="BH458" s="278"/>
    </row>
    <row r="459" spans="4:60" x14ac:dyDescent="0.35">
      <c r="D459" s="35"/>
      <c r="E459" s="35"/>
      <c r="F459" s="32"/>
      <c r="G459" s="32"/>
      <c r="H459" s="32"/>
      <c r="I459" s="32"/>
      <c r="J459" s="32"/>
      <c r="K459" s="32"/>
      <c r="L459" s="33"/>
      <c r="M459" s="32"/>
      <c r="N459" s="32"/>
      <c r="O459" s="32"/>
      <c r="P459" s="33"/>
      <c r="Q459" s="33"/>
      <c r="R459" s="33"/>
      <c r="S459" s="33"/>
      <c r="T459" s="89"/>
      <c r="U459" s="89"/>
      <c r="V459" s="33"/>
      <c r="W459" s="33"/>
      <c r="X459" s="32"/>
      <c r="Y459" s="32"/>
      <c r="Z459" s="32"/>
      <c r="AA459" s="32"/>
      <c r="AB459" s="32"/>
      <c r="AC459" s="32"/>
      <c r="AD459" s="32"/>
      <c r="AE459" s="32"/>
      <c r="AF459" s="32"/>
      <c r="AG459" s="32"/>
      <c r="AH459" s="32"/>
      <c r="AI459" s="130"/>
      <c r="AJ459" s="92"/>
      <c r="AK459" s="52"/>
      <c r="AL459" s="35"/>
      <c r="AM459" s="35"/>
      <c r="AN459" s="278"/>
      <c r="AO459" s="278"/>
      <c r="AP459" s="278"/>
      <c r="AQ459" s="278"/>
      <c r="AR459" s="278"/>
      <c r="AS459" s="278"/>
      <c r="AT459" s="278"/>
      <c r="AU459" s="278"/>
      <c r="AV459" s="278"/>
      <c r="AW459" s="278"/>
      <c r="AX459" s="278"/>
      <c r="AY459" s="278"/>
      <c r="BB459" s="278"/>
      <c r="BC459" s="278"/>
      <c r="BD459" s="278"/>
      <c r="BE459" s="278"/>
      <c r="BF459" s="278"/>
      <c r="BG459" s="278"/>
      <c r="BH459" s="278"/>
    </row>
    <row r="460" spans="4:60" x14ac:dyDescent="0.35">
      <c r="D460" s="35"/>
      <c r="E460" s="35"/>
      <c r="F460" s="32"/>
      <c r="G460" s="32"/>
      <c r="H460" s="32"/>
      <c r="I460" s="32"/>
      <c r="J460" s="32"/>
      <c r="K460" s="32"/>
      <c r="L460" s="33"/>
      <c r="M460" s="32"/>
      <c r="N460" s="32"/>
      <c r="O460" s="32"/>
      <c r="P460" s="33"/>
      <c r="Q460" s="33"/>
      <c r="R460" s="33"/>
      <c r="S460" s="33"/>
      <c r="T460" s="89"/>
      <c r="U460" s="89"/>
      <c r="V460" s="33"/>
      <c r="W460" s="33"/>
      <c r="X460" s="32"/>
      <c r="Y460" s="32"/>
      <c r="Z460" s="32"/>
      <c r="AA460" s="32"/>
      <c r="AB460" s="32"/>
      <c r="AC460" s="32"/>
      <c r="AD460" s="32"/>
      <c r="AE460" s="32"/>
      <c r="AF460" s="32"/>
      <c r="AG460" s="32"/>
      <c r="AH460" s="32"/>
      <c r="AI460" s="130"/>
      <c r="AJ460" s="92"/>
      <c r="AK460" s="52"/>
      <c r="AL460" s="35"/>
      <c r="AM460" s="35"/>
      <c r="AN460" s="278"/>
      <c r="AO460" s="278"/>
      <c r="AP460" s="278"/>
      <c r="AQ460" s="278"/>
      <c r="AR460" s="278"/>
      <c r="AS460" s="278"/>
      <c r="AT460" s="278"/>
      <c r="AU460" s="278"/>
      <c r="AV460" s="278"/>
      <c r="AW460" s="278"/>
      <c r="AX460" s="278"/>
      <c r="AY460" s="278"/>
      <c r="BB460" s="278"/>
      <c r="BC460" s="278"/>
      <c r="BD460" s="278"/>
      <c r="BE460" s="278"/>
      <c r="BF460" s="278"/>
      <c r="BG460" s="278"/>
      <c r="BH460" s="278"/>
    </row>
    <row r="461" spans="4:60" x14ac:dyDescent="0.35">
      <c r="D461" s="35"/>
      <c r="E461" s="35"/>
      <c r="F461" s="32"/>
      <c r="G461" s="32"/>
      <c r="H461" s="32"/>
      <c r="I461" s="32"/>
      <c r="J461" s="32"/>
      <c r="K461" s="32"/>
      <c r="L461" s="33"/>
      <c r="M461" s="32"/>
      <c r="N461" s="32"/>
      <c r="O461" s="32"/>
      <c r="P461" s="33"/>
      <c r="Q461" s="33"/>
      <c r="R461" s="33"/>
      <c r="S461" s="33"/>
      <c r="T461" s="89"/>
      <c r="U461" s="89"/>
      <c r="V461" s="33"/>
      <c r="W461" s="33"/>
      <c r="X461" s="32"/>
      <c r="Y461" s="32"/>
      <c r="Z461" s="32"/>
      <c r="AA461" s="32"/>
      <c r="AB461" s="32"/>
      <c r="AC461" s="32"/>
      <c r="AD461" s="32"/>
      <c r="AE461" s="32"/>
      <c r="AF461" s="32"/>
      <c r="AG461" s="32"/>
      <c r="AH461" s="32"/>
      <c r="AI461" s="130"/>
      <c r="AJ461" s="92"/>
      <c r="AK461" s="52"/>
      <c r="AL461" s="35"/>
      <c r="AM461" s="35"/>
      <c r="AN461" s="278"/>
      <c r="AO461" s="278"/>
      <c r="AP461" s="278"/>
      <c r="AQ461" s="278"/>
      <c r="AR461" s="278"/>
      <c r="AS461" s="278"/>
      <c r="AT461" s="278"/>
      <c r="AU461" s="278"/>
      <c r="AV461" s="278"/>
      <c r="AW461" s="278"/>
      <c r="AX461" s="278"/>
      <c r="AY461" s="278"/>
      <c r="BB461" s="278"/>
      <c r="BC461" s="278"/>
      <c r="BD461" s="278"/>
      <c r="BE461" s="278"/>
      <c r="BF461" s="278"/>
      <c r="BG461" s="278"/>
      <c r="BH461" s="278"/>
    </row>
    <row r="462" spans="4:60" x14ac:dyDescent="0.35">
      <c r="D462" s="35"/>
      <c r="E462" s="35"/>
      <c r="F462" s="32"/>
      <c r="G462" s="32"/>
      <c r="H462" s="32"/>
      <c r="I462" s="32"/>
      <c r="J462" s="32"/>
      <c r="K462" s="32"/>
      <c r="L462" s="33"/>
      <c r="M462" s="32"/>
      <c r="N462" s="32"/>
      <c r="O462" s="32"/>
      <c r="P462" s="33"/>
      <c r="Q462" s="33"/>
      <c r="R462" s="33"/>
      <c r="S462" s="33"/>
      <c r="T462" s="89"/>
      <c r="U462" s="89"/>
      <c r="V462" s="33"/>
      <c r="W462" s="33"/>
      <c r="X462" s="32"/>
      <c r="Y462" s="32"/>
      <c r="Z462" s="32"/>
      <c r="AA462" s="32"/>
      <c r="AB462" s="32"/>
      <c r="AC462" s="32"/>
      <c r="AD462" s="32"/>
      <c r="AE462" s="32"/>
      <c r="AF462" s="32"/>
      <c r="AG462" s="32"/>
      <c r="AH462" s="32"/>
      <c r="AI462" s="130"/>
      <c r="AJ462" s="92"/>
      <c r="AK462" s="52"/>
      <c r="AL462" s="35"/>
      <c r="AM462" s="35"/>
      <c r="AN462" s="278"/>
      <c r="AO462" s="278"/>
      <c r="AP462" s="278"/>
      <c r="AQ462" s="278"/>
      <c r="AR462" s="278"/>
      <c r="AS462" s="278"/>
      <c r="AT462" s="278"/>
      <c r="AU462" s="278"/>
      <c r="AV462" s="278"/>
      <c r="AW462" s="278"/>
      <c r="AX462" s="278"/>
      <c r="AY462" s="278"/>
      <c r="BB462" s="278"/>
      <c r="BC462" s="278"/>
      <c r="BD462" s="278"/>
      <c r="BE462" s="278"/>
      <c r="BF462" s="278"/>
      <c r="BG462" s="278"/>
      <c r="BH462" s="278"/>
    </row>
    <row r="463" spans="4:60" x14ac:dyDescent="0.35">
      <c r="D463" s="35"/>
      <c r="E463" s="35"/>
      <c r="F463" s="32"/>
      <c r="G463" s="32"/>
      <c r="H463" s="32"/>
      <c r="I463" s="32"/>
      <c r="J463" s="32"/>
      <c r="K463" s="32"/>
      <c r="L463" s="33"/>
      <c r="M463" s="32"/>
      <c r="N463" s="32"/>
      <c r="O463" s="32"/>
      <c r="P463" s="33"/>
      <c r="Q463" s="33"/>
      <c r="R463" s="33"/>
      <c r="S463" s="33"/>
      <c r="T463" s="89"/>
      <c r="U463" s="89"/>
      <c r="V463" s="33"/>
      <c r="W463" s="33"/>
      <c r="X463" s="32"/>
      <c r="Y463" s="32"/>
      <c r="Z463" s="32"/>
      <c r="AA463" s="32"/>
      <c r="AB463" s="32"/>
      <c r="AC463" s="32"/>
      <c r="AD463" s="32"/>
      <c r="AE463" s="32"/>
      <c r="AF463" s="32"/>
      <c r="AG463" s="32"/>
      <c r="AH463" s="32"/>
      <c r="AI463" s="130"/>
      <c r="AJ463" s="92"/>
      <c r="AK463" s="52"/>
      <c r="AL463" s="35"/>
      <c r="AM463" s="35"/>
      <c r="AN463" s="278"/>
      <c r="AO463" s="278"/>
      <c r="AP463" s="278"/>
      <c r="AQ463" s="278"/>
      <c r="AR463" s="278"/>
      <c r="AS463" s="278"/>
      <c r="AT463" s="278"/>
      <c r="AU463" s="278"/>
      <c r="AV463" s="278"/>
      <c r="AW463" s="278"/>
      <c r="AX463" s="278"/>
      <c r="AY463" s="278"/>
      <c r="BB463" s="278"/>
      <c r="BC463" s="278"/>
      <c r="BD463" s="278"/>
      <c r="BE463" s="278"/>
      <c r="BF463" s="278"/>
      <c r="BG463" s="278"/>
      <c r="BH463" s="278"/>
    </row>
    <row r="464" spans="4:60" x14ac:dyDescent="0.35">
      <c r="D464" s="35"/>
      <c r="E464" s="35"/>
      <c r="F464" s="32"/>
      <c r="G464" s="32"/>
      <c r="H464" s="32"/>
      <c r="I464" s="32"/>
      <c r="J464" s="32"/>
      <c r="K464" s="32"/>
      <c r="L464" s="33"/>
      <c r="M464" s="32"/>
      <c r="N464" s="32"/>
      <c r="O464" s="32"/>
      <c r="P464" s="33"/>
      <c r="Q464" s="33"/>
      <c r="R464" s="33"/>
      <c r="S464" s="33"/>
      <c r="T464" s="89"/>
      <c r="U464" s="89"/>
      <c r="V464" s="33"/>
      <c r="W464" s="33"/>
      <c r="X464" s="32"/>
      <c r="Y464" s="32"/>
      <c r="Z464" s="32"/>
      <c r="AA464" s="32"/>
      <c r="AB464" s="32"/>
      <c r="AC464" s="32"/>
      <c r="AD464" s="32"/>
      <c r="AE464" s="32"/>
      <c r="AF464" s="32"/>
      <c r="AG464" s="32"/>
      <c r="AH464" s="32"/>
      <c r="AI464" s="130"/>
      <c r="AJ464" s="92"/>
      <c r="AK464" s="52"/>
      <c r="AL464" s="35"/>
      <c r="AM464" s="35"/>
      <c r="AN464" s="278"/>
      <c r="AO464" s="278"/>
      <c r="AP464" s="278"/>
      <c r="AQ464" s="278"/>
      <c r="AR464" s="278"/>
      <c r="AS464" s="278"/>
      <c r="AT464" s="278"/>
      <c r="AU464" s="278"/>
      <c r="AV464" s="278"/>
      <c r="AW464" s="278"/>
      <c r="AX464" s="278"/>
      <c r="AY464" s="278"/>
      <c r="BB464" s="278"/>
      <c r="BC464" s="278"/>
      <c r="BD464" s="278"/>
      <c r="BE464" s="278"/>
      <c r="BF464" s="278"/>
      <c r="BG464" s="278"/>
      <c r="BH464" s="278"/>
    </row>
    <row r="465" spans="4:60" x14ac:dyDescent="0.35">
      <c r="D465" s="35"/>
      <c r="E465" s="35"/>
      <c r="F465" s="32"/>
      <c r="G465" s="32"/>
      <c r="H465" s="32"/>
      <c r="I465" s="32"/>
      <c r="J465" s="32"/>
      <c r="K465" s="32"/>
      <c r="L465" s="33"/>
      <c r="M465" s="32"/>
      <c r="N465" s="32"/>
      <c r="O465" s="32"/>
      <c r="P465" s="33"/>
      <c r="Q465" s="33"/>
      <c r="R465" s="33"/>
      <c r="S465" s="33"/>
      <c r="T465" s="89"/>
      <c r="U465" s="89"/>
      <c r="V465" s="33"/>
      <c r="W465" s="33"/>
      <c r="X465" s="32"/>
      <c r="Y465" s="32"/>
      <c r="Z465" s="32"/>
      <c r="AA465" s="32"/>
      <c r="AB465" s="32"/>
      <c r="AC465" s="32"/>
      <c r="AD465" s="32"/>
      <c r="AE465" s="32"/>
      <c r="AF465" s="32"/>
      <c r="AG465" s="32"/>
      <c r="AH465" s="32"/>
      <c r="AI465" s="130"/>
      <c r="AJ465" s="92"/>
      <c r="AK465" s="52"/>
      <c r="AL465" s="35"/>
      <c r="AM465" s="35"/>
      <c r="AN465" s="278"/>
      <c r="AO465" s="278"/>
      <c r="AP465" s="278"/>
      <c r="AQ465" s="278"/>
      <c r="AR465" s="278"/>
      <c r="AS465" s="278"/>
      <c r="AT465" s="278"/>
      <c r="AU465" s="278"/>
      <c r="AV465" s="278"/>
      <c r="AW465" s="278"/>
      <c r="AX465" s="278"/>
      <c r="AY465" s="278"/>
      <c r="BB465" s="278"/>
      <c r="BC465" s="278"/>
      <c r="BD465" s="278"/>
      <c r="BE465" s="278"/>
      <c r="BF465" s="278"/>
      <c r="BG465" s="278"/>
      <c r="BH465" s="278"/>
    </row>
    <row r="466" spans="4:60" x14ac:dyDescent="0.35">
      <c r="D466" s="35"/>
      <c r="E466" s="35"/>
      <c r="F466" s="32"/>
      <c r="G466" s="32"/>
      <c r="H466" s="32"/>
      <c r="I466" s="32"/>
      <c r="J466" s="32"/>
      <c r="K466" s="32"/>
      <c r="L466" s="33"/>
      <c r="M466" s="32"/>
      <c r="N466" s="32"/>
      <c r="O466" s="32"/>
      <c r="P466" s="33"/>
      <c r="Q466" s="33"/>
      <c r="R466" s="33"/>
      <c r="S466" s="33"/>
      <c r="T466" s="89"/>
      <c r="U466" s="89"/>
      <c r="V466" s="33"/>
      <c r="W466" s="33"/>
      <c r="X466" s="32"/>
      <c r="Y466" s="32"/>
      <c r="Z466" s="32"/>
      <c r="AA466" s="32"/>
      <c r="AB466" s="32"/>
      <c r="AC466" s="32"/>
      <c r="AD466" s="32"/>
      <c r="AE466" s="32"/>
      <c r="AF466" s="32"/>
      <c r="AG466" s="32"/>
      <c r="AH466" s="32"/>
      <c r="AI466" s="130"/>
      <c r="AJ466" s="92"/>
      <c r="AK466" s="52"/>
      <c r="AL466" s="35"/>
      <c r="AM466" s="35"/>
      <c r="AN466" s="278"/>
      <c r="AO466" s="278"/>
      <c r="AP466" s="278"/>
      <c r="AQ466" s="278"/>
      <c r="AR466" s="278"/>
      <c r="AS466" s="278"/>
      <c r="AT466" s="278"/>
      <c r="AU466" s="278"/>
      <c r="AV466" s="278"/>
      <c r="AW466" s="278"/>
      <c r="AX466" s="278"/>
      <c r="AY466" s="278"/>
      <c r="BB466" s="278"/>
      <c r="BC466" s="278"/>
      <c r="BD466" s="278"/>
      <c r="BE466" s="278"/>
      <c r="BF466" s="278"/>
      <c r="BG466" s="278"/>
      <c r="BH466" s="278"/>
    </row>
    <row r="467" spans="4:60" x14ac:dyDescent="0.35">
      <c r="D467" s="35"/>
      <c r="E467" s="35"/>
      <c r="F467" s="32"/>
      <c r="G467" s="32"/>
      <c r="H467" s="32"/>
      <c r="I467" s="32"/>
      <c r="J467" s="32"/>
      <c r="K467" s="32"/>
      <c r="L467" s="33"/>
      <c r="M467" s="32"/>
      <c r="N467" s="32"/>
      <c r="O467" s="32"/>
      <c r="P467" s="33"/>
      <c r="Q467" s="33"/>
      <c r="R467" s="33"/>
      <c r="S467" s="33"/>
      <c r="T467" s="89"/>
      <c r="U467" s="89"/>
      <c r="V467" s="33"/>
      <c r="W467" s="33"/>
      <c r="X467" s="32"/>
      <c r="Y467" s="32"/>
      <c r="Z467" s="32"/>
      <c r="AA467" s="32"/>
      <c r="AB467" s="32"/>
      <c r="AC467" s="32"/>
      <c r="AD467" s="32"/>
      <c r="AE467" s="32"/>
      <c r="AF467" s="32"/>
      <c r="AG467" s="32"/>
      <c r="AH467" s="32"/>
      <c r="AI467" s="130"/>
      <c r="AJ467" s="92"/>
      <c r="AK467" s="52"/>
      <c r="AL467" s="35"/>
      <c r="AM467" s="35"/>
      <c r="AN467" s="278"/>
      <c r="AO467" s="278"/>
      <c r="AP467" s="278"/>
      <c r="AQ467" s="278"/>
      <c r="AR467" s="278"/>
      <c r="AS467" s="278"/>
      <c r="AT467" s="278"/>
      <c r="AU467" s="278"/>
      <c r="AV467" s="278"/>
      <c r="AW467" s="278"/>
      <c r="AX467" s="278"/>
      <c r="AY467" s="278"/>
      <c r="BB467" s="278"/>
      <c r="BC467" s="278"/>
      <c r="BD467" s="278"/>
      <c r="BE467" s="278"/>
      <c r="BF467" s="278"/>
      <c r="BG467" s="278"/>
      <c r="BH467" s="278"/>
    </row>
    <row r="468" spans="4:60" x14ac:dyDescent="0.35">
      <c r="D468" s="35"/>
      <c r="E468" s="35"/>
      <c r="F468" s="32"/>
      <c r="G468" s="32"/>
      <c r="H468" s="32"/>
      <c r="I468" s="32"/>
      <c r="J468" s="32"/>
      <c r="K468" s="32"/>
      <c r="L468" s="33"/>
      <c r="M468" s="32"/>
      <c r="N468" s="32"/>
      <c r="O468" s="32"/>
      <c r="P468" s="33"/>
      <c r="Q468" s="33"/>
      <c r="R468" s="33"/>
      <c r="S468" s="33"/>
      <c r="T468" s="89"/>
      <c r="U468" s="89"/>
      <c r="V468" s="33"/>
      <c r="W468" s="33"/>
      <c r="X468" s="32"/>
      <c r="Y468" s="32"/>
      <c r="Z468" s="32"/>
      <c r="AA468" s="32"/>
      <c r="AB468" s="32"/>
      <c r="AC468" s="32"/>
      <c r="AD468" s="32"/>
      <c r="AE468" s="32"/>
      <c r="AF468" s="32"/>
      <c r="AG468" s="32"/>
      <c r="AH468" s="32"/>
      <c r="AI468" s="130"/>
      <c r="AJ468" s="92"/>
      <c r="AK468" s="52"/>
      <c r="AL468" s="35"/>
      <c r="AM468" s="35"/>
      <c r="AN468" s="278"/>
      <c r="AO468" s="278"/>
      <c r="AP468" s="278"/>
      <c r="AQ468" s="278"/>
      <c r="AR468" s="278"/>
      <c r="AS468" s="278"/>
      <c r="AT468" s="278"/>
      <c r="AU468" s="278"/>
      <c r="AV468" s="278"/>
      <c r="AW468" s="278"/>
      <c r="AX468" s="278"/>
      <c r="AY468" s="278"/>
      <c r="BB468" s="278"/>
      <c r="BC468" s="278"/>
      <c r="BD468" s="278"/>
      <c r="BE468" s="278"/>
      <c r="BF468" s="278"/>
      <c r="BG468" s="278"/>
      <c r="BH468" s="278"/>
    </row>
    <row r="469" spans="4:60" x14ac:dyDescent="0.35">
      <c r="D469" s="35"/>
      <c r="E469" s="35"/>
      <c r="F469" s="32"/>
      <c r="G469" s="32"/>
      <c r="H469" s="32"/>
      <c r="I469" s="32"/>
      <c r="J469" s="32"/>
      <c r="K469" s="32"/>
      <c r="L469" s="33"/>
      <c r="M469" s="32"/>
      <c r="N469" s="32"/>
      <c r="O469" s="32"/>
      <c r="P469" s="33"/>
      <c r="Q469" s="33"/>
      <c r="R469" s="33"/>
      <c r="S469" s="33"/>
      <c r="T469" s="89"/>
      <c r="U469" s="89"/>
      <c r="V469" s="33"/>
      <c r="W469" s="33"/>
      <c r="X469" s="32"/>
      <c r="Y469" s="32"/>
      <c r="Z469" s="32"/>
      <c r="AA469" s="32"/>
      <c r="AB469" s="32"/>
      <c r="AC469" s="32"/>
      <c r="AD469" s="32"/>
      <c r="AE469" s="32"/>
      <c r="AF469" s="32"/>
      <c r="AG469" s="32"/>
      <c r="AH469" s="32"/>
      <c r="AI469" s="130"/>
      <c r="AJ469" s="92"/>
      <c r="AK469" s="52"/>
      <c r="AL469" s="35"/>
      <c r="AM469" s="35"/>
      <c r="AN469" s="278"/>
      <c r="AO469" s="278"/>
      <c r="AP469" s="278"/>
      <c r="AQ469" s="278"/>
      <c r="AR469" s="278"/>
      <c r="AS469" s="278"/>
      <c r="AT469" s="278"/>
      <c r="AU469" s="278"/>
      <c r="AV469" s="278"/>
      <c r="AW469" s="278"/>
      <c r="AX469" s="278"/>
      <c r="AY469" s="278"/>
      <c r="BB469" s="278"/>
      <c r="BC469" s="278"/>
      <c r="BD469" s="278"/>
      <c r="BE469" s="278"/>
      <c r="BF469" s="278"/>
      <c r="BG469" s="278"/>
      <c r="BH469" s="278"/>
    </row>
    <row r="470" spans="4:60" x14ac:dyDescent="0.35">
      <c r="D470" s="35"/>
      <c r="E470" s="35"/>
      <c r="F470" s="32"/>
      <c r="G470" s="32"/>
      <c r="H470" s="32"/>
      <c r="I470" s="32"/>
      <c r="J470" s="32"/>
      <c r="K470" s="32"/>
      <c r="L470" s="33"/>
      <c r="M470" s="32"/>
      <c r="N470" s="32"/>
      <c r="O470" s="32"/>
      <c r="P470" s="33"/>
      <c r="Q470" s="33"/>
      <c r="R470" s="33"/>
      <c r="S470" s="33"/>
      <c r="T470" s="89"/>
      <c r="U470" s="89"/>
      <c r="V470" s="33"/>
      <c r="W470" s="33"/>
      <c r="X470" s="32"/>
      <c r="Y470" s="32"/>
      <c r="Z470" s="32"/>
      <c r="AA470" s="32"/>
      <c r="AB470" s="32"/>
      <c r="AC470" s="32"/>
      <c r="AD470" s="32"/>
      <c r="AE470" s="32"/>
      <c r="AF470" s="32"/>
      <c r="AG470" s="32"/>
      <c r="AH470" s="32"/>
      <c r="AI470" s="130"/>
      <c r="AJ470" s="92"/>
      <c r="AK470" s="52"/>
      <c r="AL470" s="35"/>
      <c r="AM470" s="35"/>
      <c r="AN470" s="278"/>
      <c r="AO470" s="278"/>
      <c r="AP470" s="278"/>
      <c r="AQ470" s="278"/>
      <c r="AR470" s="278"/>
      <c r="AS470" s="278"/>
      <c r="AT470" s="278"/>
      <c r="AU470" s="278"/>
      <c r="AV470" s="278"/>
      <c r="AW470" s="278"/>
      <c r="AX470" s="278"/>
      <c r="AY470" s="278"/>
      <c r="BB470" s="278"/>
      <c r="BC470" s="278"/>
      <c r="BD470" s="278"/>
      <c r="BE470" s="278"/>
      <c r="BF470" s="278"/>
      <c r="BG470" s="278"/>
      <c r="BH470" s="278"/>
    </row>
    <row r="471" spans="4:60" x14ac:dyDescent="0.35">
      <c r="D471" s="35"/>
      <c r="E471" s="35"/>
      <c r="F471" s="32"/>
      <c r="G471" s="32"/>
      <c r="H471" s="32"/>
      <c r="I471" s="32"/>
      <c r="J471" s="32"/>
      <c r="K471" s="32"/>
      <c r="L471" s="33"/>
      <c r="M471" s="32"/>
      <c r="N471" s="32"/>
      <c r="O471" s="32"/>
      <c r="P471" s="33"/>
      <c r="Q471" s="33"/>
      <c r="R471" s="33"/>
      <c r="S471" s="33"/>
      <c r="T471" s="89"/>
      <c r="U471" s="89"/>
      <c r="V471" s="33"/>
      <c r="W471" s="33"/>
      <c r="X471" s="32"/>
      <c r="Y471" s="32"/>
      <c r="Z471" s="32"/>
      <c r="AA471" s="32"/>
      <c r="AB471" s="32"/>
      <c r="AC471" s="32"/>
      <c r="AD471" s="32"/>
      <c r="AE471" s="32"/>
      <c r="AF471" s="32"/>
      <c r="AG471" s="32"/>
      <c r="AH471" s="32"/>
      <c r="AI471" s="130"/>
      <c r="AJ471" s="92"/>
      <c r="AK471" s="52"/>
      <c r="AL471" s="35"/>
      <c r="AM471" s="35"/>
      <c r="AN471" s="278"/>
      <c r="AO471" s="278"/>
      <c r="AP471" s="278"/>
      <c r="AQ471" s="278"/>
      <c r="AR471" s="278"/>
      <c r="AS471" s="278"/>
      <c r="AT471" s="278"/>
      <c r="AU471" s="278"/>
      <c r="AV471" s="278"/>
      <c r="AW471" s="278"/>
      <c r="AX471" s="278"/>
      <c r="AY471" s="278"/>
      <c r="BB471" s="278"/>
      <c r="BC471" s="278"/>
      <c r="BD471" s="278"/>
      <c r="BE471" s="278"/>
      <c r="BF471" s="278"/>
      <c r="BG471" s="278"/>
      <c r="BH471" s="278"/>
    </row>
    <row r="472" spans="4:60" x14ac:dyDescent="0.35">
      <c r="D472" s="35"/>
      <c r="E472" s="35"/>
      <c r="F472" s="32"/>
      <c r="G472" s="32"/>
      <c r="H472" s="32"/>
      <c r="I472" s="32"/>
      <c r="J472" s="32"/>
      <c r="K472" s="32"/>
      <c r="L472" s="33"/>
      <c r="M472" s="32"/>
      <c r="N472" s="32"/>
      <c r="O472" s="32"/>
      <c r="P472" s="33"/>
      <c r="Q472" s="33"/>
      <c r="R472" s="33"/>
      <c r="S472" s="33"/>
      <c r="T472" s="89"/>
      <c r="U472" s="89"/>
      <c r="V472" s="33"/>
      <c r="W472" s="33"/>
      <c r="X472" s="32"/>
      <c r="Y472" s="32"/>
      <c r="Z472" s="32"/>
      <c r="AA472" s="32"/>
      <c r="AB472" s="32"/>
      <c r="AC472" s="32"/>
      <c r="AD472" s="32"/>
      <c r="AE472" s="32"/>
      <c r="AF472" s="32"/>
      <c r="AG472" s="32"/>
      <c r="AH472" s="32"/>
      <c r="AI472" s="130"/>
      <c r="AJ472" s="92"/>
      <c r="AK472" s="52"/>
      <c r="AL472" s="35"/>
      <c r="AM472" s="35"/>
      <c r="AN472" s="278"/>
      <c r="AO472" s="278"/>
      <c r="AP472" s="278"/>
      <c r="AQ472" s="278"/>
      <c r="AR472" s="278"/>
      <c r="AS472" s="278"/>
      <c r="AT472" s="278"/>
      <c r="AU472" s="278"/>
      <c r="AV472" s="278"/>
      <c r="AW472" s="278"/>
      <c r="AX472" s="278"/>
      <c r="AY472" s="278"/>
      <c r="BB472" s="278"/>
      <c r="BC472" s="278"/>
      <c r="BD472" s="278"/>
      <c r="BE472" s="278"/>
      <c r="BF472" s="278"/>
      <c r="BG472" s="278"/>
      <c r="BH472" s="278"/>
    </row>
    <row r="473" spans="4:60" x14ac:dyDescent="0.35">
      <c r="D473" s="35"/>
      <c r="E473" s="35"/>
      <c r="F473" s="32"/>
      <c r="G473" s="32"/>
      <c r="H473" s="32"/>
      <c r="I473" s="32"/>
      <c r="J473" s="32"/>
      <c r="K473" s="32"/>
      <c r="L473" s="33"/>
      <c r="M473" s="32"/>
      <c r="N473" s="32"/>
      <c r="O473" s="32"/>
      <c r="P473" s="33"/>
      <c r="Q473" s="33"/>
      <c r="R473" s="33"/>
      <c r="S473" s="33"/>
      <c r="T473" s="89"/>
      <c r="U473" s="89"/>
      <c r="V473" s="33"/>
      <c r="W473" s="33"/>
      <c r="X473" s="32"/>
      <c r="Y473" s="32"/>
      <c r="Z473" s="32"/>
      <c r="AA473" s="32"/>
      <c r="AB473" s="32"/>
      <c r="AC473" s="32"/>
      <c r="AD473" s="32"/>
      <c r="AE473" s="32"/>
      <c r="AF473" s="32"/>
      <c r="AG473" s="32"/>
      <c r="AH473" s="32"/>
      <c r="AI473" s="130"/>
      <c r="AJ473" s="92"/>
      <c r="AK473" s="52"/>
      <c r="AL473" s="35"/>
      <c r="AM473" s="35"/>
      <c r="AN473" s="278"/>
      <c r="AO473" s="278"/>
      <c r="AP473" s="278"/>
      <c r="AQ473" s="278"/>
      <c r="AR473" s="278"/>
      <c r="AS473" s="278"/>
      <c r="AT473" s="278"/>
      <c r="AU473" s="278"/>
      <c r="AV473" s="278"/>
      <c r="AW473" s="278"/>
      <c r="AX473" s="278"/>
      <c r="AY473" s="278"/>
      <c r="BB473" s="278"/>
      <c r="BC473" s="278"/>
      <c r="BD473" s="278"/>
      <c r="BE473" s="278"/>
      <c r="BF473" s="278"/>
      <c r="BG473" s="278"/>
      <c r="BH473" s="278"/>
    </row>
    <row r="474" spans="4:60" x14ac:dyDescent="0.35">
      <c r="D474" s="35"/>
      <c r="E474" s="35"/>
      <c r="F474" s="32"/>
      <c r="G474" s="32"/>
      <c r="H474" s="32"/>
      <c r="I474" s="32"/>
      <c r="J474" s="32"/>
      <c r="K474" s="32"/>
      <c r="L474" s="33"/>
      <c r="M474" s="32"/>
      <c r="N474" s="32"/>
      <c r="O474" s="32"/>
      <c r="P474" s="33"/>
      <c r="Q474" s="33"/>
      <c r="R474" s="33"/>
      <c r="S474" s="33"/>
      <c r="T474" s="89"/>
      <c r="U474" s="89"/>
      <c r="V474" s="33"/>
      <c r="W474" s="33"/>
      <c r="X474" s="32"/>
      <c r="Y474" s="32"/>
      <c r="Z474" s="32"/>
      <c r="AA474" s="32"/>
      <c r="AB474" s="32"/>
      <c r="AC474" s="32"/>
      <c r="AD474" s="32"/>
      <c r="AE474" s="32"/>
      <c r="AF474" s="32"/>
      <c r="AG474" s="32"/>
      <c r="AH474" s="32"/>
      <c r="AI474" s="130"/>
      <c r="AJ474" s="92"/>
      <c r="AK474" s="52"/>
      <c r="AL474" s="35"/>
      <c r="AM474" s="35"/>
      <c r="AN474" s="278"/>
      <c r="AO474" s="278"/>
      <c r="AP474" s="278"/>
      <c r="AQ474" s="278"/>
      <c r="AR474" s="278"/>
      <c r="AS474" s="278"/>
      <c r="AT474" s="278"/>
      <c r="AU474" s="278"/>
      <c r="AV474" s="278"/>
      <c r="AW474" s="278"/>
      <c r="AX474" s="278"/>
      <c r="AY474" s="278"/>
      <c r="BB474" s="278"/>
      <c r="BC474" s="278"/>
      <c r="BD474" s="278"/>
      <c r="BE474" s="278"/>
      <c r="BF474" s="278"/>
      <c r="BG474" s="278"/>
      <c r="BH474" s="278"/>
    </row>
    <row r="475" spans="4:60" x14ac:dyDescent="0.35">
      <c r="D475" s="35"/>
      <c r="E475" s="35"/>
      <c r="F475" s="32"/>
      <c r="G475" s="32"/>
      <c r="H475" s="32"/>
      <c r="I475" s="32"/>
      <c r="J475" s="32"/>
      <c r="K475" s="32"/>
      <c r="L475" s="33"/>
      <c r="M475" s="32"/>
      <c r="N475" s="32"/>
      <c r="O475" s="32"/>
      <c r="P475" s="33"/>
      <c r="Q475" s="33"/>
      <c r="R475" s="33"/>
      <c r="S475" s="33"/>
      <c r="T475" s="89"/>
      <c r="U475" s="89"/>
      <c r="V475" s="33"/>
      <c r="W475" s="33"/>
      <c r="X475" s="32"/>
      <c r="Y475" s="32"/>
      <c r="Z475" s="32"/>
      <c r="AA475" s="32"/>
      <c r="AB475" s="32"/>
      <c r="AC475" s="32"/>
      <c r="AD475" s="32"/>
      <c r="AE475" s="32"/>
      <c r="AF475" s="32"/>
      <c r="AG475" s="32"/>
      <c r="AH475" s="32"/>
      <c r="AI475" s="130"/>
      <c r="AJ475" s="92"/>
      <c r="AK475" s="52"/>
      <c r="AL475" s="35"/>
      <c r="AM475" s="35"/>
      <c r="AN475" s="278"/>
      <c r="AO475" s="278"/>
      <c r="AP475" s="278"/>
      <c r="AQ475" s="278"/>
      <c r="AR475" s="278"/>
      <c r="AS475" s="278"/>
      <c r="AT475" s="278"/>
      <c r="AU475" s="278"/>
      <c r="AV475" s="278"/>
      <c r="AW475" s="278"/>
      <c r="AX475" s="278"/>
      <c r="AY475" s="278"/>
      <c r="BB475" s="278"/>
      <c r="BC475" s="278"/>
      <c r="BD475" s="278"/>
      <c r="BE475" s="278"/>
      <c r="BF475" s="278"/>
      <c r="BG475" s="278"/>
      <c r="BH475" s="278"/>
    </row>
    <row r="476" spans="4:60" x14ac:dyDescent="0.35">
      <c r="D476" s="35"/>
      <c r="E476" s="35"/>
      <c r="F476" s="32"/>
      <c r="G476" s="32"/>
      <c r="H476" s="32"/>
      <c r="I476" s="32"/>
      <c r="J476" s="32"/>
      <c r="K476" s="32"/>
      <c r="L476" s="33"/>
      <c r="M476" s="32"/>
      <c r="N476" s="32"/>
      <c r="O476" s="32"/>
      <c r="P476" s="33"/>
      <c r="Q476" s="33"/>
      <c r="R476" s="33"/>
      <c r="S476" s="33"/>
      <c r="T476" s="89"/>
      <c r="U476" s="89"/>
      <c r="V476" s="33"/>
      <c r="W476" s="33"/>
      <c r="X476" s="32"/>
      <c r="Y476" s="32"/>
      <c r="Z476" s="32"/>
      <c r="AA476" s="32"/>
      <c r="AB476" s="32"/>
      <c r="AC476" s="32"/>
      <c r="AD476" s="32"/>
      <c r="AE476" s="32"/>
      <c r="AF476" s="32"/>
      <c r="AG476" s="32"/>
      <c r="AH476" s="32"/>
      <c r="AI476" s="130"/>
      <c r="AJ476" s="92"/>
      <c r="AK476" s="52"/>
      <c r="AL476" s="35"/>
      <c r="AM476" s="35"/>
      <c r="AN476" s="278"/>
      <c r="AO476" s="278"/>
      <c r="AP476" s="278"/>
      <c r="AQ476" s="278"/>
      <c r="AR476" s="278"/>
      <c r="AS476" s="278"/>
      <c r="AT476" s="278"/>
      <c r="AU476" s="278"/>
      <c r="AV476" s="278"/>
      <c r="AW476" s="278"/>
      <c r="AX476" s="278"/>
      <c r="AY476" s="278"/>
      <c r="BB476" s="278"/>
      <c r="BC476" s="278"/>
      <c r="BD476" s="278"/>
      <c r="BE476" s="278"/>
      <c r="BF476" s="278"/>
      <c r="BG476" s="278"/>
      <c r="BH476" s="278"/>
    </row>
    <row r="477" spans="4:60" x14ac:dyDescent="0.35">
      <c r="D477" s="35"/>
      <c r="E477" s="35"/>
      <c r="F477" s="32"/>
      <c r="G477" s="32"/>
      <c r="H477" s="32"/>
      <c r="I477" s="32"/>
      <c r="J477" s="32"/>
      <c r="K477" s="32"/>
      <c r="L477" s="33"/>
      <c r="M477" s="32"/>
      <c r="N477" s="32"/>
      <c r="O477" s="32"/>
      <c r="P477" s="33"/>
      <c r="Q477" s="33"/>
      <c r="R477" s="33"/>
      <c r="S477" s="33"/>
      <c r="T477" s="89"/>
      <c r="U477" s="89"/>
      <c r="V477" s="33"/>
      <c r="W477" s="33"/>
      <c r="X477" s="32"/>
      <c r="Y477" s="32"/>
      <c r="Z477" s="32"/>
      <c r="AA477" s="32"/>
      <c r="AB477" s="32"/>
      <c r="AC477" s="32"/>
      <c r="AD477" s="32"/>
      <c r="AE477" s="32"/>
      <c r="AF477" s="32"/>
      <c r="AG477" s="32"/>
      <c r="AH477" s="32"/>
      <c r="AI477" s="130"/>
      <c r="AJ477" s="92"/>
      <c r="AK477" s="52"/>
      <c r="AL477" s="35"/>
      <c r="AM477" s="35"/>
      <c r="AN477" s="278"/>
      <c r="AO477" s="278"/>
      <c r="AP477" s="278"/>
      <c r="AQ477" s="278"/>
      <c r="AR477" s="278"/>
      <c r="AS477" s="278"/>
      <c r="AT477" s="278"/>
      <c r="AU477" s="278"/>
      <c r="AV477" s="278"/>
      <c r="AW477" s="278"/>
      <c r="AX477" s="278"/>
      <c r="AY477" s="278"/>
      <c r="BB477" s="278"/>
      <c r="BC477" s="278"/>
      <c r="BD477" s="278"/>
      <c r="BE477" s="278"/>
      <c r="BF477" s="278"/>
      <c r="BG477" s="278"/>
      <c r="BH477" s="278"/>
    </row>
    <row r="478" spans="4:60" x14ac:dyDescent="0.35">
      <c r="D478" s="35"/>
      <c r="E478" s="35"/>
      <c r="F478" s="32"/>
      <c r="G478" s="32"/>
      <c r="H478" s="32"/>
      <c r="I478" s="32"/>
      <c r="J478" s="32"/>
      <c r="K478" s="32"/>
      <c r="L478" s="33"/>
      <c r="M478" s="32"/>
      <c r="N478" s="32"/>
      <c r="O478" s="32"/>
      <c r="P478" s="33"/>
      <c r="Q478" s="33"/>
      <c r="R478" s="33"/>
      <c r="S478" s="33"/>
      <c r="T478" s="89"/>
      <c r="U478" s="89"/>
      <c r="V478" s="33"/>
      <c r="W478" s="33"/>
      <c r="X478" s="32"/>
      <c r="Y478" s="32"/>
      <c r="Z478" s="32"/>
      <c r="AA478" s="32"/>
      <c r="AB478" s="32"/>
      <c r="AC478" s="32"/>
      <c r="AD478" s="32"/>
      <c r="AE478" s="32"/>
      <c r="AF478" s="32"/>
      <c r="AG478" s="32"/>
      <c r="AH478" s="32"/>
      <c r="AI478" s="130"/>
      <c r="AJ478" s="92"/>
      <c r="AK478" s="52"/>
      <c r="AL478" s="35"/>
      <c r="AM478" s="35"/>
      <c r="AN478" s="278"/>
      <c r="AO478" s="278"/>
      <c r="AP478" s="278"/>
      <c r="AQ478" s="278"/>
      <c r="AR478" s="278"/>
      <c r="AS478" s="278"/>
      <c r="AT478" s="278"/>
      <c r="AU478" s="278"/>
      <c r="AV478" s="278"/>
      <c r="AW478" s="278"/>
      <c r="AX478" s="278"/>
      <c r="AY478" s="278"/>
      <c r="BB478" s="278"/>
      <c r="BC478" s="278"/>
      <c r="BD478" s="278"/>
      <c r="BE478" s="278"/>
      <c r="BF478" s="278"/>
      <c r="BG478" s="278"/>
      <c r="BH478" s="278"/>
    </row>
    <row r="479" spans="4:60" x14ac:dyDescent="0.35">
      <c r="D479" s="35"/>
      <c r="E479" s="35"/>
      <c r="F479" s="32"/>
      <c r="G479" s="32"/>
      <c r="H479" s="32"/>
      <c r="I479" s="32"/>
      <c r="J479" s="32"/>
      <c r="K479" s="32"/>
      <c r="L479" s="33"/>
      <c r="M479" s="32"/>
      <c r="N479" s="32"/>
      <c r="O479" s="32"/>
      <c r="P479" s="33"/>
      <c r="Q479" s="33"/>
      <c r="R479" s="33"/>
      <c r="S479" s="33"/>
      <c r="T479" s="89"/>
      <c r="U479" s="89"/>
      <c r="V479" s="33"/>
      <c r="W479" s="33"/>
      <c r="X479" s="32"/>
      <c r="Y479" s="32"/>
      <c r="Z479" s="32"/>
      <c r="AA479" s="32"/>
      <c r="AB479" s="32"/>
      <c r="AC479" s="32"/>
      <c r="AD479" s="32"/>
      <c r="AE479" s="32"/>
      <c r="AF479" s="32"/>
      <c r="AG479" s="32"/>
      <c r="AH479" s="32"/>
      <c r="AI479" s="130"/>
      <c r="AJ479" s="92"/>
      <c r="AK479" s="52"/>
      <c r="AL479" s="35"/>
      <c r="AM479" s="35"/>
      <c r="AN479" s="278"/>
      <c r="AO479" s="278"/>
      <c r="AP479" s="278"/>
      <c r="AQ479" s="278"/>
      <c r="AR479" s="278"/>
      <c r="AS479" s="278"/>
      <c r="AT479" s="278"/>
      <c r="AU479" s="278"/>
      <c r="AV479" s="278"/>
      <c r="AW479" s="278"/>
      <c r="AX479" s="278"/>
      <c r="AY479" s="278"/>
      <c r="BB479" s="278"/>
      <c r="BC479" s="278"/>
      <c r="BD479" s="278"/>
      <c r="BE479" s="278"/>
      <c r="BF479" s="278"/>
      <c r="BG479" s="278"/>
      <c r="BH479" s="278"/>
    </row>
    <row r="480" spans="4:60" x14ac:dyDescent="0.35">
      <c r="D480" s="35"/>
      <c r="E480" s="35"/>
      <c r="F480" s="32"/>
      <c r="G480" s="32"/>
      <c r="H480" s="32"/>
      <c r="I480" s="32"/>
      <c r="J480" s="32"/>
      <c r="K480" s="32"/>
      <c r="L480" s="33"/>
      <c r="M480" s="32"/>
      <c r="N480" s="32"/>
      <c r="O480" s="32"/>
      <c r="P480" s="33"/>
      <c r="Q480" s="33"/>
      <c r="R480" s="33"/>
      <c r="S480" s="33"/>
      <c r="T480" s="89"/>
      <c r="U480" s="89"/>
      <c r="V480" s="33"/>
      <c r="W480" s="33"/>
      <c r="X480" s="32"/>
      <c r="Y480" s="32"/>
      <c r="Z480" s="32"/>
      <c r="AA480" s="32"/>
      <c r="AB480" s="32"/>
      <c r="AC480" s="32"/>
      <c r="AD480" s="32"/>
      <c r="AE480" s="32"/>
      <c r="AF480" s="32"/>
      <c r="AG480" s="32"/>
      <c r="AH480" s="32"/>
      <c r="AI480" s="130"/>
      <c r="AJ480" s="92"/>
      <c r="AK480" s="52"/>
      <c r="AL480" s="35"/>
      <c r="AM480" s="35"/>
      <c r="AN480" s="278"/>
      <c r="AO480" s="278"/>
      <c r="AP480" s="278"/>
      <c r="AQ480" s="278"/>
      <c r="AR480" s="278"/>
      <c r="AS480" s="278"/>
      <c r="AT480" s="278"/>
      <c r="AU480" s="278"/>
      <c r="AV480" s="278"/>
      <c r="AW480" s="278"/>
      <c r="AX480" s="278"/>
      <c r="AY480" s="278"/>
      <c r="BB480" s="278"/>
      <c r="BC480" s="278"/>
      <c r="BD480" s="278"/>
      <c r="BE480" s="278"/>
      <c r="BF480" s="278"/>
      <c r="BG480" s="278"/>
      <c r="BH480" s="278"/>
    </row>
    <row r="481" spans="4:60" x14ac:dyDescent="0.35">
      <c r="D481" s="35"/>
      <c r="E481" s="35"/>
      <c r="F481" s="32"/>
      <c r="G481" s="32"/>
      <c r="H481" s="32"/>
      <c r="I481" s="32"/>
      <c r="J481" s="32"/>
      <c r="K481" s="32"/>
      <c r="L481" s="33"/>
      <c r="M481" s="32"/>
      <c r="N481" s="32"/>
      <c r="O481" s="32"/>
      <c r="P481" s="33"/>
      <c r="Q481" s="33"/>
      <c r="R481" s="33"/>
      <c r="S481" s="33"/>
      <c r="T481" s="89"/>
      <c r="U481" s="89"/>
      <c r="V481" s="33"/>
      <c r="W481" s="33"/>
      <c r="X481" s="32"/>
      <c r="Y481" s="32"/>
      <c r="Z481" s="32"/>
      <c r="AA481" s="32"/>
      <c r="AB481" s="32"/>
      <c r="AC481" s="32"/>
      <c r="AD481" s="32"/>
      <c r="AE481" s="32"/>
      <c r="AF481" s="32"/>
      <c r="AG481" s="32"/>
      <c r="AH481" s="32"/>
      <c r="AI481" s="130"/>
      <c r="AJ481" s="92"/>
      <c r="AK481" s="52"/>
      <c r="AL481" s="35"/>
      <c r="AM481" s="35"/>
      <c r="AN481" s="278"/>
      <c r="AO481" s="278"/>
      <c r="AP481" s="278"/>
      <c r="AQ481" s="278"/>
      <c r="AR481" s="278"/>
      <c r="AS481" s="278"/>
      <c r="AT481" s="278"/>
      <c r="AU481" s="278"/>
      <c r="AV481" s="278"/>
      <c r="AW481" s="278"/>
      <c r="AX481" s="278"/>
      <c r="AY481" s="278"/>
      <c r="BB481" s="278"/>
      <c r="BC481" s="278"/>
      <c r="BD481" s="278"/>
      <c r="BE481" s="278"/>
      <c r="BF481" s="278"/>
      <c r="BG481" s="278"/>
      <c r="BH481" s="278"/>
    </row>
    <row r="482" spans="4:60" x14ac:dyDescent="0.35">
      <c r="D482" s="35"/>
      <c r="E482" s="35"/>
      <c r="F482" s="32"/>
      <c r="G482" s="32"/>
      <c r="H482" s="32"/>
      <c r="I482" s="32"/>
      <c r="J482" s="32"/>
      <c r="K482" s="32"/>
      <c r="L482" s="33"/>
      <c r="M482" s="32"/>
      <c r="N482" s="32"/>
      <c r="O482" s="32"/>
      <c r="P482" s="33"/>
      <c r="Q482" s="33"/>
      <c r="R482" s="33"/>
      <c r="S482" s="33"/>
      <c r="T482" s="89"/>
      <c r="U482" s="89"/>
      <c r="V482" s="33"/>
      <c r="W482" s="33"/>
      <c r="X482" s="32"/>
      <c r="Y482" s="32"/>
      <c r="Z482" s="32"/>
      <c r="AA482" s="32"/>
      <c r="AB482" s="32"/>
      <c r="AC482" s="32"/>
      <c r="AD482" s="32"/>
      <c r="AE482" s="32"/>
      <c r="AF482" s="32"/>
      <c r="AG482" s="32"/>
      <c r="AH482" s="32"/>
      <c r="AI482" s="130"/>
      <c r="AJ482" s="92"/>
      <c r="AK482" s="52"/>
      <c r="AL482" s="35"/>
      <c r="AM482" s="35"/>
      <c r="AN482" s="278"/>
      <c r="AO482" s="278"/>
      <c r="AP482" s="278"/>
      <c r="AQ482" s="278"/>
      <c r="AR482" s="278"/>
      <c r="AS482" s="278"/>
      <c r="AT482" s="278"/>
      <c r="AU482" s="278"/>
      <c r="AV482" s="278"/>
      <c r="AW482" s="278"/>
      <c r="AX482" s="278"/>
      <c r="AY482" s="278"/>
      <c r="BB482" s="278"/>
      <c r="BC482" s="278"/>
      <c r="BD482" s="278"/>
      <c r="BE482" s="278"/>
      <c r="BF482" s="278"/>
      <c r="BG482" s="278"/>
      <c r="BH482" s="278"/>
    </row>
    <row r="483" spans="4:60" x14ac:dyDescent="0.35">
      <c r="D483" s="35"/>
      <c r="E483" s="35"/>
      <c r="F483" s="35"/>
      <c r="G483" s="35"/>
      <c r="H483" s="35"/>
      <c r="I483" s="35"/>
      <c r="J483" s="35"/>
      <c r="K483" s="35"/>
      <c r="L483" s="33"/>
      <c r="M483" s="32"/>
      <c r="N483" s="32"/>
      <c r="O483" s="35"/>
      <c r="P483" s="33"/>
      <c r="Q483" s="33"/>
      <c r="R483" s="33"/>
      <c r="S483" s="33"/>
      <c r="T483" s="89"/>
      <c r="U483" s="89"/>
      <c r="V483" s="33"/>
      <c r="W483" s="33"/>
      <c r="X483" s="35"/>
      <c r="Y483" s="35"/>
      <c r="Z483" s="35"/>
      <c r="AA483" s="35"/>
      <c r="AB483" s="35"/>
      <c r="AC483" s="35"/>
      <c r="AD483" s="35"/>
      <c r="AE483" s="35"/>
      <c r="AF483" s="32"/>
      <c r="AG483" s="32"/>
      <c r="AH483" s="35"/>
      <c r="AJ483" s="92"/>
      <c r="AK483" s="52"/>
      <c r="AL483" s="35"/>
      <c r="AM483" s="35"/>
      <c r="AN483" s="278"/>
      <c r="AO483" s="278"/>
      <c r="AP483" s="278"/>
      <c r="AQ483" s="278"/>
      <c r="AR483" s="278"/>
      <c r="AS483" s="278"/>
      <c r="AT483" s="278"/>
      <c r="AU483" s="278"/>
      <c r="AV483" s="278"/>
      <c r="AW483" s="278"/>
      <c r="AX483" s="278"/>
      <c r="AY483" s="278"/>
      <c r="BB483" s="278"/>
      <c r="BC483" s="278"/>
      <c r="BD483" s="278"/>
      <c r="BE483" s="278"/>
      <c r="BF483" s="278"/>
      <c r="BG483" s="278"/>
      <c r="BH483" s="278"/>
    </row>
    <row r="484" spans="4:60" x14ac:dyDescent="0.35">
      <c r="D484" s="35"/>
      <c r="E484" s="35"/>
      <c r="F484" s="35"/>
      <c r="G484" s="35"/>
      <c r="H484" s="35"/>
      <c r="I484" s="35"/>
      <c r="J484" s="35"/>
      <c r="K484" s="35"/>
      <c r="L484" s="33"/>
      <c r="M484" s="32"/>
      <c r="N484" s="32"/>
      <c r="O484" s="35"/>
      <c r="P484" s="33"/>
      <c r="Q484" s="33"/>
      <c r="R484" s="33"/>
      <c r="S484" s="33"/>
      <c r="T484" s="89"/>
      <c r="U484" s="89"/>
      <c r="V484" s="33"/>
      <c r="W484" s="33"/>
      <c r="X484" s="35"/>
      <c r="Y484" s="35"/>
      <c r="Z484" s="35"/>
      <c r="AA484" s="35"/>
      <c r="AB484" s="35"/>
      <c r="AC484" s="35"/>
      <c r="AD484" s="35"/>
      <c r="AE484" s="35"/>
      <c r="AF484" s="32"/>
      <c r="AG484" s="32"/>
      <c r="AH484" s="35"/>
      <c r="AJ484" s="92"/>
      <c r="AK484" s="52"/>
      <c r="AL484" s="35"/>
      <c r="AM484" s="35"/>
      <c r="AN484" s="278"/>
      <c r="AO484" s="278"/>
      <c r="AP484" s="278"/>
      <c r="AQ484" s="278"/>
      <c r="AR484" s="278"/>
      <c r="AS484" s="278"/>
      <c r="AT484" s="278"/>
      <c r="AU484" s="278"/>
      <c r="AV484" s="278"/>
      <c r="AW484" s="278"/>
      <c r="AX484" s="278"/>
      <c r="AY484" s="278"/>
      <c r="BB484" s="278"/>
      <c r="BC484" s="278"/>
      <c r="BD484" s="278"/>
      <c r="BE484" s="278"/>
      <c r="BF484" s="278"/>
      <c r="BG484" s="278"/>
      <c r="BH484" s="278"/>
    </row>
    <row r="485" spans="4:60" x14ac:dyDescent="0.35">
      <c r="D485" s="35"/>
      <c r="E485" s="35"/>
      <c r="F485" s="35"/>
      <c r="G485" s="35"/>
      <c r="H485" s="35"/>
      <c r="I485" s="35"/>
      <c r="J485" s="35"/>
      <c r="K485" s="35"/>
      <c r="L485" s="33"/>
      <c r="M485" s="32"/>
      <c r="N485" s="32"/>
      <c r="O485" s="35"/>
      <c r="P485" s="33"/>
      <c r="Q485" s="33"/>
      <c r="R485" s="33"/>
      <c r="S485" s="33"/>
      <c r="T485" s="89"/>
      <c r="U485" s="89"/>
      <c r="V485" s="33"/>
      <c r="W485" s="33"/>
      <c r="X485" s="35"/>
      <c r="Y485" s="35"/>
      <c r="Z485" s="35"/>
      <c r="AA485" s="35"/>
      <c r="AB485" s="35"/>
      <c r="AC485" s="35"/>
      <c r="AD485" s="35"/>
      <c r="AE485" s="35"/>
      <c r="AF485" s="32"/>
      <c r="AG485" s="32"/>
      <c r="AH485" s="35"/>
      <c r="AJ485" s="92"/>
      <c r="AK485" s="52"/>
      <c r="AL485" s="35"/>
      <c r="AM485" s="35"/>
      <c r="AN485" s="278"/>
      <c r="AO485" s="278"/>
      <c r="AP485" s="278"/>
      <c r="AQ485" s="278"/>
      <c r="AR485" s="278"/>
      <c r="AS485" s="278"/>
      <c r="AT485" s="278"/>
      <c r="AU485" s="278"/>
      <c r="AV485" s="278"/>
      <c r="AW485" s="278"/>
      <c r="AX485" s="278"/>
      <c r="AY485" s="278"/>
      <c r="BB485" s="278"/>
      <c r="BC485" s="278"/>
      <c r="BD485" s="278"/>
      <c r="BE485" s="278"/>
      <c r="BF485" s="278"/>
      <c r="BG485" s="278"/>
      <c r="BH485" s="278"/>
    </row>
    <row r="486" spans="4:60" x14ac:dyDescent="0.35">
      <c r="D486" s="35"/>
      <c r="E486" s="35"/>
      <c r="F486" s="35"/>
      <c r="G486" s="35"/>
      <c r="H486" s="35"/>
      <c r="I486" s="35"/>
      <c r="J486" s="35"/>
      <c r="K486" s="35"/>
      <c r="L486" s="33"/>
      <c r="M486" s="32"/>
      <c r="N486" s="32"/>
      <c r="O486" s="35"/>
      <c r="P486" s="33"/>
      <c r="Q486" s="33"/>
      <c r="R486" s="33"/>
      <c r="S486" s="33"/>
      <c r="T486" s="89"/>
      <c r="U486" s="89"/>
      <c r="V486" s="33"/>
      <c r="W486" s="33"/>
      <c r="X486" s="35"/>
      <c r="Y486" s="35"/>
      <c r="Z486" s="35"/>
      <c r="AA486" s="35"/>
      <c r="AB486" s="35"/>
      <c r="AC486" s="35"/>
      <c r="AD486" s="35"/>
      <c r="AE486" s="35"/>
      <c r="AF486" s="32"/>
      <c r="AG486" s="32"/>
      <c r="AH486" s="35"/>
      <c r="AJ486" s="92"/>
      <c r="AK486" s="52"/>
      <c r="AL486" s="35"/>
      <c r="AM486" s="35"/>
      <c r="AN486" s="278"/>
      <c r="AO486" s="278"/>
      <c r="AP486" s="278"/>
      <c r="AQ486" s="278"/>
      <c r="AR486" s="278"/>
      <c r="AS486" s="278"/>
      <c r="AT486" s="278"/>
      <c r="AU486" s="278"/>
      <c r="AV486" s="278"/>
      <c r="AW486" s="278"/>
      <c r="AX486" s="278"/>
      <c r="AY486" s="278"/>
      <c r="BB486" s="278"/>
      <c r="BC486" s="278"/>
      <c r="BD486" s="278"/>
      <c r="BE486" s="278"/>
      <c r="BF486" s="278"/>
      <c r="BG486" s="278"/>
      <c r="BH486" s="278"/>
    </row>
    <row r="487" spans="4:60" x14ac:dyDescent="0.35">
      <c r="D487" s="35"/>
      <c r="E487" s="35"/>
      <c r="F487" s="35"/>
      <c r="G487" s="35"/>
      <c r="H487" s="35"/>
      <c r="I487" s="35"/>
      <c r="J487" s="35"/>
      <c r="K487" s="35"/>
      <c r="L487" s="33"/>
      <c r="M487" s="32"/>
      <c r="N487" s="32"/>
      <c r="O487" s="35"/>
      <c r="P487" s="33"/>
      <c r="Q487" s="33"/>
      <c r="R487" s="33"/>
      <c r="S487" s="33"/>
      <c r="T487" s="89"/>
      <c r="U487" s="89"/>
      <c r="V487" s="33"/>
      <c r="W487" s="33"/>
      <c r="X487" s="35"/>
      <c r="Y487" s="35"/>
      <c r="Z487" s="35"/>
      <c r="AA487" s="35"/>
      <c r="AB487" s="35"/>
      <c r="AC487" s="35"/>
      <c r="AD487" s="35"/>
      <c r="AE487" s="35"/>
      <c r="AF487" s="32"/>
      <c r="AG487" s="32"/>
      <c r="AH487" s="35"/>
      <c r="AJ487" s="92"/>
      <c r="AK487" s="52"/>
      <c r="AL487" s="35"/>
      <c r="AM487" s="35"/>
      <c r="AN487" s="278"/>
      <c r="AO487" s="278"/>
      <c r="AP487" s="278"/>
      <c r="AQ487" s="278"/>
      <c r="AR487" s="278"/>
      <c r="AS487" s="278"/>
      <c r="AT487" s="278"/>
      <c r="AU487" s="278"/>
      <c r="AV487" s="278"/>
      <c r="AW487" s="278"/>
      <c r="AX487" s="278"/>
      <c r="AY487" s="278"/>
      <c r="BB487" s="278"/>
      <c r="BC487" s="278"/>
      <c r="BD487" s="278"/>
      <c r="BE487" s="278"/>
      <c r="BF487" s="278"/>
      <c r="BG487" s="278"/>
      <c r="BH487" s="278"/>
    </row>
    <row r="488" spans="4:60" x14ac:dyDescent="0.35">
      <c r="D488" s="35"/>
      <c r="E488" s="35"/>
      <c r="F488" s="35"/>
      <c r="G488" s="35"/>
      <c r="H488" s="35"/>
      <c r="I488" s="35"/>
      <c r="J488" s="35"/>
      <c r="K488" s="35"/>
      <c r="L488" s="33"/>
      <c r="M488" s="32"/>
      <c r="N488" s="32"/>
      <c r="O488" s="35"/>
      <c r="P488" s="33"/>
      <c r="Q488" s="33"/>
      <c r="R488" s="33"/>
      <c r="S488" s="33"/>
      <c r="T488" s="89"/>
      <c r="U488" s="89"/>
      <c r="V488" s="33"/>
      <c r="W488" s="33"/>
      <c r="X488" s="35"/>
      <c r="Y488" s="35"/>
      <c r="Z488" s="35"/>
      <c r="AA488" s="35"/>
      <c r="AB488" s="35"/>
      <c r="AC488" s="35"/>
      <c r="AD488" s="35"/>
      <c r="AE488" s="35"/>
      <c r="AF488" s="35"/>
      <c r="AG488" s="32"/>
      <c r="AH488" s="35"/>
      <c r="AJ488" s="92"/>
      <c r="AK488" s="52"/>
      <c r="AL488" s="35"/>
      <c r="AM488" s="35"/>
      <c r="AN488" s="278"/>
      <c r="AO488" s="278"/>
      <c r="AP488" s="278"/>
      <c r="AQ488" s="278"/>
      <c r="AR488" s="278"/>
      <c r="AS488" s="278"/>
      <c r="AT488" s="278"/>
      <c r="AU488" s="278"/>
      <c r="AV488" s="278"/>
      <c r="AW488" s="278"/>
      <c r="AX488" s="278"/>
      <c r="AY488" s="278"/>
      <c r="BB488" s="278"/>
      <c r="BC488" s="278"/>
      <c r="BD488" s="278"/>
      <c r="BE488" s="278"/>
      <c r="BF488" s="278"/>
      <c r="BG488" s="278"/>
      <c r="BH488" s="278"/>
    </row>
    <row r="489" spans="4:60" x14ac:dyDescent="0.35">
      <c r="D489" s="35"/>
      <c r="E489" s="35"/>
      <c r="F489" s="35"/>
      <c r="G489" s="35"/>
      <c r="H489" s="35"/>
      <c r="I489" s="35"/>
      <c r="J489" s="35"/>
      <c r="K489" s="35"/>
      <c r="L489" s="33"/>
      <c r="M489" s="32"/>
      <c r="N489" s="32"/>
      <c r="O489" s="35"/>
      <c r="P489" s="33"/>
      <c r="Q489" s="33"/>
      <c r="R489" s="33"/>
      <c r="S489" s="33"/>
      <c r="T489" s="89"/>
      <c r="U489" s="89"/>
      <c r="V489" s="33"/>
      <c r="W489" s="33"/>
      <c r="X489" s="35"/>
      <c r="Y489" s="35"/>
      <c r="Z489" s="35"/>
      <c r="AA489" s="35"/>
      <c r="AB489" s="35"/>
      <c r="AC489" s="35"/>
      <c r="AD489" s="35"/>
      <c r="AE489" s="35"/>
      <c r="AF489" s="35"/>
      <c r="AG489" s="32"/>
      <c r="AH489" s="35"/>
      <c r="AJ489" s="92"/>
      <c r="AK489" s="52"/>
      <c r="AL489" s="35"/>
      <c r="AM489" s="35"/>
      <c r="AN489" s="278"/>
      <c r="AO489" s="278"/>
      <c r="AP489" s="278"/>
      <c r="AQ489" s="278"/>
      <c r="AR489" s="278"/>
      <c r="AS489" s="278"/>
      <c r="AT489" s="278"/>
      <c r="AU489" s="278"/>
      <c r="AV489" s="278"/>
      <c r="AW489" s="278"/>
      <c r="AX489" s="278"/>
      <c r="AY489" s="278"/>
      <c r="BB489" s="278"/>
      <c r="BC489" s="278"/>
      <c r="BD489" s="278"/>
      <c r="BE489" s="278"/>
      <c r="BF489" s="278"/>
      <c r="BG489" s="278"/>
      <c r="BH489" s="278"/>
    </row>
    <row r="490" spans="4:60" x14ac:dyDescent="0.35">
      <c r="D490" s="35"/>
      <c r="E490" s="35"/>
      <c r="F490" s="35"/>
      <c r="G490" s="35"/>
      <c r="H490" s="35"/>
      <c r="I490" s="35"/>
      <c r="J490" s="35"/>
      <c r="K490" s="35"/>
      <c r="L490" s="33"/>
      <c r="M490" s="32"/>
      <c r="N490" s="32"/>
      <c r="O490" s="35"/>
      <c r="P490" s="33"/>
      <c r="Q490" s="33"/>
      <c r="R490" s="33"/>
      <c r="S490" s="33"/>
      <c r="T490" s="89"/>
      <c r="U490" s="89"/>
      <c r="V490" s="33"/>
      <c r="W490" s="33"/>
      <c r="X490" s="35"/>
      <c r="Y490" s="35"/>
      <c r="Z490" s="35"/>
      <c r="AA490" s="35"/>
      <c r="AB490" s="35"/>
      <c r="AC490" s="35"/>
      <c r="AD490" s="35"/>
      <c r="AE490" s="35"/>
      <c r="AF490" s="35"/>
      <c r="AG490" s="32"/>
      <c r="AH490" s="35"/>
      <c r="AJ490" s="92"/>
      <c r="AK490" s="52"/>
      <c r="AL490" s="35"/>
      <c r="AM490" s="35"/>
      <c r="AN490" s="278"/>
      <c r="AO490" s="278"/>
      <c r="AP490" s="278"/>
      <c r="AQ490" s="278"/>
      <c r="AR490" s="278"/>
      <c r="AS490" s="278"/>
      <c r="AT490" s="278"/>
      <c r="AU490" s="278"/>
      <c r="AV490" s="278"/>
      <c r="AW490" s="278"/>
      <c r="AX490" s="278"/>
      <c r="AY490" s="278"/>
      <c r="BB490" s="278"/>
      <c r="BC490" s="278"/>
      <c r="BD490" s="278"/>
      <c r="BE490" s="278"/>
      <c r="BF490" s="278"/>
      <c r="BG490" s="278"/>
      <c r="BH490" s="278"/>
    </row>
    <row r="491" spans="4:60" x14ac:dyDescent="0.35">
      <c r="D491" s="35"/>
      <c r="E491" s="35"/>
      <c r="F491" s="35"/>
      <c r="G491" s="35"/>
      <c r="H491" s="35"/>
      <c r="I491" s="35"/>
      <c r="J491" s="35"/>
      <c r="K491" s="35"/>
      <c r="L491" s="33"/>
      <c r="M491" s="32"/>
      <c r="N491" s="32"/>
      <c r="O491" s="35"/>
      <c r="P491" s="33"/>
      <c r="Q491" s="33"/>
      <c r="R491" s="33"/>
      <c r="S491" s="33"/>
      <c r="T491" s="89"/>
      <c r="U491" s="89"/>
      <c r="V491" s="33"/>
      <c r="W491" s="33"/>
      <c r="X491" s="35"/>
      <c r="Y491" s="35"/>
      <c r="Z491" s="35"/>
      <c r="AA491" s="35"/>
      <c r="AB491" s="35"/>
      <c r="AC491" s="35"/>
      <c r="AD491" s="35"/>
      <c r="AE491" s="35"/>
      <c r="AF491" s="35"/>
      <c r="AG491" s="32"/>
      <c r="AH491" s="35"/>
      <c r="AJ491" s="92"/>
      <c r="AK491" s="52"/>
      <c r="AL491" s="35"/>
      <c r="AM491" s="35"/>
      <c r="AN491" s="278"/>
      <c r="AO491" s="278"/>
      <c r="AP491" s="278"/>
      <c r="AQ491" s="278"/>
      <c r="AR491" s="278"/>
      <c r="AS491" s="278"/>
      <c r="AT491" s="278"/>
      <c r="AU491" s="278"/>
      <c r="AV491" s="278"/>
      <c r="AW491" s="278"/>
      <c r="AX491" s="278"/>
      <c r="AY491" s="278"/>
      <c r="BB491" s="278"/>
      <c r="BC491" s="278"/>
      <c r="BD491" s="278"/>
      <c r="BE491" s="278"/>
      <c r="BF491" s="278"/>
      <c r="BG491" s="278"/>
      <c r="BH491" s="278"/>
    </row>
    <row r="492" spans="4:60" x14ac:dyDescent="0.35">
      <c r="D492" s="35"/>
      <c r="E492" s="35"/>
      <c r="F492" s="35"/>
      <c r="G492" s="35"/>
      <c r="H492" s="35"/>
      <c r="I492" s="35"/>
      <c r="J492" s="35"/>
      <c r="K492" s="35"/>
      <c r="L492" s="33"/>
      <c r="M492" s="32"/>
      <c r="N492" s="32"/>
      <c r="O492" s="35"/>
      <c r="P492" s="33"/>
      <c r="Q492" s="33"/>
      <c r="R492" s="33"/>
      <c r="S492" s="33"/>
      <c r="T492" s="89"/>
      <c r="U492" s="89"/>
      <c r="V492" s="33"/>
      <c r="W492" s="33"/>
      <c r="X492" s="35"/>
      <c r="Y492" s="35"/>
      <c r="Z492" s="35"/>
      <c r="AA492" s="35"/>
      <c r="AB492" s="35"/>
      <c r="AC492" s="35"/>
      <c r="AD492" s="35"/>
      <c r="AE492" s="35"/>
      <c r="AF492" s="35"/>
      <c r="AG492" s="32"/>
      <c r="AH492" s="35"/>
      <c r="AJ492" s="92"/>
      <c r="AK492" s="52"/>
      <c r="AL492" s="35"/>
      <c r="AM492" s="35"/>
      <c r="AN492" s="278"/>
      <c r="AO492" s="278"/>
      <c r="AP492" s="278"/>
      <c r="AQ492" s="278"/>
      <c r="AR492" s="278"/>
      <c r="AS492" s="278"/>
      <c r="AT492" s="278"/>
      <c r="AU492" s="278"/>
      <c r="AV492" s="278"/>
      <c r="AW492" s="278"/>
      <c r="AX492" s="278"/>
      <c r="AY492" s="278"/>
      <c r="BB492" s="278"/>
      <c r="BC492" s="278"/>
      <c r="BD492" s="278"/>
      <c r="BE492" s="278"/>
      <c r="BF492" s="278"/>
      <c r="BG492" s="278"/>
      <c r="BH492" s="278"/>
    </row>
    <row r="493" spans="4:60" x14ac:dyDescent="0.35">
      <c r="D493" s="35"/>
      <c r="E493" s="35"/>
      <c r="F493" s="35"/>
      <c r="G493" s="35"/>
      <c r="H493" s="35"/>
      <c r="I493" s="35"/>
      <c r="J493" s="35"/>
      <c r="K493" s="35"/>
      <c r="L493" s="33"/>
      <c r="M493" s="32"/>
      <c r="N493" s="32"/>
      <c r="O493" s="35"/>
      <c r="P493" s="33"/>
      <c r="Q493" s="33"/>
      <c r="R493" s="33"/>
      <c r="S493" s="33"/>
      <c r="T493" s="89"/>
      <c r="U493" s="89"/>
      <c r="V493" s="33"/>
      <c r="W493" s="33"/>
      <c r="X493" s="35"/>
      <c r="Y493" s="35"/>
      <c r="Z493" s="35"/>
      <c r="AA493" s="35"/>
      <c r="AB493" s="35"/>
      <c r="AC493" s="35"/>
      <c r="AD493" s="35"/>
      <c r="AE493" s="35"/>
      <c r="AF493" s="35"/>
      <c r="AG493" s="32"/>
      <c r="AH493" s="35"/>
      <c r="AJ493" s="92"/>
      <c r="AK493" s="52"/>
      <c r="AL493" s="35"/>
      <c r="AM493" s="35"/>
      <c r="AN493" s="278"/>
      <c r="AO493" s="278"/>
      <c r="AP493" s="278"/>
      <c r="AQ493" s="278"/>
      <c r="AR493" s="278"/>
      <c r="AS493" s="278"/>
      <c r="AT493" s="278"/>
      <c r="AU493" s="278"/>
      <c r="AV493" s="278"/>
      <c r="AW493" s="278"/>
      <c r="AX493" s="278"/>
      <c r="AY493" s="278"/>
      <c r="BB493" s="278"/>
      <c r="BC493" s="278"/>
      <c r="BD493" s="278"/>
      <c r="BE493" s="278"/>
      <c r="BF493" s="278"/>
      <c r="BG493" s="278"/>
      <c r="BH493" s="278"/>
    </row>
    <row r="494" spans="4:60" x14ac:dyDescent="0.35">
      <c r="E494" s="35"/>
      <c r="F494" s="35"/>
      <c r="G494" s="35"/>
      <c r="H494" s="35"/>
      <c r="I494" s="35"/>
      <c r="J494" s="35"/>
      <c r="K494" s="35"/>
      <c r="L494" s="33"/>
      <c r="M494" s="32"/>
      <c r="N494" s="32"/>
      <c r="O494" s="35"/>
      <c r="P494" s="33"/>
      <c r="Q494" s="33"/>
      <c r="R494" s="33"/>
      <c r="S494" s="33"/>
      <c r="T494" s="89"/>
      <c r="U494" s="89"/>
      <c r="V494" s="33"/>
      <c r="W494" s="33"/>
      <c r="X494" s="35"/>
      <c r="Y494" s="35"/>
      <c r="Z494" s="35"/>
      <c r="AA494" s="35"/>
      <c r="AB494" s="35"/>
      <c r="AC494" s="35"/>
      <c r="AD494" s="35"/>
      <c r="AF494" s="35"/>
      <c r="AG494" s="32"/>
      <c r="AJ494" s="51"/>
      <c r="AK494" s="52"/>
      <c r="AL494" s="35"/>
      <c r="AM494" s="35"/>
    </row>
    <row r="495" spans="4:60" x14ac:dyDescent="0.35">
      <c r="E495" s="35"/>
      <c r="F495" s="35"/>
      <c r="G495" s="35"/>
      <c r="H495" s="35"/>
      <c r="I495" s="35"/>
      <c r="J495" s="35"/>
      <c r="K495" s="35"/>
      <c r="L495" s="33"/>
      <c r="M495" s="32"/>
      <c r="N495" s="32"/>
      <c r="O495" s="35"/>
      <c r="P495" s="33"/>
      <c r="Q495" s="33"/>
      <c r="R495" s="33"/>
      <c r="S495" s="33"/>
      <c r="T495" s="89"/>
      <c r="U495" s="89"/>
      <c r="V495" s="33"/>
      <c r="W495" s="33"/>
      <c r="X495" s="35"/>
      <c r="Y495" s="35"/>
      <c r="Z495" s="35"/>
      <c r="AA495" s="35"/>
      <c r="AB495" s="35"/>
      <c r="AC495" s="35"/>
      <c r="AD495" s="35"/>
      <c r="AF495" s="35"/>
      <c r="AG495" s="32"/>
      <c r="AJ495" s="51"/>
      <c r="AK495" s="52"/>
      <c r="AL495" s="35"/>
      <c r="AM495" s="35"/>
    </row>
    <row r="496" spans="4:60" x14ac:dyDescent="0.35">
      <c r="E496" s="35"/>
      <c r="F496" s="35"/>
      <c r="G496" s="35"/>
      <c r="H496" s="35"/>
      <c r="I496" s="35"/>
      <c r="J496" s="35"/>
      <c r="K496" s="35"/>
      <c r="L496" s="33"/>
      <c r="M496" s="32"/>
      <c r="N496" s="32"/>
      <c r="O496" s="35"/>
      <c r="P496" s="33"/>
      <c r="Q496" s="33"/>
      <c r="R496" s="33"/>
      <c r="S496" s="33"/>
      <c r="T496" s="89"/>
      <c r="U496" s="89"/>
      <c r="V496" s="33"/>
      <c r="W496" s="33"/>
      <c r="X496" s="35"/>
      <c r="Y496" s="35"/>
      <c r="Z496" s="35"/>
      <c r="AA496" s="35"/>
      <c r="AB496" s="35"/>
      <c r="AC496" s="35"/>
      <c r="AD496" s="35"/>
      <c r="AF496" s="35"/>
      <c r="AG496" s="32"/>
      <c r="AJ496" s="51"/>
      <c r="AK496" s="52"/>
      <c r="AL496" s="35"/>
      <c r="AM496" s="35"/>
    </row>
    <row r="497" spans="5:39" x14ac:dyDescent="0.35">
      <c r="E497" s="35"/>
      <c r="F497" s="35"/>
      <c r="G497" s="35"/>
      <c r="H497" s="35"/>
      <c r="I497" s="35"/>
      <c r="J497" s="35"/>
      <c r="K497" s="35"/>
      <c r="L497" s="33"/>
      <c r="M497" s="32"/>
      <c r="N497" s="32"/>
      <c r="O497" s="35"/>
      <c r="P497" s="33"/>
      <c r="Q497" s="33"/>
      <c r="R497" s="33"/>
      <c r="S497" s="33"/>
      <c r="T497" s="89"/>
      <c r="U497" s="89"/>
      <c r="V497" s="33"/>
      <c r="W497" s="33"/>
      <c r="X497" s="35"/>
      <c r="Y497" s="35"/>
      <c r="Z497" s="35"/>
      <c r="AA497" s="35"/>
      <c r="AB497" s="35"/>
      <c r="AC497" s="35"/>
      <c r="AD497" s="35"/>
      <c r="AF497" s="35"/>
      <c r="AG497" s="32"/>
      <c r="AJ497" s="51"/>
      <c r="AK497" s="52"/>
      <c r="AL497" s="35"/>
      <c r="AM497" s="35"/>
    </row>
    <row r="498" spans="5:39" x14ac:dyDescent="0.35">
      <c r="E498" s="35"/>
      <c r="F498" s="35"/>
      <c r="G498" s="35"/>
      <c r="H498" s="35"/>
      <c r="I498" s="35"/>
      <c r="J498" s="35"/>
      <c r="K498" s="35"/>
      <c r="L498" s="33"/>
      <c r="M498" s="32"/>
      <c r="N498" s="32"/>
      <c r="O498" s="35"/>
      <c r="P498" s="33"/>
      <c r="Q498" s="33"/>
      <c r="R498" s="33"/>
      <c r="S498" s="33"/>
      <c r="T498" s="89"/>
      <c r="U498" s="89"/>
      <c r="V498" s="33"/>
      <c r="W498" s="33"/>
      <c r="X498" s="35"/>
      <c r="Y498" s="35"/>
      <c r="Z498" s="35"/>
      <c r="AA498" s="35"/>
      <c r="AB498" s="35"/>
      <c r="AC498" s="35"/>
      <c r="AD498" s="35"/>
      <c r="AF498" s="35"/>
      <c r="AG498" s="32"/>
      <c r="AJ498" s="51"/>
      <c r="AK498" s="52"/>
      <c r="AL498" s="35"/>
      <c r="AM498" s="35"/>
    </row>
    <row r="499" spans="5:39" x14ac:dyDescent="0.35">
      <c r="E499" s="35"/>
      <c r="F499" s="35"/>
      <c r="G499" s="35"/>
      <c r="H499" s="35"/>
      <c r="I499" s="35"/>
      <c r="J499" s="35"/>
      <c r="K499" s="35"/>
      <c r="L499" s="33"/>
      <c r="M499" s="32"/>
      <c r="N499" s="32"/>
      <c r="O499" s="35"/>
      <c r="P499" s="33"/>
      <c r="Q499" s="33"/>
      <c r="R499" s="33"/>
      <c r="S499" s="33"/>
      <c r="T499" s="89"/>
      <c r="U499" s="89"/>
      <c r="V499" s="33"/>
      <c r="W499" s="33"/>
      <c r="X499" s="35"/>
      <c r="Y499" s="35"/>
      <c r="Z499" s="35"/>
      <c r="AA499" s="35"/>
      <c r="AB499" s="35"/>
      <c r="AC499" s="35"/>
      <c r="AD499" s="35"/>
      <c r="AF499" s="35"/>
      <c r="AG499" s="32"/>
      <c r="AJ499" s="51"/>
      <c r="AK499" s="52"/>
      <c r="AL499" s="35"/>
      <c r="AM499" s="35"/>
    </row>
    <row r="500" spans="5:39" x14ac:dyDescent="0.35">
      <c r="E500" s="35"/>
      <c r="F500" s="35"/>
      <c r="G500" s="35"/>
      <c r="H500" s="35"/>
      <c r="I500" s="35"/>
      <c r="J500" s="35"/>
      <c r="K500" s="35"/>
      <c r="L500" s="33"/>
      <c r="M500" s="32"/>
      <c r="N500" s="32"/>
      <c r="O500" s="35"/>
      <c r="P500" s="33"/>
      <c r="Q500" s="33"/>
      <c r="R500" s="33"/>
      <c r="S500" s="33"/>
      <c r="T500" s="89"/>
      <c r="U500" s="89"/>
      <c r="V500" s="33"/>
      <c r="W500" s="33"/>
      <c r="X500" s="35"/>
      <c r="Y500" s="35"/>
      <c r="Z500" s="35"/>
      <c r="AA500" s="35"/>
      <c r="AB500" s="35"/>
      <c r="AC500" s="35"/>
      <c r="AD500" s="35"/>
      <c r="AF500" s="35"/>
      <c r="AG500" s="32"/>
      <c r="AJ500" s="51"/>
      <c r="AK500" s="52"/>
      <c r="AL500" s="35"/>
      <c r="AM500" s="35"/>
    </row>
    <row r="501" spans="5:39" x14ac:dyDescent="0.35">
      <c r="E501" s="35"/>
      <c r="F501" s="35"/>
      <c r="G501" s="35"/>
      <c r="H501" s="35"/>
      <c r="I501" s="35"/>
      <c r="J501" s="35"/>
      <c r="K501" s="35"/>
      <c r="L501" s="33"/>
      <c r="M501" s="32"/>
      <c r="N501" s="32"/>
      <c r="O501" s="35"/>
      <c r="P501" s="33"/>
      <c r="Q501" s="33"/>
      <c r="R501" s="33"/>
      <c r="S501" s="33"/>
      <c r="T501" s="89"/>
      <c r="U501" s="89"/>
      <c r="V501" s="33"/>
      <c r="W501" s="33"/>
      <c r="X501" s="35"/>
      <c r="Y501" s="35"/>
      <c r="Z501" s="35"/>
      <c r="AA501" s="35"/>
      <c r="AB501" s="35"/>
      <c r="AC501" s="35"/>
      <c r="AD501" s="35"/>
      <c r="AF501" s="35"/>
      <c r="AG501" s="32"/>
      <c r="AJ501" s="51"/>
      <c r="AK501" s="52"/>
      <c r="AL501" s="35"/>
      <c r="AM501" s="35"/>
    </row>
    <row r="502" spans="5:39" x14ac:dyDescent="0.35">
      <c r="E502" s="35"/>
      <c r="F502" s="35"/>
      <c r="G502" s="35"/>
      <c r="H502" s="35"/>
      <c r="I502" s="35"/>
      <c r="J502" s="35"/>
      <c r="K502" s="35"/>
      <c r="L502" s="33"/>
      <c r="M502" s="32"/>
      <c r="N502" s="32"/>
      <c r="O502" s="35"/>
      <c r="P502" s="33"/>
      <c r="Q502" s="33"/>
      <c r="R502" s="33"/>
      <c r="S502" s="33"/>
      <c r="T502" s="89"/>
      <c r="U502" s="89"/>
      <c r="V502" s="33"/>
      <c r="W502" s="33"/>
      <c r="X502" s="35"/>
      <c r="Y502" s="35"/>
      <c r="Z502" s="35"/>
      <c r="AA502" s="35"/>
      <c r="AB502" s="35"/>
      <c r="AC502" s="35"/>
      <c r="AD502" s="35"/>
      <c r="AF502" s="35"/>
      <c r="AG502" s="32"/>
      <c r="AJ502" s="51"/>
      <c r="AK502" s="52"/>
      <c r="AL502" s="35"/>
      <c r="AM502" s="35"/>
    </row>
    <row r="503" spans="5:39" x14ac:dyDescent="0.35">
      <c r="E503" s="35"/>
      <c r="F503" s="35"/>
      <c r="G503" s="35"/>
      <c r="H503" s="35"/>
      <c r="I503" s="35"/>
      <c r="J503" s="35"/>
      <c r="K503" s="35"/>
      <c r="L503" s="33"/>
      <c r="M503" s="32"/>
      <c r="N503" s="32"/>
      <c r="O503" s="35"/>
      <c r="P503" s="33"/>
      <c r="Q503" s="33"/>
      <c r="R503" s="33"/>
      <c r="S503" s="33"/>
      <c r="T503" s="89"/>
      <c r="U503" s="89"/>
      <c r="V503" s="33"/>
      <c r="W503" s="33"/>
      <c r="X503" s="35"/>
      <c r="Y503" s="35"/>
      <c r="Z503" s="35"/>
      <c r="AA503" s="35"/>
      <c r="AB503" s="35"/>
      <c r="AC503" s="35"/>
      <c r="AD503" s="35"/>
      <c r="AF503" s="35"/>
      <c r="AG503" s="32"/>
      <c r="AJ503" s="51"/>
      <c r="AK503" s="52"/>
      <c r="AL503" s="35"/>
      <c r="AM503" s="35"/>
    </row>
    <row r="504" spans="5:39" x14ac:dyDescent="0.35">
      <c r="E504" s="35"/>
      <c r="F504" s="35"/>
      <c r="G504" s="35"/>
      <c r="H504" s="35"/>
      <c r="I504" s="35"/>
      <c r="J504" s="35"/>
      <c r="K504" s="35"/>
      <c r="L504" s="33"/>
      <c r="M504" s="32"/>
      <c r="N504" s="32"/>
      <c r="O504" s="35"/>
      <c r="P504" s="33"/>
      <c r="Q504" s="33"/>
      <c r="R504" s="33"/>
      <c r="S504" s="33"/>
      <c r="T504" s="89"/>
      <c r="U504" s="89"/>
      <c r="V504" s="33"/>
      <c r="W504" s="33"/>
      <c r="X504" s="35"/>
      <c r="Y504" s="35"/>
      <c r="Z504" s="35"/>
      <c r="AA504" s="35"/>
      <c r="AB504" s="35"/>
      <c r="AC504" s="35"/>
      <c r="AD504" s="35"/>
      <c r="AF504" s="35"/>
      <c r="AG504" s="32"/>
      <c r="AJ504" s="51"/>
      <c r="AK504" s="52"/>
      <c r="AL504" s="35"/>
      <c r="AM504" s="35"/>
    </row>
    <row r="505" spans="5:39" x14ac:dyDescent="0.35">
      <c r="E505" s="35"/>
      <c r="F505" s="35"/>
      <c r="G505" s="35"/>
      <c r="H505" s="35"/>
      <c r="I505" s="35"/>
      <c r="J505" s="35"/>
      <c r="K505" s="35"/>
      <c r="L505" s="33"/>
      <c r="M505" s="32"/>
      <c r="N505" s="32"/>
      <c r="O505" s="35"/>
      <c r="P505" s="33"/>
      <c r="Q505" s="33"/>
      <c r="R505" s="33"/>
      <c r="S505" s="33"/>
      <c r="T505" s="89"/>
      <c r="U505" s="89"/>
      <c r="V505" s="33"/>
      <c r="W505" s="33"/>
      <c r="X505" s="35"/>
      <c r="Y505" s="35"/>
      <c r="Z505" s="35"/>
      <c r="AA505" s="35"/>
      <c r="AB505" s="35"/>
      <c r="AC505" s="35"/>
      <c r="AD505" s="35"/>
      <c r="AF505" s="35"/>
      <c r="AG505" s="32"/>
      <c r="AJ505" s="51"/>
      <c r="AK505" s="52"/>
      <c r="AL505" s="35"/>
      <c r="AM505" s="35"/>
    </row>
    <row r="506" spans="5:39" x14ac:dyDescent="0.35">
      <c r="E506" s="35"/>
      <c r="F506" s="35"/>
      <c r="G506" s="35"/>
      <c r="H506" s="35"/>
      <c r="I506" s="35"/>
      <c r="J506" s="35"/>
      <c r="K506" s="35"/>
      <c r="L506" s="33"/>
      <c r="M506" s="32"/>
      <c r="N506" s="32"/>
      <c r="O506" s="35"/>
      <c r="P506" s="33"/>
      <c r="Q506" s="33"/>
      <c r="R506" s="33"/>
      <c r="S506" s="33"/>
      <c r="T506" s="89"/>
      <c r="U506" s="89"/>
      <c r="V506" s="33"/>
      <c r="W506" s="33"/>
      <c r="X506" s="35"/>
      <c r="Y506" s="35"/>
      <c r="Z506" s="35"/>
      <c r="AA506" s="35"/>
      <c r="AB506" s="35"/>
      <c r="AC506" s="35"/>
      <c r="AD506" s="35"/>
      <c r="AF506" s="35"/>
      <c r="AG506" s="32"/>
      <c r="AJ506" s="51"/>
      <c r="AK506" s="52"/>
      <c r="AL506" s="35"/>
      <c r="AM506" s="35"/>
    </row>
    <row r="507" spans="5:39" x14ac:dyDescent="0.35">
      <c r="E507" s="35"/>
      <c r="F507" s="35"/>
      <c r="G507" s="35"/>
      <c r="H507" s="35"/>
      <c r="I507" s="35"/>
      <c r="J507" s="35"/>
      <c r="K507" s="35"/>
      <c r="L507" s="33"/>
      <c r="M507" s="32"/>
      <c r="N507" s="32"/>
      <c r="O507" s="35"/>
      <c r="P507" s="33"/>
      <c r="Q507" s="33"/>
      <c r="R507" s="33"/>
      <c r="S507" s="33"/>
      <c r="T507" s="89"/>
      <c r="U507" s="89"/>
      <c r="V507" s="33"/>
      <c r="W507" s="33"/>
      <c r="X507" s="35"/>
      <c r="Y507" s="35"/>
      <c r="Z507" s="35"/>
      <c r="AA507" s="35"/>
      <c r="AB507" s="35"/>
      <c r="AC507" s="35"/>
      <c r="AD507" s="35"/>
      <c r="AF507" s="35"/>
      <c r="AG507" s="32"/>
      <c r="AJ507" s="51"/>
      <c r="AK507" s="52"/>
      <c r="AL507" s="35"/>
      <c r="AM507" s="35"/>
    </row>
    <row r="508" spans="5:39" x14ac:dyDescent="0.35">
      <c r="E508" s="35"/>
      <c r="F508" s="35"/>
      <c r="G508" s="35"/>
      <c r="H508" s="35"/>
      <c r="I508" s="35"/>
      <c r="J508" s="35"/>
      <c r="K508" s="35"/>
      <c r="L508" s="33"/>
      <c r="M508" s="32"/>
      <c r="N508" s="32"/>
      <c r="O508" s="35"/>
      <c r="P508" s="33"/>
      <c r="Q508" s="33"/>
      <c r="R508" s="33"/>
      <c r="S508" s="33"/>
      <c r="T508" s="89"/>
      <c r="U508" s="89"/>
      <c r="V508" s="33"/>
      <c r="W508" s="33"/>
      <c r="X508" s="35"/>
      <c r="Y508" s="35"/>
      <c r="Z508" s="35"/>
      <c r="AA508" s="35"/>
      <c r="AB508" s="35"/>
      <c r="AC508" s="35"/>
      <c r="AD508" s="35"/>
      <c r="AF508" s="35"/>
      <c r="AG508" s="32"/>
      <c r="AJ508" s="51"/>
      <c r="AK508" s="52"/>
      <c r="AL508" s="35"/>
      <c r="AM508" s="35"/>
    </row>
    <row r="509" spans="5:39" x14ac:dyDescent="0.35">
      <c r="E509" s="35"/>
      <c r="F509" s="35"/>
      <c r="G509" s="35"/>
      <c r="H509" s="35"/>
      <c r="I509" s="35"/>
      <c r="J509" s="35"/>
      <c r="K509" s="35"/>
      <c r="L509" s="33"/>
      <c r="M509" s="32"/>
      <c r="N509" s="32"/>
      <c r="O509" s="35"/>
      <c r="P509" s="33"/>
      <c r="Q509" s="33"/>
      <c r="R509" s="33"/>
      <c r="S509" s="33"/>
      <c r="T509" s="89"/>
      <c r="U509" s="89"/>
      <c r="V509" s="33"/>
      <c r="W509" s="33"/>
      <c r="X509" s="35"/>
      <c r="Y509" s="35"/>
      <c r="Z509" s="35"/>
      <c r="AA509" s="35"/>
      <c r="AB509" s="35"/>
      <c r="AC509" s="35"/>
      <c r="AD509" s="35"/>
      <c r="AF509" s="35"/>
      <c r="AG509" s="32"/>
      <c r="AJ509" s="51"/>
      <c r="AK509" s="52"/>
      <c r="AL509" s="35"/>
      <c r="AM509" s="35"/>
    </row>
    <row r="510" spans="5:39" x14ac:dyDescent="0.35">
      <c r="E510" s="35"/>
      <c r="F510" s="35"/>
      <c r="G510" s="35"/>
      <c r="H510" s="35"/>
      <c r="I510" s="35"/>
      <c r="J510" s="35"/>
      <c r="K510" s="35"/>
      <c r="L510" s="33"/>
      <c r="M510" s="32"/>
      <c r="N510" s="32"/>
      <c r="O510" s="35"/>
      <c r="P510" s="33"/>
      <c r="Q510" s="33"/>
      <c r="R510" s="33"/>
      <c r="S510" s="33"/>
      <c r="T510" s="89"/>
      <c r="U510" s="89"/>
      <c r="V510" s="33"/>
      <c r="W510" s="33"/>
      <c r="X510" s="35"/>
      <c r="Y510" s="35"/>
      <c r="Z510" s="35"/>
      <c r="AA510" s="35"/>
      <c r="AB510" s="35"/>
      <c r="AC510" s="35"/>
      <c r="AD510" s="35"/>
      <c r="AF510" s="35"/>
      <c r="AG510" s="32"/>
      <c r="AJ510" s="51"/>
      <c r="AK510" s="52"/>
      <c r="AL510" s="35"/>
      <c r="AM510" s="35"/>
    </row>
    <row r="511" spans="5:39" x14ac:dyDescent="0.35">
      <c r="E511" s="35"/>
      <c r="F511" s="35"/>
      <c r="G511" s="35"/>
      <c r="H511" s="35"/>
      <c r="I511" s="35"/>
      <c r="J511" s="35"/>
      <c r="K511" s="35"/>
      <c r="L511" s="33"/>
      <c r="M511" s="32"/>
      <c r="N511" s="32"/>
      <c r="O511" s="35"/>
      <c r="P511" s="33"/>
      <c r="Q511" s="33"/>
      <c r="R511" s="33"/>
      <c r="S511" s="33"/>
      <c r="T511" s="89"/>
      <c r="U511" s="89"/>
      <c r="V511" s="33"/>
      <c r="W511" s="33"/>
      <c r="X511" s="35"/>
      <c r="Y511" s="35"/>
      <c r="Z511" s="35"/>
      <c r="AA511" s="35"/>
      <c r="AB511" s="35"/>
      <c r="AC511" s="35"/>
      <c r="AD511" s="35"/>
      <c r="AF511" s="35"/>
      <c r="AG511" s="32"/>
      <c r="AJ511" s="51"/>
      <c r="AK511" s="52"/>
      <c r="AL511" s="35"/>
      <c r="AM511" s="35"/>
    </row>
    <row r="512" spans="5:39" x14ac:dyDescent="0.35">
      <c r="E512" s="35"/>
      <c r="F512" s="35"/>
      <c r="G512" s="35"/>
      <c r="H512" s="35"/>
      <c r="I512" s="35"/>
      <c r="J512" s="35"/>
      <c r="K512" s="35"/>
      <c r="L512" s="33"/>
      <c r="M512" s="32"/>
      <c r="N512" s="32"/>
      <c r="O512" s="35"/>
      <c r="P512" s="33"/>
      <c r="Q512" s="33"/>
      <c r="R512" s="33"/>
      <c r="S512" s="33"/>
      <c r="T512" s="89"/>
      <c r="U512" s="89"/>
      <c r="V512" s="33"/>
      <c r="W512" s="33"/>
      <c r="X512" s="35"/>
      <c r="Y512" s="35"/>
      <c r="Z512" s="35"/>
      <c r="AA512" s="35"/>
      <c r="AB512" s="35"/>
      <c r="AC512" s="35"/>
      <c r="AD512" s="35"/>
      <c r="AF512" s="35"/>
      <c r="AG512" s="32"/>
      <c r="AJ512" s="51"/>
      <c r="AK512" s="52"/>
      <c r="AL512" s="35"/>
      <c r="AM512" s="35"/>
    </row>
    <row r="513" spans="5:39" x14ac:dyDescent="0.35">
      <c r="E513" s="35"/>
      <c r="F513" s="35"/>
      <c r="G513" s="35"/>
      <c r="H513" s="35"/>
      <c r="I513" s="35"/>
      <c r="J513" s="35"/>
      <c r="K513" s="35"/>
      <c r="L513" s="33"/>
      <c r="M513" s="32"/>
      <c r="N513" s="32"/>
      <c r="O513" s="35"/>
      <c r="P513" s="33"/>
      <c r="Q513" s="33"/>
      <c r="R513" s="33"/>
      <c r="S513" s="33"/>
      <c r="T513" s="89"/>
      <c r="U513" s="89"/>
      <c r="V513" s="33"/>
      <c r="W513" s="33"/>
      <c r="X513" s="35"/>
      <c r="Y513" s="35"/>
      <c r="Z513" s="35"/>
      <c r="AA513" s="35"/>
      <c r="AB513" s="35"/>
      <c r="AC513" s="35"/>
      <c r="AD513" s="35"/>
      <c r="AF513" s="35"/>
      <c r="AG513" s="32"/>
      <c r="AJ513" s="51"/>
      <c r="AK513" s="52"/>
      <c r="AL513" s="35"/>
      <c r="AM513" s="35"/>
    </row>
    <row r="514" spans="5:39" x14ac:dyDescent="0.35">
      <c r="E514" s="35"/>
      <c r="F514" s="35"/>
      <c r="G514" s="35"/>
      <c r="H514" s="35"/>
      <c r="I514" s="35"/>
      <c r="J514" s="35"/>
      <c r="K514" s="35"/>
      <c r="L514" s="33"/>
      <c r="M514" s="32"/>
      <c r="N514" s="32"/>
      <c r="O514" s="35"/>
      <c r="P514" s="33"/>
      <c r="Q514" s="33"/>
      <c r="R514" s="33"/>
      <c r="S514" s="33"/>
      <c r="T514" s="89"/>
      <c r="U514" s="89"/>
      <c r="V514" s="33"/>
      <c r="W514" s="33"/>
      <c r="X514" s="35"/>
      <c r="Y514" s="35"/>
      <c r="Z514" s="35"/>
      <c r="AA514" s="35"/>
      <c r="AB514" s="35"/>
      <c r="AC514" s="35"/>
      <c r="AD514" s="35"/>
      <c r="AF514" s="35"/>
      <c r="AJ514" s="51"/>
      <c r="AK514" s="52"/>
      <c r="AL514" s="35"/>
      <c r="AM514" s="35"/>
    </row>
    <row r="515" spans="5:39" x14ac:dyDescent="0.35">
      <c r="E515" s="35"/>
      <c r="F515" s="35"/>
      <c r="G515" s="35"/>
      <c r="H515" s="35"/>
      <c r="I515" s="35"/>
      <c r="J515" s="35"/>
      <c r="K515" s="35"/>
      <c r="L515" s="33"/>
      <c r="M515" s="32"/>
      <c r="N515" s="32"/>
      <c r="O515" s="35"/>
      <c r="P515" s="33"/>
      <c r="Q515" s="33"/>
      <c r="R515" s="33"/>
      <c r="S515" s="33"/>
      <c r="T515" s="89"/>
      <c r="U515" s="89"/>
      <c r="V515" s="33"/>
      <c r="W515" s="33"/>
      <c r="X515" s="35"/>
      <c r="Y515" s="35"/>
      <c r="Z515" s="35"/>
      <c r="AA515" s="35"/>
      <c r="AB515" s="35"/>
      <c r="AC515" s="35"/>
      <c r="AD515" s="35"/>
      <c r="AF515" s="35"/>
      <c r="AJ515" s="51"/>
      <c r="AK515" s="52"/>
      <c r="AL515" s="35"/>
      <c r="AM515" s="35"/>
    </row>
    <row r="516" spans="5:39" x14ac:dyDescent="0.35">
      <c r="E516" s="35"/>
      <c r="F516" s="35"/>
      <c r="G516" s="35"/>
      <c r="H516" s="35"/>
      <c r="I516" s="35"/>
      <c r="J516" s="35"/>
      <c r="K516" s="35"/>
      <c r="L516" s="33"/>
      <c r="M516" s="32"/>
      <c r="N516" s="32"/>
      <c r="O516" s="35"/>
      <c r="P516" s="33"/>
      <c r="Q516" s="33"/>
      <c r="R516" s="33"/>
      <c r="S516" s="33"/>
      <c r="T516" s="89"/>
      <c r="U516" s="89"/>
      <c r="V516" s="33"/>
      <c r="W516" s="33"/>
      <c r="X516" s="35"/>
      <c r="Y516" s="35"/>
      <c r="Z516" s="35"/>
      <c r="AA516" s="35"/>
      <c r="AB516" s="35"/>
      <c r="AC516" s="35"/>
      <c r="AD516" s="35"/>
      <c r="AF516" s="35"/>
      <c r="AJ516" s="51"/>
      <c r="AK516" s="52"/>
      <c r="AL516" s="35"/>
      <c r="AM516" s="35"/>
    </row>
    <row r="517" spans="5:39" x14ac:dyDescent="0.35">
      <c r="E517" s="35"/>
      <c r="F517" s="35"/>
      <c r="G517" s="35"/>
      <c r="H517" s="35"/>
      <c r="I517" s="35"/>
      <c r="J517" s="35"/>
      <c r="K517" s="35"/>
      <c r="L517" s="33"/>
      <c r="M517" s="32"/>
      <c r="N517" s="32"/>
      <c r="O517" s="35"/>
      <c r="P517" s="33"/>
      <c r="Q517" s="33"/>
      <c r="R517" s="33"/>
      <c r="S517" s="33"/>
      <c r="T517" s="89"/>
      <c r="U517" s="89"/>
      <c r="V517" s="33"/>
      <c r="W517" s="33"/>
      <c r="X517" s="35"/>
      <c r="Y517" s="35"/>
      <c r="Z517" s="35"/>
      <c r="AA517" s="35"/>
      <c r="AB517" s="35"/>
      <c r="AC517" s="35"/>
      <c r="AD517" s="35"/>
      <c r="AF517" s="35"/>
      <c r="AJ517" s="51"/>
      <c r="AK517" s="52"/>
      <c r="AL517" s="35"/>
      <c r="AM517" s="35"/>
    </row>
    <row r="518" spans="5:39" x14ac:dyDescent="0.35">
      <c r="E518" s="35"/>
      <c r="F518" s="35"/>
      <c r="G518" s="35"/>
      <c r="H518" s="35"/>
      <c r="I518" s="35"/>
      <c r="J518" s="35"/>
      <c r="K518" s="35"/>
      <c r="L518" s="33"/>
      <c r="M518" s="32"/>
      <c r="N518" s="32"/>
      <c r="O518" s="35"/>
      <c r="P518" s="33"/>
      <c r="Q518" s="33"/>
      <c r="R518" s="33"/>
      <c r="S518" s="33"/>
      <c r="T518" s="89"/>
      <c r="U518" s="89"/>
      <c r="V518" s="33"/>
      <c r="W518" s="33"/>
      <c r="X518" s="35"/>
      <c r="Y518" s="35"/>
      <c r="Z518" s="35"/>
      <c r="AA518" s="35"/>
      <c r="AB518" s="35"/>
      <c r="AC518" s="35"/>
      <c r="AD518" s="35"/>
      <c r="AF518" s="35"/>
      <c r="AJ518" s="51"/>
      <c r="AK518" s="52"/>
      <c r="AL518" s="35"/>
      <c r="AM518" s="35"/>
    </row>
    <row r="519" spans="5:39" x14ac:dyDescent="0.35">
      <c r="E519" s="35"/>
      <c r="F519" s="35"/>
      <c r="G519" s="35"/>
      <c r="H519" s="35"/>
      <c r="I519" s="35"/>
      <c r="J519" s="35"/>
      <c r="K519" s="35"/>
      <c r="L519" s="33"/>
      <c r="M519" s="32"/>
      <c r="N519" s="32"/>
      <c r="O519" s="35"/>
      <c r="P519" s="33"/>
      <c r="Q519" s="33"/>
      <c r="R519" s="33"/>
      <c r="S519" s="33"/>
      <c r="T519" s="89"/>
      <c r="U519" s="89"/>
      <c r="V519" s="33"/>
      <c r="W519" s="33"/>
      <c r="X519" s="35"/>
      <c r="Y519" s="35"/>
      <c r="Z519" s="35"/>
      <c r="AA519" s="35"/>
      <c r="AB519" s="35"/>
      <c r="AC519" s="35"/>
      <c r="AD519" s="35"/>
      <c r="AF519" s="35"/>
      <c r="AJ519" s="51"/>
      <c r="AK519" s="52"/>
      <c r="AL519" s="35"/>
      <c r="AM519" s="35"/>
    </row>
    <row r="520" spans="5:39" x14ac:dyDescent="0.35">
      <c r="E520" s="35"/>
      <c r="F520" s="35"/>
      <c r="G520" s="35"/>
      <c r="H520" s="35"/>
      <c r="I520" s="35"/>
      <c r="J520" s="35"/>
      <c r="K520" s="35"/>
      <c r="L520" s="33"/>
      <c r="M520" s="32"/>
      <c r="N520" s="32"/>
      <c r="O520" s="35"/>
      <c r="P520" s="33"/>
      <c r="Q520" s="33"/>
      <c r="R520" s="33"/>
      <c r="S520" s="33"/>
      <c r="T520" s="89"/>
      <c r="U520" s="89"/>
      <c r="V520" s="33"/>
      <c r="W520" s="33"/>
      <c r="X520" s="35"/>
      <c r="Y520" s="35"/>
      <c r="Z520" s="35"/>
      <c r="AA520" s="35"/>
      <c r="AB520" s="35"/>
      <c r="AC520" s="35"/>
      <c r="AD520" s="35"/>
      <c r="AF520" s="35"/>
      <c r="AJ520" s="51"/>
      <c r="AK520" s="52"/>
      <c r="AL520" s="35"/>
      <c r="AM520" s="35"/>
    </row>
    <row r="521" spans="5:39" x14ac:dyDescent="0.35">
      <c r="E521" s="35"/>
      <c r="F521" s="35"/>
      <c r="G521" s="35"/>
      <c r="H521" s="35"/>
      <c r="I521" s="35"/>
      <c r="J521" s="35"/>
      <c r="K521" s="35"/>
      <c r="L521" s="33"/>
      <c r="M521" s="32"/>
      <c r="N521" s="32"/>
      <c r="O521" s="35"/>
      <c r="P521" s="33"/>
      <c r="Q521" s="33"/>
      <c r="R521" s="33"/>
      <c r="S521" s="33"/>
      <c r="T521" s="89"/>
      <c r="U521" s="89"/>
      <c r="V521" s="33"/>
      <c r="W521" s="33"/>
      <c r="X521" s="35"/>
      <c r="Y521" s="35"/>
      <c r="Z521" s="35"/>
      <c r="AA521" s="35"/>
      <c r="AB521" s="35"/>
      <c r="AC521" s="35"/>
      <c r="AD521" s="35"/>
      <c r="AF521" s="35"/>
      <c r="AJ521" s="51"/>
      <c r="AK521" s="52"/>
      <c r="AL521" s="35"/>
      <c r="AM521" s="35"/>
    </row>
    <row r="522" spans="5:39" x14ac:dyDescent="0.35">
      <c r="E522" s="35"/>
      <c r="F522" s="35"/>
      <c r="G522" s="35"/>
      <c r="H522" s="35"/>
      <c r="I522" s="35"/>
      <c r="J522" s="35"/>
      <c r="K522" s="35"/>
      <c r="L522" s="33"/>
      <c r="M522" s="32"/>
      <c r="N522" s="32"/>
      <c r="O522" s="35"/>
      <c r="P522" s="33"/>
      <c r="Q522" s="33"/>
      <c r="R522" s="33"/>
      <c r="S522" s="33"/>
      <c r="T522" s="89"/>
      <c r="U522" s="89"/>
      <c r="V522" s="33"/>
      <c r="W522" s="33"/>
      <c r="X522" s="35"/>
      <c r="Y522" s="35"/>
      <c r="Z522" s="35"/>
      <c r="AA522" s="35"/>
      <c r="AB522" s="35"/>
      <c r="AC522" s="35"/>
      <c r="AD522" s="35"/>
      <c r="AF522" s="35"/>
      <c r="AJ522" s="51"/>
      <c r="AK522" s="52"/>
      <c r="AL522" s="35"/>
      <c r="AM522" s="35"/>
    </row>
    <row r="523" spans="5:39" x14ac:dyDescent="0.35">
      <c r="E523" s="35"/>
      <c r="F523" s="35"/>
      <c r="G523" s="35"/>
      <c r="H523" s="35"/>
      <c r="I523" s="35"/>
      <c r="J523" s="35"/>
      <c r="K523" s="35"/>
      <c r="L523" s="33"/>
      <c r="M523" s="32"/>
      <c r="N523" s="32"/>
      <c r="O523" s="35"/>
      <c r="P523" s="33"/>
      <c r="Q523" s="33"/>
      <c r="R523" s="33"/>
      <c r="S523" s="33"/>
      <c r="T523" s="89"/>
      <c r="U523" s="89"/>
      <c r="V523" s="33"/>
      <c r="W523" s="33"/>
      <c r="X523" s="35"/>
      <c r="Y523" s="35"/>
      <c r="Z523" s="35"/>
      <c r="AA523" s="35"/>
      <c r="AB523" s="35"/>
      <c r="AC523" s="35"/>
      <c r="AD523" s="35"/>
      <c r="AF523" s="35"/>
      <c r="AJ523" s="51"/>
      <c r="AK523" s="52"/>
      <c r="AL523" s="35"/>
      <c r="AM523" s="35"/>
    </row>
    <row r="524" spans="5:39" x14ac:dyDescent="0.35">
      <c r="E524" s="35"/>
      <c r="F524" s="35"/>
      <c r="G524" s="35"/>
      <c r="H524" s="35"/>
      <c r="I524" s="35"/>
      <c r="J524" s="35"/>
      <c r="K524" s="35"/>
      <c r="L524" s="33"/>
      <c r="M524" s="32"/>
      <c r="N524" s="32"/>
      <c r="O524" s="35"/>
      <c r="P524" s="33"/>
      <c r="Q524" s="33"/>
      <c r="R524" s="33"/>
      <c r="S524" s="33"/>
      <c r="T524" s="89"/>
      <c r="U524" s="89"/>
      <c r="V524" s="33"/>
      <c r="W524" s="33"/>
      <c r="X524" s="35"/>
      <c r="Y524" s="35"/>
      <c r="Z524" s="35"/>
      <c r="AA524" s="35"/>
      <c r="AB524" s="35"/>
      <c r="AC524" s="35"/>
      <c r="AD524" s="35"/>
      <c r="AF524" s="35"/>
      <c r="AJ524" s="51"/>
      <c r="AK524" s="52"/>
      <c r="AL524" s="35"/>
      <c r="AM524" s="35"/>
    </row>
    <row r="525" spans="5:39" x14ac:dyDescent="0.35">
      <c r="E525" s="35"/>
      <c r="F525" s="35"/>
      <c r="G525" s="35"/>
      <c r="H525" s="35"/>
      <c r="I525" s="35"/>
      <c r="J525" s="35"/>
      <c r="K525" s="35"/>
      <c r="L525" s="33"/>
      <c r="M525" s="32"/>
      <c r="N525" s="32"/>
      <c r="O525" s="35"/>
      <c r="P525" s="33"/>
      <c r="Q525" s="33"/>
      <c r="R525" s="33"/>
      <c r="S525" s="33"/>
      <c r="T525" s="89"/>
      <c r="U525" s="89"/>
      <c r="V525" s="33"/>
      <c r="W525" s="33"/>
      <c r="X525" s="35"/>
      <c r="Y525" s="35"/>
      <c r="Z525" s="35"/>
      <c r="AA525" s="35"/>
      <c r="AB525" s="35"/>
      <c r="AC525" s="35"/>
      <c r="AD525" s="35"/>
      <c r="AF525" s="35"/>
      <c r="AJ525" s="51"/>
      <c r="AK525" s="52"/>
      <c r="AL525" s="35"/>
      <c r="AM525" s="35"/>
    </row>
    <row r="526" spans="5:39" x14ac:dyDescent="0.35">
      <c r="E526" s="35"/>
      <c r="F526" s="35"/>
      <c r="G526" s="35"/>
      <c r="H526" s="35"/>
      <c r="I526" s="35"/>
      <c r="J526" s="35"/>
      <c r="K526" s="35"/>
      <c r="L526" s="33"/>
      <c r="M526" s="32"/>
      <c r="N526" s="32"/>
      <c r="O526" s="35"/>
      <c r="P526" s="33"/>
      <c r="Q526" s="33"/>
      <c r="R526" s="33"/>
      <c r="S526" s="33"/>
      <c r="T526" s="89"/>
      <c r="U526" s="89"/>
      <c r="V526" s="33"/>
      <c r="W526" s="33"/>
      <c r="X526" s="35"/>
      <c r="Y526" s="35"/>
      <c r="Z526" s="35"/>
      <c r="AA526" s="35"/>
      <c r="AB526" s="35"/>
      <c r="AC526" s="35"/>
      <c r="AD526" s="35"/>
      <c r="AF526" s="35"/>
      <c r="AJ526" s="51"/>
      <c r="AK526" s="52"/>
      <c r="AL526" s="35"/>
      <c r="AM526" s="35"/>
    </row>
    <row r="527" spans="5:39" x14ac:dyDescent="0.35">
      <c r="E527" s="35"/>
      <c r="F527" s="35"/>
      <c r="G527" s="35"/>
      <c r="H527" s="35"/>
      <c r="I527" s="35"/>
      <c r="J527" s="35"/>
      <c r="K527" s="35"/>
      <c r="L527" s="33"/>
      <c r="M527" s="32"/>
      <c r="N527" s="32"/>
      <c r="O527" s="35"/>
      <c r="P527" s="33"/>
      <c r="Q527" s="33"/>
      <c r="R527" s="33"/>
      <c r="S527" s="33"/>
      <c r="T527" s="89"/>
      <c r="U527" s="89"/>
      <c r="V527" s="33"/>
      <c r="W527" s="33"/>
      <c r="X527" s="35"/>
      <c r="Y527" s="35"/>
      <c r="Z527" s="35"/>
      <c r="AA527" s="35"/>
      <c r="AB527" s="35"/>
      <c r="AC527" s="35"/>
      <c r="AD527" s="35"/>
      <c r="AF527" s="35"/>
      <c r="AJ527" s="51"/>
      <c r="AK527" s="52"/>
      <c r="AL527" s="35"/>
      <c r="AM527" s="35"/>
    </row>
    <row r="528" spans="5:39" x14ac:dyDescent="0.35">
      <c r="E528" s="35"/>
      <c r="F528" s="35"/>
      <c r="G528" s="35"/>
      <c r="H528" s="35"/>
      <c r="I528" s="35"/>
      <c r="J528" s="35"/>
      <c r="K528" s="35"/>
      <c r="L528" s="33"/>
      <c r="M528" s="32"/>
      <c r="N528" s="32"/>
      <c r="O528" s="35"/>
      <c r="P528" s="33"/>
      <c r="Q528" s="33"/>
      <c r="R528" s="33"/>
      <c r="S528" s="33"/>
      <c r="T528" s="89"/>
      <c r="U528" s="89"/>
      <c r="V528" s="33"/>
      <c r="W528" s="33"/>
      <c r="X528" s="35"/>
      <c r="Y528" s="35"/>
      <c r="Z528" s="35"/>
      <c r="AA528" s="35"/>
      <c r="AB528" s="35"/>
      <c r="AC528" s="35"/>
      <c r="AD528" s="35"/>
      <c r="AF528" s="35"/>
      <c r="AJ528" s="51"/>
      <c r="AK528" s="52"/>
      <c r="AL528" s="35"/>
      <c r="AM528" s="35"/>
    </row>
    <row r="529" spans="5:39" x14ac:dyDescent="0.35">
      <c r="E529" s="35"/>
      <c r="F529" s="35"/>
      <c r="G529" s="35"/>
      <c r="H529" s="35"/>
      <c r="I529" s="35"/>
      <c r="J529" s="35"/>
      <c r="K529" s="35"/>
      <c r="L529" s="33"/>
      <c r="M529" s="32"/>
      <c r="N529" s="32"/>
      <c r="O529" s="35"/>
      <c r="P529" s="33"/>
      <c r="Q529" s="33"/>
      <c r="R529" s="33"/>
      <c r="S529" s="33"/>
      <c r="T529" s="89"/>
      <c r="U529" s="89"/>
      <c r="V529" s="33"/>
      <c r="W529" s="33"/>
      <c r="X529" s="35"/>
      <c r="Y529" s="35"/>
      <c r="Z529" s="35"/>
      <c r="AA529" s="35"/>
      <c r="AB529" s="35"/>
      <c r="AC529" s="35"/>
      <c r="AD529" s="35"/>
      <c r="AF529" s="35"/>
      <c r="AJ529" s="51"/>
      <c r="AK529" s="52"/>
      <c r="AL529" s="35"/>
      <c r="AM529" s="35"/>
    </row>
    <row r="530" spans="5:39" x14ac:dyDescent="0.35">
      <c r="E530" s="35"/>
      <c r="F530" s="35"/>
      <c r="G530" s="35"/>
      <c r="H530" s="35"/>
      <c r="I530" s="35"/>
      <c r="J530" s="35"/>
      <c r="K530" s="35"/>
      <c r="L530" s="33"/>
      <c r="M530" s="32"/>
      <c r="N530" s="32"/>
      <c r="O530" s="35"/>
      <c r="P530" s="33"/>
      <c r="Q530" s="33"/>
      <c r="R530" s="33"/>
      <c r="S530" s="33"/>
      <c r="T530" s="89"/>
      <c r="U530" s="89"/>
      <c r="V530" s="33"/>
      <c r="W530" s="33"/>
      <c r="X530" s="35"/>
      <c r="Y530" s="35"/>
      <c r="Z530" s="35"/>
      <c r="AA530" s="35"/>
      <c r="AB530" s="35"/>
      <c r="AC530" s="35"/>
      <c r="AD530" s="35"/>
      <c r="AF530" s="35"/>
      <c r="AJ530" s="51"/>
      <c r="AK530" s="52"/>
      <c r="AL530" s="35"/>
      <c r="AM530" s="35"/>
    </row>
    <row r="531" spans="5:39" x14ac:dyDescent="0.35">
      <c r="E531" s="35"/>
      <c r="F531" s="35"/>
      <c r="G531" s="35"/>
      <c r="H531" s="35"/>
      <c r="I531" s="35"/>
      <c r="J531" s="35"/>
      <c r="K531" s="35"/>
      <c r="L531" s="33"/>
      <c r="M531" s="32"/>
      <c r="N531" s="32"/>
      <c r="O531" s="35"/>
      <c r="P531" s="33"/>
      <c r="Q531" s="33"/>
      <c r="R531" s="33"/>
      <c r="S531" s="33"/>
      <c r="T531" s="89"/>
      <c r="U531" s="89"/>
      <c r="V531" s="33"/>
      <c r="W531" s="33"/>
      <c r="X531" s="35"/>
      <c r="Y531" s="35"/>
      <c r="Z531" s="35"/>
      <c r="AA531" s="35"/>
      <c r="AB531" s="35"/>
      <c r="AC531" s="35"/>
      <c r="AD531" s="35"/>
      <c r="AF531" s="35"/>
      <c r="AJ531" s="51"/>
      <c r="AK531" s="52"/>
      <c r="AL531" s="35"/>
      <c r="AM531" s="35"/>
    </row>
    <row r="532" spans="5:39" x14ac:dyDescent="0.35">
      <c r="E532" s="35"/>
      <c r="F532" s="35"/>
      <c r="G532" s="35"/>
      <c r="H532" s="35"/>
      <c r="I532" s="35"/>
      <c r="J532" s="35"/>
      <c r="K532" s="35"/>
      <c r="L532" s="33"/>
      <c r="M532" s="32"/>
      <c r="N532" s="32"/>
      <c r="O532" s="35"/>
      <c r="P532" s="33"/>
      <c r="Q532" s="33"/>
      <c r="R532" s="33"/>
      <c r="S532" s="33"/>
      <c r="T532" s="89"/>
      <c r="U532" s="89"/>
      <c r="V532" s="33"/>
      <c r="W532" s="33"/>
      <c r="X532" s="35"/>
      <c r="Y532" s="35"/>
      <c r="Z532" s="35"/>
      <c r="AA532" s="35"/>
      <c r="AB532" s="35"/>
      <c r="AC532" s="35"/>
      <c r="AD532" s="35"/>
      <c r="AF532" s="35"/>
      <c r="AJ532" s="51"/>
      <c r="AK532" s="52"/>
      <c r="AL532" s="35"/>
      <c r="AM532" s="35"/>
    </row>
    <row r="533" spans="5:39" x14ac:dyDescent="0.35">
      <c r="E533" s="35"/>
      <c r="F533" s="35"/>
      <c r="G533" s="35"/>
      <c r="H533" s="35"/>
      <c r="I533" s="35"/>
      <c r="J533" s="35"/>
      <c r="K533" s="35"/>
      <c r="L533" s="33"/>
      <c r="M533" s="32"/>
      <c r="N533" s="32"/>
      <c r="O533" s="35"/>
      <c r="P533" s="33"/>
      <c r="Q533" s="33"/>
      <c r="R533" s="33"/>
      <c r="S533" s="33"/>
      <c r="T533" s="89"/>
      <c r="U533" s="89"/>
      <c r="V533" s="33"/>
      <c r="W533" s="33"/>
      <c r="X533" s="35"/>
      <c r="Y533" s="35"/>
      <c r="Z533" s="35"/>
      <c r="AA533" s="35"/>
      <c r="AB533" s="35"/>
      <c r="AC533" s="35"/>
      <c r="AD533" s="35"/>
      <c r="AF533" s="35"/>
      <c r="AJ533" s="51"/>
      <c r="AK533" s="52"/>
      <c r="AL533" s="35"/>
      <c r="AM533" s="35"/>
    </row>
    <row r="534" spans="5:39" x14ac:dyDescent="0.35">
      <c r="E534" s="35"/>
      <c r="F534" s="35"/>
      <c r="G534" s="35"/>
      <c r="H534" s="35"/>
      <c r="I534" s="35"/>
      <c r="J534" s="35"/>
      <c r="K534" s="35"/>
      <c r="L534" s="33"/>
      <c r="M534" s="32"/>
      <c r="N534" s="32"/>
      <c r="O534" s="35"/>
      <c r="P534" s="33"/>
      <c r="Q534" s="33"/>
      <c r="R534" s="33"/>
      <c r="S534" s="33"/>
      <c r="T534" s="89"/>
      <c r="U534" s="89"/>
      <c r="V534" s="33"/>
      <c r="W534" s="33"/>
      <c r="X534" s="35"/>
      <c r="Y534" s="35"/>
      <c r="Z534" s="35"/>
      <c r="AA534" s="35"/>
      <c r="AB534" s="35"/>
      <c r="AC534" s="35"/>
      <c r="AD534" s="35"/>
      <c r="AF534" s="35"/>
      <c r="AJ534" s="51"/>
      <c r="AK534" s="52"/>
      <c r="AL534" s="35"/>
      <c r="AM534" s="35"/>
    </row>
    <row r="535" spans="5:39" x14ac:dyDescent="0.35">
      <c r="E535" s="35"/>
      <c r="F535" s="35"/>
      <c r="G535" s="35"/>
      <c r="H535" s="35"/>
      <c r="I535" s="35"/>
      <c r="J535" s="35"/>
      <c r="K535" s="35"/>
      <c r="L535" s="33"/>
      <c r="M535" s="32"/>
      <c r="N535" s="32"/>
      <c r="O535" s="35"/>
      <c r="P535" s="33"/>
      <c r="Q535" s="33"/>
      <c r="R535" s="33"/>
      <c r="S535" s="33"/>
      <c r="T535" s="89"/>
      <c r="U535" s="89"/>
      <c r="V535" s="33"/>
      <c r="W535" s="33"/>
      <c r="X535" s="35"/>
      <c r="Y535" s="35"/>
      <c r="Z535" s="35"/>
      <c r="AA535" s="35"/>
      <c r="AB535" s="35"/>
      <c r="AC535" s="35"/>
      <c r="AD535" s="35"/>
      <c r="AF535" s="35"/>
      <c r="AJ535" s="51"/>
      <c r="AK535" s="52"/>
      <c r="AL535" s="35"/>
      <c r="AM535" s="35"/>
    </row>
    <row r="536" spans="5:39" x14ac:dyDescent="0.35">
      <c r="E536" s="35"/>
      <c r="F536" s="35"/>
      <c r="G536" s="35"/>
      <c r="H536" s="35"/>
      <c r="I536" s="35"/>
      <c r="J536" s="35"/>
      <c r="K536" s="35"/>
      <c r="L536" s="33"/>
      <c r="M536" s="32"/>
      <c r="N536" s="32"/>
      <c r="O536" s="35"/>
      <c r="P536" s="33"/>
      <c r="Q536" s="33"/>
      <c r="R536" s="33"/>
      <c r="S536" s="33"/>
      <c r="T536" s="89"/>
      <c r="U536" s="89"/>
      <c r="V536" s="33"/>
      <c r="W536" s="33"/>
      <c r="X536" s="35"/>
      <c r="Y536" s="35"/>
      <c r="Z536" s="35"/>
      <c r="AA536" s="35"/>
      <c r="AB536" s="35"/>
      <c r="AC536" s="35"/>
      <c r="AD536" s="35"/>
      <c r="AF536" s="35"/>
      <c r="AJ536" s="51"/>
      <c r="AK536" s="52"/>
      <c r="AL536" s="35"/>
      <c r="AM536" s="35"/>
    </row>
    <row r="537" spans="5:39" x14ac:dyDescent="0.35">
      <c r="E537" s="35"/>
      <c r="F537" s="35"/>
      <c r="G537" s="35"/>
      <c r="H537" s="35"/>
      <c r="I537" s="35"/>
      <c r="J537" s="35"/>
      <c r="K537" s="35"/>
      <c r="L537" s="33"/>
      <c r="M537" s="32"/>
      <c r="N537" s="32"/>
      <c r="O537" s="35"/>
      <c r="P537" s="33"/>
      <c r="Q537" s="33"/>
      <c r="R537" s="33"/>
      <c r="S537" s="33"/>
      <c r="T537" s="89"/>
      <c r="U537" s="89"/>
      <c r="V537" s="33"/>
      <c r="W537" s="33"/>
      <c r="X537" s="35"/>
      <c r="Y537" s="35"/>
      <c r="Z537" s="35"/>
      <c r="AA537" s="35"/>
      <c r="AB537" s="35"/>
      <c r="AC537" s="35"/>
      <c r="AD537" s="35"/>
      <c r="AF537" s="35"/>
      <c r="AJ537" s="51"/>
      <c r="AK537" s="52"/>
      <c r="AL537" s="35"/>
      <c r="AM537" s="35"/>
    </row>
    <row r="538" spans="5:39" x14ac:dyDescent="0.35">
      <c r="E538" s="35"/>
      <c r="F538" s="35"/>
      <c r="G538" s="35"/>
      <c r="H538" s="35"/>
      <c r="I538" s="35"/>
      <c r="J538" s="35"/>
      <c r="K538" s="35"/>
      <c r="L538" s="33"/>
      <c r="M538" s="32"/>
      <c r="N538" s="32"/>
      <c r="O538" s="35"/>
      <c r="P538" s="33"/>
      <c r="Q538" s="33"/>
      <c r="R538" s="33"/>
      <c r="S538" s="33"/>
      <c r="T538" s="89"/>
      <c r="U538" s="89"/>
      <c r="V538" s="33"/>
      <c r="W538" s="33"/>
      <c r="X538" s="35"/>
      <c r="Y538" s="35"/>
      <c r="Z538" s="35"/>
      <c r="AA538" s="35"/>
      <c r="AB538" s="35"/>
      <c r="AC538" s="35"/>
      <c r="AD538" s="35"/>
      <c r="AF538" s="35"/>
      <c r="AJ538" s="51"/>
      <c r="AK538" s="52"/>
      <c r="AL538" s="35"/>
      <c r="AM538" s="35"/>
    </row>
    <row r="539" spans="5:39" x14ac:dyDescent="0.35">
      <c r="E539" s="35"/>
      <c r="F539" s="35"/>
      <c r="G539" s="35"/>
      <c r="H539" s="35"/>
      <c r="I539" s="35"/>
      <c r="J539" s="35"/>
      <c r="K539" s="35"/>
      <c r="L539" s="33"/>
      <c r="M539" s="32"/>
      <c r="N539" s="32"/>
      <c r="O539" s="35"/>
      <c r="P539" s="33"/>
      <c r="Q539" s="33"/>
      <c r="R539" s="33"/>
      <c r="S539" s="33"/>
      <c r="T539" s="89"/>
      <c r="U539" s="89"/>
      <c r="V539" s="33"/>
      <c r="W539" s="33"/>
      <c r="X539" s="35"/>
      <c r="Y539" s="35"/>
      <c r="Z539" s="35"/>
      <c r="AA539" s="35"/>
      <c r="AB539" s="35"/>
      <c r="AC539" s="35"/>
      <c r="AD539" s="35"/>
      <c r="AF539" s="35"/>
      <c r="AJ539" s="51"/>
      <c r="AK539" s="52"/>
      <c r="AL539" s="35"/>
      <c r="AM539" s="35"/>
    </row>
    <row r="540" spans="5:39" x14ac:dyDescent="0.35">
      <c r="E540" s="35"/>
      <c r="F540" s="35"/>
      <c r="G540" s="35"/>
      <c r="H540" s="35"/>
      <c r="I540" s="35"/>
      <c r="J540" s="35"/>
      <c r="K540" s="35"/>
      <c r="L540" s="33"/>
      <c r="M540" s="32"/>
      <c r="N540" s="32"/>
      <c r="O540" s="35"/>
      <c r="P540" s="33"/>
      <c r="Q540" s="33"/>
      <c r="R540" s="33"/>
      <c r="S540" s="33"/>
      <c r="T540" s="89"/>
      <c r="U540" s="89"/>
      <c r="V540" s="33"/>
      <c r="W540" s="33"/>
      <c r="X540" s="35"/>
      <c r="Y540" s="35"/>
      <c r="Z540" s="35"/>
      <c r="AA540" s="35"/>
      <c r="AB540" s="35"/>
      <c r="AC540" s="35"/>
      <c r="AD540" s="35"/>
      <c r="AF540" s="35"/>
      <c r="AJ540" s="51"/>
      <c r="AK540" s="52"/>
      <c r="AL540" s="35"/>
      <c r="AM540" s="35"/>
    </row>
    <row r="541" spans="5:39" x14ac:dyDescent="0.35">
      <c r="E541" s="35"/>
      <c r="F541" s="35"/>
      <c r="G541" s="35"/>
      <c r="H541" s="35"/>
      <c r="I541" s="35"/>
      <c r="J541" s="35"/>
      <c r="K541" s="35"/>
      <c r="L541" s="33"/>
      <c r="M541" s="32"/>
      <c r="N541" s="32"/>
      <c r="O541" s="35"/>
      <c r="P541" s="33"/>
      <c r="Q541" s="33"/>
      <c r="R541" s="33"/>
      <c r="S541" s="33"/>
      <c r="T541" s="89"/>
      <c r="U541" s="89"/>
      <c r="V541" s="33"/>
      <c r="W541" s="33"/>
      <c r="X541" s="35"/>
      <c r="Y541" s="35"/>
      <c r="Z541" s="35"/>
      <c r="AA541" s="35"/>
      <c r="AB541" s="35"/>
      <c r="AC541" s="35"/>
      <c r="AD541" s="35"/>
      <c r="AF541" s="35"/>
      <c r="AJ541" s="51"/>
      <c r="AK541" s="52"/>
      <c r="AL541" s="35"/>
      <c r="AM541" s="35"/>
    </row>
    <row r="542" spans="5:39" x14ac:dyDescent="0.35">
      <c r="E542" s="35"/>
      <c r="F542" s="35"/>
      <c r="G542" s="35"/>
      <c r="H542" s="35"/>
      <c r="I542" s="35"/>
      <c r="J542" s="35"/>
      <c r="K542" s="35"/>
      <c r="L542" s="33"/>
      <c r="M542" s="32"/>
      <c r="N542" s="32"/>
      <c r="O542" s="35"/>
      <c r="P542" s="33"/>
      <c r="Q542" s="33"/>
      <c r="R542" s="33"/>
      <c r="S542" s="33"/>
      <c r="T542" s="89"/>
      <c r="U542" s="89"/>
      <c r="V542" s="33"/>
      <c r="W542" s="33"/>
      <c r="X542" s="35"/>
      <c r="Y542" s="35"/>
      <c r="Z542" s="35"/>
      <c r="AA542" s="35"/>
      <c r="AB542" s="35"/>
      <c r="AC542" s="35"/>
      <c r="AD542" s="35"/>
      <c r="AF542" s="35"/>
      <c r="AJ542" s="51"/>
      <c r="AK542" s="52"/>
      <c r="AL542" s="35"/>
      <c r="AM542" s="35"/>
    </row>
    <row r="543" spans="5:39" x14ac:dyDescent="0.35">
      <c r="E543" s="35"/>
      <c r="F543" s="35"/>
      <c r="G543" s="35"/>
      <c r="H543" s="35"/>
      <c r="I543" s="35"/>
      <c r="J543" s="35"/>
      <c r="K543" s="35"/>
      <c r="L543" s="33"/>
      <c r="M543" s="32"/>
      <c r="N543" s="32"/>
      <c r="O543" s="35"/>
      <c r="P543" s="33"/>
      <c r="Q543" s="33"/>
      <c r="R543" s="33"/>
      <c r="S543" s="33"/>
      <c r="T543" s="89"/>
      <c r="U543" s="89"/>
      <c r="V543" s="33"/>
      <c r="W543" s="33"/>
      <c r="X543" s="35"/>
      <c r="Y543" s="35"/>
      <c r="Z543" s="35"/>
      <c r="AA543" s="35"/>
      <c r="AB543" s="35"/>
      <c r="AC543" s="35"/>
      <c r="AD543" s="35"/>
      <c r="AF543" s="35"/>
      <c r="AJ543" s="51"/>
      <c r="AK543" s="52"/>
      <c r="AL543" s="35"/>
      <c r="AM543" s="35"/>
    </row>
    <row r="544" spans="5:39" x14ac:dyDescent="0.35">
      <c r="E544" s="35"/>
      <c r="F544" s="35"/>
      <c r="G544" s="35"/>
      <c r="H544" s="35"/>
      <c r="I544" s="35"/>
      <c r="J544" s="35"/>
      <c r="K544" s="35"/>
      <c r="L544" s="33"/>
      <c r="M544" s="32"/>
      <c r="N544" s="32"/>
      <c r="O544" s="35"/>
      <c r="P544" s="33"/>
      <c r="Q544" s="33"/>
      <c r="R544" s="33"/>
      <c r="S544" s="33"/>
      <c r="T544" s="89"/>
      <c r="U544" s="89"/>
      <c r="V544" s="33"/>
      <c r="W544" s="33"/>
      <c r="X544" s="35"/>
      <c r="Y544" s="35"/>
      <c r="Z544" s="35"/>
      <c r="AA544" s="35"/>
      <c r="AB544" s="35"/>
      <c r="AC544" s="35"/>
      <c r="AD544" s="35"/>
      <c r="AF544" s="35"/>
      <c r="AJ544" s="51"/>
      <c r="AK544" s="52"/>
      <c r="AL544" s="35"/>
      <c r="AM544" s="35"/>
    </row>
    <row r="545" spans="5:39" x14ac:dyDescent="0.35">
      <c r="E545" s="35"/>
      <c r="F545" s="35"/>
      <c r="G545" s="35"/>
      <c r="H545" s="35"/>
      <c r="I545" s="35"/>
      <c r="J545" s="35"/>
      <c r="K545" s="35"/>
      <c r="L545" s="33"/>
      <c r="M545" s="32"/>
      <c r="N545" s="32"/>
      <c r="O545" s="35"/>
      <c r="P545" s="33"/>
      <c r="Q545" s="33"/>
      <c r="R545" s="33"/>
      <c r="S545" s="33"/>
      <c r="T545" s="89"/>
      <c r="U545" s="89"/>
      <c r="V545" s="33"/>
      <c r="W545" s="33"/>
      <c r="X545" s="35"/>
      <c r="Y545" s="35"/>
      <c r="Z545" s="35"/>
      <c r="AA545" s="35"/>
      <c r="AB545" s="35"/>
      <c r="AC545" s="35"/>
      <c r="AD545" s="35"/>
      <c r="AF545" s="35"/>
      <c r="AJ545" s="51"/>
      <c r="AK545" s="52"/>
      <c r="AL545" s="35"/>
      <c r="AM545" s="35"/>
    </row>
    <row r="546" spans="5:39" x14ac:dyDescent="0.35">
      <c r="E546" s="35"/>
      <c r="F546" s="35"/>
      <c r="G546" s="35"/>
      <c r="H546" s="35"/>
      <c r="I546" s="35"/>
      <c r="J546" s="35"/>
      <c r="K546" s="35"/>
      <c r="L546" s="33"/>
      <c r="M546" s="32"/>
      <c r="N546" s="32"/>
      <c r="O546" s="35"/>
      <c r="P546" s="33"/>
      <c r="Q546" s="33"/>
      <c r="R546" s="33"/>
      <c r="S546" s="33"/>
      <c r="T546" s="89"/>
      <c r="U546" s="89"/>
      <c r="V546" s="33"/>
      <c r="W546" s="33"/>
      <c r="X546" s="35"/>
      <c r="Y546" s="35"/>
      <c r="Z546" s="35"/>
      <c r="AA546" s="35"/>
      <c r="AB546" s="35"/>
      <c r="AC546" s="35"/>
      <c r="AD546" s="35"/>
      <c r="AF546" s="35"/>
      <c r="AJ546" s="51"/>
      <c r="AK546" s="52"/>
      <c r="AL546" s="35"/>
      <c r="AM546" s="35"/>
    </row>
    <row r="547" spans="5:39" x14ac:dyDescent="0.35">
      <c r="E547" s="35"/>
      <c r="F547" s="35"/>
      <c r="G547" s="35"/>
      <c r="H547" s="35"/>
      <c r="I547" s="35"/>
      <c r="J547" s="35"/>
      <c r="K547" s="35"/>
      <c r="L547" s="33"/>
      <c r="M547" s="32"/>
      <c r="N547" s="32"/>
      <c r="O547" s="35"/>
      <c r="P547" s="33"/>
      <c r="Q547" s="33"/>
      <c r="R547" s="33"/>
      <c r="S547" s="33"/>
      <c r="T547" s="89"/>
      <c r="U547" s="89"/>
      <c r="V547" s="33"/>
      <c r="W547" s="33"/>
      <c r="X547" s="35"/>
      <c r="Y547" s="35"/>
      <c r="Z547" s="35"/>
      <c r="AA547" s="35"/>
      <c r="AB547" s="35"/>
      <c r="AC547" s="35"/>
      <c r="AD547" s="35"/>
      <c r="AF547" s="35"/>
      <c r="AJ547" s="51"/>
      <c r="AK547" s="52"/>
      <c r="AL547" s="35"/>
      <c r="AM547" s="35"/>
    </row>
    <row r="548" spans="5:39" x14ac:dyDescent="0.35">
      <c r="E548" s="35"/>
      <c r="F548" s="35"/>
      <c r="G548" s="35"/>
      <c r="H548" s="35"/>
      <c r="I548" s="35"/>
      <c r="J548" s="35"/>
      <c r="K548" s="35"/>
      <c r="L548" s="33"/>
      <c r="M548" s="32"/>
      <c r="N548" s="32"/>
      <c r="O548" s="35"/>
      <c r="P548" s="33"/>
      <c r="Q548" s="33"/>
      <c r="R548" s="33"/>
      <c r="S548" s="33"/>
      <c r="T548" s="89"/>
      <c r="U548" s="89"/>
      <c r="V548" s="33"/>
      <c r="W548" s="33"/>
      <c r="X548" s="35"/>
      <c r="Y548" s="35"/>
      <c r="Z548" s="35"/>
      <c r="AA548" s="35"/>
      <c r="AB548" s="35"/>
      <c r="AC548" s="35"/>
      <c r="AD548" s="35"/>
      <c r="AF548" s="35"/>
      <c r="AJ548" s="51"/>
      <c r="AK548" s="52"/>
      <c r="AL548" s="35"/>
      <c r="AM548" s="35"/>
    </row>
    <row r="549" spans="5:39" x14ac:dyDescent="0.35">
      <c r="E549" s="35"/>
      <c r="F549" s="35"/>
      <c r="G549" s="35"/>
      <c r="H549" s="35"/>
      <c r="I549" s="35"/>
      <c r="J549" s="35"/>
      <c r="K549" s="35"/>
      <c r="L549" s="33"/>
      <c r="M549" s="32"/>
      <c r="N549" s="32"/>
      <c r="O549" s="35"/>
      <c r="P549" s="33"/>
      <c r="Q549" s="33"/>
      <c r="R549" s="33"/>
      <c r="S549" s="33"/>
      <c r="T549" s="89"/>
      <c r="U549" s="89"/>
      <c r="V549" s="33"/>
      <c r="W549" s="33"/>
      <c r="X549" s="35"/>
      <c r="Y549" s="35"/>
      <c r="Z549" s="35"/>
      <c r="AA549" s="35"/>
      <c r="AB549" s="35"/>
      <c r="AC549" s="35"/>
      <c r="AD549" s="35"/>
      <c r="AF549" s="35"/>
      <c r="AJ549" s="51"/>
      <c r="AK549" s="52"/>
      <c r="AL549" s="35"/>
      <c r="AM549" s="35"/>
    </row>
    <row r="550" spans="5:39" x14ac:dyDescent="0.35">
      <c r="E550" s="35"/>
      <c r="F550" s="35"/>
      <c r="G550" s="35"/>
      <c r="H550" s="35"/>
      <c r="I550" s="35"/>
      <c r="J550" s="35"/>
      <c r="K550" s="35"/>
      <c r="L550" s="33"/>
      <c r="M550" s="32"/>
      <c r="N550" s="32"/>
      <c r="O550" s="35"/>
      <c r="P550" s="33"/>
      <c r="Q550" s="33"/>
      <c r="R550" s="33"/>
      <c r="S550" s="33"/>
      <c r="T550" s="89"/>
      <c r="U550" s="89"/>
      <c r="V550" s="33"/>
      <c r="W550" s="33"/>
      <c r="X550" s="35"/>
      <c r="Y550" s="35"/>
      <c r="Z550" s="35"/>
      <c r="AA550" s="35"/>
      <c r="AB550" s="35"/>
      <c r="AC550" s="35"/>
      <c r="AD550" s="35"/>
      <c r="AF550" s="35"/>
      <c r="AJ550" s="51"/>
      <c r="AK550" s="52"/>
      <c r="AL550" s="35"/>
      <c r="AM550" s="35"/>
    </row>
    <row r="551" spans="5:39" x14ac:dyDescent="0.35">
      <c r="E551" s="35"/>
      <c r="F551" s="35"/>
      <c r="G551" s="35"/>
      <c r="H551" s="35"/>
      <c r="I551" s="35"/>
      <c r="J551" s="35"/>
      <c r="K551" s="35"/>
      <c r="L551" s="33"/>
      <c r="M551" s="32"/>
      <c r="N551" s="32"/>
      <c r="O551" s="35"/>
      <c r="P551" s="33"/>
      <c r="Q551" s="33"/>
      <c r="R551" s="33"/>
      <c r="S551" s="33"/>
      <c r="T551" s="89"/>
      <c r="U551" s="89"/>
      <c r="V551" s="33"/>
      <c r="W551" s="33"/>
      <c r="X551" s="35"/>
      <c r="Y551" s="35"/>
      <c r="Z551" s="35"/>
      <c r="AA551" s="35"/>
      <c r="AB551" s="35"/>
      <c r="AC551" s="35"/>
      <c r="AD551" s="35"/>
      <c r="AF551" s="35"/>
      <c r="AJ551" s="51"/>
      <c r="AK551" s="52"/>
      <c r="AL551" s="35"/>
      <c r="AM551" s="35"/>
    </row>
    <row r="552" spans="5:39" x14ac:dyDescent="0.35">
      <c r="E552" s="35"/>
      <c r="F552" s="35"/>
      <c r="G552" s="35"/>
      <c r="H552" s="35"/>
      <c r="I552" s="35"/>
      <c r="J552" s="35"/>
      <c r="K552" s="35"/>
      <c r="L552" s="33"/>
      <c r="M552" s="32"/>
      <c r="N552" s="32"/>
      <c r="O552" s="35"/>
      <c r="P552" s="33"/>
      <c r="Q552" s="33"/>
      <c r="R552" s="33"/>
      <c r="S552" s="33"/>
      <c r="T552" s="89"/>
      <c r="U552" s="89"/>
      <c r="V552" s="33"/>
      <c r="W552" s="33"/>
      <c r="X552" s="35"/>
      <c r="Y552" s="35"/>
      <c r="Z552" s="35"/>
      <c r="AA552" s="35"/>
      <c r="AB552" s="35"/>
      <c r="AC552" s="35"/>
      <c r="AD552" s="35"/>
      <c r="AF552" s="35"/>
      <c r="AJ552" s="51"/>
      <c r="AK552" s="52"/>
      <c r="AL552" s="35"/>
      <c r="AM552" s="35"/>
    </row>
    <row r="553" spans="5:39" x14ac:dyDescent="0.35">
      <c r="E553" s="35"/>
      <c r="F553" s="35"/>
      <c r="G553" s="35"/>
      <c r="H553" s="35"/>
      <c r="I553" s="35"/>
      <c r="J553" s="35"/>
      <c r="K553" s="35"/>
      <c r="L553" s="33"/>
      <c r="M553" s="32"/>
      <c r="N553" s="32"/>
      <c r="O553" s="35"/>
      <c r="P553" s="33"/>
      <c r="Q553" s="33"/>
      <c r="R553" s="33"/>
      <c r="S553" s="33"/>
      <c r="T553" s="89"/>
      <c r="U553" s="89"/>
      <c r="V553" s="33"/>
      <c r="W553" s="33"/>
      <c r="X553" s="35"/>
      <c r="Y553" s="35"/>
      <c r="Z553" s="35"/>
      <c r="AA553" s="35"/>
      <c r="AB553" s="35"/>
      <c r="AC553" s="35"/>
      <c r="AD553" s="35"/>
      <c r="AF553" s="35"/>
      <c r="AJ553" s="51"/>
      <c r="AK553" s="52"/>
      <c r="AL553" s="35"/>
      <c r="AM553" s="35"/>
    </row>
    <row r="554" spans="5:39" x14ac:dyDescent="0.35">
      <c r="E554" s="35"/>
      <c r="F554" s="35"/>
      <c r="G554" s="35"/>
      <c r="H554" s="35"/>
      <c r="I554" s="35"/>
      <c r="J554" s="35"/>
      <c r="K554" s="35"/>
      <c r="L554" s="33"/>
      <c r="M554" s="32"/>
      <c r="N554" s="32"/>
      <c r="O554" s="35"/>
      <c r="P554" s="33"/>
      <c r="Q554" s="33"/>
      <c r="R554" s="33"/>
      <c r="S554" s="33"/>
      <c r="T554" s="89"/>
      <c r="U554" s="89"/>
      <c r="V554" s="33"/>
      <c r="W554" s="33"/>
      <c r="X554" s="35"/>
      <c r="Y554" s="35"/>
      <c r="Z554" s="35"/>
      <c r="AA554" s="35"/>
      <c r="AB554" s="35"/>
      <c r="AC554" s="35"/>
      <c r="AD554" s="35"/>
      <c r="AF554" s="35"/>
      <c r="AJ554" s="51"/>
      <c r="AK554" s="52"/>
      <c r="AL554" s="35"/>
      <c r="AM554" s="35"/>
    </row>
    <row r="555" spans="5:39" x14ac:dyDescent="0.35">
      <c r="E555" s="35"/>
      <c r="F555" s="35"/>
      <c r="G555" s="35"/>
      <c r="H555" s="35"/>
      <c r="I555" s="35"/>
      <c r="J555" s="35"/>
      <c r="K555" s="35"/>
      <c r="L555" s="33"/>
      <c r="M555" s="32"/>
      <c r="N555" s="32"/>
      <c r="O555" s="35"/>
      <c r="P555" s="33"/>
      <c r="Q555" s="33"/>
      <c r="R555" s="33"/>
      <c r="S555" s="33"/>
      <c r="T555" s="89"/>
      <c r="U555" s="89"/>
      <c r="V555" s="33"/>
      <c r="W555" s="33"/>
      <c r="X555" s="35"/>
      <c r="Y555" s="35"/>
      <c r="Z555" s="35"/>
      <c r="AA555" s="35"/>
      <c r="AB555" s="35"/>
      <c r="AC555" s="35"/>
      <c r="AD555" s="35"/>
      <c r="AF555" s="35"/>
      <c r="AJ555" s="51"/>
      <c r="AK555" s="52"/>
      <c r="AL555" s="35"/>
      <c r="AM555" s="35"/>
    </row>
    <row r="556" spans="5:39" x14ac:dyDescent="0.35">
      <c r="E556" s="35"/>
      <c r="F556" s="35"/>
      <c r="G556" s="35"/>
      <c r="H556" s="35"/>
      <c r="I556" s="35"/>
      <c r="J556" s="35"/>
      <c r="K556" s="35"/>
      <c r="L556" s="33"/>
      <c r="M556" s="32"/>
      <c r="N556" s="32"/>
      <c r="O556" s="35"/>
      <c r="P556" s="33"/>
      <c r="Q556" s="33"/>
      <c r="R556" s="33"/>
      <c r="S556" s="33"/>
      <c r="T556" s="89"/>
      <c r="U556" s="89"/>
      <c r="V556" s="33"/>
      <c r="W556" s="33"/>
      <c r="X556" s="35"/>
      <c r="Y556" s="35"/>
      <c r="Z556" s="35"/>
      <c r="AA556" s="35"/>
      <c r="AB556" s="35"/>
      <c r="AC556" s="35"/>
      <c r="AD556" s="35"/>
      <c r="AF556" s="35"/>
      <c r="AJ556" s="51"/>
      <c r="AK556" s="52"/>
      <c r="AL556" s="35"/>
      <c r="AM556" s="35"/>
    </row>
    <row r="557" spans="5:39" x14ac:dyDescent="0.35">
      <c r="E557" s="35"/>
      <c r="F557" s="35"/>
      <c r="G557" s="35"/>
      <c r="H557" s="35"/>
      <c r="I557" s="35"/>
      <c r="J557" s="35"/>
      <c r="K557" s="35"/>
      <c r="L557" s="33"/>
      <c r="M557" s="32"/>
      <c r="N557" s="32"/>
      <c r="O557" s="35"/>
      <c r="P557" s="33"/>
      <c r="Q557" s="33"/>
      <c r="R557" s="33"/>
      <c r="S557" s="33"/>
      <c r="T557" s="89"/>
      <c r="U557" s="89"/>
      <c r="V557" s="33"/>
      <c r="W557" s="33"/>
      <c r="X557" s="35"/>
      <c r="Y557" s="35"/>
      <c r="Z557" s="35"/>
      <c r="AA557" s="35"/>
      <c r="AB557" s="35"/>
      <c r="AC557" s="35"/>
      <c r="AD557" s="35"/>
      <c r="AF557" s="35"/>
      <c r="AJ557" s="51"/>
      <c r="AK557" s="52"/>
      <c r="AL557" s="35"/>
      <c r="AM557" s="35"/>
    </row>
    <row r="558" spans="5:39" x14ac:dyDescent="0.35">
      <c r="E558" s="35"/>
      <c r="F558" s="35"/>
      <c r="G558" s="35"/>
      <c r="H558" s="35"/>
      <c r="I558" s="35"/>
      <c r="J558" s="35"/>
      <c r="K558" s="35"/>
      <c r="L558" s="33"/>
      <c r="M558" s="32"/>
      <c r="N558" s="32"/>
      <c r="O558" s="35"/>
      <c r="P558" s="33"/>
      <c r="Q558" s="33"/>
      <c r="R558" s="33"/>
      <c r="S558" s="33"/>
      <c r="T558" s="89"/>
      <c r="U558" s="89"/>
      <c r="V558" s="33"/>
      <c r="W558" s="33"/>
      <c r="X558" s="35"/>
      <c r="Y558" s="35"/>
      <c r="Z558" s="35"/>
      <c r="AA558" s="35"/>
      <c r="AB558" s="35"/>
      <c r="AC558" s="35"/>
      <c r="AD558" s="35"/>
      <c r="AF558" s="35"/>
      <c r="AJ558" s="51"/>
      <c r="AK558" s="52"/>
      <c r="AL558" s="35"/>
      <c r="AM558" s="35"/>
    </row>
    <row r="559" spans="5:39" x14ac:dyDescent="0.35">
      <c r="E559" s="35"/>
      <c r="F559" s="35"/>
      <c r="G559" s="35"/>
      <c r="H559" s="35"/>
      <c r="I559" s="35"/>
      <c r="J559" s="35"/>
      <c r="K559" s="35"/>
      <c r="L559" s="33"/>
      <c r="M559" s="32"/>
      <c r="N559" s="32"/>
      <c r="O559" s="35"/>
      <c r="P559" s="33"/>
      <c r="Q559" s="33"/>
      <c r="R559" s="33"/>
      <c r="S559" s="33"/>
      <c r="T559" s="89"/>
      <c r="U559" s="89"/>
      <c r="V559" s="33"/>
      <c r="W559" s="33"/>
      <c r="X559" s="35"/>
      <c r="Y559" s="35"/>
      <c r="Z559" s="35"/>
      <c r="AA559" s="35"/>
      <c r="AB559" s="35"/>
      <c r="AC559" s="35"/>
      <c r="AD559" s="35"/>
      <c r="AF559" s="35"/>
      <c r="AJ559" s="51"/>
      <c r="AK559" s="52"/>
      <c r="AL559" s="35"/>
      <c r="AM559" s="35"/>
    </row>
    <row r="560" spans="5:39" x14ac:dyDescent="0.35">
      <c r="E560" s="35"/>
      <c r="F560" s="35"/>
      <c r="G560" s="35"/>
      <c r="H560" s="35"/>
      <c r="I560" s="35"/>
      <c r="J560" s="35"/>
      <c r="K560" s="35"/>
      <c r="L560" s="33"/>
      <c r="M560" s="32"/>
      <c r="N560" s="32"/>
      <c r="O560" s="35"/>
      <c r="P560" s="33"/>
      <c r="Q560" s="33"/>
      <c r="R560" s="33"/>
      <c r="S560" s="33"/>
      <c r="T560" s="89"/>
      <c r="U560" s="89"/>
      <c r="V560" s="33"/>
      <c r="W560" s="33"/>
      <c r="X560" s="35"/>
      <c r="Y560" s="35"/>
      <c r="Z560" s="35"/>
      <c r="AA560" s="35"/>
      <c r="AB560" s="35"/>
      <c r="AC560" s="35"/>
      <c r="AD560" s="35"/>
      <c r="AF560" s="35"/>
      <c r="AJ560" s="51"/>
      <c r="AK560" s="52"/>
      <c r="AL560" s="35"/>
      <c r="AM560" s="35"/>
    </row>
    <row r="561" spans="5:39" x14ac:dyDescent="0.35">
      <c r="E561" s="35"/>
      <c r="F561" s="35"/>
      <c r="G561" s="35"/>
      <c r="H561" s="35"/>
      <c r="I561" s="35"/>
      <c r="J561" s="35"/>
      <c r="K561" s="35"/>
      <c r="L561" s="33"/>
      <c r="M561" s="32"/>
      <c r="N561" s="32"/>
      <c r="O561" s="35"/>
      <c r="P561" s="33"/>
      <c r="Q561" s="33"/>
      <c r="R561" s="33"/>
      <c r="S561" s="33"/>
      <c r="T561" s="89"/>
      <c r="U561" s="89"/>
      <c r="V561" s="33"/>
      <c r="W561" s="33"/>
      <c r="X561" s="35"/>
      <c r="Y561" s="35"/>
      <c r="Z561" s="35"/>
      <c r="AA561" s="35"/>
      <c r="AB561" s="35"/>
      <c r="AC561" s="35"/>
      <c r="AD561" s="35"/>
      <c r="AF561" s="35"/>
      <c r="AJ561" s="51"/>
      <c r="AK561" s="52"/>
      <c r="AL561" s="35"/>
      <c r="AM561" s="35"/>
    </row>
    <row r="562" spans="5:39" x14ac:dyDescent="0.35">
      <c r="E562" s="35"/>
      <c r="F562" s="35"/>
      <c r="G562" s="35"/>
      <c r="H562" s="35"/>
      <c r="I562" s="35"/>
      <c r="J562" s="35"/>
      <c r="K562" s="35"/>
      <c r="L562" s="33"/>
      <c r="M562" s="32"/>
      <c r="N562" s="32"/>
      <c r="O562" s="35"/>
      <c r="P562" s="33"/>
      <c r="Q562" s="33"/>
      <c r="R562" s="33"/>
      <c r="S562" s="33"/>
      <c r="T562" s="89"/>
      <c r="U562" s="89"/>
      <c r="V562" s="33"/>
      <c r="W562" s="33"/>
      <c r="X562" s="35"/>
      <c r="Y562" s="35"/>
      <c r="Z562" s="35"/>
      <c r="AA562" s="35"/>
      <c r="AB562" s="35"/>
      <c r="AC562" s="35"/>
      <c r="AD562" s="35"/>
      <c r="AF562" s="35"/>
      <c r="AJ562" s="51"/>
      <c r="AK562" s="52"/>
      <c r="AL562" s="35"/>
      <c r="AM562" s="35"/>
    </row>
    <row r="563" spans="5:39" x14ac:dyDescent="0.35">
      <c r="E563" s="35"/>
      <c r="F563" s="35"/>
      <c r="G563" s="35"/>
      <c r="H563" s="35"/>
      <c r="I563" s="35"/>
      <c r="J563" s="35"/>
      <c r="K563" s="35"/>
      <c r="L563" s="33"/>
      <c r="M563" s="32"/>
      <c r="N563" s="32"/>
      <c r="O563" s="35"/>
      <c r="P563" s="33"/>
      <c r="Q563" s="33"/>
      <c r="R563" s="33"/>
      <c r="S563" s="33"/>
      <c r="T563" s="89"/>
      <c r="U563" s="89"/>
      <c r="V563" s="33"/>
      <c r="W563" s="33"/>
      <c r="X563" s="35"/>
      <c r="Y563" s="35"/>
      <c r="Z563" s="35"/>
      <c r="AA563" s="35"/>
      <c r="AB563" s="35"/>
      <c r="AC563" s="35"/>
      <c r="AD563" s="35"/>
      <c r="AF563" s="35"/>
      <c r="AJ563" s="51"/>
      <c r="AK563" s="52"/>
      <c r="AL563" s="35"/>
      <c r="AM563" s="35"/>
    </row>
    <row r="564" spans="5:39" x14ac:dyDescent="0.35">
      <c r="E564" s="35"/>
      <c r="F564" s="35"/>
      <c r="G564" s="35"/>
      <c r="H564" s="35"/>
      <c r="I564" s="35"/>
      <c r="J564" s="35"/>
      <c r="K564" s="35"/>
      <c r="L564" s="33"/>
      <c r="M564" s="32"/>
      <c r="N564" s="32"/>
      <c r="O564" s="35"/>
      <c r="P564" s="33"/>
      <c r="Q564" s="33"/>
      <c r="R564" s="33"/>
      <c r="S564" s="33"/>
      <c r="T564" s="89"/>
      <c r="U564" s="89"/>
      <c r="V564" s="33"/>
      <c r="W564" s="33"/>
      <c r="X564" s="35"/>
      <c r="Y564" s="35"/>
      <c r="Z564" s="35"/>
      <c r="AA564" s="35"/>
      <c r="AB564" s="35"/>
      <c r="AC564" s="35"/>
      <c r="AD564" s="35"/>
      <c r="AF564" s="35"/>
      <c r="AJ564" s="51"/>
      <c r="AK564" s="52"/>
      <c r="AL564" s="35"/>
      <c r="AM564" s="35"/>
    </row>
    <row r="565" spans="5:39" x14ac:dyDescent="0.35">
      <c r="E565" s="35"/>
      <c r="F565" s="35"/>
      <c r="G565" s="35"/>
      <c r="H565" s="35"/>
      <c r="I565" s="35"/>
      <c r="J565" s="35"/>
      <c r="K565" s="35"/>
      <c r="L565" s="33"/>
      <c r="M565" s="32"/>
      <c r="N565" s="32"/>
      <c r="O565" s="35"/>
      <c r="P565" s="33"/>
      <c r="Q565" s="33"/>
      <c r="R565" s="33"/>
      <c r="S565" s="33"/>
      <c r="T565" s="89"/>
      <c r="U565" s="89"/>
      <c r="V565" s="33"/>
      <c r="W565" s="33"/>
      <c r="X565" s="35"/>
      <c r="Y565" s="35"/>
      <c r="Z565" s="35"/>
      <c r="AA565" s="35"/>
      <c r="AB565" s="35"/>
      <c r="AC565" s="35"/>
      <c r="AD565" s="35"/>
      <c r="AF565" s="35"/>
      <c r="AJ565" s="51"/>
      <c r="AK565" s="52"/>
      <c r="AL565" s="35"/>
      <c r="AM565" s="35"/>
    </row>
    <row r="566" spans="5:39" x14ac:dyDescent="0.35">
      <c r="E566" s="35"/>
      <c r="F566" s="35"/>
      <c r="G566" s="35"/>
      <c r="H566" s="35"/>
      <c r="I566" s="35"/>
      <c r="J566" s="35"/>
      <c r="K566" s="35"/>
      <c r="L566" s="33"/>
      <c r="M566" s="32"/>
      <c r="N566" s="32"/>
      <c r="O566" s="35"/>
      <c r="P566" s="33"/>
      <c r="Q566" s="33"/>
      <c r="R566" s="33"/>
      <c r="S566" s="33"/>
      <c r="T566" s="89"/>
      <c r="U566" s="89"/>
      <c r="V566" s="33"/>
      <c r="W566" s="33"/>
      <c r="X566" s="35"/>
      <c r="Y566" s="35"/>
      <c r="Z566" s="35"/>
      <c r="AA566" s="35"/>
      <c r="AB566" s="35"/>
      <c r="AC566" s="35"/>
      <c r="AD566" s="35"/>
      <c r="AF566" s="35"/>
      <c r="AJ566" s="51"/>
      <c r="AK566" s="52"/>
      <c r="AL566" s="35"/>
      <c r="AM566" s="35"/>
    </row>
    <row r="567" spans="5:39" x14ac:dyDescent="0.35">
      <c r="E567" s="35"/>
      <c r="F567" s="35"/>
      <c r="G567" s="35"/>
      <c r="H567" s="35"/>
      <c r="I567" s="35"/>
      <c r="J567" s="35"/>
      <c r="K567" s="35"/>
      <c r="L567" s="33"/>
      <c r="M567" s="32"/>
      <c r="N567" s="32"/>
      <c r="O567" s="35"/>
      <c r="P567" s="33"/>
      <c r="Q567" s="33"/>
      <c r="R567" s="33"/>
      <c r="S567" s="33"/>
      <c r="T567" s="89"/>
      <c r="U567" s="89"/>
      <c r="V567" s="33"/>
      <c r="W567" s="33"/>
      <c r="X567" s="35"/>
      <c r="Y567" s="35"/>
      <c r="Z567" s="35"/>
      <c r="AA567" s="35"/>
      <c r="AB567" s="35"/>
      <c r="AC567" s="35"/>
      <c r="AD567" s="35"/>
      <c r="AF567" s="35"/>
      <c r="AJ567" s="51"/>
      <c r="AK567" s="52"/>
      <c r="AL567" s="35"/>
      <c r="AM567" s="35"/>
    </row>
    <row r="568" spans="5:39" x14ac:dyDescent="0.35">
      <c r="E568" s="35"/>
      <c r="F568" s="35"/>
      <c r="G568" s="35"/>
      <c r="H568" s="35"/>
      <c r="I568" s="35"/>
      <c r="J568" s="35"/>
      <c r="K568" s="35"/>
      <c r="L568" s="33"/>
      <c r="M568" s="32"/>
      <c r="N568" s="32"/>
      <c r="O568" s="35"/>
      <c r="P568" s="33"/>
      <c r="Q568" s="33"/>
      <c r="R568" s="33"/>
      <c r="S568" s="33"/>
      <c r="T568" s="89"/>
      <c r="U568" s="89"/>
      <c r="V568" s="33"/>
      <c r="W568" s="33"/>
      <c r="X568" s="35"/>
      <c r="Y568" s="35"/>
      <c r="Z568" s="35"/>
      <c r="AA568" s="35"/>
      <c r="AB568" s="35"/>
      <c r="AC568" s="35"/>
      <c r="AD568" s="35"/>
      <c r="AF568" s="35"/>
      <c r="AJ568" s="51"/>
      <c r="AK568" s="52"/>
      <c r="AL568" s="35"/>
      <c r="AM568" s="35"/>
    </row>
    <row r="569" spans="5:39" x14ac:dyDescent="0.35">
      <c r="E569" s="35"/>
      <c r="F569" s="35"/>
      <c r="G569" s="35"/>
      <c r="H569" s="35"/>
      <c r="I569" s="35"/>
      <c r="J569" s="35"/>
      <c r="K569" s="35"/>
      <c r="L569" s="33"/>
      <c r="M569" s="32"/>
      <c r="N569" s="32"/>
      <c r="O569" s="35"/>
      <c r="P569" s="33"/>
      <c r="Q569" s="33"/>
      <c r="R569" s="33"/>
      <c r="S569" s="33"/>
      <c r="T569" s="89"/>
      <c r="U569" s="89"/>
      <c r="V569" s="33"/>
      <c r="W569" s="33"/>
      <c r="X569" s="35"/>
      <c r="Y569" s="35"/>
      <c r="Z569" s="35"/>
      <c r="AA569" s="35"/>
      <c r="AB569" s="35"/>
      <c r="AC569" s="35"/>
      <c r="AD569" s="35"/>
      <c r="AF569" s="35"/>
      <c r="AJ569" s="51"/>
      <c r="AK569" s="52"/>
      <c r="AL569" s="35"/>
      <c r="AM569" s="35"/>
    </row>
    <row r="570" spans="5:39" x14ac:dyDescent="0.35">
      <c r="E570" s="35"/>
      <c r="F570" s="35"/>
      <c r="G570" s="35"/>
      <c r="H570" s="35"/>
      <c r="I570" s="35"/>
      <c r="J570" s="35"/>
      <c r="K570" s="35"/>
      <c r="L570" s="33"/>
      <c r="M570" s="32"/>
      <c r="N570" s="32"/>
      <c r="O570" s="35"/>
      <c r="P570" s="33"/>
      <c r="Q570" s="33"/>
      <c r="R570" s="33"/>
      <c r="S570" s="33"/>
      <c r="T570" s="89"/>
      <c r="U570" s="89"/>
      <c r="V570" s="33"/>
      <c r="W570" s="33"/>
      <c r="X570" s="35"/>
      <c r="Y570" s="35"/>
      <c r="Z570" s="35"/>
      <c r="AA570" s="35"/>
      <c r="AB570" s="35"/>
      <c r="AC570" s="35"/>
      <c r="AD570" s="35"/>
      <c r="AF570" s="35"/>
      <c r="AJ570" s="51"/>
      <c r="AK570" s="52"/>
      <c r="AL570" s="35"/>
      <c r="AM570" s="35"/>
    </row>
    <row r="571" spans="5:39" x14ac:dyDescent="0.35">
      <c r="E571" s="35"/>
      <c r="F571" s="35"/>
      <c r="G571" s="35"/>
      <c r="H571" s="35"/>
      <c r="I571" s="35"/>
      <c r="J571" s="35"/>
      <c r="K571" s="35"/>
      <c r="L571" s="33"/>
      <c r="M571" s="32"/>
      <c r="N571" s="32"/>
      <c r="O571" s="35"/>
      <c r="P571" s="33"/>
      <c r="Q571" s="33"/>
      <c r="R571" s="33"/>
      <c r="S571" s="33"/>
      <c r="T571" s="89"/>
      <c r="U571" s="89"/>
      <c r="V571" s="33"/>
      <c r="W571" s="33"/>
      <c r="X571" s="35"/>
      <c r="Y571" s="35"/>
      <c r="Z571" s="35"/>
      <c r="AA571" s="35"/>
      <c r="AB571" s="35"/>
      <c r="AC571" s="35"/>
      <c r="AD571" s="35"/>
      <c r="AF571" s="35"/>
      <c r="AJ571" s="51"/>
      <c r="AK571" s="52"/>
      <c r="AL571" s="35"/>
      <c r="AM571" s="35"/>
    </row>
    <row r="572" spans="5:39" x14ac:dyDescent="0.35">
      <c r="E572" s="35"/>
      <c r="F572" s="35"/>
      <c r="G572" s="35"/>
      <c r="H572" s="35"/>
      <c r="I572" s="35"/>
      <c r="J572" s="35"/>
      <c r="K572" s="35"/>
      <c r="L572" s="33"/>
      <c r="M572" s="32"/>
      <c r="N572" s="32"/>
      <c r="O572" s="35"/>
      <c r="P572" s="33"/>
      <c r="Q572" s="33"/>
      <c r="R572" s="33"/>
      <c r="S572" s="33"/>
      <c r="T572" s="89"/>
      <c r="U572" s="89"/>
      <c r="V572" s="33"/>
      <c r="W572" s="33"/>
      <c r="X572" s="35"/>
      <c r="Y572" s="35"/>
      <c r="Z572" s="35"/>
      <c r="AA572" s="35"/>
      <c r="AB572" s="35"/>
      <c r="AC572" s="35"/>
      <c r="AD572" s="35"/>
      <c r="AF572" s="35"/>
      <c r="AJ572" s="51"/>
      <c r="AK572" s="52"/>
      <c r="AL572" s="35"/>
      <c r="AM572" s="35"/>
    </row>
    <row r="573" spans="5:39" x14ac:dyDescent="0.35">
      <c r="E573" s="35"/>
      <c r="F573" s="35"/>
      <c r="G573" s="35"/>
      <c r="H573" s="35"/>
      <c r="I573" s="35"/>
      <c r="J573" s="35"/>
      <c r="K573" s="35"/>
      <c r="L573" s="33"/>
      <c r="M573" s="32"/>
      <c r="N573" s="32"/>
      <c r="O573" s="35"/>
      <c r="P573" s="33"/>
      <c r="Q573" s="33"/>
      <c r="R573" s="33"/>
      <c r="S573" s="33"/>
      <c r="T573" s="89"/>
      <c r="U573" s="89"/>
      <c r="V573" s="33"/>
      <c r="W573" s="33"/>
      <c r="X573" s="35"/>
      <c r="Y573" s="35"/>
      <c r="Z573" s="35"/>
      <c r="AA573" s="35"/>
      <c r="AB573" s="35"/>
      <c r="AC573" s="35"/>
      <c r="AD573" s="35"/>
      <c r="AF573" s="35"/>
      <c r="AJ573" s="51"/>
      <c r="AK573" s="52"/>
      <c r="AL573" s="35"/>
      <c r="AM573" s="35"/>
    </row>
    <row r="574" spans="5:39" x14ac:dyDescent="0.35">
      <c r="E574" s="35"/>
      <c r="F574" s="35"/>
      <c r="G574" s="35"/>
      <c r="H574" s="35"/>
      <c r="I574" s="35"/>
      <c r="J574" s="35"/>
      <c r="K574" s="35"/>
      <c r="L574" s="33"/>
      <c r="M574" s="32"/>
      <c r="N574" s="32"/>
      <c r="O574" s="35"/>
      <c r="P574" s="33"/>
      <c r="Q574" s="33"/>
      <c r="R574" s="33"/>
      <c r="S574" s="33"/>
      <c r="T574" s="89"/>
      <c r="U574" s="89"/>
      <c r="V574" s="33"/>
      <c r="W574" s="33"/>
      <c r="X574" s="35"/>
      <c r="Y574" s="35"/>
      <c r="Z574" s="35"/>
      <c r="AA574" s="35"/>
      <c r="AB574" s="35"/>
      <c r="AC574" s="35"/>
      <c r="AD574" s="35"/>
      <c r="AF574" s="35"/>
      <c r="AJ574" s="51"/>
      <c r="AK574" s="52"/>
      <c r="AL574" s="35"/>
      <c r="AM574" s="35"/>
    </row>
    <row r="575" spans="5:39" x14ac:dyDescent="0.35">
      <c r="E575" s="35"/>
      <c r="F575" s="35"/>
      <c r="G575" s="35"/>
      <c r="H575" s="35"/>
      <c r="I575" s="35"/>
      <c r="J575" s="35"/>
      <c r="K575" s="35"/>
      <c r="L575" s="33"/>
      <c r="M575" s="32"/>
      <c r="N575" s="32"/>
      <c r="O575" s="35"/>
      <c r="P575" s="33"/>
      <c r="Q575" s="33"/>
      <c r="R575" s="33"/>
      <c r="S575" s="33"/>
      <c r="T575" s="89"/>
      <c r="U575" s="89"/>
      <c r="V575" s="33"/>
      <c r="W575" s="33"/>
      <c r="X575" s="35"/>
      <c r="Y575" s="35"/>
      <c r="Z575" s="35"/>
      <c r="AA575" s="35"/>
      <c r="AB575" s="35"/>
      <c r="AC575" s="35"/>
      <c r="AD575" s="35"/>
      <c r="AF575" s="35"/>
      <c r="AJ575" s="51"/>
      <c r="AK575" s="52"/>
      <c r="AL575" s="35"/>
      <c r="AM575" s="35"/>
    </row>
    <row r="576" spans="5:39" x14ac:dyDescent="0.35">
      <c r="E576" s="35"/>
      <c r="F576" s="35"/>
      <c r="G576" s="35"/>
      <c r="H576" s="35"/>
      <c r="I576" s="35"/>
      <c r="J576" s="35"/>
      <c r="K576" s="35"/>
      <c r="L576" s="33"/>
      <c r="M576" s="32"/>
      <c r="N576" s="32"/>
      <c r="O576" s="35"/>
      <c r="P576" s="33"/>
      <c r="Q576" s="33"/>
      <c r="R576" s="33"/>
      <c r="S576" s="33"/>
      <c r="T576" s="89"/>
      <c r="U576" s="89"/>
      <c r="V576" s="33"/>
      <c r="W576" s="33"/>
      <c r="X576" s="35"/>
      <c r="Y576" s="35"/>
      <c r="Z576" s="35"/>
      <c r="AA576" s="35"/>
      <c r="AB576" s="35"/>
      <c r="AC576" s="35"/>
      <c r="AD576" s="35"/>
      <c r="AF576" s="35"/>
      <c r="AJ576" s="51"/>
      <c r="AK576" s="52"/>
      <c r="AL576" s="35"/>
      <c r="AM576" s="35"/>
    </row>
    <row r="577" spans="5:39" x14ac:dyDescent="0.35">
      <c r="E577" s="35"/>
      <c r="F577" s="35"/>
      <c r="G577" s="35"/>
      <c r="H577" s="35"/>
      <c r="I577" s="35"/>
      <c r="J577" s="35"/>
      <c r="K577" s="35"/>
      <c r="L577" s="33"/>
      <c r="M577" s="32"/>
      <c r="N577" s="32"/>
      <c r="O577" s="35"/>
      <c r="P577" s="33"/>
      <c r="Q577" s="33"/>
      <c r="R577" s="33"/>
      <c r="S577" s="33"/>
      <c r="T577" s="89"/>
      <c r="U577" s="89"/>
      <c r="V577" s="33"/>
      <c r="W577" s="33"/>
      <c r="X577" s="35"/>
      <c r="Y577" s="35"/>
      <c r="Z577" s="35"/>
      <c r="AA577" s="35"/>
      <c r="AB577" s="35"/>
      <c r="AC577" s="35"/>
      <c r="AD577" s="35"/>
      <c r="AF577" s="35"/>
      <c r="AJ577" s="51"/>
      <c r="AK577" s="52"/>
      <c r="AL577" s="35"/>
      <c r="AM577" s="35"/>
    </row>
    <row r="578" spans="5:39" x14ac:dyDescent="0.35">
      <c r="E578" s="35"/>
      <c r="F578" s="35"/>
      <c r="G578" s="35"/>
      <c r="H578" s="35"/>
      <c r="I578" s="35"/>
      <c r="J578" s="35"/>
      <c r="K578" s="35"/>
      <c r="L578" s="33"/>
      <c r="M578" s="32"/>
      <c r="N578" s="32"/>
      <c r="O578" s="35"/>
      <c r="P578" s="33"/>
      <c r="Q578" s="33"/>
      <c r="R578" s="33"/>
      <c r="S578" s="33"/>
      <c r="T578" s="89"/>
      <c r="U578" s="89"/>
      <c r="V578" s="33"/>
      <c r="W578" s="33"/>
      <c r="X578" s="35"/>
      <c r="Y578" s="35"/>
      <c r="Z578" s="35"/>
      <c r="AA578" s="35"/>
      <c r="AB578" s="35"/>
      <c r="AC578" s="35"/>
      <c r="AD578" s="35"/>
      <c r="AF578" s="35"/>
      <c r="AJ578" s="51"/>
      <c r="AK578" s="52"/>
      <c r="AL578" s="35"/>
      <c r="AM578" s="35"/>
    </row>
    <row r="579" spans="5:39" x14ac:dyDescent="0.35">
      <c r="E579" s="35"/>
      <c r="F579" s="35"/>
      <c r="G579" s="35"/>
      <c r="H579" s="35"/>
      <c r="I579" s="35"/>
      <c r="J579" s="35"/>
      <c r="K579" s="35"/>
      <c r="L579" s="33"/>
      <c r="M579" s="32"/>
      <c r="N579" s="32"/>
      <c r="O579" s="35"/>
      <c r="P579" s="33"/>
      <c r="Q579" s="33"/>
      <c r="R579" s="33"/>
      <c r="S579" s="33"/>
      <c r="T579" s="89"/>
      <c r="U579" s="89"/>
      <c r="V579" s="33"/>
      <c r="W579" s="33"/>
      <c r="X579" s="35"/>
      <c r="Y579" s="35"/>
      <c r="Z579" s="35"/>
      <c r="AA579" s="35"/>
      <c r="AB579" s="35"/>
      <c r="AC579" s="35"/>
      <c r="AD579" s="35"/>
      <c r="AF579" s="35"/>
      <c r="AJ579" s="51"/>
      <c r="AK579" s="52"/>
      <c r="AL579" s="35"/>
      <c r="AM579" s="35"/>
    </row>
    <row r="580" spans="5:39" x14ac:dyDescent="0.35">
      <c r="E580" s="35"/>
      <c r="F580" s="35"/>
      <c r="G580" s="35"/>
      <c r="H580" s="35"/>
      <c r="I580" s="35"/>
      <c r="J580" s="35"/>
      <c r="K580" s="35"/>
      <c r="L580" s="33"/>
      <c r="M580" s="32"/>
      <c r="N580" s="32"/>
      <c r="O580" s="35"/>
      <c r="P580" s="33"/>
      <c r="Q580" s="33"/>
      <c r="R580" s="33"/>
      <c r="S580" s="33"/>
      <c r="T580" s="89"/>
      <c r="U580" s="89"/>
      <c r="V580" s="33"/>
      <c r="W580" s="33"/>
      <c r="X580" s="35"/>
      <c r="Y580" s="35"/>
      <c r="Z580" s="35"/>
      <c r="AA580" s="35"/>
      <c r="AB580" s="35"/>
      <c r="AC580" s="35"/>
      <c r="AD580" s="35"/>
      <c r="AF580" s="35"/>
      <c r="AJ580" s="51"/>
      <c r="AK580" s="52"/>
      <c r="AL580" s="35"/>
      <c r="AM580" s="35"/>
    </row>
    <row r="581" spans="5:39" x14ac:dyDescent="0.35">
      <c r="E581" s="35"/>
      <c r="F581" s="35"/>
      <c r="G581" s="35"/>
      <c r="H581" s="35"/>
      <c r="I581" s="35"/>
      <c r="J581" s="35"/>
      <c r="K581" s="35"/>
      <c r="L581" s="33"/>
      <c r="M581" s="32"/>
      <c r="N581" s="32"/>
      <c r="O581" s="35"/>
      <c r="P581" s="33"/>
      <c r="Q581" s="33"/>
      <c r="R581" s="33"/>
      <c r="S581" s="33"/>
      <c r="T581" s="89"/>
      <c r="U581" s="89"/>
      <c r="V581" s="33"/>
      <c r="W581" s="33"/>
      <c r="X581" s="35"/>
      <c r="Y581" s="35"/>
      <c r="Z581" s="35"/>
      <c r="AA581" s="35"/>
      <c r="AB581" s="35"/>
      <c r="AC581" s="35"/>
      <c r="AD581" s="35"/>
      <c r="AF581" s="35"/>
      <c r="AJ581" s="51"/>
      <c r="AK581" s="52"/>
      <c r="AL581" s="35"/>
      <c r="AM581" s="35"/>
    </row>
    <row r="582" spans="5:39" x14ac:dyDescent="0.35">
      <c r="E582" s="35"/>
      <c r="F582" s="35"/>
      <c r="G582" s="35"/>
      <c r="H582" s="35"/>
      <c r="I582" s="35"/>
      <c r="J582" s="35"/>
      <c r="K582" s="35"/>
      <c r="L582" s="33"/>
      <c r="M582" s="32"/>
      <c r="N582" s="32"/>
      <c r="O582" s="35"/>
      <c r="P582" s="33"/>
      <c r="Q582" s="33"/>
      <c r="R582" s="33"/>
      <c r="S582" s="33"/>
      <c r="T582" s="89"/>
      <c r="U582" s="89"/>
      <c r="V582" s="33"/>
      <c r="W582" s="33"/>
      <c r="X582" s="35"/>
      <c r="Y582" s="35"/>
      <c r="Z582" s="35"/>
      <c r="AA582" s="35"/>
      <c r="AB582" s="35"/>
      <c r="AC582" s="35"/>
      <c r="AD582" s="35"/>
      <c r="AF582" s="35"/>
      <c r="AJ582" s="51"/>
      <c r="AK582" s="52"/>
      <c r="AL582" s="35"/>
      <c r="AM582" s="35"/>
    </row>
    <row r="583" spans="5:39" x14ac:dyDescent="0.35">
      <c r="E583" s="35"/>
      <c r="F583" s="35"/>
      <c r="G583" s="35"/>
      <c r="H583" s="35"/>
      <c r="I583" s="35"/>
      <c r="J583" s="35"/>
      <c r="K583" s="35"/>
      <c r="L583" s="33"/>
      <c r="M583" s="32"/>
      <c r="N583" s="32"/>
      <c r="O583" s="35"/>
      <c r="P583" s="33"/>
      <c r="Q583" s="33"/>
      <c r="R583" s="33"/>
      <c r="S583" s="33"/>
      <c r="T583" s="89"/>
      <c r="U583" s="89"/>
      <c r="V583" s="33"/>
      <c r="W583" s="33"/>
      <c r="X583" s="35"/>
      <c r="Y583" s="35"/>
      <c r="Z583" s="35"/>
      <c r="AA583" s="35"/>
      <c r="AB583" s="35"/>
      <c r="AC583" s="35"/>
      <c r="AD583" s="35"/>
      <c r="AF583" s="35"/>
      <c r="AJ583" s="51"/>
      <c r="AK583" s="52"/>
      <c r="AL583" s="35"/>
      <c r="AM583" s="35"/>
    </row>
    <row r="584" spans="5:39" x14ac:dyDescent="0.35">
      <c r="E584" s="35"/>
      <c r="F584" s="35"/>
      <c r="G584" s="35"/>
      <c r="H584" s="35"/>
      <c r="I584" s="35"/>
      <c r="J584" s="35"/>
      <c r="K584" s="35"/>
      <c r="L584" s="33"/>
      <c r="M584" s="32"/>
      <c r="N584" s="32"/>
      <c r="O584" s="35"/>
      <c r="P584" s="33"/>
      <c r="Q584" s="33"/>
      <c r="R584" s="33"/>
      <c r="S584" s="33"/>
      <c r="T584" s="89"/>
      <c r="U584" s="89"/>
      <c r="V584" s="33"/>
      <c r="W584" s="33"/>
      <c r="X584" s="35"/>
      <c r="Y584" s="35"/>
      <c r="Z584" s="35"/>
      <c r="AA584" s="35"/>
      <c r="AB584" s="35"/>
      <c r="AC584" s="35"/>
      <c r="AD584" s="35"/>
      <c r="AF584" s="35"/>
      <c r="AJ584" s="51"/>
      <c r="AK584" s="52"/>
      <c r="AL584" s="35"/>
      <c r="AM584" s="35"/>
    </row>
    <row r="585" spans="5:39" x14ac:dyDescent="0.35">
      <c r="E585" s="35"/>
      <c r="F585" s="35"/>
      <c r="G585" s="35"/>
      <c r="H585" s="35"/>
      <c r="I585" s="35"/>
      <c r="J585" s="35"/>
      <c r="K585" s="35"/>
      <c r="L585" s="33"/>
      <c r="M585" s="32"/>
      <c r="N585" s="32"/>
      <c r="O585" s="35"/>
      <c r="P585" s="33"/>
      <c r="Q585" s="33"/>
      <c r="R585" s="33"/>
      <c r="S585" s="33"/>
      <c r="T585" s="89"/>
      <c r="U585" s="89"/>
      <c r="V585" s="33"/>
      <c r="W585" s="33"/>
      <c r="X585" s="35"/>
      <c r="Y585" s="35"/>
      <c r="Z585" s="35"/>
      <c r="AA585" s="35"/>
      <c r="AB585" s="35"/>
      <c r="AC585" s="35"/>
      <c r="AD585" s="35"/>
      <c r="AF585" s="35"/>
      <c r="AJ585" s="51"/>
      <c r="AK585" s="52"/>
      <c r="AL585" s="35"/>
      <c r="AM585" s="35"/>
    </row>
    <row r="586" spans="5:39" x14ac:dyDescent="0.35">
      <c r="E586" s="35"/>
      <c r="F586" s="35"/>
      <c r="G586" s="35"/>
      <c r="H586" s="35"/>
      <c r="I586" s="35"/>
      <c r="J586" s="35"/>
      <c r="K586" s="35"/>
      <c r="L586" s="33"/>
      <c r="M586" s="32"/>
      <c r="N586" s="32"/>
      <c r="O586" s="35"/>
      <c r="P586" s="33"/>
      <c r="Q586" s="33"/>
      <c r="R586" s="33"/>
      <c r="S586" s="33"/>
      <c r="T586" s="89"/>
      <c r="U586" s="89"/>
      <c r="V586" s="33"/>
      <c r="W586" s="33"/>
      <c r="X586" s="35"/>
      <c r="Y586" s="35"/>
      <c r="Z586" s="35"/>
      <c r="AA586" s="35"/>
      <c r="AB586" s="35"/>
      <c r="AC586" s="35"/>
      <c r="AD586" s="35"/>
      <c r="AF586" s="35"/>
      <c r="AJ586" s="51"/>
      <c r="AK586" s="52"/>
      <c r="AL586" s="35"/>
      <c r="AM586" s="35"/>
    </row>
    <row r="587" spans="5:39" x14ac:dyDescent="0.35">
      <c r="E587" s="35"/>
      <c r="F587" s="35"/>
      <c r="G587" s="35"/>
      <c r="H587" s="35"/>
      <c r="I587" s="35"/>
      <c r="J587" s="35"/>
      <c r="K587" s="35"/>
      <c r="L587" s="33"/>
      <c r="M587" s="32"/>
      <c r="N587" s="32"/>
      <c r="O587" s="35"/>
      <c r="P587" s="33"/>
      <c r="Q587" s="33"/>
      <c r="R587" s="33"/>
      <c r="S587" s="33"/>
      <c r="T587" s="89"/>
      <c r="U587" s="89"/>
      <c r="V587" s="33"/>
      <c r="W587" s="33"/>
      <c r="X587" s="35"/>
      <c r="Y587" s="35"/>
      <c r="Z587" s="35"/>
      <c r="AA587" s="35"/>
      <c r="AB587" s="35"/>
      <c r="AC587" s="35"/>
      <c r="AD587" s="35"/>
      <c r="AF587" s="35"/>
      <c r="AJ587" s="51"/>
      <c r="AK587" s="52"/>
      <c r="AL587" s="35"/>
      <c r="AM587" s="35"/>
    </row>
    <row r="588" spans="5:39" x14ac:dyDescent="0.35">
      <c r="E588" s="35"/>
      <c r="F588" s="35"/>
      <c r="G588" s="35"/>
      <c r="H588" s="35"/>
      <c r="I588" s="35"/>
      <c r="J588" s="35"/>
      <c r="K588" s="35"/>
      <c r="L588" s="33"/>
      <c r="M588" s="32"/>
      <c r="N588" s="32"/>
      <c r="O588" s="35"/>
      <c r="P588" s="33"/>
      <c r="Q588" s="33"/>
      <c r="R588" s="33"/>
      <c r="S588" s="33"/>
      <c r="T588" s="89"/>
      <c r="U588" s="89"/>
      <c r="V588" s="33"/>
      <c r="W588" s="33"/>
      <c r="X588" s="35"/>
      <c r="Y588" s="35"/>
      <c r="Z588" s="35"/>
      <c r="AA588" s="35"/>
      <c r="AB588" s="35"/>
      <c r="AC588" s="35"/>
      <c r="AD588" s="35"/>
      <c r="AF588" s="35"/>
      <c r="AJ588" s="51"/>
      <c r="AK588" s="52"/>
      <c r="AL588" s="35"/>
      <c r="AM588" s="35"/>
    </row>
    <row r="589" spans="5:39" x14ac:dyDescent="0.35">
      <c r="E589" s="35"/>
      <c r="F589" s="35"/>
      <c r="G589" s="35"/>
      <c r="H589" s="35"/>
      <c r="I589" s="35"/>
      <c r="J589" s="35"/>
      <c r="K589" s="35"/>
      <c r="L589" s="33"/>
      <c r="M589" s="32"/>
      <c r="N589" s="32"/>
      <c r="O589" s="35"/>
      <c r="P589" s="33"/>
      <c r="Q589" s="33"/>
      <c r="R589" s="33"/>
      <c r="S589" s="33"/>
      <c r="T589" s="89"/>
      <c r="U589" s="89"/>
      <c r="V589" s="33"/>
      <c r="W589" s="33"/>
      <c r="X589" s="35"/>
      <c r="Y589" s="35"/>
      <c r="Z589" s="35"/>
      <c r="AA589" s="35"/>
      <c r="AB589" s="35"/>
      <c r="AC589" s="35"/>
      <c r="AD589" s="35"/>
      <c r="AF589" s="35"/>
      <c r="AJ589" s="51"/>
      <c r="AK589" s="52"/>
      <c r="AL589" s="35"/>
      <c r="AM589" s="35"/>
    </row>
    <row r="590" spans="5:39" x14ac:dyDescent="0.35">
      <c r="E590" s="35"/>
      <c r="F590" s="35"/>
      <c r="G590" s="35"/>
      <c r="H590" s="35"/>
      <c r="I590" s="35"/>
      <c r="J590" s="35"/>
      <c r="K590" s="35"/>
      <c r="L590" s="33"/>
      <c r="M590" s="32"/>
      <c r="N590" s="32"/>
      <c r="O590" s="35"/>
      <c r="P590" s="33"/>
      <c r="Q590" s="33"/>
      <c r="R590" s="33"/>
      <c r="S590" s="33"/>
      <c r="T590" s="89"/>
      <c r="U590" s="89"/>
      <c r="V590" s="33"/>
      <c r="W590" s="33"/>
      <c r="X590" s="35"/>
      <c r="Y590" s="35"/>
      <c r="Z590" s="35"/>
      <c r="AA590" s="35"/>
      <c r="AB590" s="35"/>
      <c r="AC590" s="35"/>
      <c r="AD590" s="35"/>
      <c r="AF590" s="35"/>
      <c r="AJ590" s="51"/>
      <c r="AK590" s="52"/>
      <c r="AL590" s="35"/>
      <c r="AM590" s="35"/>
    </row>
    <row r="591" spans="5:39" x14ac:dyDescent="0.35">
      <c r="E591" s="35"/>
      <c r="F591" s="35"/>
      <c r="G591" s="35"/>
      <c r="H591" s="35"/>
      <c r="I591" s="35"/>
      <c r="J591" s="35"/>
      <c r="K591" s="35"/>
      <c r="L591" s="33"/>
      <c r="M591" s="32"/>
      <c r="N591" s="32"/>
      <c r="O591" s="35"/>
      <c r="P591" s="33"/>
      <c r="Q591" s="33"/>
      <c r="R591" s="33"/>
      <c r="S591" s="33"/>
      <c r="T591" s="89"/>
      <c r="U591" s="89"/>
      <c r="V591" s="33"/>
      <c r="W591" s="33"/>
      <c r="X591" s="35"/>
      <c r="Y591" s="35"/>
      <c r="Z591" s="35"/>
      <c r="AA591" s="35"/>
      <c r="AB591" s="35"/>
      <c r="AC591" s="35"/>
      <c r="AD591" s="35"/>
      <c r="AF591" s="35"/>
      <c r="AJ591" s="51"/>
      <c r="AK591" s="52"/>
      <c r="AL591" s="35"/>
      <c r="AM591" s="35"/>
    </row>
    <row r="592" spans="5:39" x14ac:dyDescent="0.35">
      <c r="E592" s="35"/>
      <c r="F592" s="35"/>
      <c r="G592" s="35"/>
      <c r="H592" s="35"/>
      <c r="I592" s="35"/>
      <c r="J592" s="35"/>
      <c r="K592" s="35"/>
      <c r="L592" s="33"/>
      <c r="M592" s="32"/>
      <c r="N592" s="32"/>
      <c r="O592" s="35"/>
      <c r="P592" s="33"/>
      <c r="Q592" s="33"/>
      <c r="R592" s="33"/>
      <c r="S592" s="33"/>
      <c r="T592" s="89"/>
      <c r="U592" s="89"/>
      <c r="V592" s="33"/>
      <c r="W592" s="33"/>
      <c r="X592" s="35"/>
      <c r="Y592" s="35"/>
      <c r="Z592" s="35"/>
      <c r="AA592" s="35"/>
      <c r="AB592" s="35"/>
      <c r="AC592" s="35"/>
      <c r="AD592" s="35"/>
      <c r="AF592" s="35"/>
      <c r="AJ592" s="51"/>
      <c r="AK592" s="52"/>
      <c r="AL592" s="35"/>
      <c r="AM592" s="35"/>
    </row>
    <row r="593" spans="5:39" x14ac:dyDescent="0.35">
      <c r="E593" s="35"/>
      <c r="F593" s="35"/>
      <c r="G593" s="35"/>
      <c r="H593" s="35"/>
      <c r="I593" s="35"/>
      <c r="J593" s="35"/>
      <c r="K593" s="35"/>
      <c r="L593" s="33"/>
      <c r="M593" s="32"/>
      <c r="N593" s="32"/>
      <c r="O593" s="35"/>
      <c r="P593" s="33"/>
      <c r="Q593" s="33"/>
      <c r="R593" s="33"/>
      <c r="S593" s="33"/>
      <c r="T593" s="89"/>
      <c r="U593" s="89"/>
      <c r="V593" s="33"/>
      <c r="W593" s="33"/>
      <c r="X593" s="35"/>
      <c r="Y593" s="35"/>
      <c r="Z593" s="35"/>
      <c r="AA593" s="35"/>
      <c r="AB593" s="35"/>
      <c r="AC593" s="35"/>
      <c r="AD593" s="35"/>
      <c r="AF593" s="35"/>
      <c r="AJ593" s="51"/>
      <c r="AK593" s="52"/>
      <c r="AL593" s="35"/>
      <c r="AM593" s="35"/>
    </row>
    <row r="594" spans="5:39" x14ac:dyDescent="0.35">
      <c r="E594" s="35"/>
      <c r="F594" s="35"/>
      <c r="G594" s="35"/>
      <c r="H594" s="35"/>
      <c r="I594" s="35"/>
      <c r="J594" s="35"/>
      <c r="K594" s="35"/>
      <c r="L594" s="33"/>
      <c r="M594" s="32"/>
      <c r="N594" s="32"/>
      <c r="O594" s="35"/>
      <c r="P594" s="33"/>
      <c r="Q594" s="33"/>
      <c r="R594" s="33"/>
      <c r="S594" s="33"/>
      <c r="T594" s="89"/>
      <c r="U594" s="89"/>
      <c r="V594" s="33"/>
      <c r="W594" s="33"/>
      <c r="X594" s="35"/>
      <c r="Y594" s="35"/>
      <c r="Z594" s="35"/>
      <c r="AA594" s="35"/>
      <c r="AB594" s="35"/>
      <c r="AC594" s="35"/>
      <c r="AD594" s="35"/>
      <c r="AF594" s="35"/>
      <c r="AJ594" s="51"/>
      <c r="AK594" s="52"/>
      <c r="AL594" s="35"/>
      <c r="AM594" s="35"/>
    </row>
    <row r="595" spans="5:39" x14ac:dyDescent="0.35">
      <c r="E595" s="35"/>
      <c r="F595" s="35"/>
      <c r="G595" s="35"/>
      <c r="H595" s="35"/>
      <c r="I595" s="35"/>
      <c r="J595" s="35"/>
      <c r="K595" s="35"/>
      <c r="L595" s="33"/>
      <c r="M595" s="32"/>
      <c r="N595" s="32"/>
      <c r="O595" s="35"/>
      <c r="P595" s="33"/>
      <c r="Q595" s="33"/>
      <c r="R595" s="33"/>
      <c r="S595" s="33"/>
      <c r="T595" s="89"/>
      <c r="U595" s="89"/>
      <c r="V595" s="33"/>
      <c r="W595" s="33"/>
      <c r="X595" s="35"/>
      <c r="Y595" s="35"/>
      <c r="Z595" s="35"/>
      <c r="AA595" s="35"/>
      <c r="AB595" s="35"/>
      <c r="AC595" s="35"/>
      <c r="AD595" s="35"/>
      <c r="AF595" s="35"/>
      <c r="AJ595" s="51"/>
      <c r="AK595" s="52"/>
      <c r="AL595" s="35"/>
      <c r="AM595" s="35"/>
    </row>
    <row r="596" spans="5:39" x14ac:dyDescent="0.35">
      <c r="E596" s="35"/>
      <c r="F596" s="35"/>
      <c r="G596" s="35"/>
      <c r="H596" s="35"/>
      <c r="I596" s="35"/>
      <c r="J596" s="35"/>
      <c r="K596" s="35"/>
      <c r="L596" s="33"/>
      <c r="M596" s="32"/>
      <c r="N596" s="32"/>
      <c r="O596" s="35"/>
      <c r="P596" s="33"/>
      <c r="Q596" s="33"/>
      <c r="R596" s="33"/>
      <c r="S596" s="33"/>
      <c r="T596" s="89"/>
      <c r="U596" s="89"/>
      <c r="V596" s="33"/>
      <c r="W596" s="33"/>
      <c r="X596" s="35"/>
      <c r="Y596" s="35"/>
      <c r="Z596" s="35"/>
      <c r="AA596" s="35"/>
      <c r="AB596" s="35"/>
      <c r="AC596" s="35"/>
      <c r="AD596" s="35"/>
      <c r="AF596" s="35"/>
      <c r="AJ596" s="51"/>
      <c r="AK596" s="52"/>
      <c r="AL596" s="35"/>
      <c r="AM596" s="35"/>
    </row>
    <row r="597" spans="5:39" x14ac:dyDescent="0.35">
      <c r="E597" s="35"/>
      <c r="F597" s="35"/>
      <c r="G597" s="35"/>
      <c r="H597" s="35"/>
      <c r="I597" s="35"/>
      <c r="J597" s="35"/>
      <c r="K597" s="35"/>
      <c r="L597" s="33"/>
      <c r="M597" s="32"/>
      <c r="N597" s="32"/>
      <c r="O597" s="35"/>
      <c r="P597" s="33"/>
      <c r="Q597" s="33"/>
      <c r="R597" s="33"/>
      <c r="S597" s="33"/>
      <c r="T597" s="89"/>
      <c r="U597" s="89"/>
      <c r="V597" s="33"/>
      <c r="W597" s="33"/>
      <c r="X597" s="35"/>
      <c r="Y597" s="35"/>
      <c r="Z597" s="35"/>
      <c r="AA597" s="35"/>
      <c r="AB597" s="35"/>
      <c r="AC597" s="35"/>
      <c r="AD597" s="35"/>
      <c r="AF597" s="35"/>
      <c r="AJ597" s="51"/>
      <c r="AK597" s="52"/>
      <c r="AL597" s="35"/>
      <c r="AM597" s="35"/>
    </row>
    <row r="598" spans="5:39" x14ac:dyDescent="0.35">
      <c r="E598" s="35"/>
      <c r="F598" s="35"/>
      <c r="G598" s="35"/>
      <c r="H598" s="35"/>
      <c r="I598" s="35"/>
      <c r="J598" s="35"/>
      <c r="K598" s="35"/>
      <c r="L598" s="33"/>
      <c r="M598" s="32"/>
      <c r="N598" s="32"/>
      <c r="O598" s="35"/>
      <c r="P598" s="33"/>
      <c r="Q598" s="33"/>
      <c r="R598" s="33"/>
      <c r="S598" s="33"/>
      <c r="T598" s="89"/>
      <c r="U598" s="89"/>
      <c r="V598" s="33"/>
      <c r="W598" s="33"/>
      <c r="X598" s="35"/>
      <c r="Y598" s="35"/>
      <c r="Z598" s="35"/>
      <c r="AA598" s="35"/>
      <c r="AB598" s="35"/>
      <c r="AC598" s="35"/>
      <c r="AD598" s="35"/>
      <c r="AF598" s="35"/>
      <c r="AJ598" s="51"/>
      <c r="AK598" s="52"/>
      <c r="AL598" s="35"/>
      <c r="AM598" s="35"/>
    </row>
    <row r="599" spans="5:39" x14ac:dyDescent="0.35">
      <c r="E599" s="35"/>
      <c r="F599" s="35"/>
      <c r="G599" s="35"/>
      <c r="H599" s="35"/>
      <c r="I599" s="35"/>
      <c r="J599" s="35"/>
      <c r="K599" s="35"/>
      <c r="L599" s="33"/>
      <c r="M599" s="32"/>
      <c r="N599" s="32"/>
      <c r="O599" s="35"/>
      <c r="P599" s="33"/>
      <c r="Q599" s="33"/>
      <c r="R599" s="33"/>
      <c r="S599" s="33"/>
      <c r="T599" s="89"/>
      <c r="U599" s="89"/>
      <c r="V599" s="33"/>
      <c r="W599" s="33"/>
      <c r="X599" s="35"/>
      <c r="Y599" s="35"/>
      <c r="Z599" s="35"/>
      <c r="AA599" s="35"/>
      <c r="AB599" s="35"/>
      <c r="AC599" s="35"/>
      <c r="AD599" s="35"/>
      <c r="AF599" s="35"/>
      <c r="AJ599" s="51"/>
      <c r="AK599" s="52"/>
      <c r="AL599" s="35"/>
      <c r="AM599" s="35"/>
    </row>
    <row r="600" spans="5:39" x14ac:dyDescent="0.35">
      <c r="E600" s="35"/>
      <c r="F600" s="35"/>
      <c r="G600" s="35"/>
      <c r="H600" s="35"/>
      <c r="I600" s="35"/>
      <c r="J600" s="35"/>
      <c r="K600" s="35"/>
      <c r="L600" s="33"/>
      <c r="M600" s="32"/>
      <c r="N600" s="32"/>
      <c r="O600" s="35"/>
      <c r="P600" s="33"/>
      <c r="Q600" s="33"/>
      <c r="R600" s="33"/>
      <c r="S600" s="33"/>
      <c r="T600" s="89"/>
      <c r="U600" s="89"/>
      <c r="V600" s="33"/>
      <c r="W600" s="33"/>
      <c r="X600" s="35"/>
      <c r="Y600" s="35"/>
      <c r="Z600" s="35"/>
      <c r="AA600" s="35"/>
      <c r="AB600" s="35"/>
      <c r="AC600" s="35"/>
      <c r="AD600" s="35"/>
      <c r="AF600" s="35"/>
      <c r="AJ600" s="51"/>
      <c r="AK600" s="52"/>
      <c r="AL600" s="35"/>
      <c r="AM600" s="35"/>
    </row>
    <row r="601" spans="5:39" x14ac:dyDescent="0.35">
      <c r="E601" s="35"/>
      <c r="F601" s="35"/>
      <c r="G601" s="35"/>
      <c r="H601" s="35"/>
      <c r="I601" s="35"/>
      <c r="J601" s="35"/>
      <c r="K601" s="35"/>
      <c r="L601" s="33"/>
      <c r="M601" s="32"/>
      <c r="N601" s="32"/>
      <c r="O601" s="35"/>
      <c r="P601" s="33"/>
      <c r="Q601" s="33"/>
      <c r="R601" s="33"/>
      <c r="S601" s="33"/>
      <c r="T601" s="89"/>
      <c r="U601" s="89"/>
      <c r="V601" s="33"/>
      <c r="W601" s="33"/>
      <c r="X601" s="35"/>
      <c r="Y601" s="35"/>
      <c r="Z601" s="35"/>
      <c r="AA601" s="35"/>
      <c r="AB601" s="35"/>
      <c r="AC601" s="35"/>
      <c r="AD601" s="35"/>
      <c r="AF601" s="35"/>
      <c r="AJ601" s="51"/>
      <c r="AK601" s="52"/>
      <c r="AL601" s="35"/>
      <c r="AM601" s="35"/>
    </row>
    <row r="602" spans="5:39" x14ac:dyDescent="0.35">
      <c r="E602" s="35"/>
      <c r="F602" s="35"/>
      <c r="G602" s="35"/>
      <c r="H602" s="35"/>
      <c r="I602" s="35"/>
      <c r="J602" s="35"/>
      <c r="K602" s="35"/>
      <c r="L602" s="33"/>
      <c r="M602" s="32"/>
      <c r="N602" s="32"/>
      <c r="O602" s="35"/>
      <c r="P602" s="33"/>
      <c r="Q602" s="33"/>
      <c r="R602" s="33"/>
      <c r="S602" s="33"/>
      <c r="T602" s="89"/>
      <c r="U602" s="89"/>
      <c r="V602" s="33"/>
      <c r="W602" s="33"/>
      <c r="X602" s="35"/>
      <c r="Y602" s="35"/>
      <c r="Z602" s="35"/>
      <c r="AA602" s="35"/>
      <c r="AB602" s="35"/>
      <c r="AC602" s="35"/>
      <c r="AD602" s="35"/>
      <c r="AF602" s="35"/>
      <c r="AJ602" s="51"/>
      <c r="AK602" s="52"/>
      <c r="AL602" s="35"/>
      <c r="AM602" s="35"/>
    </row>
    <row r="603" spans="5:39" x14ac:dyDescent="0.35">
      <c r="E603" s="35"/>
      <c r="F603" s="35"/>
      <c r="G603" s="35"/>
      <c r="H603" s="35"/>
      <c r="I603" s="35"/>
      <c r="J603" s="35"/>
      <c r="K603" s="35"/>
      <c r="L603" s="33"/>
      <c r="M603" s="32"/>
      <c r="N603" s="32"/>
      <c r="O603" s="35"/>
      <c r="P603" s="33"/>
      <c r="Q603" s="33"/>
      <c r="R603" s="33"/>
      <c r="S603" s="33"/>
      <c r="T603" s="89"/>
      <c r="U603" s="89"/>
      <c r="V603" s="33"/>
      <c r="W603" s="33"/>
      <c r="X603" s="35"/>
      <c r="Y603" s="35"/>
      <c r="Z603" s="35"/>
      <c r="AA603" s="35"/>
      <c r="AB603" s="35"/>
      <c r="AC603" s="35"/>
      <c r="AD603" s="35"/>
      <c r="AF603" s="35"/>
      <c r="AJ603" s="51"/>
      <c r="AK603" s="52"/>
      <c r="AL603" s="35"/>
      <c r="AM603" s="35"/>
    </row>
    <row r="604" spans="5:39" x14ac:dyDescent="0.35">
      <c r="E604" s="35"/>
      <c r="F604" s="35"/>
      <c r="G604" s="35"/>
      <c r="H604" s="35"/>
      <c r="I604" s="35"/>
      <c r="J604" s="35"/>
      <c r="K604" s="35"/>
      <c r="L604" s="33"/>
      <c r="M604" s="32"/>
      <c r="N604" s="32"/>
      <c r="O604" s="35"/>
      <c r="P604" s="33"/>
      <c r="Q604" s="33"/>
      <c r="R604" s="33"/>
      <c r="S604" s="33"/>
      <c r="T604" s="89"/>
      <c r="U604" s="89"/>
      <c r="V604" s="33"/>
      <c r="W604" s="33"/>
      <c r="X604" s="35"/>
      <c r="Y604" s="35"/>
      <c r="Z604" s="35"/>
      <c r="AA604" s="35"/>
      <c r="AB604" s="35"/>
      <c r="AC604" s="35"/>
      <c r="AD604" s="35"/>
      <c r="AF604" s="35"/>
      <c r="AJ604" s="51"/>
      <c r="AK604" s="52"/>
      <c r="AL604" s="35"/>
      <c r="AM604" s="35"/>
    </row>
    <row r="605" spans="5:39" x14ac:dyDescent="0.35">
      <c r="E605" s="35"/>
      <c r="F605" s="35"/>
      <c r="G605" s="35"/>
      <c r="H605" s="35"/>
      <c r="I605" s="35"/>
      <c r="J605" s="35"/>
      <c r="K605" s="35"/>
      <c r="L605" s="33"/>
      <c r="M605" s="32"/>
      <c r="N605" s="32"/>
      <c r="O605" s="35"/>
      <c r="P605" s="33"/>
      <c r="Q605" s="33"/>
      <c r="R605" s="33"/>
      <c r="S605" s="33"/>
      <c r="T605" s="89"/>
      <c r="U605" s="89"/>
      <c r="V605" s="33"/>
      <c r="W605" s="33"/>
      <c r="X605" s="35"/>
      <c r="Y605" s="35"/>
      <c r="Z605" s="35"/>
      <c r="AA605" s="35"/>
      <c r="AB605" s="35"/>
      <c r="AC605" s="35"/>
      <c r="AD605" s="35"/>
      <c r="AF605" s="35"/>
      <c r="AJ605" s="51"/>
      <c r="AK605" s="52"/>
      <c r="AL605" s="35"/>
      <c r="AM605" s="35"/>
    </row>
    <row r="606" spans="5:39" x14ac:dyDescent="0.35">
      <c r="E606" s="35"/>
      <c r="F606" s="35"/>
      <c r="G606" s="35"/>
      <c r="H606" s="35"/>
      <c r="I606" s="35"/>
      <c r="J606" s="35"/>
      <c r="K606" s="35"/>
      <c r="L606" s="33"/>
      <c r="M606" s="32"/>
      <c r="N606" s="32"/>
      <c r="O606" s="35"/>
      <c r="P606" s="33"/>
      <c r="Q606" s="33"/>
      <c r="R606" s="33"/>
      <c r="S606" s="33"/>
      <c r="T606" s="89"/>
      <c r="U606" s="89"/>
      <c r="V606" s="33"/>
      <c r="W606" s="33"/>
      <c r="X606" s="35"/>
      <c r="Y606" s="35"/>
      <c r="Z606" s="35"/>
      <c r="AA606" s="35"/>
      <c r="AB606" s="35"/>
      <c r="AC606" s="35"/>
      <c r="AD606" s="35"/>
      <c r="AF606" s="35"/>
      <c r="AJ606" s="51"/>
      <c r="AK606" s="52"/>
      <c r="AL606" s="35"/>
      <c r="AM606" s="35"/>
    </row>
    <row r="607" spans="5:39" x14ac:dyDescent="0.35">
      <c r="E607" s="35"/>
      <c r="F607" s="35"/>
      <c r="G607" s="35"/>
      <c r="H607" s="35"/>
      <c r="I607" s="35"/>
      <c r="J607" s="35"/>
      <c r="K607" s="35"/>
      <c r="L607" s="33"/>
      <c r="M607" s="32"/>
      <c r="N607" s="32"/>
      <c r="O607" s="35"/>
      <c r="P607" s="33"/>
      <c r="Q607" s="33"/>
      <c r="R607" s="33"/>
      <c r="S607" s="33"/>
      <c r="T607" s="89"/>
      <c r="U607" s="89"/>
      <c r="V607" s="33"/>
      <c r="W607" s="33"/>
      <c r="X607" s="35"/>
      <c r="Y607" s="35"/>
      <c r="Z607" s="35"/>
      <c r="AA607" s="35"/>
      <c r="AB607" s="35"/>
      <c r="AC607" s="35"/>
      <c r="AD607" s="35"/>
      <c r="AF607" s="35"/>
      <c r="AJ607" s="51"/>
      <c r="AK607" s="52"/>
      <c r="AL607" s="35"/>
      <c r="AM607" s="35"/>
    </row>
    <row r="608" spans="5:39" x14ac:dyDescent="0.35">
      <c r="E608" s="35"/>
      <c r="F608" s="35"/>
      <c r="G608" s="35"/>
      <c r="H608" s="35"/>
      <c r="I608" s="35"/>
      <c r="J608" s="35"/>
      <c r="K608" s="35"/>
      <c r="L608" s="33"/>
      <c r="M608" s="32"/>
      <c r="N608" s="32"/>
      <c r="O608" s="35"/>
      <c r="P608" s="33"/>
      <c r="Q608" s="33"/>
      <c r="R608" s="33"/>
      <c r="S608" s="33"/>
      <c r="T608" s="89"/>
      <c r="U608" s="89"/>
      <c r="V608" s="33"/>
      <c r="W608" s="33"/>
      <c r="X608" s="35"/>
      <c r="Y608" s="35"/>
      <c r="Z608" s="35"/>
      <c r="AA608" s="35"/>
      <c r="AB608" s="35"/>
      <c r="AC608" s="35"/>
      <c r="AD608" s="35"/>
      <c r="AF608" s="35"/>
      <c r="AJ608" s="51"/>
      <c r="AK608" s="52"/>
      <c r="AL608" s="35"/>
      <c r="AM608" s="35"/>
    </row>
    <row r="609" spans="5:39" x14ac:dyDescent="0.35">
      <c r="E609" s="35"/>
      <c r="F609" s="35"/>
      <c r="G609" s="35"/>
      <c r="H609" s="35"/>
      <c r="I609" s="35"/>
      <c r="J609" s="35"/>
      <c r="K609" s="35"/>
      <c r="L609" s="33"/>
      <c r="M609" s="32"/>
      <c r="N609" s="32"/>
      <c r="O609" s="35"/>
      <c r="P609" s="33"/>
      <c r="Q609" s="33"/>
      <c r="R609" s="33"/>
      <c r="S609" s="33"/>
      <c r="T609" s="89"/>
      <c r="U609" s="89"/>
      <c r="V609" s="33"/>
      <c r="W609" s="33"/>
      <c r="X609" s="35"/>
      <c r="Y609" s="35"/>
      <c r="Z609" s="35"/>
      <c r="AA609" s="35"/>
      <c r="AB609" s="35"/>
      <c r="AC609" s="35"/>
      <c r="AD609" s="35"/>
      <c r="AF609" s="35"/>
      <c r="AJ609" s="51"/>
      <c r="AK609" s="52"/>
      <c r="AL609" s="35"/>
      <c r="AM609" s="35"/>
    </row>
    <row r="610" spans="5:39" x14ac:dyDescent="0.35">
      <c r="E610" s="35"/>
      <c r="F610" s="35"/>
      <c r="G610" s="35"/>
      <c r="H610" s="35"/>
      <c r="I610" s="35"/>
      <c r="J610" s="35"/>
      <c r="K610" s="35"/>
      <c r="L610" s="33"/>
      <c r="M610" s="32"/>
      <c r="N610" s="32"/>
      <c r="O610" s="35"/>
      <c r="P610" s="33"/>
      <c r="Q610" s="33"/>
      <c r="R610" s="33"/>
      <c r="S610" s="33"/>
      <c r="T610" s="89"/>
      <c r="U610" s="89"/>
      <c r="V610" s="33"/>
      <c r="W610" s="33"/>
      <c r="X610" s="35"/>
      <c r="Y610" s="35"/>
      <c r="Z610" s="35"/>
      <c r="AA610" s="35"/>
      <c r="AB610" s="35"/>
      <c r="AC610" s="35"/>
      <c r="AD610" s="35"/>
      <c r="AF610" s="35"/>
      <c r="AJ610" s="51"/>
      <c r="AK610" s="52"/>
      <c r="AL610" s="35"/>
      <c r="AM610" s="35"/>
    </row>
    <row r="611" spans="5:39" x14ac:dyDescent="0.35">
      <c r="E611" s="35"/>
      <c r="F611" s="35"/>
      <c r="G611" s="35"/>
      <c r="H611" s="35"/>
      <c r="I611" s="35"/>
      <c r="J611" s="35"/>
      <c r="K611" s="35"/>
      <c r="L611" s="33"/>
      <c r="M611" s="32"/>
      <c r="N611" s="32"/>
      <c r="O611" s="35"/>
      <c r="P611" s="33"/>
      <c r="Q611" s="33"/>
      <c r="R611" s="33"/>
      <c r="S611" s="33"/>
      <c r="T611" s="89"/>
      <c r="U611" s="89"/>
      <c r="V611" s="33"/>
      <c r="W611" s="33"/>
      <c r="X611" s="35"/>
      <c r="Y611" s="35"/>
      <c r="Z611" s="35"/>
      <c r="AA611" s="35"/>
      <c r="AB611" s="35"/>
      <c r="AC611" s="35"/>
      <c r="AD611" s="35"/>
      <c r="AF611" s="35"/>
      <c r="AJ611" s="51"/>
      <c r="AK611" s="52"/>
      <c r="AL611" s="35"/>
      <c r="AM611" s="35"/>
    </row>
    <row r="612" spans="5:39" x14ac:dyDescent="0.35">
      <c r="E612" s="35"/>
      <c r="F612" s="35"/>
      <c r="G612" s="35"/>
      <c r="H612" s="35"/>
      <c r="I612" s="35"/>
      <c r="J612" s="35"/>
      <c r="K612" s="35"/>
      <c r="L612" s="33"/>
      <c r="M612" s="32"/>
      <c r="N612" s="32"/>
      <c r="O612" s="35"/>
      <c r="P612" s="33"/>
      <c r="Q612" s="33"/>
      <c r="R612" s="33"/>
      <c r="S612" s="33"/>
      <c r="T612" s="89"/>
      <c r="U612" s="89"/>
      <c r="V612" s="33"/>
      <c r="W612" s="33"/>
      <c r="X612" s="35"/>
      <c r="Y612" s="35"/>
      <c r="Z612" s="35"/>
      <c r="AA612" s="35"/>
      <c r="AB612" s="35"/>
      <c r="AC612" s="35"/>
      <c r="AD612" s="35"/>
      <c r="AF612" s="35"/>
      <c r="AJ612" s="51"/>
      <c r="AK612" s="52"/>
      <c r="AL612" s="35"/>
      <c r="AM612" s="35"/>
    </row>
    <row r="613" spans="5:39" x14ac:dyDescent="0.35">
      <c r="E613" s="35"/>
      <c r="F613" s="35"/>
      <c r="G613" s="35"/>
      <c r="H613" s="35"/>
      <c r="I613" s="35"/>
      <c r="J613" s="35"/>
      <c r="K613" s="35"/>
      <c r="L613" s="33"/>
      <c r="M613" s="32"/>
      <c r="N613" s="32"/>
      <c r="O613" s="35"/>
      <c r="P613" s="33"/>
      <c r="Q613" s="33"/>
      <c r="R613" s="33"/>
      <c r="S613" s="33"/>
      <c r="T613" s="89"/>
      <c r="U613" s="89"/>
      <c r="V613" s="33"/>
      <c r="W613" s="33"/>
      <c r="X613" s="35"/>
      <c r="Y613" s="35"/>
      <c r="Z613" s="35"/>
      <c r="AA613" s="35"/>
      <c r="AB613" s="35"/>
      <c r="AC613" s="35"/>
      <c r="AD613" s="35"/>
      <c r="AF613" s="35"/>
      <c r="AJ613" s="51"/>
      <c r="AK613" s="52"/>
      <c r="AL613" s="35"/>
      <c r="AM613" s="35"/>
    </row>
    <row r="614" spans="5:39" x14ac:dyDescent="0.35">
      <c r="E614" s="35"/>
      <c r="F614" s="35"/>
      <c r="G614" s="35"/>
      <c r="H614" s="35"/>
      <c r="I614" s="35"/>
      <c r="J614" s="35"/>
      <c r="K614" s="35"/>
      <c r="L614" s="33"/>
      <c r="M614" s="32"/>
      <c r="N614" s="32"/>
      <c r="O614" s="35"/>
      <c r="P614" s="33"/>
      <c r="Q614" s="33"/>
      <c r="R614" s="33"/>
      <c r="S614" s="33"/>
      <c r="T614" s="89"/>
      <c r="U614" s="89"/>
      <c r="V614" s="33"/>
      <c r="W614" s="33"/>
      <c r="X614" s="35"/>
      <c r="Y614" s="35"/>
      <c r="Z614" s="35"/>
      <c r="AA614" s="35"/>
      <c r="AB614" s="35"/>
      <c r="AC614" s="35"/>
      <c r="AD614" s="35"/>
      <c r="AF614" s="35"/>
      <c r="AJ614" s="51"/>
      <c r="AK614" s="52"/>
      <c r="AL614" s="35"/>
      <c r="AM614" s="35"/>
    </row>
    <row r="615" spans="5:39" x14ac:dyDescent="0.35">
      <c r="E615" s="35"/>
      <c r="F615" s="35"/>
      <c r="G615" s="35"/>
      <c r="H615" s="35"/>
      <c r="I615" s="35"/>
      <c r="J615" s="35"/>
      <c r="K615" s="35"/>
      <c r="L615" s="33"/>
      <c r="M615" s="32"/>
      <c r="N615" s="32"/>
      <c r="O615" s="35"/>
      <c r="P615" s="33"/>
      <c r="Q615" s="33"/>
      <c r="R615" s="33"/>
      <c r="S615" s="33"/>
      <c r="T615" s="89"/>
      <c r="U615" s="89"/>
      <c r="V615" s="33"/>
      <c r="W615" s="33"/>
      <c r="X615" s="35"/>
      <c r="Y615" s="35"/>
      <c r="Z615" s="35"/>
      <c r="AA615" s="35"/>
      <c r="AB615" s="35"/>
      <c r="AC615" s="35"/>
      <c r="AD615" s="35"/>
      <c r="AF615" s="35"/>
      <c r="AJ615" s="51"/>
      <c r="AK615" s="52"/>
      <c r="AL615" s="35"/>
      <c r="AM615" s="35"/>
    </row>
    <row r="616" spans="5:39" x14ac:dyDescent="0.35">
      <c r="E616" s="35"/>
      <c r="F616" s="35"/>
      <c r="G616" s="35"/>
      <c r="H616" s="35"/>
      <c r="I616" s="35"/>
      <c r="J616" s="35"/>
      <c r="K616" s="35"/>
      <c r="L616" s="33"/>
      <c r="M616" s="32"/>
      <c r="N616" s="32"/>
      <c r="O616" s="35"/>
      <c r="P616" s="33"/>
      <c r="Q616" s="33"/>
      <c r="R616" s="33"/>
      <c r="S616" s="33"/>
      <c r="T616" s="89"/>
      <c r="U616" s="89"/>
      <c r="V616" s="33"/>
      <c r="W616" s="33"/>
      <c r="X616" s="35"/>
      <c r="Y616" s="35"/>
      <c r="Z616" s="35"/>
      <c r="AA616" s="35"/>
      <c r="AB616" s="35"/>
      <c r="AC616" s="35"/>
      <c r="AD616" s="35"/>
      <c r="AF616" s="35"/>
      <c r="AJ616" s="51"/>
      <c r="AK616" s="52"/>
      <c r="AL616" s="35"/>
      <c r="AM616" s="35"/>
    </row>
    <row r="617" spans="5:39" x14ac:dyDescent="0.35">
      <c r="E617" s="35"/>
      <c r="F617" s="35"/>
      <c r="G617" s="35"/>
      <c r="H617" s="35"/>
      <c r="I617" s="35"/>
      <c r="J617" s="35"/>
      <c r="K617" s="35"/>
      <c r="L617" s="33"/>
      <c r="M617" s="32"/>
      <c r="N617" s="32"/>
      <c r="O617" s="35"/>
      <c r="P617" s="33"/>
      <c r="Q617" s="33"/>
      <c r="R617" s="33"/>
      <c r="S617" s="33"/>
      <c r="T617" s="89"/>
      <c r="U617" s="89"/>
      <c r="V617" s="33"/>
      <c r="W617" s="33"/>
      <c r="X617" s="35"/>
      <c r="Y617" s="35"/>
      <c r="Z617" s="35"/>
      <c r="AA617" s="35"/>
      <c r="AB617" s="35"/>
      <c r="AC617" s="35"/>
      <c r="AD617" s="35"/>
      <c r="AF617" s="35"/>
      <c r="AJ617" s="51"/>
      <c r="AK617" s="52"/>
      <c r="AL617" s="35"/>
      <c r="AM617" s="35"/>
    </row>
    <row r="618" spans="5:39" x14ac:dyDescent="0.35">
      <c r="E618" s="35"/>
      <c r="F618" s="35"/>
      <c r="G618" s="35"/>
      <c r="H618" s="35"/>
      <c r="I618" s="35"/>
      <c r="J618" s="35"/>
      <c r="K618" s="35"/>
      <c r="L618" s="33"/>
      <c r="M618" s="32"/>
      <c r="N618" s="32"/>
      <c r="O618" s="35"/>
      <c r="P618" s="33"/>
      <c r="Q618" s="33"/>
      <c r="R618" s="33"/>
      <c r="S618" s="33"/>
      <c r="T618" s="89"/>
      <c r="U618" s="89"/>
      <c r="V618" s="33"/>
      <c r="W618" s="33"/>
      <c r="X618" s="35"/>
      <c r="Y618" s="35"/>
      <c r="Z618" s="35"/>
      <c r="AA618" s="35"/>
      <c r="AB618" s="35"/>
      <c r="AC618" s="35"/>
      <c r="AD618" s="35"/>
      <c r="AF618" s="35"/>
      <c r="AJ618" s="51"/>
      <c r="AK618" s="52"/>
      <c r="AL618" s="35"/>
      <c r="AM618" s="35"/>
    </row>
    <row r="619" spans="5:39" x14ac:dyDescent="0.35">
      <c r="E619" s="35"/>
      <c r="F619" s="35"/>
      <c r="G619" s="35"/>
      <c r="H619" s="35"/>
      <c r="I619" s="35"/>
      <c r="J619" s="35"/>
      <c r="K619" s="35"/>
      <c r="L619" s="33"/>
      <c r="M619" s="32"/>
      <c r="N619" s="32"/>
      <c r="O619" s="35"/>
      <c r="P619" s="33"/>
      <c r="Q619" s="33"/>
      <c r="R619" s="33"/>
      <c r="S619" s="33"/>
      <c r="T619" s="89"/>
      <c r="U619" s="89"/>
      <c r="V619" s="33"/>
      <c r="W619" s="33"/>
      <c r="X619" s="35"/>
      <c r="Y619" s="35"/>
      <c r="Z619" s="35"/>
      <c r="AA619" s="35"/>
      <c r="AB619" s="35"/>
      <c r="AC619" s="35"/>
      <c r="AD619" s="35"/>
      <c r="AF619" s="35"/>
      <c r="AJ619" s="51"/>
      <c r="AK619" s="52"/>
      <c r="AL619" s="35"/>
      <c r="AM619" s="35"/>
    </row>
    <row r="620" spans="5:39" x14ac:dyDescent="0.35">
      <c r="E620" s="35"/>
      <c r="F620" s="35"/>
      <c r="G620" s="35"/>
      <c r="H620" s="35"/>
      <c r="I620" s="35"/>
      <c r="J620" s="35"/>
      <c r="K620" s="35"/>
      <c r="L620" s="33"/>
      <c r="M620" s="32"/>
      <c r="N620" s="32"/>
      <c r="O620" s="35"/>
      <c r="P620" s="33"/>
      <c r="Q620" s="33"/>
      <c r="R620" s="33"/>
      <c r="S620" s="33"/>
      <c r="T620" s="89"/>
      <c r="U620" s="89"/>
      <c r="V620" s="33"/>
      <c r="W620" s="33"/>
      <c r="X620" s="35"/>
      <c r="Y620" s="35"/>
      <c r="Z620" s="35"/>
      <c r="AA620" s="35"/>
      <c r="AB620" s="35"/>
      <c r="AC620" s="35"/>
      <c r="AD620" s="35"/>
      <c r="AF620" s="35"/>
      <c r="AJ620" s="51"/>
      <c r="AK620" s="52"/>
      <c r="AL620" s="35"/>
      <c r="AM620" s="35"/>
    </row>
    <row r="621" spans="5:39" x14ac:dyDescent="0.35">
      <c r="E621" s="35"/>
      <c r="F621" s="35"/>
      <c r="G621" s="35"/>
      <c r="H621" s="35"/>
      <c r="I621" s="35"/>
      <c r="J621" s="35"/>
      <c r="K621" s="35"/>
      <c r="L621" s="33"/>
      <c r="M621" s="32"/>
      <c r="N621" s="32"/>
      <c r="O621" s="35"/>
      <c r="P621" s="33"/>
      <c r="Q621" s="33"/>
      <c r="R621" s="33"/>
      <c r="S621" s="33"/>
      <c r="T621" s="89"/>
      <c r="U621" s="89"/>
      <c r="V621" s="33"/>
      <c r="W621" s="33"/>
      <c r="X621" s="35"/>
      <c r="Y621" s="35"/>
      <c r="Z621" s="35"/>
      <c r="AA621" s="35"/>
      <c r="AB621" s="35"/>
      <c r="AC621" s="35"/>
      <c r="AD621" s="35"/>
      <c r="AF621" s="35"/>
      <c r="AJ621" s="51"/>
      <c r="AK621" s="52"/>
      <c r="AL621" s="35"/>
      <c r="AM621" s="35"/>
    </row>
    <row r="622" spans="5:39" x14ac:dyDescent="0.35">
      <c r="E622" s="35"/>
      <c r="F622" s="35"/>
      <c r="G622" s="35"/>
      <c r="H622" s="35"/>
      <c r="I622" s="35"/>
      <c r="J622" s="35"/>
      <c r="K622" s="35"/>
      <c r="L622" s="33"/>
      <c r="M622" s="32"/>
      <c r="N622" s="32"/>
      <c r="O622" s="35"/>
      <c r="P622" s="33"/>
      <c r="Q622" s="33"/>
      <c r="R622" s="33"/>
      <c r="S622" s="33"/>
      <c r="T622" s="89"/>
      <c r="U622" s="89"/>
      <c r="V622" s="33"/>
      <c r="W622" s="33"/>
      <c r="X622" s="35"/>
      <c r="Y622" s="35"/>
      <c r="Z622" s="35"/>
      <c r="AA622" s="35"/>
      <c r="AB622" s="35"/>
      <c r="AC622" s="35"/>
      <c r="AD622" s="35"/>
      <c r="AF622" s="35"/>
      <c r="AJ622" s="51"/>
      <c r="AK622" s="52"/>
      <c r="AL622" s="35"/>
      <c r="AM622" s="35"/>
    </row>
    <row r="623" spans="5:39" x14ac:dyDescent="0.35">
      <c r="E623" s="35"/>
      <c r="F623" s="35"/>
      <c r="G623" s="35"/>
      <c r="H623" s="35"/>
      <c r="I623" s="35"/>
      <c r="J623" s="35"/>
      <c r="K623" s="35"/>
      <c r="L623" s="33"/>
      <c r="M623" s="32"/>
      <c r="N623" s="32"/>
      <c r="O623" s="35"/>
      <c r="P623" s="33"/>
      <c r="Q623" s="33"/>
      <c r="R623" s="33"/>
      <c r="S623" s="33"/>
      <c r="T623" s="89"/>
      <c r="U623" s="89"/>
      <c r="V623" s="33"/>
      <c r="W623" s="33"/>
      <c r="X623" s="35"/>
      <c r="Y623" s="35"/>
      <c r="Z623" s="35"/>
      <c r="AA623" s="35"/>
      <c r="AB623" s="35"/>
      <c r="AC623" s="35"/>
      <c r="AD623" s="35"/>
      <c r="AF623" s="35"/>
      <c r="AJ623" s="51"/>
      <c r="AK623" s="52"/>
      <c r="AL623" s="35"/>
      <c r="AM623" s="35"/>
    </row>
    <row r="624" spans="5:39" x14ac:dyDescent="0.35">
      <c r="E624" s="35"/>
      <c r="F624" s="35"/>
      <c r="G624" s="35"/>
      <c r="H624" s="35"/>
      <c r="I624" s="35"/>
      <c r="J624" s="35"/>
      <c r="K624" s="35"/>
      <c r="L624" s="33"/>
      <c r="M624" s="32"/>
      <c r="N624" s="32"/>
      <c r="O624" s="35"/>
      <c r="P624" s="33"/>
      <c r="Q624" s="33"/>
      <c r="R624" s="33"/>
      <c r="S624" s="33"/>
      <c r="T624" s="89"/>
      <c r="U624" s="89"/>
      <c r="V624" s="33"/>
      <c r="W624" s="33"/>
      <c r="X624" s="35"/>
      <c r="Y624" s="35"/>
      <c r="Z624" s="35"/>
      <c r="AA624" s="35"/>
      <c r="AB624" s="35"/>
      <c r="AC624" s="35"/>
      <c r="AD624" s="35"/>
      <c r="AF624" s="35"/>
      <c r="AJ624" s="51"/>
      <c r="AK624" s="52"/>
      <c r="AL624" s="35"/>
      <c r="AM624" s="35"/>
    </row>
    <row r="625" spans="5:39" x14ac:dyDescent="0.35">
      <c r="E625" s="35"/>
      <c r="F625" s="35"/>
      <c r="G625" s="35"/>
      <c r="H625" s="35"/>
      <c r="I625" s="35"/>
      <c r="J625" s="35"/>
      <c r="K625" s="35"/>
      <c r="L625" s="33"/>
      <c r="M625" s="32"/>
      <c r="N625" s="32"/>
      <c r="O625" s="35"/>
      <c r="P625" s="33"/>
      <c r="Q625" s="33"/>
      <c r="R625" s="33"/>
      <c r="S625" s="33"/>
      <c r="T625" s="89"/>
      <c r="U625" s="89"/>
      <c r="V625" s="33"/>
      <c r="W625" s="33"/>
      <c r="X625" s="35"/>
      <c r="Y625" s="35"/>
      <c r="Z625" s="35"/>
      <c r="AA625" s="35"/>
      <c r="AB625" s="35"/>
      <c r="AC625" s="35"/>
      <c r="AD625" s="35"/>
      <c r="AF625" s="35"/>
      <c r="AJ625" s="51"/>
      <c r="AK625" s="52"/>
      <c r="AL625" s="35"/>
      <c r="AM625" s="35"/>
    </row>
    <row r="626" spans="5:39" x14ac:dyDescent="0.35">
      <c r="E626" s="35"/>
      <c r="F626" s="35"/>
      <c r="G626" s="35"/>
      <c r="H626" s="35"/>
      <c r="I626" s="35"/>
      <c r="J626" s="35"/>
      <c r="K626" s="35"/>
      <c r="L626" s="33"/>
      <c r="M626" s="32"/>
      <c r="N626" s="32"/>
      <c r="O626" s="35"/>
      <c r="P626" s="33"/>
      <c r="Q626" s="33"/>
      <c r="R626" s="33"/>
      <c r="S626" s="33"/>
      <c r="T626" s="89"/>
      <c r="U626" s="89"/>
      <c r="V626" s="33"/>
      <c r="W626" s="33"/>
      <c r="X626" s="35"/>
      <c r="Y626" s="35"/>
      <c r="Z626" s="35"/>
      <c r="AA626" s="35"/>
      <c r="AB626" s="35"/>
      <c r="AC626" s="35"/>
      <c r="AD626" s="35"/>
      <c r="AF626" s="35"/>
      <c r="AJ626" s="51"/>
      <c r="AK626" s="52"/>
      <c r="AL626" s="35"/>
      <c r="AM626" s="35"/>
    </row>
    <row r="627" spans="5:39" x14ac:dyDescent="0.35">
      <c r="E627" s="35"/>
      <c r="F627" s="35"/>
      <c r="G627" s="35"/>
      <c r="H627" s="35"/>
      <c r="I627" s="35"/>
      <c r="J627" s="35"/>
      <c r="K627" s="35"/>
      <c r="L627" s="33"/>
      <c r="M627" s="32"/>
      <c r="N627" s="32"/>
      <c r="O627" s="35"/>
      <c r="P627" s="33"/>
      <c r="Q627" s="33"/>
      <c r="R627" s="33"/>
      <c r="S627" s="33"/>
      <c r="T627" s="89"/>
      <c r="U627" s="89"/>
      <c r="V627" s="33"/>
      <c r="W627" s="33"/>
      <c r="X627" s="35"/>
      <c r="Y627" s="35"/>
      <c r="Z627" s="35"/>
      <c r="AA627" s="35"/>
      <c r="AB627" s="35"/>
      <c r="AC627" s="35"/>
      <c r="AD627" s="35"/>
      <c r="AF627" s="35"/>
      <c r="AJ627" s="51"/>
      <c r="AK627" s="52"/>
      <c r="AL627" s="35"/>
      <c r="AM627" s="35"/>
    </row>
    <row r="628" spans="5:39" x14ac:dyDescent="0.35">
      <c r="E628" s="35"/>
      <c r="F628" s="35"/>
      <c r="G628" s="35"/>
      <c r="H628" s="35"/>
      <c r="I628" s="35"/>
      <c r="J628" s="35"/>
      <c r="K628" s="35"/>
      <c r="L628" s="33"/>
      <c r="M628" s="32"/>
      <c r="N628" s="32"/>
      <c r="O628" s="35"/>
      <c r="P628" s="33"/>
      <c r="Q628" s="33"/>
      <c r="R628" s="33"/>
      <c r="S628" s="33"/>
      <c r="T628" s="89"/>
      <c r="U628" s="89"/>
      <c r="V628" s="33"/>
      <c r="W628" s="33"/>
      <c r="X628" s="35"/>
      <c r="Y628" s="35"/>
      <c r="Z628" s="35"/>
      <c r="AA628" s="35"/>
      <c r="AB628" s="35"/>
      <c r="AC628" s="35"/>
      <c r="AD628" s="35"/>
      <c r="AF628" s="35"/>
      <c r="AJ628" s="51"/>
      <c r="AK628" s="52"/>
      <c r="AL628" s="35"/>
      <c r="AM628" s="35"/>
    </row>
    <row r="629" spans="5:39" x14ac:dyDescent="0.35">
      <c r="E629" s="35"/>
      <c r="F629" s="35"/>
      <c r="G629" s="35"/>
      <c r="H629" s="35"/>
      <c r="I629" s="35"/>
      <c r="J629" s="35"/>
      <c r="K629" s="35"/>
      <c r="L629" s="33"/>
      <c r="M629" s="32"/>
      <c r="N629" s="32"/>
      <c r="O629" s="35"/>
      <c r="P629" s="33"/>
      <c r="Q629" s="33"/>
      <c r="R629" s="33"/>
      <c r="S629" s="33"/>
      <c r="T629" s="89"/>
      <c r="U629" s="89"/>
      <c r="V629" s="33"/>
      <c r="W629" s="33"/>
      <c r="X629" s="35"/>
      <c r="Y629" s="35"/>
      <c r="Z629" s="35"/>
      <c r="AA629" s="35"/>
      <c r="AB629" s="35"/>
      <c r="AC629" s="35"/>
      <c r="AD629" s="35"/>
      <c r="AF629" s="35"/>
      <c r="AJ629" s="51"/>
      <c r="AK629" s="52"/>
      <c r="AL629" s="35"/>
      <c r="AM629" s="35"/>
    </row>
    <row r="630" spans="5:39" x14ac:dyDescent="0.35">
      <c r="E630" s="35"/>
      <c r="F630" s="35"/>
      <c r="G630" s="35"/>
      <c r="H630" s="35"/>
      <c r="I630" s="35"/>
      <c r="J630" s="35"/>
      <c r="K630" s="35"/>
      <c r="L630" s="33"/>
      <c r="M630" s="32"/>
      <c r="N630" s="32"/>
      <c r="O630" s="35"/>
      <c r="P630" s="33"/>
      <c r="Q630" s="33"/>
      <c r="R630" s="33"/>
      <c r="S630" s="33"/>
      <c r="T630" s="89"/>
      <c r="U630" s="89"/>
      <c r="V630" s="33"/>
      <c r="W630" s="33"/>
      <c r="X630" s="35"/>
      <c r="Y630" s="35"/>
      <c r="Z630" s="35"/>
      <c r="AA630" s="35"/>
      <c r="AB630" s="35"/>
      <c r="AC630" s="35"/>
      <c r="AD630" s="35"/>
      <c r="AF630" s="35"/>
      <c r="AJ630" s="51"/>
      <c r="AK630" s="52"/>
      <c r="AL630" s="35"/>
      <c r="AM630" s="35"/>
    </row>
    <row r="631" spans="5:39" x14ac:dyDescent="0.35">
      <c r="E631" s="35"/>
      <c r="F631" s="35"/>
      <c r="G631" s="35"/>
      <c r="H631" s="35"/>
      <c r="I631" s="35"/>
      <c r="J631" s="35"/>
      <c r="K631" s="35"/>
      <c r="L631" s="33"/>
      <c r="M631" s="32"/>
      <c r="N631" s="32"/>
      <c r="O631" s="35"/>
      <c r="P631" s="33"/>
      <c r="Q631" s="33"/>
      <c r="R631" s="33"/>
      <c r="S631" s="33"/>
      <c r="T631" s="89"/>
      <c r="U631" s="89"/>
      <c r="V631" s="33"/>
      <c r="W631" s="33"/>
      <c r="X631" s="35"/>
      <c r="Y631" s="35"/>
      <c r="Z631" s="35"/>
      <c r="AA631" s="35"/>
      <c r="AB631" s="35"/>
      <c r="AC631" s="35"/>
      <c r="AD631" s="35"/>
      <c r="AF631" s="35"/>
      <c r="AJ631" s="51"/>
      <c r="AK631" s="52"/>
      <c r="AL631" s="35"/>
      <c r="AM631" s="35"/>
    </row>
    <row r="632" spans="5:39" x14ac:dyDescent="0.35">
      <c r="E632" s="35"/>
      <c r="F632" s="35"/>
      <c r="G632" s="35"/>
      <c r="H632" s="35"/>
      <c r="I632" s="35"/>
      <c r="J632" s="35"/>
      <c r="K632" s="35"/>
      <c r="L632" s="33"/>
      <c r="M632" s="32"/>
      <c r="N632" s="32"/>
      <c r="O632" s="35"/>
      <c r="P632" s="33"/>
      <c r="Q632" s="33"/>
      <c r="R632" s="33"/>
      <c r="S632" s="33"/>
      <c r="T632" s="89"/>
      <c r="U632" s="89"/>
      <c r="V632" s="33"/>
      <c r="W632" s="33"/>
      <c r="X632" s="35"/>
      <c r="Y632" s="35"/>
      <c r="Z632" s="35"/>
      <c r="AA632" s="35"/>
      <c r="AB632" s="35"/>
      <c r="AC632" s="35"/>
      <c r="AD632" s="35"/>
      <c r="AF632" s="35"/>
      <c r="AJ632" s="51"/>
      <c r="AK632" s="52"/>
      <c r="AL632" s="35"/>
      <c r="AM632" s="35"/>
    </row>
    <row r="633" spans="5:39" x14ac:dyDescent="0.35">
      <c r="L633" s="292"/>
      <c r="M633" s="293"/>
      <c r="N633" s="293"/>
      <c r="O633" s="294"/>
      <c r="P633" s="295"/>
      <c r="Q633" s="295"/>
      <c r="R633" s="295"/>
      <c r="S633" s="295"/>
      <c r="T633" s="296"/>
      <c r="U633" s="296"/>
      <c r="V633" s="297"/>
      <c r="W633" s="297"/>
      <c r="X633" s="35"/>
      <c r="Y633" s="35"/>
      <c r="Z633" s="35"/>
      <c r="AA633" s="35"/>
      <c r="AF633" s="35"/>
      <c r="AJ633" s="51"/>
      <c r="AK633" s="52"/>
      <c r="AL633" s="35"/>
      <c r="AM633" s="35"/>
    </row>
    <row r="634" spans="5:39" x14ac:dyDescent="0.35">
      <c r="X634" s="35"/>
      <c r="Y634" s="35"/>
      <c r="Z634" s="35"/>
      <c r="AA634" s="35"/>
      <c r="AF634" s="35"/>
      <c r="AJ634" s="51"/>
      <c r="AK634" s="52"/>
      <c r="AL634" s="35"/>
      <c r="AM634" s="35"/>
    </row>
    <row r="635" spans="5:39" x14ac:dyDescent="0.35">
      <c r="X635" s="35"/>
      <c r="Y635" s="35"/>
      <c r="Z635" s="35"/>
      <c r="AA635" s="35"/>
      <c r="AF635" s="35"/>
      <c r="AJ635" s="51"/>
      <c r="AK635" s="52"/>
      <c r="AL635" s="35"/>
      <c r="AM635" s="35"/>
    </row>
    <row r="636" spans="5:39" x14ac:dyDescent="0.35">
      <c r="X636" s="35"/>
      <c r="Y636" s="35"/>
      <c r="Z636" s="35"/>
      <c r="AA636" s="35"/>
      <c r="AF636" s="35"/>
      <c r="AJ636" s="51"/>
      <c r="AK636" s="52"/>
      <c r="AL636" s="35"/>
      <c r="AM636" s="35"/>
    </row>
    <row r="637" spans="5:39" x14ac:dyDescent="0.35">
      <c r="X637" s="35"/>
      <c r="Y637" s="35"/>
      <c r="Z637" s="35"/>
      <c r="AA637" s="35"/>
      <c r="AF637" s="35"/>
      <c r="AJ637" s="51"/>
      <c r="AK637" s="52"/>
      <c r="AL637" s="35"/>
      <c r="AM637" s="35"/>
    </row>
    <row r="638" spans="5:39" x14ac:dyDescent="0.35">
      <c r="X638" s="35"/>
      <c r="Y638" s="35"/>
      <c r="Z638" s="35"/>
      <c r="AA638" s="35"/>
      <c r="AF638" s="35"/>
      <c r="AJ638" s="51"/>
      <c r="AK638" s="52"/>
      <c r="AL638" s="35"/>
      <c r="AM638" s="35"/>
    </row>
    <row r="639" spans="5:39" x14ac:dyDescent="0.35">
      <c r="X639" s="35"/>
      <c r="Y639" s="35"/>
      <c r="Z639" s="35"/>
      <c r="AA639" s="35"/>
      <c r="AF639" s="35"/>
      <c r="AJ639" s="51"/>
      <c r="AK639" s="52"/>
      <c r="AL639" s="35"/>
      <c r="AM639" s="35"/>
    </row>
    <row r="640" spans="5:39" x14ac:dyDescent="0.35">
      <c r="X640" s="35"/>
      <c r="Y640" s="35"/>
      <c r="Z640" s="35"/>
      <c r="AA640" s="35"/>
      <c r="AF640" s="35"/>
      <c r="AJ640" s="51"/>
      <c r="AK640" s="52"/>
      <c r="AL640" s="35"/>
      <c r="AM640" s="35"/>
    </row>
    <row r="641" spans="24:39" x14ac:dyDescent="0.35">
      <c r="X641" s="35"/>
      <c r="Y641" s="35"/>
      <c r="Z641" s="35"/>
      <c r="AA641" s="35"/>
      <c r="AF641" s="35"/>
      <c r="AJ641" s="51"/>
      <c r="AK641" s="52"/>
      <c r="AL641" s="35"/>
      <c r="AM641" s="35"/>
    </row>
    <row r="642" spans="24:39" x14ac:dyDescent="0.35">
      <c r="X642" s="35"/>
      <c r="Y642" s="35"/>
      <c r="Z642" s="35"/>
      <c r="AA642" s="35"/>
      <c r="AF642" s="35"/>
      <c r="AJ642" s="51"/>
      <c r="AK642" s="52"/>
      <c r="AL642" s="35"/>
      <c r="AM642" s="35"/>
    </row>
    <row r="643" spans="24:39" x14ac:dyDescent="0.35">
      <c r="X643" s="35"/>
      <c r="Y643" s="35"/>
      <c r="Z643" s="35"/>
      <c r="AA643" s="35"/>
      <c r="AF643" s="35"/>
      <c r="AJ643" s="51"/>
      <c r="AK643" s="52"/>
      <c r="AL643" s="35"/>
      <c r="AM643" s="35"/>
    </row>
    <row r="644" spans="24:39" x14ac:dyDescent="0.35">
      <c r="X644" s="35"/>
      <c r="Y644" s="35"/>
      <c r="Z644" s="35"/>
      <c r="AA644" s="35"/>
      <c r="AF644" s="35"/>
      <c r="AJ644" s="51"/>
      <c r="AK644" s="52"/>
      <c r="AL644" s="35"/>
      <c r="AM644" s="35"/>
    </row>
    <row r="645" spans="24:39" x14ac:dyDescent="0.35">
      <c r="X645" s="35"/>
      <c r="Y645" s="35"/>
      <c r="Z645" s="35"/>
      <c r="AA645" s="35"/>
      <c r="AF645" s="35"/>
      <c r="AJ645" s="51"/>
      <c r="AK645" s="52"/>
      <c r="AL645" s="35"/>
      <c r="AM645" s="35"/>
    </row>
    <row r="646" spans="24:39" x14ac:dyDescent="0.35">
      <c r="X646" s="35"/>
      <c r="Y646" s="35"/>
      <c r="Z646" s="35"/>
      <c r="AA646" s="35"/>
      <c r="AF646" s="35"/>
      <c r="AJ646" s="51"/>
      <c r="AK646" s="52"/>
      <c r="AL646" s="35"/>
      <c r="AM646" s="35"/>
    </row>
    <row r="647" spans="24:39" x14ac:dyDescent="0.35">
      <c r="X647" s="35"/>
      <c r="Y647" s="35"/>
      <c r="Z647" s="35"/>
      <c r="AA647" s="35"/>
      <c r="AF647" s="35"/>
      <c r="AJ647" s="51"/>
      <c r="AK647" s="52"/>
      <c r="AL647" s="35"/>
      <c r="AM647" s="35"/>
    </row>
    <row r="648" spans="24:39" x14ac:dyDescent="0.35">
      <c r="X648" s="35"/>
      <c r="Y648" s="35"/>
      <c r="Z648" s="35"/>
      <c r="AA648" s="35"/>
      <c r="AF648" s="35"/>
      <c r="AJ648" s="51"/>
      <c r="AK648" s="52"/>
      <c r="AL648" s="35"/>
      <c r="AM648" s="35"/>
    </row>
    <row r="649" spans="24:39" x14ac:dyDescent="0.35">
      <c r="X649" s="35"/>
      <c r="Y649" s="35"/>
      <c r="Z649" s="35"/>
      <c r="AA649" s="35"/>
      <c r="AF649" s="35"/>
      <c r="AJ649" s="51"/>
      <c r="AK649" s="52"/>
      <c r="AL649" s="35"/>
      <c r="AM649" s="35"/>
    </row>
    <row r="650" spans="24:39" x14ac:dyDescent="0.35">
      <c r="X650" s="35"/>
      <c r="Y650" s="35"/>
      <c r="Z650" s="35"/>
      <c r="AA650" s="35"/>
      <c r="AF650" s="35"/>
      <c r="AJ650" s="51"/>
      <c r="AK650" s="52"/>
      <c r="AL650" s="35"/>
      <c r="AM650" s="35"/>
    </row>
    <row r="651" spans="24:39" x14ac:dyDescent="0.35">
      <c r="X651" s="35"/>
      <c r="Y651" s="35"/>
      <c r="Z651" s="35"/>
      <c r="AA651" s="35"/>
      <c r="AF651" s="35"/>
      <c r="AJ651" s="51"/>
      <c r="AK651" s="52"/>
      <c r="AL651" s="35"/>
      <c r="AM651" s="35"/>
    </row>
    <row r="652" spans="24:39" x14ac:dyDescent="0.35">
      <c r="X652" s="35"/>
      <c r="Y652" s="35"/>
      <c r="Z652" s="35"/>
      <c r="AA652" s="35"/>
      <c r="AF652" s="35"/>
      <c r="AJ652" s="51"/>
      <c r="AK652" s="52"/>
      <c r="AL652" s="35"/>
      <c r="AM652" s="35"/>
    </row>
    <row r="653" spans="24:39" x14ac:dyDescent="0.35">
      <c r="X653" s="35"/>
      <c r="Y653" s="35"/>
      <c r="Z653" s="35"/>
      <c r="AA653" s="35"/>
      <c r="AF653" s="35"/>
      <c r="AJ653" s="51"/>
      <c r="AK653" s="52"/>
      <c r="AL653" s="35"/>
      <c r="AM653" s="35"/>
    </row>
    <row r="654" spans="24:39" x14ac:dyDescent="0.35">
      <c r="X654" s="35"/>
      <c r="Y654" s="35"/>
      <c r="Z654" s="35"/>
      <c r="AA654" s="35"/>
      <c r="AF654" s="35"/>
      <c r="AJ654" s="51"/>
      <c r="AK654" s="52"/>
      <c r="AL654" s="35"/>
      <c r="AM654" s="35"/>
    </row>
    <row r="655" spans="24:39" x14ac:dyDescent="0.35">
      <c r="X655" s="35"/>
      <c r="Y655" s="35"/>
      <c r="Z655" s="35"/>
      <c r="AA655" s="35"/>
      <c r="AF655" s="35"/>
      <c r="AJ655" s="51"/>
      <c r="AK655" s="52"/>
      <c r="AL655" s="35"/>
      <c r="AM655" s="35"/>
    </row>
    <row r="656" spans="24:39" x14ac:dyDescent="0.35">
      <c r="X656" s="35"/>
      <c r="Y656" s="35"/>
      <c r="Z656" s="35"/>
      <c r="AA656" s="35"/>
      <c r="AF656" s="35"/>
      <c r="AJ656" s="51"/>
      <c r="AK656" s="52"/>
      <c r="AL656" s="35"/>
      <c r="AM656" s="35"/>
    </row>
    <row r="657" spans="24:39" x14ac:dyDescent="0.35">
      <c r="X657" s="35"/>
      <c r="Y657" s="35"/>
      <c r="Z657" s="35"/>
      <c r="AA657" s="35"/>
      <c r="AF657" s="35"/>
      <c r="AJ657" s="51"/>
      <c r="AK657" s="52"/>
      <c r="AL657" s="35"/>
      <c r="AM657" s="35"/>
    </row>
    <row r="658" spans="24:39" x14ac:dyDescent="0.35">
      <c r="X658" s="35"/>
      <c r="Y658" s="35"/>
      <c r="Z658" s="35"/>
      <c r="AA658" s="35"/>
      <c r="AF658" s="35"/>
      <c r="AJ658" s="51"/>
      <c r="AK658" s="52"/>
      <c r="AL658" s="35"/>
      <c r="AM658" s="35"/>
    </row>
    <row r="659" spans="24:39" x14ac:dyDescent="0.35">
      <c r="X659" s="35"/>
      <c r="Y659" s="35"/>
      <c r="Z659" s="35"/>
      <c r="AA659" s="35"/>
      <c r="AF659" s="35"/>
      <c r="AJ659" s="51"/>
      <c r="AK659" s="52"/>
      <c r="AL659" s="35"/>
      <c r="AM659" s="35"/>
    </row>
    <row r="660" spans="24:39" x14ac:dyDescent="0.35">
      <c r="X660" s="35"/>
      <c r="Y660" s="35"/>
      <c r="Z660" s="35"/>
      <c r="AA660" s="35"/>
      <c r="AF660" s="35"/>
      <c r="AJ660" s="51"/>
      <c r="AK660" s="52"/>
      <c r="AL660" s="35"/>
      <c r="AM660" s="35"/>
    </row>
    <row r="661" spans="24:39" x14ac:dyDescent="0.35">
      <c r="X661" s="35"/>
      <c r="Y661" s="35"/>
      <c r="Z661" s="35"/>
      <c r="AA661" s="35"/>
      <c r="AF661" s="35"/>
      <c r="AJ661" s="51"/>
      <c r="AK661" s="52"/>
      <c r="AL661" s="35"/>
      <c r="AM661" s="35"/>
    </row>
    <row r="662" spans="24:39" x14ac:dyDescent="0.35">
      <c r="X662" s="35"/>
      <c r="Y662" s="35"/>
      <c r="Z662" s="35"/>
      <c r="AA662" s="35"/>
      <c r="AF662" s="35"/>
      <c r="AJ662" s="51"/>
      <c r="AK662" s="52"/>
      <c r="AL662" s="35"/>
      <c r="AM662" s="35"/>
    </row>
    <row r="663" spans="24:39" x14ac:dyDescent="0.35">
      <c r="X663" s="35"/>
      <c r="Y663" s="35"/>
      <c r="Z663" s="35"/>
      <c r="AA663" s="35"/>
      <c r="AF663" s="35"/>
      <c r="AJ663" s="51"/>
      <c r="AK663" s="52"/>
      <c r="AL663" s="35"/>
      <c r="AM663" s="35"/>
    </row>
    <row r="664" spans="24:39" x14ac:dyDescent="0.35">
      <c r="X664" s="35"/>
      <c r="Y664" s="35"/>
      <c r="Z664" s="35"/>
      <c r="AA664" s="35"/>
      <c r="AF664" s="35"/>
      <c r="AJ664" s="51"/>
      <c r="AK664" s="52"/>
      <c r="AL664" s="35"/>
      <c r="AM664" s="35"/>
    </row>
    <row r="665" spans="24:39" x14ac:dyDescent="0.35">
      <c r="X665" s="35"/>
      <c r="Y665" s="35"/>
      <c r="Z665" s="35"/>
      <c r="AA665" s="35"/>
      <c r="AF665" s="35"/>
      <c r="AJ665" s="51"/>
      <c r="AK665" s="52"/>
      <c r="AL665" s="35"/>
      <c r="AM665" s="35"/>
    </row>
    <row r="666" spans="24:39" x14ac:dyDescent="0.35">
      <c r="X666" s="35"/>
      <c r="Y666" s="35"/>
      <c r="Z666" s="35"/>
      <c r="AA666" s="35"/>
      <c r="AF666" s="35"/>
      <c r="AJ666" s="51"/>
      <c r="AK666" s="52"/>
      <c r="AL666" s="35"/>
      <c r="AM666" s="35"/>
    </row>
    <row r="667" spans="24:39" x14ac:dyDescent="0.35">
      <c r="X667" s="35"/>
      <c r="Y667" s="35"/>
      <c r="Z667" s="35"/>
      <c r="AA667" s="35"/>
      <c r="AF667" s="35"/>
      <c r="AJ667" s="51"/>
      <c r="AK667" s="52"/>
      <c r="AL667" s="35"/>
      <c r="AM667" s="35"/>
    </row>
    <row r="668" spans="24:39" x14ac:dyDescent="0.35">
      <c r="X668" s="35"/>
      <c r="Y668" s="35"/>
      <c r="Z668" s="35"/>
      <c r="AA668" s="35"/>
      <c r="AF668" s="35"/>
      <c r="AJ668" s="51"/>
      <c r="AK668" s="52"/>
      <c r="AL668" s="35"/>
      <c r="AM668" s="35"/>
    </row>
    <row r="669" spans="24:39" x14ac:dyDescent="0.35">
      <c r="X669" s="35"/>
      <c r="Y669" s="35"/>
      <c r="Z669" s="35"/>
      <c r="AA669" s="35"/>
      <c r="AF669" s="35"/>
      <c r="AJ669" s="51"/>
      <c r="AK669" s="52"/>
      <c r="AL669" s="35"/>
      <c r="AM669" s="35"/>
    </row>
    <row r="670" spans="24:39" x14ac:dyDescent="0.35">
      <c r="X670" s="35"/>
      <c r="Y670" s="35"/>
      <c r="Z670" s="35"/>
      <c r="AA670" s="35"/>
      <c r="AF670" s="35"/>
      <c r="AJ670" s="51"/>
      <c r="AK670" s="52"/>
      <c r="AL670" s="35"/>
      <c r="AM670" s="35"/>
    </row>
    <row r="671" spans="24:39" x14ac:dyDescent="0.35">
      <c r="X671" s="35"/>
      <c r="Y671" s="35"/>
      <c r="Z671" s="35"/>
      <c r="AA671" s="35"/>
      <c r="AF671" s="35"/>
      <c r="AJ671" s="51"/>
      <c r="AK671" s="52"/>
      <c r="AL671" s="35"/>
      <c r="AM671" s="35"/>
    </row>
    <row r="672" spans="24:39" x14ac:dyDescent="0.35">
      <c r="X672" s="35"/>
      <c r="Y672" s="35"/>
      <c r="Z672" s="35"/>
      <c r="AA672" s="35"/>
      <c r="AF672" s="35"/>
      <c r="AJ672" s="51"/>
      <c r="AK672" s="52"/>
      <c r="AL672" s="35"/>
      <c r="AM672" s="35"/>
    </row>
    <row r="673" spans="24:39" x14ac:dyDescent="0.35">
      <c r="X673" s="35"/>
      <c r="Y673" s="35"/>
      <c r="Z673" s="35"/>
      <c r="AA673" s="35"/>
      <c r="AF673" s="35"/>
      <c r="AJ673" s="51"/>
      <c r="AK673" s="52"/>
      <c r="AL673" s="35"/>
      <c r="AM673" s="35"/>
    </row>
    <row r="674" spans="24:39" x14ac:dyDescent="0.35">
      <c r="X674" s="35"/>
      <c r="Y674" s="35"/>
      <c r="Z674" s="35"/>
      <c r="AA674" s="35"/>
      <c r="AF674" s="35"/>
      <c r="AJ674" s="51"/>
      <c r="AK674" s="52"/>
      <c r="AL674" s="35"/>
      <c r="AM674" s="35"/>
    </row>
    <row r="675" spans="24:39" x14ac:dyDescent="0.35">
      <c r="X675" s="35"/>
      <c r="Y675" s="35"/>
      <c r="Z675" s="35"/>
      <c r="AA675" s="35"/>
      <c r="AF675" s="35"/>
      <c r="AJ675" s="51"/>
      <c r="AK675" s="52"/>
      <c r="AL675" s="35"/>
      <c r="AM675" s="35"/>
    </row>
    <row r="676" spans="24:39" x14ac:dyDescent="0.35">
      <c r="X676" s="35"/>
      <c r="Y676" s="35"/>
      <c r="Z676" s="35"/>
      <c r="AA676" s="35"/>
      <c r="AF676" s="35"/>
      <c r="AJ676" s="51"/>
      <c r="AK676" s="52"/>
      <c r="AL676" s="35"/>
      <c r="AM676" s="35"/>
    </row>
    <row r="677" spans="24:39" x14ac:dyDescent="0.35">
      <c r="X677" s="35"/>
      <c r="Y677" s="35"/>
      <c r="Z677" s="35"/>
      <c r="AA677" s="35"/>
      <c r="AF677" s="35"/>
      <c r="AJ677" s="51"/>
      <c r="AK677" s="52"/>
      <c r="AL677" s="35"/>
      <c r="AM677" s="35"/>
    </row>
    <row r="678" spans="24:39" x14ac:dyDescent="0.35">
      <c r="X678" s="35"/>
      <c r="Y678" s="35"/>
      <c r="Z678" s="35"/>
      <c r="AA678" s="35"/>
      <c r="AF678" s="35"/>
      <c r="AJ678" s="51"/>
      <c r="AK678" s="52"/>
      <c r="AL678" s="35"/>
      <c r="AM678" s="35"/>
    </row>
    <row r="679" spans="24:39" x14ac:dyDescent="0.35">
      <c r="X679" s="35"/>
      <c r="Y679" s="35"/>
      <c r="Z679" s="35"/>
      <c r="AA679" s="35"/>
      <c r="AF679" s="35"/>
      <c r="AJ679" s="51"/>
      <c r="AK679" s="52"/>
      <c r="AL679" s="35"/>
      <c r="AM679" s="35"/>
    </row>
    <row r="680" spans="24:39" x14ac:dyDescent="0.35">
      <c r="X680" s="35"/>
      <c r="Y680" s="35"/>
      <c r="Z680" s="35"/>
      <c r="AA680" s="35"/>
      <c r="AF680" s="35"/>
      <c r="AJ680" s="51"/>
      <c r="AK680" s="52"/>
      <c r="AL680" s="35"/>
      <c r="AM680" s="35"/>
    </row>
    <row r="681" spans="24:39" x14ac:dyDescent="0.35">
      <c r="X681" s="35"/>
      <c r="Y681" s="35"/>
      <c r="Z681" s="35"/>
      <c r="AA681" s="35"/>
      <c r="AF681" s="35"/>
      <c r="AJ681" s="51"/>
      <c r="AK681" s="52"/>
      <c r="AL681" s="35"/>
      <c r="AM681" s="35"/>
    </row>
    <row r="682" spans="24:39" x14ac:dyDescent="0.35">
      <c r="X682" s="35"/>
      <c r="Y682" s="35"/>
      <c r="Z682" s="35"/>
      <c r="AA682" s="35"/>
      <c r="AF682" s="35"/>
      <c r="AJ682" s="51"/>
      <c r="AK682" s="52"/>
      <c r="AL682" s="35"/>
      <c r="AM682" s="35"/>
    </row>
    <row r="683" spans="24:39" x14ac:dyDescent="0.35">
      <c r="X683" s="35"/>
      <c r="Y683" s="35"/>
      <c r="Z683" s="35"/>
      <c r="AA683" s="35"/>
      <c r="AF683" s="35"/>
      <c r="AJ683" s="51"/>
      <c r="AK683" s="52"/>
      <c r="AL683" s="35"/>
      <c r="AM683" s="35"/>
    </row>
    <row r="684" spans="24:39" x14ac:dyDescent="0.35">
      <c r="X684" s="35"/>
      <c r="Y684" s="35"/>
      <c r="Z684" s="35"/>
      <c r="AA684" s="35"/>
      <c r="AF684" s="35"/>
      <c r="AJ684" s="51"/>
      <c r="AK684" s="52"/>
      <c r="AL684" s="35"/>
      <c r="AM684" s="35"/>
    </row>
    <row r="685" spans="24:39" x14ac:dyDescent="0.35">
      <c r="X685" s="35"/>
      <c r="Y685" s="35"/>
      <c r="Z685" s="35"/>
      <c r="AA685" s="35"/>
      <c r="AF685" s="35"/>
      <c r="AJ685" s="51"/>
      <c r="AK685" s="52"/>
      <c r="AL685" s="35"/>
      <c r="AM685" s="35"/>
    </row>
    <row r="686" spans="24:39" x14ac:dyDescent="0.35">
      <c r="X686" s="35"/>
      <c r="Y686" s="35"/>
      <c r="Z686" s="35"/>
      <c r="AA686" s="35"/>
      <c r="AF686" s="35"/>
      <c r="AJ686" s="51"/>
      <c r="AK686" s="52"/>
      <c r="AL686" s="35"/>
      <c r="AM686" s="35"/>
    </row>
    <row r="687" spans="24:39" x14ac:dyDescent="0.35">
      <c r="X687" s="35"/>
      <c r="Y687" s="35"/>
      <c r="Z687" s="35"/>
      <c r="AA687" s="35"/>
      <c r="AF687" s="35"/>
      <c r="AJ687" s="51"/>
      <c r="AK687" s="52"/>
      <c r="AL687" s="35"/>
      <c r="AM687" s="35"/>
    </row>
    <row r="688" spans="24:39" x14ac:dyDescent="0.35">
      <c r="X688" s="35"/>
      <c r="Y688" s="35"/>
      <c r="Z688" s="35"/>
      <c r="AA688" s="35"/>
      <c r="AF688" s="35"/>
      <c r="AJ688" s="51"/>
      <c r="AK688" s="52"/>
      <c r="AL688" s="35"/>
      <c r="AM688" s="35"/>
    </row>
    <row r="689" spans="24:39" x14ac:dyDescent="0.35">
      <c r="X689" s="35"/>
      <c r="Y689" s="35"/>
      <c r="Z689" s="35"/>
      <c r="AA689" s="35"/>
      <c r="AF689" s="35"/>
      <c r="AJ689" s="51"/>
      <c r="AK689" s="52"/>
      <c r="AL689" s="35"/>
      <c r="AM689" s="35"/>
    </row>
    <row r="690" spans="24:39" x14ac:dyDescent="0.35">
      <c r="X690" s="35"/>
      <c r="Y690" s="35"/>
      <c r="Z690" s="35"/>
      <c r="AA690" s="35"/>
      <c r="AF690" s="35"/>
      <c r="AJ690" s="51"/>
      <c r="AK690" s="52"/>
      <c r="AL690" s="35"/>
      <c r="AM690" s="35"/>
    </row>
    <row r="691" spans="24:39" x14ac:dyDescent="0.35">
      <c r="X691" s="35"/>
      <c r="Y691" s="35"/>
      <c r="Z691" s="35"/>
      <c r="AA691" s="35"/>
      <c r="AF691" s="35"/>
      <c r="AJ691" s="51"/>
      <c r="AK691" s="52"/>
      <c r="AL691" s="35"/>
      <c r="AM691" s="35"/>
    </row>
    <row r="692" spans="24:39" x14ac:dyDescent="0.35">
      <c r="X692" s="35"/>
      <c r="Y692" s="35"/>
      <c r="Z692" s="35"/>
      <c r="AA692" s="35"/>
      <c r="AF692" s="35"/>
      <c r="AJ692" s="51"/>
      <c r="AK692" s="52"/>
      <c r="AL692" s="35"/>
      <c r="AM692" s="35"/>
    </row>
    <row r="693" spans="24:39" x14ac:dyDescent="0.35">
      <c r="X693" s="35"/>
      <c r="Y693" s="35"/>
      <c r="Z693" s="35"/>
      <c r="AA693" s="35"/>
      <c r="AF693" s="35"/>
      <c r="AJ693" s="51"/>
      <c r="AK693" s="52"/>
      <c r="AL693" s="35"/>
      <c r="AM693" s="35"/>
    </row>
    <row r="694" spans="24:39" x14ac:dyDescent="0.35">
      <c r="X694" s="35"/>
      <c r="Y694" s="35"/>
      <c r="Z694" s="35"/>
      <c r="AA694" s="35"/>
      <c r="AF694" s="35"/>
      <c r="AJ694" s="51"/>
      <c r="AK694" s="52"/>
      <c r="AL694" s="35"/>
      <c r="AM694" s="35"/>
    </row>
    <row r="695" spans="24:39" x14ac:dyDescent="0.35">
      <c r="X695" s="35"/>
      <c r="Y695" s="35"/>
      <c r="Z695" s="35"/>
      <c r="AA695" s="35"/>
      <c r="AF695" s="35"/>
      <c r="AJ695" s="51"/>
      <c r="AK695" s="52"/>
      <c r="AL695" s="35"/>
      <c r="AM695" s="35"/>
    </row>
    <row r="696" spans="24:39" x14ac:dyDescent="0.35">
      <c r="X696" s="35"/>
      <c r="Y696" s="35"/>
      <c r="Z696" s="35"/>
      <c r="AA696" s="35"/>
      <c r="AF696" s="35"/>
      <c r="AJ696" s="51"/>
      <c r="AK696" s="52"/>
      <c r="AL696" s="35"/>
      <c r="AM696" s="35"/>
    </row>
    <row r="697" spans="24:39" x14ac:dyDescent="0.35">
      <c r="X697" s="35"/>
      <c r="Y697" s="35"/>
      <c r="Z697" s="35"/>
      <c r="AA697" s="35"/>
      <c r="AF697" s="35"/>
      <c r="AJ697" s="51"/>
      <c r="AK697" s="52"/>
      <c r="AL697" s="35"/>
      <c r="AM697" s="35"/>
    </row>
    <row r="698" spans="24:39" x14ac:dyDescent="0.35">
      <c r="X698" s="35"/>
      <c r="Y698" s="35"/>
      <c r="Z698" s="35"/>
      <c r="AA698" s="35"/>
      <c r="AF698" s="35"/>
      <c r="AJ698" s="51"/>
      <c r="AK698" s="52"/>
      <c r="AL698" s="35"/>
      <c r="AM698" s="35"/>
    </row>
    <row r="699" spans="24:39" x14ac:dyDescent="0.35">
      <c r="X699" s="35"/>
      <c r="Y699" s="35"/>
      <c r="Z699" s="35"/>
      <c r="AA699" s="35"/>
      <c r="AF699" s="35"/>
      <c r="AJ699" s="51"/>
      <c r="AK699" s="52"/>
      <c r="AL699" s="35"/>
      <c r="AM699" s="35"/>
    </row>
    <row r="700" spans="24:39" x14ac:dyDescent="0.35">
      <c r="X700" s="35"/>
      <c r="Y700" s="35"/>
      <c r="Z700" s="35"/>
      <c r="AA700" s="35"/>
      <c r="AF700" s="35"/>
      <c r="AJ700" s="51"/>
      <c r="AK700" s="52"/>
      <c r="AL700" s="35"/>
      <c r="AM700" s="35"/>
    </row>
    <row r="701" spans="24:39" x14ac:dyDescent="0.35">
      <c r="X701" s="35"/>
      <c r="Y701" s="35"/>
      <c r="Z701" s="35"/>
      <c r="AA701" s="35"/>
      <c r="AF701" s="35"/>
      <c r="AJ701" s="51"/>
      <c r="AK701" s="52"/>
      <c r="AL701" s="35"/>
      <c r="AM701" s="35"/>
    </row>
    <row r="702" spans="24:39" x14ac:dyDescent="0.35">
      <c r="X702" s="35"/>
      <c r="Y702" s="35"/>
      <c r="Z702" s="35"/>
      <c r="AA702" s="35"/>
      <c r="AF702" s="35"/>
      <c r="AJ702" s="51"/>
      <c r="AK702" s="52"/>
      <c r="AL702" s="35"/>
      <c r="AM702" s="35"/>
    </row>
    <row r="703" spans="24:39" x14ac:dyDescent="0.35">
      <c r="X703" s="35"/>
      <c r="Y703" s="35"/>
      <c r="Z703" s="35"/>
      <c r="AA703" s="35"/>
      <c r="AF703" s="35"/>
      <c r="AJ703" s="51"/>
      <c r="AK703" s="52"/>
      <c r="AL703" s="35"/>
      <c r="AM703" s="35"/>
    </row>
    <row r="704" spans="24:39" x14ac:dyDescent="0.35">
      <c r="X704" s="35"/>
      <c r="Y704" s="35"/>
      <c r="Z704" s="35"/>
      <c r="AA704" s="35"/>
      <c r="AF704" s="35"/>
      <c r="AJ704" s="51"/>
      <c r="AK704" s="52"/>
      <c r="AL704" s="35"/>
      <c r="AM704" s="35"/>
    </row>
    <row r="705" spans="24:39" x14ac:dyDescent="0.35">
      <c r="X705" s="35"/>
      <c r="Y705" s="35"/>
      <c r="Z705" s="35"/>
      <c r="AA705" s="35"/>
      <c r="AF705" s="35"/>
      <c r="AJ705" s="51"/>
      <c r="AK705" s="52"/>
      <c r="AL705" s="35"/>
      <c r="AM705" s="35"/>
    </row>
    <row r="706" spans="24:39" x14ac:dyDescent="0.35">
      <c r="X706" s="35"/>
      <c r="Y706" s="35"/>
      <c r="Z706" s="35"/>
      <c r="AA706" s="35"/>
      <c r="AF706" s="35"/>
      <c r="AJ706" s="51"/>
      <c r="AK706" s="52"/>
      <c r="AL706" s="35"/>
      <c r="AM706" s="35"/>
    </row>
    <row r="707" spans="24:39" x14ac:dyDescent="0.35">
      <c r="X707" s="35"/>
      <c r="Y707" s="35"/>
      <c r="Z707" s="35"/>
      <c r="AA707" s="35"/>
      <c r="AF707" s="35"/>
      <c r="AJ707" s="51"/>
      <c r="AK707" s="52"/>
      <c r="AL707" s="35"/>
      <c r="AM707" s="35"/>
    </row>
    <row r="708" spans="24:39" x14ac:dyDescent="0.35">
      <c r="X708" s="35"/>
      <c r="Y708" s="35"/>
      <c r="Z708" s="35"/>
      <c r="AA708" s="35"/>
      <c r="AF708" s="35"/>
      <c r="AJ708" s="51"/>
      <c r="AK708" s="52"/>
      <c r="AL708" s="35"/>
      <c r="AM708" s="35"/>
    </row>
    <row r="709" spans="24:39" x14ac:dyDescent="0.35">
      <c r="X709" s="35"/>
      <c r="Y709" s="35"/>
      <c r="Z709" s="35"/>
      <c r="AA709" s="35"/>
      <c r="AF709" s="35"/>
      <c r="AJ709" s="51"/>
      <c r="AK709" s="52"/>
      <c r="AL709" s="35"/>
      <c r="AM709" s="35"/>
    </row>
    <row r="710" spans="24:39" x14ac:dyDescent="0.35">
      <c r="X710" s="35"/>
      <c r="Y710" s="35"/>
      <c r="Z710" s="35"/>
      <c r="AA710" s="35"/>
      <c r="AF710" s="35"/>
      <c r="AJ710" s="51"/>
      <c r="AK710" s="52"/>
      <c r="AL710" s="35"/>
      <c r="AM710" s="35"/>
    </row>
    <row r="711" spans="24:39" x14ac:dyDescent="0.35">
      <c r="X711" s="35"/>
      <c r="Y711" s="35"/>
      <c r="Z711" s="35"/>
      <c r="AA711" s="35"/>
      <c r="AF711" s="35"/>
      <c r="AJ711" s="51"/>
      <c r="AK711" s="52"/>
      <c r="AL711" s="35"/>
      <c r="AM711" s="35"/>
    </row>
    <row r="712" spans="24:39" x14ac:dyDescent="0.35">
      <c r="X712" s="35"/>
      <c r="Y712" s="35"/>
      <c r="Z712" s="35"/>
      <c r="AA712" s="35"/>
      <c r="AF712" s="35"/>
      <c r="AJ712" s="51"/>
      <c r="AK712" s="52"/>
      <c r="AL712" s="35"/>
      <c r="AM712" s="35"/>
    </row>
    <row r="713" spans="24:39" x14ac:dyDescent="0.35">
      <c r="X713" s="35"/>
      <c r="Y713" s="35"/>
      <c r="Z713" s="35"/>
      <c r="AA713" s="35"/>
      <c r="AF713" s="35"/>
      <c r="AJ713" s="51"/>
      <c r="AK713" s="52"/>
      <c r="AL713" s="35"/>
      <c r="AM713" s="35"/>
    </row>
    <row r="714" spans="24:39" x14ac:dyDescent="0.35">
      <c r="X714" s="35"/>
      <c r="Y714" s="35"/>
      <c r="Z714" s="35"/>
      <c r="AA714" s="35"/>
      <c r="AF714" s="35"/>
      <c r="AJ714" s="51"/>
      <c r="AK714" s="52"/>
      <c r="AL714" s="35"/>
      <c r="AM714" s="35"/>
    </row>
    <row r="715" spans="24:39" x14ac:dyDescent="0.35">
      <c r="X715" s="35"/>
      <c r="Y715" s="35"/>
      <c r="Z715" s="35"/>
      <c r="AA715" s="35"/>
      <c r="AF715" s="35"/>
      <c r="AJ715" s="51"/>
      <c r="AK715" s="52"/>
      <c r="AL715" s="35"/>
      <c r="AM715" s="35"/>
    </row>
    <row r="716" spans="24:39" x14ac:dyDescent="0.35">
      <c r="X716" s="35"/>
      <c r="Y716" s="35"/>
      <c r="Z716" s="35"/>
      <c r="AA716" s="35"/>
      <c r="AF716" s="35"/>
      <c r="AJ716" s="51"/>
      <c r="AK716" s="52"/>
      <c r="AL716" s="35"/>
      <c r="AM716" s="35"/>
    </row>
    <row r="717" spans="24:39" x14ac:dyDescent="0.35">
      <c r="X717" s="35"/>
      <c r="Y717" s="35"/>
      <c r="Z717" s="35"/>
      <c r="AA717" s="35"/>
      <c r="AF717" s="35"/>
      <c r="AJ717" s="51"/>
      <c r="AK717" s="52"/>
      <c r="AL717" s="35"/>
      <c r="AM717" s="35"/>
    </row>
    <row r="718" spans="24:39" x14ac:dyDescent="0.35">
      <c r="X718" s="35"/>
      <c r="Y718" s="35"/>
      <c r="Z718" s="35"/>
      <c r="AA718" s="35"/>
      <c r="AF718" s="35"/>
      <c r="AJ718" s="51"/>
      <c r="AK718" s="52"/>
      <c r="AL718" s="35"/>
      <c r="AM718" s="35"/>
    </row>
    <row r="719" spans="24:39" x14ac:dyDescent="0.35">
      <c r="X719" s="35"/>
      <c r="Y719" s="35"/>
      <c r="Z719" s="35"/>
      <c r="AA719" s="35"/>
      <c r="AF719" s="35"/>
      <c r="AJ719" s="51"/>
      <c r="AK719" s="52"/>
      <c r="AL719" s="35"/>
      <c r="AM719" s="35"/>
    </row>
    <row r="720" spans="24:39" x14ac:dyDescent="0.35">
      <c r="X720" s="35"/>
      <c r="Y720" s="35"/>
      <c r="Z720" s="35"/>
      <c r="AA720" s="35"/>
      <c r="AF720" s="35"/>
      <c r="AJ720" s="51"/>
      <c r="AK720" s="52"/>
      <c r="AL720" s="35"/>
      <c r="AM720" s="35"/>
    </row>
    <row r="721" spans="24:39" x14ac:dyDescent="0.35">
      <c r="X721" s="35"/>
      <c r="Y721" s="35"/>
      <c r="Z721" s="35"/>
      <c r="AA721" s="35"/>
      <c r="AF721" s="35"/>
      <c r="AJ721" s="51"/>
      <c r="AK721" s="52"/>
      <c r="AL721" s="35"/>
      <c r="AM721" s="35"/>
    </row>
    <row r="722" spans="24:39" x14ac:dyDescent="0.35">
      <c r="X722" s="35"/>
      <c r="Y722" s="35"/>
      <c r="Z722" s="35"/>
      <c r="AA722" s="35"/>
      <c r="AF722" s="35"/>
      <c r="AJ722" s="51"/>
      <c r="AK722" s="52"/>
      <c r="AL722" s="35"/>
      <c r="AM722" s="35"/>
    </row>
    <row r="723" spans="24:39" x14ac:dyDescent="0.35">
      <c r="X723" s="35"/>
      <c r="Y723" s="35"/>
      <c r="Z723" s="35"/>
      <c r="AA723" s="35"/>
      <c r="AF723" s="35"/>
      <c r="AJ723" s="51"/>
      <c r="AK723" s="52"/>
      <c r="AL723" s="35"/>
      <c r="AM723" s="35"/>
    </row>
    <row r="724" spans="24:39" x14ac:dyDescent="0.35">
      <c r="X724" s="35"/>
      <c r="Y724" s="35"/>
      <c r="Z724" s="35"/>
      <c r="AA724" s="35"/>
      <c r="AF724" s="35"/>
      <c r="AJ724" s="51"/>
      <c r="AK724" s="52"/>
      <c r="AL724" s="35"/>
      <c r="AM724" s="35"/>
    </row>
    <row r="725" spans="24:39" x14ac:dyDescent="0.35">
      <c r="X725" s="35"/>
      <c r="Y725" s="35"/>
      <c r="Z725" s="35"/>
      <c r="AA725" s="35"/>
      <c r="AF725" s="35"/>
      <c r="AJ725" s="51"/>
      <c r="AK725" s="52"/>
      <c r="AL725" s="35"/>
      <c r="AM725" s="35"/>
    </row>
    <row r="726" spans="24:39" x14ac:dyDescent="0.35">
      <c r="X726" s="35"/>
      <c r="Y726" s="35"/>
      <c r="Z726" s="35"/>
      <c r="AA726" s="35"/>
      <c r="AF726" s="35"/>
      <c r="AJ726" s="51"/>
      <c r="AK726" s="52"/>
      <c r="AL726" s="35"/>
      <c r="AM726" s="35"/>
    </row>
    <row r="727" spans="24:39" x14ac:dyDescent="0.35">
      <c r="X727" s="35"/>
      <c r="Y727" s="35"/>
      <c r="Z727" s="35"/>
      <c r="AA727" s="35"/>
      <c r="AF727" s="35"/>
      <c r="AJ727" s="51"/>
      <c r="AK727" s="52"/>
      <c r="AL727" s="35"/>
      <c r="AM727" s="35"/>
    </row>
    <row r="728" spans="24:39" x14ac:dyDescent="0.35">
      <c r="X728" s="35"/>
      <c r="Y728" s="35"/>
      <c r="Z728" s="35"/>
      <c r="AA728" s="35"/>
      <c r="AF728" s="35"/>
      <c r="AJ728" s="51"/>
      <c r="AK728" s="52"/>
      <c r="AL728" s="35"/>
      <c r="AM728" s="35"/>
    </row>
    <row r="729" spans="24:39" x14ac:dyDescent="0.35">
      <c r="X729" s="35"/>
      <c r="Y729" s="35"/>
      <c r="Z729" s="35"/>
      <c r="AA729" s="35"/>
      <c r="AF729" s="35"/>
      <c r="AJ729" s="51"/>
      <c r="AK729" s="52"/>
      <c r="AL729" s="35"/>
      <c r="AM729" s="35"/>
    </row>
    <row r="730" spans="24:39" x14ac:dyDescent="0.35">
      <c r="X730" s="35"/>
      <c r="Y730" s="35"/>
      <c r="Z730" s="35"/>
      <c r="AA730" s="35"/>
      <c r="AF730" s="35"/>
      <c r="AJ730" s="51"/>
      <c r="AK730" s="52"/>
      <c r="AL730" s="35"/>
      <c r="AM730" s="35"/>
    </row>
    <row r="731" spans="24:39" x14ac:dyDescent="0.35">
      <c r="X731" s="35"/>
      <c r="Y731" s="35"/>
      <c r="Z731" s="35"/>
      <c r="AA731" s="35"/>
      <c r="AF731" s="35"/>
      <c r="AJ731" s="51"/>
      <c r="AK731" s="52"/>
      <c r="AL731" s="35"/>
      <c r="AM731" s="35"/>
    </row>
    <row r="732" spans="24:39" x14ac:dyDescent="0.35">
      <c r="X732" s="35"/>
      <c r="Y732" s="35"/>
      <c r="Z732" s="35"/>
      <c r="AA732" s="35"/>
      <c r="AF732" s="35"/>
      <c r="AJ732" s="51"/>
      <c r="AK732" s="52"/>
      <c r="AL732" s="35"/>
      <c r="AM732" s="35"/>
    </row>
    <row r="733" spans="24:39" x14ac:dyDescent="0.35">
      <c r="X733" s="35"/>
      <c r="Y733" s="35"/>
      <c r="Z733" s="35"/>
      <c r="AA733" s="35"/>
      <c r="AF733" s="35"/>
      <c r="AJ733" s="51"/>
      <c r="AK733" s="52"/>
      <c r="AL733" s="35"/>
      <c r="AM733" s="35"/>
    </row>
    <row r="734" spans="24:39" x14ac:dyDescent="0.35">
      <c r="X734" s="35"/>
      <c r="Y734" s="35"/>
      <c r="Z734" s="35"/>
      <c r="AA734" s="35"/>
      <c r="AF734" s="35"/>
      <c r="AJ734" s="51"/>
      <c r="AK734" s="52"/>
      <c r="AL734" s="35"/>
      <c r="AM734" s="35"/>
    </row>
    <row r="735" spans="24:39" x14ac:dyDescent="0.35">
      <c r="X735" s="35"/>
      <c r="Y735" s="35"/>
      <c r="Z735" s="35"/>
      <c r="AA735" s="35"/>
      <c r="AF735" s="35"/>
      <c r="AJ735" s="51"/>
      <c r="AK735" s="52"/>
      <c r="AL735" s="35"/>
      <c r="AM735" s="35"/>
    </row>
    <row r="736" spans="24:39" x14ac:dyDescent="0.35">
      <c r="X736" s="35"/>
      <c r="Y736" s="35"/>
      <c r="Z736" s="35"/>
      <c r="AA736" s="35"/>
      <c r="AF736" s="35"/>
      <c r="AJ736" s="51"/>
      <c r="AK736" s="52"/>
      <c r="AL736" s="35"/>
      <c r="AM736" s="35"/>
    </row>
    <row r="737" spans="24:39" x14ac:dyDescent="0.35">
      <c r="X737" s="35"/>
      <c r="Y737" s="35"/>
      <c r="Z737" s="35"/>
      <c r="AA737" s="35"/>
      <c r="AF737" s="35"/>
      <c r="AJ737" s="51"/>
      <c r="AK737" s="52"/>
      <c r="AL737" s="35"/>
      <c r="AM737" s="35"/>
    </row>
    <row r="738" spans="24:39" x14ac:dyDescent="0.35">
      <c r="X738" s="35"/>
      <c r="Y738" s="35"/>
      <c r="Z738" s="35"/>
      <c r="AA738" s="35"/>
      <c r="AF738" s="35"/>
      <c r="AJ738" s="51"/>
      <c r="AK738" s="52"/>
      <c r="AL738" s="35"/>
      <c r="AM738" s="35"/>
    </row>
    <row r="739" spans="24:39" x14ac:dyDescent="0.35">
      <c r="X739" s="35"/>
      <c r="Y739" s="35"/>
      <c r="Z739" s="35"/>
      <c r="AA739" s="35"/>
      <c r="AF739" s="35"/>
      <c r="AJ739" s="51"/>
      <c r="AK739" s="52"/>
      <c r="AL739" s="35"/>
      <c r="AM739" s="35"/>
    </row>
    <row r="740" spans="24:39" x14ac:dyDescent="0.35">
      <c r="X740" s="35"/>
      <c r="Y740" s="35"/>
      <c r="Z740" s="35"/>
      <c r="AA740" s="35"/>
      <c r="AF740" s="35"/>
      <c r="AJ740" s="51"/>
      <c r="AK740" s="52"/>
      <c r="AL740" s="35"/>
      <c r="AM740" s="35"/>
    </row>
    <row r="741" spans="24:39" x14ac:dyDescent="0.35">
      <c r="X741" s="35"/>
      <c r="Y741" s="35"/>
      <c r="Z741" s="35"/>
      <c r="AA741" s="35"/>
      <c r="AF741" s="35"/>
      <c r="AJ741" s="51"/>
      <c r="AK741" s="52"/>
      <c r="AL741" s="35"/>
      <c r="AM741" s="35"/>
    </row>
    <row r="742" spans="24:39" x14ac:dyDescent="0.35">
      <c r="X742" s="35"/>
      <c r="Y742" s="35"/>
      <c r="Z742" s="35"/>
      <c r="AA742" s="35"/>
      <c r="AF742" s="35"/>
      <c r="AJ742" s="51"/>
      <c r="AK742" s="52"/>
      <c r="AL742" s="35"/>
      <c r="AM742" s="35"/>
    </row>
    <row r="743" spans="24:39" x14ac:dyDescent="0.35">
      <c r="X743" s="35"/>
      <c r="Y743" s="35"/>
      <c r="Z743" s="35"/>
      <c r="AA743" s="35"/>
      <c r="AF743" s="35"/>
      <c r="AJ743" s="51"/>
      <c r="AK743" s="52"/>
      <c r="AL743" s="35"/>
      <c r="AM743" s="35"/>
    </row>
    <row r="744" spans="24:39" x14ac:dyDescent="0.35">
      <c r="X744" s="35"/>
      <c r="Y744" s="35"/>
      <c r="Z744" s="35"/>
      <c r="AA744" s="35"/>
      <c r="AF744" s="35"/>
      <c r="AJ744" s="51"/>
      <c r="AK744" s="52"/>
      <c r="AL744" s="35"/>
      <c r="AM744" s="35"/>
    </row>
    <row r="745" spans="24:39" x14ac:dyDescent="0.35">
      <c r="X745" s="35"/>
      <c r="Y745" s="35"/>
      <c r="Z745" s="35"/>
      <c r="AA745" s="35"/>
      <c r="AF745" s="35"/>
      <c r="AJ745" s="51"/>
      <c r="AK745" s="52"/>
      <c r="AL745" s="35"/>
      <c r="AM745" s="35"/>
    </row>
    <row r="746" spans="24:39" x14ac:dyDescent="0.35">
      <c r="X746" s="35"/>
      <c r="Y746" s="35"/>
      <c r="Z746" s="35"/>
      <c r="AA746" s="35"/>
      <c r="AF746" s="35"/>
      <c r="AJ746" s="51"/>
      <c r="AK746" s="52"/>
      <c r="AL746" s="35"/>
      <c r="AM746" s="35"/>
    </row>
    <row r="747" spans="24:39" x14ac:dyDescent="0.35">
      <c r="X747" s="35"/>
      <c r="Y747" s="35"/>
      <c r="Z747" s="35"/>
      <c r="AA747" s="35"/>
      <c r="AF747" s="35"/>
      <c r="AJ747" s="51"/>
      <c r="AK747" s="52"/>
      <c r="AL747" s="35"/>
      <c r="AM747" s="35"/>
    </row>
    <row r="748" spans="24:39" x14ac:dyDescent="0.35">
      <c r="X748" s="35"/>
      <c r="Y748" s="35"/>
      <c r="Z748" s="35"/>
      <c r="AA748" s="35"/>
      <c r="AF748" s="35"/>
      <c r="AJ748" s="51"/>
      <c r="AK748" s="52"/>
      <c r="AL748" s="35"/>
      <c r="AM748" s="35"/>
    </row>
    <row r="749" spans="24:39" x14ac:dyDescent="0.35">
      <c r="X749" s="35"/>
      <c r="Y749" s="35"/>
      <c r="Z749" s="35"/>
      <c r="AA749" s="35"/>
      <c r="AF749" s="35"/>
      <c r="AJ749" s="51"/>
      <c r="AK749" s="52"/>
      <c r="AL749" s="35"/>
      <c r="AM749" s="35"/>
    </row>
    <row r="750" spans="24:39" x14ac:dyDescent="0.35">
      <c r="X750" s="35"/>
      <c r="Y750" s="35"/>
      <c r="Z750" s="35"/>
      <c r="AA750" s="35"/>
      <c r="AF750" s="35"/>
      <c r="AJ750" s="51"/>
      <c r="AK750" s="52"/>
      <c r="AL750" s="35"/>
      <c r="AM750" s="35"/>
    </row>
    <row r="751" spans="24:39" x14ac:dyDescent="0.35">
      <c r="X751" s="35"/>
      <c r="Y751" s="35"/>
      <c r="Z751" s="35"/>
      <c r="AA751" s="35"/>
      <c r="AF751" s="35"/>
      <c r="AJ751" s="51"/>
      <c r="AK751" s="52"/>
      <c r="AL751" s="35"/>
      <c r="AM751" s="35"/>
    </row>
    <row r="752" spans="24:39" x14ac:dyDescent="0.35">
      <c r="X752" s="35"/>
      <c r="Y752" s="35"/>
      <c r="Z752" s="35"/>
      <c r="AA752" s="35"/>
      <c r="AF752" s="35"/>
      <c r="AJ752" s="51"/>
      <c r="AK752" s="52"/>
      <c r="AL752" s="35"/>
      <c r="AM752" s="35"/>
    </row>
    <row r="753" spans="24:39" x14ac:dyDescent="0.35">
      <c r="X753" s="35"/>
      <c r="Y753" s="35"/>
      <c r="Z753" s="35"/>
      <c r="AA753" s="35"/>
      <c r="AF753" s="35"/>
      <c r="AJ753" s="51"/>
      <c r="AK753" s="52"/>
      <c r="AL753" s="35"/>
      <c r="AM753" s="35"/>
    </row>
    <row r="754" spans="24:39" x14ac:dyDescent="0.35">
      <c r="X754" s="35"/>
      <c r="Y754" s="35"/>
      <c r="Z754" s="35"/>
      <c r="AA754" s="35"/>
      <c r="AF754" s="35"/>
      <c r="AJ754" s="51"/>
      <c r="AK754" s="52"/>
      <c r="AL754" s="35"/>
      <c r="AM754" s="35"/>
    </row>
    <row r="755" spans="24:39" x14ac:dyDescent="0.35">
      <c r="X755" s="35"/>
      <c r="Y755" s="35"/>
      <c r="Z755" s="35"/>
      <c r="AA755" s="35"/>
      <c r="AF755" s="35"/>
      <c r="AJ755" s="51"/>
      <c r="AK755" s="52"/>
      <c r="AL755" s="35"/>
      <c r="AM755" s="35"/>
    </row>
    <row r="756" spans="24:39" x14ac:dyDescent="0.35">
      <c r="X756" s="35"/>
      <c r="Y756" s="35"/>
      <c r="Z756" s="35"/>
      <c r="AA756" s="35"/>
      <c r="AF756" s="35"/>
      <c r="AJ756" s="51"/>
      <c r="AK756" s="52"/>
      <c r="AL756" s="35"/>
      <c r="AM756" s="35"/>
    </row>
    <row r="757" spans="24:39" x14ac:dyDescent="0.35">
      <c r="X757" s="35"/>
      <c r="Y757" s="35"/>
      <c r="Z757" s="35"/>
      <c r="AA757" s="35"/>
      <c r="AF757" s="35"/>
      <c r="AJ757" s="51"/>
      <c r="AK757" s="52"/>
      <c r="AL757" s="35"/>
      <c r="AM757" s="35"/>
    </row>
    <row r="758" spans="24:39" x14ac:dyDescent="0.35">
      <c r="X758" s="35"/>
      <c r="Y758" s="35"/>
      <c r="Z758" s="35"/>
      <c r="AA758" s="35"/>
      <c r="AF758" s="35"/>
      <c r="AJ758" s="51"/>
      <c r="AK758" s="52"/>
      <c r="AL758" s="35"/>
      <c r="AM758" s="35"/>
    </row>
    <row r="759" spans="24:39" x14ac:dyDescent="0.35">
      <c r="X759" s="35"/>
      <c r="Y759" s="35"/>
      <c r="Z759" s="35"/>
      <c r="AA759" s="35"/>
      <c r="AF759" s="35"/>
      <c r="AJ759" s="51"/>
      <c r="AK759" s="52"/>
      <c r="AL759" s="35"/>
      <c r="AM759" s="35"/>
    </row>
    <row r="760" spans="24:39" x14ac:dyDescent="0.35">
      <c r="X760" s="35"/>
      <c r="Y760" s="35"/>
      <c r="Z760" s="35"/>
      <c r="AA760" s="35"/>
      <c r="AF760" s="35"/>
      <c r="AJ760" s="51"/>
      <c r="AK760" s="52"/>
      <c r="AL760" s="35"/>
      <c r="AM760" s="35"/>
    </row>
    <row r="761" spans="24:39" x14ac:dyDescent="0.35">
      <c r="X761" s="35"/>
      <c r="Y761" s="35"/>
      <c r="Z761" s="35"/>
      <c r="AA761" s="35"/>
      <c r="AF761" s="35"/>
      <c r="AJ761" s="51"/>
      <c r="AK761" s="52"/>
      <c r="AL761" s="35"/>
      <c r="AM761" s="35"/>
    </row>
    <row r="762" spans="24:39" x14ac:dyDescent="0.35">
      <c r="X762" s="35"/>
      <c r="Y762" s="35"/>
      <c r="Z762" s="35"/>
      <c r="AA762" s="35"/>
      <c r="AF762" s="35"/>
      <c r="AJ762" s="51"/>
      <c r="AK762" s="52"/>
      <c r="AL762" s="35"/>
      <c r="AM762" s="35"/>
    </row>
    <row r="763" spans="24:39" x14ac:dyDescent="0.35">
      <c r="X763" s="35"/>
      <c r="Y763" s="35"/>
      <c r="Z763" s="35"/>
      <c r="AA763" s="35"/>
      <c r="AF763" s="35"/>
      <c r="AJ763" s="51"/>
      <c r="AK763" s="52"/>
      <c r="AL763" s="35"/>
      <c r="AM763" s="35"/>
    </row>
    <row r="764" spans="24:39" x14ac:dyDescent="0.35">
      <c r="X764" s="35"/>
      <c r="Y764" s="35"/>
      <c r="Z764" s="35"/>
      <c r="AA764" s="35"/>
      <c r="AF764" s="35"/>
      <c r="AJ764" s="51"/>
      <c r="AK764" s="52"/>
      <c r="AL764" s="35"/>
      <c r="AM764" s="35"/>
    </row>
    <row r="765" spans="24:39" x14ac:dyDescent="0.35">
      <c r="X765" s="35"/>
      <c r="Y765" s="35"/>
      <c r="Z765" s="35"/>
      <c r="AA765" s="35"/>
      <c r="AF765" s="35"/>
      <c r="AJ765" s="51"/>
      <c r="AK765" s="52"/>
      <c r="AL765" s="35"/>
      <c r="AM765" s="35"/>
    </row>
    <row r="766" spans="24:39" x14ac:dyDescent="0.35">
      <c r="X766" s="35"/>
      <c r="Y766" s="35"/>
      <c r="Z766" s="35"/>
      <c r="AA766" s="35"/>
      <c r="AF766" s="35"/>
      <c r="AJ766" s="51"/>
      <c r="AK766" s="52"/>
      <c r="AL766" s="35"/>
      <c r="AM766" s="35"/>
    </row>
    <row r="767" spans="24:39" x14ac:dyDescent="0.35">
      <c r="X767" s="35"/>
      <c r="Y767" s="35"/>
      <c r="Z767" s="35"/>
      <c r="AA767" s="35"/>
      <c r="AF767" s="35"/>
      <c r="AJ767" s="51"/>
      <c r="AK767" s="52"/>
      <c r="AL767" s="35"/>
      <c r="AM767" s="35"/>
    </row>
    <row r="768" spans="24:39" x14ac:dyDescent="0.35">
      <c r="X768" s="35"/>
      <c r="Y768" s="35"/>
      <c r="Z768" s="35"/>
      <c r="AA768" s="35"/>
      <c r="AF768" s="35"/>
      <c r="AJ768" s="51"/>
      <c r="AK768" s="52"/>
      <c r="AL768" s="35"/>
      <c r="AM768" s="35"/>
    </row>
    <row r="769" spans="24:39" x14ac:dyDescent="0.35">
      <c r="X769" s="35"/>
      <c r="Y769" s="35"/>
      <c r="Z769" s="35"/>
      <c r="AA769" s="35"/>
      <c r="AF769" s="35"/>
      <c r="AJ769" s="51"/>
      <c r="AK769" s="52"/>
      <c r="AL769" s="35"/>
      <c r="AM769" s="35"/>
    </row>
    <row r="770" spans="24:39" x14ac:dyDescent="0.35">
      <c r="X770" s="35"/>
      <c r="Y770" s="35"/>
      <c r="Z770" s="35"/>
      <c r="AA770" s="35"/>
      <c r="AF770" s="35"/>
      <c r="AJ770" s="51"/>
      <c r="AK770" s="52"/>
      <c r="AL770" s="35"/>
      <c r="AM770" s="35"/>
    </row>
    <row r="771" spans="24:39" x14ac:dyDescent="0.35">
      <c r="X771" s="35"/>
      <c r="Y771" s="35"/>
      <c r="Z771" s="35"/>
      <c r="AA771" s="35"/>
      <c r="AF771" s="35"/>
      <c r="AJ771" s="51"/>
      <c r="AK771" s="52"/>
      <c r="AL771" s="35"/>
      <c r="AM771" s="35"/>
    </row>
    <row r="772" spans="24:39" x14ac:dyDescent="0.35">
      <c r="X772" s="35"/>
      <c r="Y772" s="35"/>
      <c r="Z772" s="35"/>
      <c r="AA772" s="35"/>
      <c r="AF772" s="35"/>
      <c r="AJ772" s="51"/>
      <c r="AK772" s="52"/>
      <c r="AL772" s="35"/>
      <c r="AM772" s="35"/>
    </row>
    <row r="773" spans="24:39" x14ac:dyDescent="0.35">
      <c r="X773" s="35"/>
      <c r="Y773" s="35"/>
      <c r="Z773" s="35"/>
      <c r="AA773" s="35"/>
      <c r="AF773" s="35"/>
      <c r="AJ773" s="51"/>
      <c r="AK773" s="52"/>
      <c r="AL773" s="35"/>
      <c r="AM773" s="35"/>
    </row>
    <row r="774" spans="24:39" x14ac:dyDescent="0.35">
      <c r="X774" s="35"/>
      <c r="Y774" s="35"/>
      <c r="Z774" s="35"/>
      <c r="AA774" s="35"/>
      <c r="AF774" s="35"/>
      <c r="AJ774" s="51"/>
      <c r="AK774" s="52"/>
      <c r="AL774" s="35"/>
      <c r="AM774" s="35"/>
    </row>
    <row r="775" spans="24:39" x14ac:dyDescent="0.35">
      <c r="X775" s="35"/>
      <c r="Y775" s="35"/>
      <c r="Z775" s="35"/>
      <c r="AA775" s="35"/>
      <c r="AF775" s="35"/>
      <c r="AJ775" s="51"/>
      <c r="AK775" s="52"/>
      <c r="AL775" s="35"/>
      <c r="AM775" s="35"/>
    </row>
    <row r="776" spans="24:39" x14ac:dyDescent="0.35">
      <c r="X776" s="35"/>
      <c r="Y776" s="35"/>
      <c r="Z776" s="35"/>
      <c r="AA776" s="35"/>
      <c r="AF776" s="35"/>
      <c r="AJ776" s="51"/>
      <c r="AK776" s="52"/>
      <c r="AL776" s="35"/>
      <c r="AM776" s="35"/>
    </row>
    <row r="777" spans="24:39" x14ac:dyDescent="0.35">
      <c r="X777" s="35"/>
      <c r="Y777" s="35"/>
      <c r="Z777" s="35"/>
      <c r="AA777" s="35"/>
      <c r="AF777" s="35"/>
      <c r="AJ777" s="51"/>
      <c r="AK777" s="52"/>
      <c r="AL777" s="35"/>
      <c r="AM777" s="35"/>
    </row>
    <row r="778" spans="24:39" x14ac:dyDescent="0.35">
      <c r="X778" s="35"/>
      <c r="Y778" s="35"/>
      <c r="Z778" s="35"/>
      <c r="AA778" s="35"/>
      <c r="AF778" s="35"/>
      <c r="AJ778" s="51"/>
      <c r="AK778" s="52"/>
      <c r="AL778" s="35"/>
      <c r="AM778" s="35"/>
    </row>
    <row r="779" spans="24:39" x14ac:dyDescent="0.35">
      <c r="X779" s="35"/>
      <c r="Y779" s="35"/>
      <c r="Z779" s="35"/>
      <c r="AA779" s="35"/>
      <c r="AF779" s="35"/>
      <c r="AJ779" s="51"/>
      <c r="AK779" s="52"/>
      <c r="AL779" s="35"/>
      <c r="AM779" s="35"/>
    </row>
    <row r="780" spans="24:39" x14ac:dyDescent="0.35">
      <c r="X780" s="35"/>
      <c r="Y780" s="35"/>
      <c r="Z780" s="35"/>
      <c r="AA780" s="35"/>
      <c r="AF780" s="35"/>
      <c r="AJ780" s="51"/>
      <c r="AK780" s="52"/>
      <c r="AL780" s="35"/>
      <c r="AM780" s="35"/>
    </row>
    <row r="781" spans="24:39" x14ac:dyDescent="0.35">
      <c r="X781" s="35"/>
      <c r="Y781" s="35"/>
      <c r="Z781" s="35"/>
      <c r="AA781" s="35"/>
      <c r="AF781" s="35"/>
      <c r="AJ781" s="51"/>
      <c r="AK781" s="52"/>
      <c r="AL781" s="35"/>
      <c r="AM781" s="35"/>
    </row>
    <row r="782" spans="24:39" x14ac:dyDescent="0.35">
      <c r="X782" s="35"/>
      <c r="Y782" s="35"/>
      <c r="Z782" s="35"/>
      <c r="AA782" s="35"/>
      <c r="AF782" s="35"/>
      <c r="AJ782" s="51"/>
      <c r="AK782" s="52"/>
      <c r="AL782" s="35"/>
      <c r="AM782" s="35"/>
    </row>
    <row r="783" spans="24:39" x14ac:dyDescent="0.35">
      <c r="X783" s="35"/>
      <c r="Y783" s="35"/>
      <c r="Z783" s="35"/>
      <c r="AA783" s="35"/>
      <c r="AF783" s="35"/>
      <c r="AJ783" s="51"/>
      <c r="AK783" s="52"/>
      <c r="AL783" s="35"/>
      <c r="AM783" s="35"/>
    </row>
    <row r="784" spans="24:39" x14ac:dyDescent="0.35">
      <c r="X784" s="35"/>
      <c r="Y784" s="35"/>
      <c r="Z784" s="35"/>
      <c r="AA784" s="35"/>
      <c r="AF784" s="35"/>
      <c r="AJ784" s="51"/>
      <c r="AK784" s="52"/>
      <c r="AL784" s="35"/>
      <c r="AM784" s="35"/>
    </row>
    <row r="785" spans="24:39" x14ac:dyDescent="0.35">
      <c r="X785" s="35"/>
      <c r="Y785" s="35"/>
      <c r="Z785" s="35"/>
      <c r="AA785" s="35"/>
      <c r="AF785" s="35"/>
      <c r="AJ785" s="51"/>
      <c r="AK785" s="52"/>
      <c r="AL785" s="35"/>
      <c r="AM785" s="35"/>
    </row>
    <row r="786" spans="24:39" x14ac:dyDescent="0.35">
      <c r="X786" s="35"/>
      <c r="Y786" s="35"/>
      <c r="Z786" s="35"/>
      <c r="AA786" s="35"/>
      <c r="AF786" s="35"/>
      <c r="AJ786" s="51"/>
      <c r="AK786" s="52"/>
      <c r="AL786" s="35"/>
      <c r="AM786" s="35"/>
    </row>
    <row r="787" spans="24:39" x14ac:dyDescent="0.35">
      <c r="X787" s="35"/>
      <c r="Y787" s="35"/>
      <c r="Z787" s="35"/>
      <c r="AA787" s="35"/>
      <c r="AF787" s="35"/>
      <c r="AJ787" s="51"/>
      <c r="AK787" s="52"/>
      <c r="AL787" s="35"/>
      <c r="AM787" s="35"/>
    </row>
    <row r="788" spans="24:39" x14ac:dyDescent="0.35">
      <c r="X788" s="35"/>
      <c r="Y788" s="35"/>
      <c r="Z788" s="35"/>
      <c r="AA788" s="35"/>
      <c r="AF788" s="35"/>
      <c r="AJ788" s="51"/>
      <c r="AK788" s="52"/>
      <c r="AL788" s="35"/>
      <c r="AM788" s="35"/>
    </row>
    <row r="789" spans="24:39" x14ac:dyDescent="0.35">
      <c r="X789" s="35"/>
      <c r="Y789" s="35"/>
      <c r="Z789" s="35"/>
      <c r="AA789" s="35"/>
      <c r="AF789" s="35"/>
      <c r="AJ789" s="51"/>
      <c r="AK789" s="52"/>
      <c r="AL789" s="35"/>
      <c r="AM789" s="35"/>
    </row>
    <row r="790" spans="24:39" x14ac:dyDescent="0.35">
      <c r="X790" s="35"/>
      <c r="Y790" s="35"/>
      <c r="Z790" s="35"/>
      <c r="AA790" s="35"/>
      <c r="AF790" s="35"/>
      <c r="AJ790" s="51"/>
      <c r="AK790" s="52"/>
      <c r="AL790" s="35"/>
      <c r="AM790" s="35"/>
    </row>
    <row r="791" spans="24:39" x14ac:dyDescent="0.35">
      <c r="X791" s="35"/>
      <c r="Y791" s="35"/>
      <c r="Z791" s="35"/>
      <c r="AA791" s="35"/>
      <c r="AF791" s="35"/>
      <c r="AJ791" s="51"/>
      <c r="AK791" s="52"/>
      <c r="AL791" s="35"/>
      <c r="AM791" s="35"/>
    </row>
    <row r="792" spans="24:39" x14ac:dyDescent="0.35">
      <c r="X792" s="35"/>
      <c r="Y792" s="35"/>
      <c r="Z792" s="35"/>
      <c r="AA792" s="35"/>
      <c r="AF792" s="35"/>
      <c r="AJ792" s="51"/>
      <c r="AK792" s="52"/>
      <c r="AL792" s="35"/>
      <c r="AM792" s="35"/>
    </row>
    <row r="793" spans="24:39" x14ac:dyDescent="0.35">
      <c r="X793" s="35"/>
      <c r="Y793" s="35"/>
      <c r="Z793" s="35"/>
      <c r="AA793" s="35"/>
      <c r="AF793" s="35"/>
      <c r="AJ793" s="51"/>
      <c r="AK793" s="52"/>
      <c r="AL793" s="35"/>
      <c r="AM793" s="35"/>
    </row>
    <row r="794" spans="24:39" x14ac:dyDescent="0.35">
      <c r="X794" s="35"/>
      <c r="Y794" s="35"/>
      <c r="Z794" s="35"/>
      <c r="AA794" s="35"/>
      <c r="AF794" s="35"/>
      <c r="AJ794" s="51"/>
      <c r="AK794" s="52"/>
      <c r="AL794" s="35"/>
      <c r="AM794" s="35"/>
    </row>
    <row r="795" spans="24:39" x14ac:dyDescent="0.35">
      <c r="X795" s="35"/>
      <c r="Y795" s="35"/>
      <c r="Z795" s="35"/>
      <c r="AA795" s="35"/>
      <c r="AF795" s="35"/>
      <c r="AJ795" s="51"/>
      <c r="AK795" s="52"/>
      <c r="AL795" s="35"/>
      <c r="AM795" s="35"/>
    </row>
    <row r="796" spans="24:39" x14ac:dyDescent="0.35">
      <c r="X796" s="35"/>
      <c r="Y796" s="35"/>
      <c r="Z796" s="35"/>
      <c r="AA796" s="35"/>
      <c r="AF796" s="35"/>
      <c r="AJ796" s="51"/>
      <c r="AK796" s="52"/>
      <c r="AL796" s="35"/>
      <c r="AM796" s="35"/>
    </row>
    <row r="797" spans="24:39" x14ac:dyDescent="0.35">
      <c r="X797" s="35"/>
      <c r="Y797" s="35"/>
      <c r="Z797" s="35"/>
      <c r="AA797" s="35"/>
      <c r="AF797" s="35"/>
      <c r="AJ797" s="51"/>
      <c r="AK797" s="52"/>
      <c r="AL797" s="35"/>
      <c r="AM797" s="35"/>
    </row>
    <row r="798" spans="24:39" x14ac:dyDescent="0.35">
      <c r="X798" s="35"/>
      <c r="Y798" s="35"/>
      <c r="Z798" s="35"/>
      <c r="AA798" s="35"/>
      <c r="AF798" s="35"/>
      <c r="AJ798" s="51"/>
      <c r="AK798" s="52"/>
      <c r="AL798" s="35"/>
      <c r="AM798" s="35"/>
    </row>
    <row r="799" spans="24:39" x14ac:dyDescent="0.35">
      <c r="X799" s="35"/>
      <c r="Y799" s="35"/>
      <c r="Z799" s="35"/>
      <c r="AA799" s="35"/>
      <c r="AF799" s="35"/>
      <c r="AJ799" s="51"/>
      <c r="AK799" s="52"/>
      <c r="AL799" s="35"/>
      <c r="AM799" s="35"/>
    </row>
    <row r="800" spans="24:39" x14ac:dyDescent="0.35">
      <c r="X800" s="35"/>
      <c r="Y800" s="35"/>
      <c r="Z800" s="35"/>
      <c r="AA800" s="35"/>
      <c r="AF800" s="35"/>
      <c r="AJ800" s="51"/>
      <c r="AK800" s="52"/>
      <c r="AL800" s="35"/>
      <c r="AM800" s="35"/>
    </row>
    <row r="801" spans="24:39" x14ac:dyDescent="0.35">
      <c r="X801" s="35"/>
      <c r="Y801" s="35"/>
      <c r="Z801" s="35"/>
      <c r="AA801" s="35"/>
      <c r="AF801" s="35"/>
      <c r="AJ801" s="51"/>
      <c r="AK801" s="52"/>
      <c r="AL801" s="35"/>
      <c r="AM801" s="35"/>
    </row>
    <row r="802" spans="24:39" x14ac:dyDescent="0.35">
      <c r="X802" s="35"/>
      <c r="Y802" s="35"/>
      <c r="Z802" s="35"/>
      <c r="AA802" s="35"/>
      <c r="AF802" s="35"/>
      <c r="AJ802" s="51"/>
      <c r="AK802" s="52"/>
      <c r="AL802" s="35"/>
      <c r="AM802" s="35"/>
    </row>
    <row r="803" spans="24:39" x14ac:dyDescent="0.35">
      <c r="X803" s="35"/>
      <c r="Y803" s="35"/>
      <c r="Z803" s="35"/>
      <c r="AA803" s="35"/>
      <c r="AF803" s="35"/>
      <c r="AJ803" s="51"/>
      <c r="AK803" s="52"/>
      <c r="AL803" s="35"/>
      <c r="AM803" s="35"/>
    </row>
    <row r="804" spans="24:39" x14ac:dyDescent="0.35">
      <c r="X804" s="35"/>
      <c r="Y804" s="35"/>
      <c r="Z804" s="35"/>
      <c r="AA804" s="35"/>
      <c r="AF804" s="35"/>
      <c r="AJ804" s="51"/>
      <c r="AK804" s="52"/>
      <c r="AL804" s="35"/>
      <c r="AM804" s="35"/>
    </row>
    <row r="805" spans="24:39" x14ac:dyDescent="0.35">
      <c r="X805" s="35"/>
      <c r="Y805" s="35"/>
      <c r="Z805" s="35"/>
      <c r="AA805" s="35"/>
      <c r="AF805" s="35"/>
      <c r="AJ805" s="51"/>
      <c r="AK805" s="52"/>
      <c r="AL805" s="35"/>
      <c r="AM805" s="35"/>
    </row>
    <row r="806" spans="24:39" x14ac:dyDescent="0.35">
      <c r="X806" s="35"/>
      <c r="Y806" s="35"/>
      <c r="Z806" s="35"/>
      <c r="AA806" s="35"/>
      <c r="AF806" s="35"/>
      <c r="AJ806" s="51"/>
      <c r="AK806" s="52"/>
      <c r="AL806" s="35"/>
      <c r="AM806" s="35"/>
    </row>
    <row r="807" spans="24:39" x14ac:dyDescent="0.35">
      <c r="X807" s="35"/>
      <c r="Y807" s="35"/>
      <c r="Z807" s="35"/>
      <c r="AA807" s="35"/>
      <c r="AF807" s="35"/>
      <c r="AJ807" s="51"/>
      <c r="AK807" s="52"/>
      <c r="AL807" s="35"/>
      <c r="AM807" s="35"/>
    </row>
    <row r="808" spans="24:39" x14ac:dyDescent="0.35">
      <c r="X808" s="35"/>
      <c r="Y808" s="35"/>
      <c r="Z808" s="35"/>
      <c r="AA808" s="35"/>
      <c r="AF808" s="35"/>
      <c r="AJ808" s="51"/>
      <c r="AK808" s="52"/>
      <c r="AL808" s="35"/>
      <c r="AM808" s="35"/>
    </row>
    <row r="809" spans="24:39" x14ac:dyDescent="0.35">
      <c r="X809" s="35"/>
      <c r="Y809" s="35"/>
      <c r="Z809" s="35"/>
      <c r="AA809" s="35"/>
      <c r="AF809" s="35"/>
      <c r="AJ809" s="51"/>
      <c r="AK809" s="52"/>
      <c r="AL809" s="35"/>
      <c r="AM809" s="35"/>
    </row>
    <row r="810" spans="24:39" x14ac:dyDescent="0.35">
      <c r="X810" s="35"/>
      <c r="Y810" s="35"/>
      <c r="Z810" s="35"/>
      <c r="AA810" s="35"/>
      <c r="AF810" s="35"/>
      <c r="AJ810" s="51"/>
      <c r="AK810" s="52"/>
      <c r="AL810" s="35"/>
      <c r="AM810" s="35"/>
    </row>
    <row r="811" spans="24:39" x14ac:dyDescent="0.35">
      <c r="X811" s="35"/>
      <c r="Y811" s="35"/>
      <c r="Z811" s="35"/>
      <c r="AA811" s="35"/>
      <c r="AF811" s="35"/>
      <c r="AJ811" s="51"/>
      <c r="AK811" s="52"/>
      <c r="AL811" s="35"/>
      <c r="AM811" s="35"/>
    </row>
    <row r="812" spans="24:39" x14ac:dyDescent="0.35">
      <c r="X812" s="35"/>
      <c r="Y812" s="35"/>
      <c r="Z812" s="35"/>
      <c r="AA812" s="35"/>
      <c r="AF812" s="35"/>
      <c r="AJ812" s="51"/>
      <c r="AK812" s="52"/>
      <c r="AL812" s="35"/>
      <c r="AM812" s="35"/>
    </row>
    <row r="813" spans="24:39" x14ac:dyDescent="0.35">
      <c r="X813" s="35"/>
      <c r="Y813" s="35"/>
      <c r="Z813" s="35"/>
      <c r="AA813" s="35"/>
      <c r="AF813" s="35"/>
      <c r="AJ813" s="51"/>
      <c r="AK813" s="52"/>
      <c r="AL813" s="35"/>
      <c r="AM813" s="35"/>
    </row>
    <row r="814" spans="24:39" x14ac:dyDescent="0.35">
      <c r="X814" s="35"/>
      <c r="Y814" s="35"/>
      <c r="Z814" s="35"/>
      <c r="AA814" s="35"/>
      <c r="AF814" s="35"/>
      <c r="AJ814" s="51"/>
      <c r="AK814" s="52"/>
      <c r="AL814" s="35"/>
      <c r="AM814" s="35"/>
    </row>
    <row r="815" spans="24:39" x14ac:dyDescent="0.35">
      <c r="X815" s="35"/>
      <c r="Y815" s="35"/>
      <c r="Z815" s="35"/>
      <c r="AA815" s="35"/>
      <c r="AF815" s="35"/>
      <c r="AJ815" s="51"/>
      <c r="AK815" s="52"/>
      <c r="AL815" s="35"/>
      <c r="AM815" s="35"/>
    </row>
    <row r="816" spans="24:39" x14ac:dyDescent="0.35">
      <c r="X816" s="35"/>
      <c r="Y816" s="35"/>
      <c r="Z816" s="35"/>
      <c r="AA816" s="35"/>
      <c r="AF816" s="35"/>
      <c r="AJ816" s="51"/>
      <c r="AK816" s="52"/>
      <c r="AL816" s="35"/>
      <c r="AM816" s="35"/>
    </row>
    <row r="817" spans="24:39" x14ac:dyDescent="0.35">
      <c r="X817" s="35"/>
      <c r="Y817" s="35"/>
      <c r="Z817" s="35"/>
      <c r="AA817" s="35"/>
      <c r="AF817" s="35"/>
      <c r="AJ817" s="51"/>
      <c r="AK817" s="52"/>
      <c r="AL817" s="35"/>
      <c r="AM817" s="35"/>
    </row>
    <row r="818" spans="24:39" x14ac:dyDescent="0.35">
      <c r="X818" s="35"/>
      <c r="Y818" s="35"/>
      <c r="Z818" s="35"/>
      <c r="AA818" s="35"/>
      <c r="AF818" s="35"/>
      <c r="AJ818" s="51"/>
      <c r="AK818" s="52"/>
      <c r="AL818" s="35"/>
      <c r="AM818" s="35"/>
    </row>
    <row r="819" spans="24:39" x14ac:dyDescent="0.35">
      <c r="X819" s="35"/>
      <c r="Y819" s="35"/>
      <c r="Z819" s="35"/>
      <c r="AA819" s="35"/>
      <c r="AF819" s="35"/>
      <c r="AJ819" s="51"/>
      <c r="AK819" s="52"/>
      <c r="AL819" s="35"/>
      <c r="AM819" s="35"/>
    </row>
    <row r="820" spans="24:39" x14ac:dyDescent="0.35">
      <c r="X820" s="35"/>
      <c r="Y820" s="35"/>
      <c r="Z820" s="35"/>
      <c r="AA820" s="35"/>
      <c r="AF820" s="35"/>
      <c r="AJ820" s="51"/>
      <c r="AK820" s="52"/>
      <c r="AL820" s="35"/>
      <c r="AM820" s="35"/>
    </row>
    <row r="821" spans="24:39" x14ac:dyDescent="0.35">
      <c r="X821" s="35"/>
      <c r="Y821" s="35"/>
      <c r="Z821" s="35"/>
      <c r="AA821" s="35"/>
      <c r="AF821" s="35"/>
      <c r="AJ821" s="51"/>
      <c r="AK821" s="52"/>
      <c r="AL821" s="35"/>
      <c r="AM821" s="35"/>
    </row>
    <row r="822" spans="24:39" x14ac:dyDescent="0.35">
      <c r="X822" s="35"/>
      <c r="Y822" s="35"/>
      <c r="Z822" s="35"/>
      <c r="AA822" s="35"/>
      <c r="AF822" s="35"/>
      <c r="AJ822" s="51"/>
      <c r="AK822" s="52"/>
      <c r="AL822" s="35"/>
      <c r="AM822" s="35"/>
    </row>
    <row r="823" spans="24:39" x14ac:dyDescent="0.35">
      <c r="X823" s="35"/>
      <c r="Y823" s="35"/>
      <c r="Z823" s="35"/>
      <c r="AA823" s="35"/>
      <c r="AF823" s="35"/>
      <c r="AJ823" s="51"/>
      <c r="AK823" s="52"/>
      <c r="AL823" s="35"/>
      <c r="AM823" s="35"/>
    </row>
    <row r="824" spans="24:39" x14ac:dyDescent="0.35">
      <c r="X824" s="35"/>
      <c r="Y824" s="35"/>
      <c r="Z824" s="35"/>
      <c r="AA824" s="35"/>
      <c r="AF824" s="35"/>
      <c r="AJ824" s="51"/>
      <c r="AK824" s="52"/>
      <c r="AL824" s="35"/>
      <c r="AM824" s="35"/>
    </row>
    <row r="825" spans="24:39" x14ac:dyDescent="0.35">
      <c r="X825" s="35"/>
      <c r="Y825" s="35"/>
      <c r="Z825" s="35"/>
      <c r="AA825" s="35"/>
      <c r="AF825" s="35"/>
      <c r="AJ825" s="51"/>
      <c r="AK825" s="52"/>
      <c r="AL825" s="35"/>
      <c r="AM825" s="35"/>
    </row>
    <row r="826" spans="24:39" x14ac:dyDescent="0.35">
      <c r="X826" s="35"/>
      <c r="Y826" s="35"/>
      <c r="Z826" s="35"/>
      <c r="AA826" s="35"/>
      <c r="AF826" s="35"/>
      <c r="AJ826" s="51"/>
      <c r="AK826" s="52"/>
      <c r="AL826" s="35"/>
      <c r="AM826" s="35"/>
    </row>
    <row r="827" spans="24:39" x14ac:dyDescent="0.35">
      <c r="X827" s="35"/>
      <c r="Y827" s="35"/>
      <c r="Z827" s="35"/>
      <c r="AA827" s="35"/>
      <c r="AF827" s="35"/>
      <c r="AJ827" s="51"/>
      <c r="AK827" s="52"/>
      <c r="AL827" s="35"/>
      <c r="AM827" s="35"/>
    </row>
    <row r="828" spans="24:39" x14ac:dyDescent="0.35">
      <c r="X828" s="35"/>
      <c r="Y828" s="35"/>
      <c r="Z828" s="35"/>
      <c r="AA828" s="35"/>
      <c r="AF828" s="35"/>
      <c r="AJ828" s="51"/>
      <c r="AK828" s="52"/>
      <c r="AL828" s="35"/>
      <c r="AM828" s="35"/>
    </row>
    <row r="829" spans="24:39" x14ac:dyDescent="0.35">
      <c r="X829" s="35"/>
      <c r="Y829" s="35"/>
      <c r="Z829" s="35"/>
      <c r="AA829" s="35"/>
      <c r="AF829" s="35"/>
      <c r="AJ829" s="51"/>
      <c r="AK829" s="52"/>
      <c r="AL829" s="35"/>
      <c r="AM829" s="35"/>
    </row>
    <row r="830" spans="24:39" x14ac:dyDescent="0.35">
      <c r="X830" s="35"/>
      <c r="Y830" s="35"/>
      <c r="Z830" s="35"/>
      <c r="AA830" s="35"/>
      <c r="AF830" s="35"/>
      <c r="AJ830" s="51"/>
      <c r="AK830" s="52"/>
      <c r="AL830" s="35"/>
      <c r="AM830" s="35"/>
    </row>
    <row r="831" spans="24:39" x14ac:dyDescent="0.35">
      <c r="X831" s="35"/>
      <c r="Y831" s="35"/>
      <c r="Z831" s="35"/>
      <c r="AA831" s="35"/>
      <c r="AF831" s="35"/>
      <c r="AJ831" s="51"/>
      <c r="AK831" s="52"/>
      <c r="AL831" s="35"/>
      <c r="AM831" s="35"/>
    </row>
    <row r="832" spans="24:39" x14ac:dyDescent="0.35">
      <c r="X832" s="35"/>
      <c r="Y832" s="35"/>
      <c r="Z832" s="35"/>
      <c r="AA832" s="35"/>
      <c r="AF832" s="35"/>
      <c r="AJ832" s="51"/>
      <c r="AK832" s="52"/>
      <c r="AL832" s="35"/>
      <c r="AM832" s="35"/>
    </row>
    <row r="833" spans="24:39" x14ac:dyDescent="0.35">
      <c r="X833" s="35"/>
      <c r="Y833" s="35"/>
      <c r="Z833" s="35"/>
      <c r="AA833" s="35"/>
      <c r="AF833" s="35"/>
      <c r="AJ833" s="51"/>
      <c r="AK833" s="52"/>
      <c r="AL833" s="35"/>
      <c r="AM833" s="35"/>
    </row>
    <row r="834" spans="24:39" x14ac:dyDescent="0.35">
      <c r="X834" s="35"/>
      <c r="Y834" s="35"/>
      <c r="Z834" s="35"/>
      <c r="AA834" s="35"/>
      <c r="AF834" s="35"/>
      <c r="AJ834" s="51"/>
      <c r="AK834" s="52"/>
      <c r="AL834" s="35"/>
      <c r="AM834" s="35"/>
    </row>
    <row r="835" spans="24:39" x14ac:dyDescent="0.35">
      <c r="X835" s="35"/>
      <c r="Y835" s="35"/>
      <c r="Z835" s="35"/>
      <c r="AA835" s="35"/>
      <c r="AF835" s="35"/>
      <c r="AJ835" s="51"/>
      <c r="AK835" s="52"/>
      <c r="AL835" s="35"/>
      <c r="AM835" s="35"/>
    </row>
    <row r="836" spans="24:39" x14ac:dyDescent="0.35">
      <c r="X836" s="35"/>
      <c r="Y836" s="35"/>
      <c r="Z836" s="35"/>
      <c r="AA836" s="35"/>
      <c r="AF836" s="35"/>
      <c r="AJ836" s="51"/>
      <c r="AK836" s="52"/>
      <c r="AL836" s="35"/>
      <c r="AM836" s="35"/>
    </row>
    <row r="837" spans="24:39" x14ac:dyDescent="0.35">
      <c r="X837" s="35"/>
      <c r="Y837" s="35"/>
      <c r="Z837" s="35"/>
      <c r="AA837" s="35"/>
      <c r="AF837" s="35"/>
      <c r="AJ837" s="51"/>
      <c r="AK837" s="52"/>
      <c r="AL837" s="35"/>
      <c r="AM837" s="35"/>
    </row>
    <row r="838" spans="24:39" x14ac:dyDescent="0.35">
      <c r="X838" s="35"/>
      <c r="Y838" s="35"/>
      <c r="Z838" s="35"/>
      <c r="AA838" s="35"/>
      <c r="AF838" s="35"/>
      <c r="AJ838" s="51"/>
      <c r="AK838" s="52"/>
      <c r="AL838" s="35"/>
      <c r="AM838" s="35"/>
    </row>
    <row r="839" spans="24:39" x14ac:dyDescent="0.35">
      <c r="X839" s="35"/>
      <c r="Y839" s="35"/>
      <c r="Z839" s="35"/>
      <c r="AA839" s="35"/>
      <c r="AF839" s="35"/>
      <c r="AJ839" s="51"/>
      <c r="AK839" s="52"/>
      <c r="AL839" s="35"/>
      <c r="AM839" s="35"/>
    </row>
    <row r="840" spans="24:39" x14ac:dyDescent="0.35">
      <c r="X840" s="35"/>
      <c r="Y840" s="35"/>
      <c r="Z840" s="35"/>
      <c r="AA840" s="35"/>
      <c r="AF840" s="35"/>
      <c r="AJ840" s="51"/>
      <c r="AK840" s="52"/>
      <c r="AL840" s="35"/>
      <c r="AM840" s="35"/>
    </row>
    <row r="841" spans="24:39" x14ac:dyDescent="0.35">
      <c r="X841" s="35"/>
      <c r="Y841" s="35"/>
      <c r="Z841" s="35"/>
      <c r="AA841" s="35"/>
      <c r="AF841" s="35"/>
      <c r="AJ841" s="51"/>
      <c r="AK841" s="52"/>
      <c r="AL841" s="35"/>
      <c r="AM841" s="35"/>
    </row>
    <row r="842" spans="24:39" x14ac:dyDescent="0.35">
      <c r="X842" s="35"/>
      <c r="Y842" s="35"/>
      <c r="Z842" s="35"/>
      <c r="AA842" s="35"/>
      <c r="AF842" s="35"/>
      <c r="AJ842" s="51"/>
      <c r="AK842" s="52"/>
      <c r="AL842" s="35"/>
      <c r="AM842" s="35"/>
    </row>
    <row r="843" spans="24:39" x14ac:dyDescent="0.35">
      <c r="X843" s="35"/>
      <c r="Y843" s="35"/>
      <c r="Z843" s="35"/>
      <c r="AA843" s="35"/>
      <c r="AF843" s="35"/>
      <c r="AJ843" s="51"/>
      <c r="AK843" s="52"/>
      <c r="AL843" s="35"/>
      <c r="AM843" s="35"/>
    </row>
    <row r="844" spans="24:39" x14ac:dyDescent="0.35">
      <c r="X844" s="35"/>
      <c r="Y844" s="35"/>
      <c r="Z844" s="35"/>
      <c r="AA844" s="35"/>
      <c r="AF844" s="35"/>
      <c r="AJ844" s="51"/>
      <c r="AK844" s="52"/>
      <c r="AL844" s="35"/>
      <c r="AM844" s="35"/>
    </row>
    <row r="845" spans="24:39" x14ac:dyDescent="0.35">
      <c r="X845" s="35"/>
      <c r="Y845" s="35"/>
      <c r="Z845" s="35"/>
      <c r="AA845" s="35"/>
      <c r="AF845" s="35"/>
      <c r="AJ845" s="51"/>
      <c r="AK845" s="52"/>
      <c r="AL845" s="35"/>
      <c r="AM845" s="35"/>
    </row>
    <row r="846" spans="24:39" x14ac:dyDescent="0.35">
      <c r="X846" s="35"/>
      <c r="Y846" s="35"/>
      <c r="Z846" s="35"/>
      <c r="AA846" s="35"/>
      <c r="AF846" s="35"/>
      <c r="AJ846" s="51"/>
      <c r="AK846" s="52"/>
      <c r="AL846" s="35"/>
      <c r="AM846" s="35"/>
    </row>
    <row r="847" spans="24:39" x14ac:dyDescent="0.35">
      <c r="X847" s="35"/>
      <c r="Y847" s="35"/>
      <c r="Z847" s="35"/>
      <c r="AA847" s="35"/>
      <c r="AF847" s="35"/>
      <c r="AJ847" s="51"/>
      <c r="AK847" s="52"/>
      <c r="AL847" s="35"/>
      <c r="AM847" s="35"/>
    </row>
    <row r="848" spans="24:39" x14ac:dyDescent="0.35">
      <c r="X848" s="35"/>
      <c r="Y848" s="35"/>
      <c r="Z848" s="35"/>
      <c r="AA848" s="35"/>
      <c r="AF848" s="35"/>
      <c r="AJ848" s="51"/>
      <c r="AK848" s="52"/>
      <c r="AL848" s="35"/>
      <c r="AM848" s="35"/>
    </row>
    <row r="849" spans="24:39" x14ac:dyDescent="0.35">
      <c r="X849" s="35"/>
      <c r="Y849" s="35"/>
      <c r="Z849" s="35"/>
      <c r="AA849" s="35"/>
      <c r="AF849" s="35"/>
      <c r="AJ849" s="51"/>
      <c r="AK849" s="52"/>
      <c r="AL849" s="35"/>
      <c r="AM849" s="35"/>
    </row>
    <row r="850" spans="24:39" x14ac:dyDescent="0.35">
      <c r="X850" s="35"/>
      <c r="Y850" s="35"/>
      <c r="Z850" s="35"/>
      <c r="AA850" s="35"/>
      <c r="AF850" s="35"/>
      <c r="AJ850" s="51"/>
      <c r="AK850" s="52"/>
      <c r="AL850" s="35"/>
      <c r="AM850" s="35"/>
    </row>
    <row r="851" spans="24:39" x14ac:dyDescent="0.35">
      <c r="X851" s="35"/>
      <c r="Y851" s="35"/>
      <c r="Z851" s="35"/>
      <c r="AA851" s="35"/>
      <c r="AF851" s="35"/>
      <c r="AJ851" s="51"/>
      <c r="AK851" s="52"/>
      <c r="AL851" s="35"/>
      <c r="AM851" s="35"/>
    </row>
    <row r="852" spans="24:39" x14ac:dyDescent="0.35">
      <c r="X852" s="35"/>
      <c r="Y852" s="35"/>
      <c r="Z852" s="35"/>
      <c r="AA852" s="35"/>
      <c r="AF852" s="35"/>
      <c r="AJ852" s="51"/>
      <c r="AK852" s="52"/>
      <c r="AL852" s="35"/>
      <c r="AM852" s="35"/>
    </row>
    <row r="853" spans="24:39" x14ac:dyDescent="0.35">
      <c r="X853" s="35"/>
      <c r="Y853" s="35"/>
      <c r="Z853" s="35"/>
      <c r="AA853" s="35"/>
      <c r="AF853" s="35"/>
      <c r="AJ853" s="51"/>
      <c r="AK853" s="52"/>
      <c r="AL853" s="35"/>
      <c r="AM853" s="35"/>
    </row>
    <row r="854" spans="24:39" x14ac:dyDescent="0.35">
      <c r="X854" s="35"/>
      <c r="Y854" s="35"/>
      <c r="Z854" s="35"/>
      <c r="AA854" s="35"/>
      <c r="AF854" s="35"/>
      <c r="AJ854" s="51"/>
      <c r="AK854" s="52"/>
      <c r="AL854" s="35"/>
      <c r="AM854" s="35"/>
    </row>
    <row r="855" spans="24:39" x14ac:dyDescent="0.35">
      <c r="X855" s="35"/>
      <c r="Y855" s="35"/>
      <c r="Z855" s="35"/>
      <c r="AA855" s="35"/>
      <c r="AF855" s="35"/>
      <c r="AJ855" s="51"/>
      <c r="AK855" s="52"/>
      <c r="AL855" s="35"/>
      <c r="AM855" s="35"/>
    </row>
    <row r="856" spans="24:39" x14ac:dyDescent="0.35">
      <c r="X856" s="35"/>
      <c r="Y856" s="35"/>
      <c r="Z856" s="35"/>
      <c r="AA856" s="35"/>
      <c r="AF856" s="35"/>
      <c r="AJ856" s="51"/>
      <c r="AK856" s="52"/>
      <c r="AL856" s="35"/>
      <c r="AM856" s="35"/>
    </row>
    <row r="857" spans="24:39" x14ac:dyDescent="0.35">
      <c r="X857" s="35"/>
      <c r="Y857" s="35"/>
      <c r="Z857" s="35"/>
      <c r="AA857" s="35"/>
      <c r="AF857" s="35"/>
      <c r="AJ857" s="51"/>
      <c r="AK857" s="52"/>
      <c r="AL857" s="35"/>
      <c r="AM857" s="35"/>
    </row>
    <row r="858" spans="24:39" x14ac:dyDescent="0.35">
      <c r="X858" s="35"/>
      <c r="Y858" s="35"/>
      <c r="Z858" s="35"/>
      <c r="AA858" s="35"/>
      <c r="AF858" s="35"/>
      <c r="AJ858" s="51"/>
      <c r="AK858" s="52"/>
      <c r="AL858" s="35"/>
      <c r="AM858" s="35"/>
    </row>
    <row r="859" spans="24:39" x14ac:dyDescent="0.35">
      <c r="X859" s="35"/>
      <c r="Y859" s="35"/>
      <c r="Z859" s="35"/>
      <c r="AA859" s="35"/>
      <c r="AF859" s="35"/>
      <c r="AJ859" s="51"/>
      <c r="AK859" s="52"/>
      <c r="AL859" s="35"/>
      <c r="AM859" s="35"/>
    </row>
    <row r="860" spans="24:39" x14ac:dyDescent="0.35">
      <c r="X860" s="35"/>
      <c r="Y860" s="35"/>
      <c r="Z860" s="35"/>
      <c r="AA860" s="35"/>
      <c r="AF860" s="35"/>
      <c r="AJ860" s="51"/>
      <c r="AK860" s="52"/>
      <c r="AL860" s="35"/>
      <c r="AM860" s="35"/>
    </row>
    <row r="861" spans="24:39" x14ac:dyDescent="0.35">
      <c r="X861" s="35"/>
      <c r="Y861" s="35"/>
      <c r="Z861" s="35"/>
      <c r="AA861" s="35"/>
      <c r="AF861" s="35"/>
      <c r="AJ861" s="51"/>
      <c r="AK861" s="52"/>
      <c r="AL861" s="35"/>
      <c r="AM861" s="35"/>
    </row>
    <row r="862" spans="24:39" x14ac:dyDescent="0.35">
      <c r="X862" s="35"/>
      <c r="Y862" s="35"/>
      <c r="Z862" s="35"/>
      <c r="AA862" s="35"/>
      <c r="AF862" s="35"/>
      <c r="AJ862" s="51"/>
      <c r="AK862" s="52"/>
      <c r="AL862" s="35"/>
      <c r="AM862" s="35"/>
    </row>
    <row r="863" spans="24:39" x14ac:dyDescent="0.35">
      <c r="X863" s="35"/>
      <c r="Y863" s="35"/>
      <c r="Z863" s="35"/>
      <c r="AA863" s="35"/>
      <c r="AF863" s="35"/>
      <c r="AJ863" s="51"/>
      <c r="AK863" s="52"/>
      <c r="AL863" s="35"/>
      <c r="AM863" s="35"/>
    </row>
    <row r="864" spans="24:39" x14ac:dyDescent="0.35">
      <c r="X864" s="35"/>
      <c r="Y864" s="35"/>
      <c r="Z864" s="35"/>
      <c r="AA864" s="35"/>
      <c r="AF864" s="35"/>
      <c r="AJ864" s="51"/>
      <c r="AK864" s="52"/>
      <c r="AL864" s="35"/>
      <c r="AM864" s="35"/>
    </row>
    <row r="865" spans="24:39" x14ac:dyDescent="0.35">
      <c r="X865" s="35"/>
      <c r="Y865" s="35"/>
      <c r="Z865" s="35"/>
      <c r="AA865" s="35"/>
      <c r="AF865" s="35"/>
      <c r="AJ865" s="51"/>
      <c r="AK865" s="52"/>
      <c r="AL865" s="35"/>
      <c r="AM865" s="35"/>
    </row>
    <row r="866" spans="24:39" x14ac:dyDescent="0.35">
      <c r="X866" s="35"/>
      <c r="Y866" s="35"/>
      <c r="Z866" s="35"/>
      <c r="AA866" s="35"/>
      <c r="AF866" s="35"/>
      <c r="AJ866" s="51"/>
      <c r="AK866" s="52"/>
      <c r="AL866" s="35"/>
      <c r="AM866" s="35"/>
    </row>
    <row r="867" spans="24:39" x14ac:dyDescent="0.35">
      <c r="X867" s="35"/>
      <c r="Y867" s="35"/>
      <c r="Z867" s="35"/>
      <c r="AA867" s="35"/>
      <c r="AF867" s="35"/>
      <c r="AJ867" s="51"/>
      <c r="AK867" s="52"/>
      <c r="AL867" s="35"/>
      <c r="AM867" s="35"/>
    </row>
    <row r="868" spans="24:39" x14ac:dyDescent="0.35">
      <c r="X868" s="35"/>
      <c r="Y868" s="35"/>
      <c r="Z868" s="35"/>
      <c r="AA868" s="35"/>
      <c r="AF868" s="35"/>
      <c r="AJ868" s="51"/>
      <c r="AK868" s="52"/>
      <c r="AL868" s="35"/>
      <c r="AM868" s="35"/>
    </row>
    <row r="869" spans="24:39" x14ac:dyDescent="0.35">
      <c r="X869" s="35"/>
      <c r="Y869" s="35"/>
      <c r="Z869" s="35"/>
      <c r="AA869" s="35"/>
      <c r="AF869" s="35"/>
      <c r="AJ869" s="51"/>
      <c r="AK869" s="52"/>
      <c r="AL869" s="35"/>
      <c r="AM869" s="35"/>
    </row>
    <row r="870" spans="24:39" x14ac:dyDescent="0.35">
      <c r="X870" s="35"/>
      <c r="Y870" s="35"/>
      <c r="Z870" s="35"/>
      <c r="AA870" s="35"/>
      <c r="AF870" s="35"/>
      <c r="AJ870" s="51"/>
      <c r="AK870" s="52"/>
      <c r="AL870" s="35"/>
      <c r="AM870" s="35"/>
    </row>
    <row r="871" spans="24:39" x14ac:dyDescent="0.35">
      <c r="X871" s="35"/>
      <c r="Y871" s="35"/>
      <c r="Z871" s="35"/>
      <c r="AA871" s="35"/>
      <c r="AF871" s="35"/>
      <c r="AJ871" s="51"/>
      <c r="AK871" s="52"/>
      <c r="AL871" s="35"/>
      <c r="AM871" s="35"/>
    </row>
    <row r="872" spans="24:39" x14ac:dyDescent="0.35">
      <c r="X872" s="35"/>
      <c r="Y872" s="35"/>
      <c r="Z872" s="35"/>
      <c r="AA872" s="35"/>
      <c r="AF872" s="35"/>
      <c r="AJ872" s="51"/>
      <c r="AK872" s="52"/>
      <c r="AL872" s="35"/>
      <c r="AM872" s="35"/>
    </row>
    <row r="873" spans="24:39" x14ac:dyDescent="0.35">
      <c r="X873" s="35"/>
      <c r="Y873" s="35"/>
      <c r="Z873" s="35"/>
      <c r="AA873" s="35"/>
      <c r="AF873" s="35"/>
      <c r="AJ873" s="51"/>
      <c r="AK873" s="52"/>
      <c r="AL873" s="35"/>
      <c r="AM873" s="35"/>
    </row>
    <row r="874" spans="24:39" x14ac:dyDescent="0.35">
      <c r="X874" s="35"/>
      <c r="Y874" s="35"/>
      <c r="Z874" s="35"/>
      <c r="AA874" s="35"/>
      <c r="AF874" s="35"/>
      <c r="AJ874" s="51"/>
      <c r="AK874" s="52"/>
      <c r="AL874" s="35"/>
      <c r="AM874" s="35"/>
    </row>
    <row r="875" spans="24:39" x14ac:dyDescent="0.35">
      <c r="X875" s="35"/>
      <c r="Y875" s="35"/>
      <c r="Z875" s="35"/>
      <c r="AA875" s="35"/>
      <c r="AF875" s="35"/>
      <c r="AJ875" s="51"/>
      <c r="AK875" s="52"/>
      <c r="AL875" s="35"/>
      <c r="AM875" s="35"/>
    </row>
    <row r="876" spans="24:39" x14ac:dyDescent="0.35">
      <c r="X876" s="35"/>
      <c r="Y876" s="35"/>
      <c r="Z876" s="35"/>
      <c r="AA876" s="35"/>
      <c r="AF876" s="35"/>
      <c r="AJ876" s="51"/>
      <c r="AK876" s="52"/>
      <c r="AL876" s="35"/>
      <c r="AM876" s="35"/>
    </row>
    <row r="877" spans="24:39" x14ac:dyDescent="0.35">
      <c r="X877" s="35"/>
      <c r="Y877" s="35"/>
      <c r="Z877" s="35"/>
      <c r="AA877" s="35"/>
      <c r="AF877" s="35"/>
      <c r="AJ877" s="51"/>
      <c r="AK877" s="52"/>
      <c r="AL877" s="35"/>
      <c r="AM877" s="35"/>
    </row>
    <row r="878" spans="24:39" x14ac:dyDescent="0.35">
      <c r="X878" s="35"/>
      <c r="Y878" s="35"/>
      <c r="Z878" s="35"/>
      <c r="AA878" s="35"/>
      <c r="AF878" s="35"/>
      <c r="AJ878" s="51"/>
      <c r="AK878" s="52"/>
      <c r="AL878" s="35"/>
      <c r="AM878" s="35"/>
    </row>
    <row r="879" spans="24:39" x14ac:dyDescent="0.35">
      <c r="X879" s="35"/>
      <c r="Y879" s="35"/>
      <c r="Z879" s="35"/>
      <c r="AA879" s="35"/>
      <c r="AF879" s="35"/>
      <c r="AJ879" s="51"/>
      <c r="AK879" s="52"/>
      <c r="AL879" s="35"/>
      <c r="AM879" s="35"/>
    </row>
    <row r="880" spans="24:39" x14ac:dyDescent="0.35">
      <c r="X880" s="35"/>
      <c r="Y880" s="35"/>
      <c r="Z880" s="35"/>
      <c r="AA880" s="35"/>
      <c r="AF880" s="35"/>
      <c r="AJ880" s="51"/>
      <c r="AK880" s="52"/>
      <c r="AL880" s="35"/>
      <c r="AM880" s="35"/>
    </row>
    <row r="881" spans="24:39" x14ac:dyDescent="0.35">
      <c r="X881" s="35"/>
      <c r="Y881" s="35"/>
      <c r="Z881" s="35"/>
      <c r="AA881" s="35"/>
      <c r="AF881" s="35"/>
      <c r="AJ881" s="51"/>
      <c r="AK881" s="52"/>
      <c r="AL881" s="35"/>
      <c r="AM881" s="35"/>
    </row>
    <row r="882" spans="24:39" x14ac:dyDescent="0.35">
      <c r="X882" s="35"/>
      <c r="Y882" s="35"/>
      <c r="Z882" s="35"/>
      <c r="AA882" s="35"/>
      <c r="AF882" s="35"/>
      <c r="AJ882" s="51"/>
      <c r="AK882" s="52"/>
      <c r="AL882" s="35"/>
      <c r="AM882" s="35"/>
    </row>
    <row r="883" spans="24:39" x14ac:dyDescent="0.35">
      <c r="X883" s="35"/>
      <c r="Y883" s="35"/>
      <c r="Z883" s="35"/>
      <c r="AA883" s="35"/>
      <c r="AF883" s="35"/>
      <c r="AJ883" s="51"/>
      <c r="AK883" s="52"/>
      <c r="AL883" s="35"/>
      <c r="AM883" s="35"/>
    </row>
    <row r="884" spans="24:39" x14ac:dyDescent="0.35">
      <c r="X884" s="35"/>
      <c r="Y884" s="35"/>
      <c r="Z884" s="35"/>
      <c r="AA884" s="35"/>
      <c r="AF884" s="35"/>
      <c r="AJ884" s="51"/>
      <c r="AK884" s="52"/>
      <c r="AL884" s="35"/>
      <c r="AM884" s="35"/>
    </row>
    <row r="885" spans="24:39" x14ac:dyDescent="0.35">
      <c r="X885" s="35"/>
      <c r="Y885" s="35"/>
      <c r="Z885" s="35"/>
      <c r="AA885" s="35"/>
      <c r="AF885" s="35"/>
      <c r="AJ885" s="51"/>
      <c r="AK885" s="52"/>
      <c r="AL885" s="35"/>
      <c r="AM885" s="35"/>
    </row>
    <row r="886" spans="24:39" x14ac:dyDescent="0.35">
      <c r="X886" s="35"/>
      <c r="Y886" s="35"/>
      <c r="Z886" s="35"/>
      <c r="AA886" s="35"/>
      <c r="AF886" s="35"/>
      <c r="AJ886" s="51"/>
      <c r="AK886" s="52"/>
      <c r="AL886" s="35"/>
      <c r="AM886" s="35"/>
    </row>
    <row r="887" spans="24:39" x14ac:dyDescent="0.35">
      <c r="X887" s="35"/>
      <c r="Y887" s="35"/>
      <c r="Z887" s="35"/>
      <c r="AA887" s="35"/>
      <c r="AF887" s="35"/>
      <c r="AJ887" s="51"/>
      <c r="AK887" s="52"/>
      <c r="AL887" s="35"/>
      <c r="AM887" s="35"/>
    </row>
    <row r="888" spans="24:39" x14ac:dyDescent="0.35">
      <c r="X888" s="35"/>
      <c r="Y888" s="35"/>
      <c r="Z888" s="35"/>
      <c r="AA888" s="35"/>
      <c r="AF888" s="35"/>
      <c r="AJ888" s="51"/>
      <c r="AK888" s="52"/>
      <c r="AL888" s="35"/>
      <c r="AM888" s="35"/>
    </row>
    <row r="889" spans="24:39" x14ac:dyDescent="0.35">
      <c r="X889" s="35"/>
      <c r="Y889" s="35"/>
      <c r="Z889" s="35"/>
      <c r="AA889" s="35"/>
      <c r="AF889" s="35"/>
      <c r="AJ889" s="51"/>
      <c r="AK889" s="52"/>
      <c r="AL889" s="35"/>
      <c r="AM889" s="35"/>
    </row>
    <row r="890" spans="24:39" x14ac:dyDescent="0.35">
      <c r="X890" s="35"/>
      <c r="Y890" s="35"/>
      <c r="Z890" s="35"/>
      <c r="AA890" s="35"/>
      <c r="AF890" s="35"/>
      <c r="AJ890" s="51"/>
      <c r="AK890" s="52"/>
      <c r="AL890" s="35"/>
      <c r="AM890" s="35"/>
    </row>
    <row r="891" spans="24:39" x14ac:dyDescent="0.35">
      <c r="X891" s="35"/>
      <c r="Y891" s="35"/>
      <c r="Z891" s="35"/>
      <c r="AA891" s="35"/>
      <c r="AF891" s="35"/>
      <c r="AJ891" s="51"/>
      <c r="AK891" s="52"/>
      <c r="AL891" s="35"/>
      <c r="AM891" s="35"/>
    </row>
    <row r="892" spans="24:39" x14ac:dyDescent="0.35">
      <c r="X892" s="35"/>
      <c r="Y892" s="35"/>
      <c r="Z892" s="35"/>
      <c r="AA892" s="35"/>
      <c r="AF892" s="35"/>
      <c r="AJ892" s="51"/>
      <c r="AK892" s="52"/>
      <c r="AL892" s="35"/>
      <c r="AM892" s="35"/>
    </row>
    <row r="893" spans="24:39" x14ac:dyDescent="0.35">
      <c r="X893" s="35"/>
      <c r="Y893" s="35"/>
      <c r="Z893" s="35"/>
      <c r="AA893" s="35"/>
      <c r="AF893" s="35"/>
      <c r="AJ893" s="51"/>
      <c r="AK893" s="52"/>
      <c r="AL893" s="35"/>
      <c r="AM893" s="35"/>
    </row>
    <row r="894" spans="24:39" x14ac:dyDescent="0.35">
      <c r="X894" s="35"/>
      <c r="Y894" s="35"/>
      <c r="Z894" s="35"/>
      <c r="AA894" s="35"/>
      <c r="AF894" s="35"/>
      <c r="AJ894" s="51"/>
      <c r="AK894" s="52"/>
      <c r="AL894" s="35"/>
      <c r="AM894" s="35"/>
    </row>
    <row r="895" spans="24:39" x14ac:dyDescent="0.35">
      <c r="X895" s="35"/>
      <c r="Y895" s="35"/>
      <c r="Z895" s="35"/>
      <c r="AA895" s="35"/>
      <c r="AF895" s="35"/>
      <c r="AJ895" s="51"/>
      <c r="AK895" s="52"/>
      <c r="AL895" s="35"/>
      <c r="AM895" s="35"/>
    </row>
    <row r="896" spans="24:39" x14ac:dyDescent="0.35">
      <c r="X896" s="35"/>
      <c r="Y896" s="35"/>
      <c r="Z896" s="35"/>
      <c r="AA896" s="35"/>
      <c r="AF896" s="35"/>
      <c r="AJ896" s="51"/>
      <c r="AK896" s="52"/>
      <c r="AL896" s="35"/>
      <c r="AM896" s="35"/>
    </row>
    <row r="897" spans="24:39" x14ac:dyDescent="0.35">
      <c r="X897" s="35"/>
      <c r="Y897" s="35"/>
      <c r="Z897" s="35"/>
      <c r="AA897" s="35"/>
      <c r="AF897" s="35"/>
      <c r="AJ897" s="51"/>
      <c r="AK897" s="52"/>
      <c r="AL897" s="35"/>
      <c r="AM897" s="35"/>
    </row>
    <row r="898" spans="24:39" x14ac:dyDescent="0.35">
      <c r="X898" s="35"/>
      <c r="Y898" s="35"/>
      <c r="Z898" s="35"/>
      <c r="AA898" s="35"/>
      <c r="AF898" s="35"/>
      <c r="AJ898" s="51"/>
      <c r="AK898" s="52"/>
      <c r="AL898" s="35"/>
      <c r="AM898" s="35"/>
    </row>
    <row r="899" spans="24:39" x14ac:dyDescent="0.35">
      <c r="X899" s="35"/>
      <c r="Y899" s="35"/>
      <c r="Z899" s="35"/>
      <c r="AA899" s="35"/>
      <c r="AF899" s="35"/>
      <c r="AJ899" s="51"/>
      <c r="AK899" s="52"/>
      <c r="AL899" s="35"/>
      <c r="AM899" s="35"/>
    </row>
    <row r="900" spans="24:39" x14ac:dyDescent="0.35">
      <c r="X900" s="35"/>
      <c r="Y900" s="35"/>
      <c r="Z900" s="35"/>
      <c r="AA900" s="35"/>
      <c r="AF900" s="35"/>
      <c r="AJ900" s="51"/>
      <c r="AK900" s="52"/>
      <c r="AL900" s="35"/>
      <c r="AM900" s="35"/>
    </row>
    <row r="901" spans="24:39" x14ac:dyDescent="0.35">
      <c r="X901" s="35"/>
      <c r="Y901" s="35"/>
      <c r="Z901" s="35"/>
      <c r="AA901" s="35"/>
      <c r="AF901" s="35"/>
      <c r="AJ901" s="51"/>
      <c r="AK901" s="52"/>
      <c r="AL901" s="35"/>
      <c r="AM901" s="35"/>
    </row>
    <row r="902" spans="24:39" x14ac:dyDescent="0.35">
      <c r="X902" s="35"/>
      <c r="Y902" s="35"/>
      <c r="Z902" s="35"/>
      <c r="AA902" s="35"/>
      <c r="AF902" s="35"/>
      <c r="AJ902" s="51"/>
      <c r="AK902" s="52"/>
      <c r="AL902" s="35"/>
      <c r="AM902" s="35"/>
    </row>
    <row r="903" spans="24:39" x14ac:dyDescent="0.35">
      <c r="X903" s="35"/>
      <c r="Y903" s="35"/>
      <c r="Z903" s="35"/>
      <c r="AA903" s="35"/>
      <c r="AF903" s="35"/>
      <c r="AJ903" s="51"/>
      <c r="AK903" s="52"/>
      <c r="AL903" s="35"/>
      <c r="AM903" s="35"/>
    </row>
    <row r="904" spans="24:39" x14ac:dyDescent="0.35">
      <c r="X904" s="35"/>
      <c r="Y904" s="35"/>
      <c r="Z904" s="35"/>
      <c r="AA904" s="35"/>
      <c r="AF904" s="35"/>
      <c r="AJ904" s="51"/>
      <c r="AK904" s="52"/>
      <c r="AL904" s="35"/>
      <c r="AM904" s="35"/>
    </row>
    <row r="905" spans="24:39" x14ac:dyDescent="0.35">
      <c r="X905" s="35"/>
      <c r="Y905" s="35"/>
      <c r="Z905" s="35"/>
      <c r="AA905" s="35"/>
      <c r="AF905" s="35"/>
      <c r="AJ905" s="51"/>
      <c r="AK905" s="52"/>
      <c r="AL905" s="35"/>
      <c r="AM905" s="35"/>
    </row>
    <row r="906" spans="24:39" x14ac:dyDescent="0.35">
      <c r="X906" s="35"/>
      <c r="Y906" s="35"/>
      <c r="Z906" s="35"/>
      <c r="AA906" s="35"/>
      <c r="AF906" s="35"/>
      <c r="AJ906" s="51"/>
      <c r="AK906" s="52"/>
      <c r="AL906" s="35"/>
      <c r="AM906" s="35"/>
    </row>
    <row r="907" spans="24:39" x14ac:dyDescent="0.35">
      <c r="X907" s="35"/>
      <c r="Y907" s="35"/>
      <c r="Z907" s="35"/>
      <c r="AA907" s="35"/>
      <c r="AF907" s="35"/>
      <c r="AJ907" s="51"/>
      <c r="AK907" s="52"/>
      <c r="AL907" s="35"/>
      <c r="AM907" s="35"/>
    </row>
    <row r="908" spans="24:39" x14ac:dyDescent="0.35">
      <c r="X908" s="35"/>
      <c r="Y908" s="35"/>
      <c r="Z908" s="35"/>
      <c r="AA908" s="35"/>
      <c r="AF908" s="35"/>
      <c r="AJ908" s="51"/>
      <c r="AK908" s="52"/>
      <c r="AL908" s="35"/>
      <c r="AM908" s="35"/>
    </row>
    <row r="909" spans="24:39" x14ac:dyDescent="0.35">
      <c r="X909" s="35"/>
      <c r="Y909" s="35"/>
      <c r="Z909" s="35"/>
      <c r="AA909" s="35"/>
      <c r="AF909" s="35"/>
      <c r="AJ909" s="51"/>
      <c r="AK909" s="52"/>
      <c r="AL909" s="35"/>
      <c r="AM909" s="35"/>
    </row>
    <row r="910" spans="24:39" x14ac:dyDescent="0.35">
      <c r="X910" s="35"/>
      <c r="Y910" s="35"/>
      <c r="Z910" s="35"/>
      <c r="AA910" s="35"/>
      <c r="AF910" s="35"/>
      <c r="AJ910" s="51"/>
      <c r="AK910" s="52"/>
      <c r="AL910" s="35"/>
      <c r="AM910" s="35"/>
    </row>
    <row r="911" spans="24:39" x14ac:dyDescent="0.35">
      <c r="X911" s="35"/>
      <c r="Y911" s="35"/>
      <c r="Z911" s="35"/>
      <c r="AA911" s="35"/>
      <c r="AF911" s="35"/>
      <c r="AJ911" s="51"/>
      <c r="AK911" s="52"/>
      <c r="AL911" s="35"/>
      <c r="AM911" s="35"/>
    </row>
    <row r="912" spans="24:39" x14ac:dyDescent="0.35">
      <c r="X912" s="35"/>
      <c r="Y912" s="35"/>
      <c r="Z912" s="35"/>
      <c r="AA912" s="35"/>
      <c r="AF912" s="35"/>
      <c r="AJ912" s="51"/>
      <c r="AK912" s="52"/>
      <c r="AL912" s="35"/>
      <c r="AM912" s="35"/>
    </row>
    <row r="913" spans="24:39" x14ac:dyDescent="0.35">
      <c r="X913" s="35"/>
      <c r="Y913" s="35"/>
      <c r="Z913" s="35"/>
      <c r="AA913" s="35"/>
      <c r="AF913" s="35"/>
      <c r="AJ913" s="51"/>
      <c r="AK913" s="52"/>
      <c r="AL913" s="35"/>
      <c r="AM913" s="35"/>
    </row>
    <row r="914" spans="24:39" x14ac:dyDescent="0.35">
      <c r="X914" s="35"/>
      <c r="Y914" s="35"/>
      <c r="Z914" s="35"/>
      <c r="AA914" s="35"/>
      <c r="AF914" s="35"/>
      <c r="AJ914" s="51"/>
      <c r="AK914" s="52"/>
      <c r="AL914" s="35"/>
      <c r="AM914" s="35"/>
    </row>
    <row r="915" spans="24:39" x14ac:dyDescent="0.35">
      <c r="X915" s="35"/>
      <c r="Y915" s="35"/>
      <c r="Z915" s="35"/>
      <c r="AA915" s="35"/>
      <c r="AF915" s="35"/>
      <c r="AJ915" s="51"/>
      <c r="AK915" s="52"/>
      <c r="AL915" s="35"/>
      <c r="AM915" s="35"/>
    </row>
    <row r="916" spans="24:39" x14ac:dyDescent="0.35">
      <c r="X916" s="35"/>
      <c r="Y916" s="35"/>
      <c r="Z916" s="35"/>
      <c r="AA916" s="35"/>
      <c r="AF916" s="35"/>
      <c r="AJ916" s="51"/>
      <c r="AK916" s="52"/>
      <c r="AL916" s="35"/>
      <c r="AM916" s="35"/>
    </row>
    <row r="917" spans="24:39" x14ac:dyDescent="0.35">
      <c r="X917" s="35"/>
      <c r="Y917" s="35"/>
      <c r="Z917" s="35"/>
      <c r="AA917" s="35"/>
      <c r="AF917" s="35"/>
      <c r="AJ917" s="51"/>
      <c r="AK917" s="52"/>
      <c r="AL917" s="35"/>
      <c r="AM917" s="35"/>
    </row>
    <row r="918" spans="24:39" x14ac:dyDescent="0.35">
      <c r="X918" s="35"/>
      <c r="Y918" s="35"/>
      <c r="Z918" s="35"/>
      <c r="AA918" s="35"/>
      <c r="AF918" s="35"/>
      <c r="AJ918" s="51"/>
      <c r="AK918" s="52"/>
      <c r="AL918" s="35"/>
      <c r="AM918" s="35"/>
    </row>
    <row r="919" spans="24:39" x14ac:dyDescent="0.35">
      <c r="X919" s="35"/>
      <c r="Y919" s="35"/>
      <c r="Z919" s="35"/>
      <c r="AA919" s="35"/>
      <c r="AF919" s="35"/>
      <c r="AJ919" s="51"/>
      <c r="AK919" s="52"/>
      <c r="AL919" s="35"/>
      <c r="AM919" s="35"/>
    </row>
    <row r="920" spans="24:39" x14ac:dyDescent="0.35">
      <c r="X920" s="35"/>
      <c r="Y920" s="35"/>
      <c r="Z920" s="35"/>
      <c r="AA920" s="35"/>
      <c r="AF920" s="35"/>
      <c r="AJ920" s="51"/>
      <c r="AK920" s="52"/>
      <c r="AL920" s="35"/>
      <c r="AM920" s="35"/>
    </row>
    <row r="921" spans="24:39" x14ac:dyDescent="0.35">
      <c r="X921" s="35"/>
      <c r="Y921" s="35"/>
      <c r="Z921" s="35"/>
      <c r="AA921" s="35"/>
      <c r="AF921" s="35"/>
      <c r="AJ921" s="51"/>
      <c r="AK921" s="52"/>
      <c r="AL921" s="35"/>
      <c r="AM921" s="35"/>
    </row>
    <row r="922" spans="24:39" x14ac:dyDescent="0.35">
      <c r="X922" s="35"/>
      <c r="Y922" s="35"/>
      <c r="Z922" s="35"/>
      <c r="AA922" s="35"/>
      <c r="AF922" s="35"/>
      <c r="AJ922" s="51"/>
      <c r="AK922" s="52"/>
      <c r="AL922" s="35"/>
      <c r="AM922" s="35"/>
    </row>
    <row r="923" spans="24:39" x14ac:dyDescent="0.35">
      <c r="X923" s="35"/>
      <c r="Y923" s="35"/>
      <c r="Z923" s="35"/>
      <c r="AA923" s="35"/>
      <c r="AF923" s="35"/>
      <c r="AJ923" s="51"/>
      <c r="AK923" s="52"/>
      <c r="AL923" s="35"/>
      <c r="AM923" s="35"/>
    </row>
    <row r="924" spans="24:39" x14ac:dyDescent="0.35">
      <c r="X924" s="35"/>
      <c r="Y924" s="35"/>
      <c r="Z924" s="35"/>
      <c r="AA924" s="35"/>
      <c r="AF924" s="35"/>
      <c r="AJ924" s="51"/>
      <c r="AK924" s="52"/>
      <c r="AL924" s="35"/>
      <c r="AM924" s="35"/>
    </row>
    <row r="925" spans="24:39" x14ac:dyDescent="0.35">
      <c r="X925" s="35"/>
      <c r="Y925" s="35"/>
      <c r="Z925" s="35"/>
      <c r="AA925" s="35"/>
      <c r="AF925" s="35"/>
      <c r="AJ925" s="51"/>
      <c r="AK925" s="52"/>
      <c r="AL925" s="35"/>
      <c r="AM925" s="35"/>
    </row>
    <row r="926" spans="24:39" x14ac:dyDescent="0.35">
      <c r="X926" s="35"/>
      <c r="Y926" s="35"/>
      <c r="Z926" s="35"/>
      <c r="AA926" s="35"/>
      <c r="AF926" s="35"/>
      <c r="AJ926" s="51"/>
      <c r="AK926" s="52"/>
      <c r="AL926" s="35"/>
      <c r="AM926" s="35"/>
    </row>
    <row r="927" spans="24:39" x14ac:dyDescent="0.35">
      <c r="X927" s="35"/>
      <c r="Y927" s="35"/>
      <c r="Z927" s="35"/>
      <c r="AA927" s="35"/>
      <c r="AF927" s="35"/>
      <c r="AJ927" s="51"/>
      <c r="AK927" s="52"/>
      <c r="AL927" s="35"/>
      <c r="AM927" s="35"/>
    </row>
    <row r="928" spans="24:39" x14ac:dyDescent="0.35">
      <c r="X928" s="35"/>
      <c r="Y928" s="35"/>
      <c r="Z928" s="35"/>
      <c r="AA928" s="35"/>
      <c r="AF928" s="35"/>
      <c r="AJ928" s="51"/>
      <c r="AK928" s="52"/>
      <c r="AL928" s="35"/>
      <c r="AM928" s="35"/>
    </row>
    <row r="929" spans="24:39" x14ac:dyDescent="0.35">
      <c r="X929" s="35"/>
      <c r="Y929" s="35"/>
      <c r="Z929" s="35"/>
      <c r="AA929" s="35"/>
      <c r="AF929" s="35"/>
      <c r="AJ929" s="51"/>
      <c r="AK929" s="52"/>
      <c r="AL929" s="35"/>
      <c r="AM929" s="35"/>
    </row>
    <row r="930" spans="24:39" x14ac:dyDescent="0.35">
      <c r="X930" s="35"/>
      <c r="Y930" s="35"/>
      <c r="Z930" s="35"/>
      <c r="AA930" s="35"/>
      <c r="AF930" s="35"/>
      <c r="AJ930" s="51"/>
      <c r="AK930" s="52"/>
      <c r="AL930" s="35"/>
      <c r="AM930" s="35"/>
    </row>
    <row r="931" spans="24:39" x14ac:dyDescent="0.35">
      <c r="X931" s="35"/>
      <c r="Y931" s="35"/>
      <c r="Z931" s="35"/>
      <c r="AA931" s="35"/>
      <c r="AF931" s="35"/>
      <c r="AJ931" s="51"/>
      <c r="AK931" s="52"/>
      <c r="AL931" s="35"/>
      <c r="AM931" s="35"/>
    </row>
    <row r="932" spans="24:39" x14ac:dyDescent="0.35">
      <c r="X932" s="35"/>
      <c r="Y932" s="35"/>
      <c r="Z932" s="35"/>
      <c r="AA932" s="35"/>
      <c r="AF932" s="35"/>
      <c r="AJ932" s="51"/>
      <c r="AK932" s="52"/>
      <c r="AL932" s="35"/>
      <c r="AM932" s="35"/>
    </row>
    <row r="933" spans="24:39" x14ac:dyDescent="0.35">
      <c r="X933" s="35"/>
      <c r="Y933" s="35"/>
      <c r="Z933" s="35"/>
      <c r="AA933" s="35"/>
      <c r="AF933" s="35"/>
      <c r="AJ933" s="51"/>
      <c r="AK933" s="52"/>
      <c r="AL933" s="35"/>
      <c r="AM933" s="35"/>
    </row>
    <row r="934" spans="24:39" x14ac:dyDescent="0.35">
      <c r="X934" s="35"/>
      <c r="Y934" s="35"/>
      <c r="Z934" s="35"/>
      <c r="AA934" s="35"/>
      <c r="AF934" s="35"/>
      <c r="AJ934" s="51"/>
      <c r="AK934" s="52"/>
      <c r="AL934" s="35"/>
      <c r="AM934" s="35"/>
    </row>
    <row r="935" spans="24:39" x14ac:dyDescent="0.35">
      <c r="X935" s="35"/>
      <c r="Y935" s="35"/>
      <c r="Z935" s="35"/>
      <c r="AA935" s="35"/>
      <c r="AF935" s="35"/>
      <c r="AJ935" s="51"/>
      <c r="AK935" s="52"/>
      <c r="AL935" s="35"/>
      <c r="AM935" s="35"/>
    </row>
    <row r="936" spans="24:39" x14ac:dyDescent="0.35">
      <c r="X936" s="35"/>
      <c r="Y936" s="35"/>
      <c r="Z936" s="35"/>
      <c r="AA936" s="35"/>
      <c r="AF936" s="35"/>
      <c r="AJ936" s="51"/>
      <c r="AK936" s="52"/>
      <c r="AL936" s="35"/>
      <c r="AM936" s="35"/>
    </row>
    <row r="937" spans="24:39" x14ac:dyDescent="0.35">
      <c r="X937" s="35"/>
      <c r="Y937" s="35"/>
      <c r="Z937" s="35"/>
      <c r="AA937" s="35"/>
      <c r="AF937" s="35"/>
      <c r="AJ937" s="51"/>
      <c r="AK937" s="52"/>
      <c r="AL937" s="35"/>
      <c r="AM937" s="35"/>
    </row>
    <row r="938" spans="24:39" x14ac:dyDescent="0.35">
      <c r="X938" s="35"/>
      <c r="Y938" s="35"/>
      <c r="Z938" s="35"/>
      <c r="AA938" s="35"/>
      <c r="AF938" s="35"/>
      <c r="AJ938" s="51"/>
      <c r="AK938" s="52"/>
      <c r="AL938" s="35"/>
      <c r="AM938" s="35"/>
    </row>
    <row r="939" spans="24:39" x14ac:dyDescent="0.35">
      <c r="X939" s="35"/>
      <c r="Y939" s="35"/>
      <c r="Z939" s="35"/>
      <c r="AA939" s="35"/>
      <c r="AF939" s="35"/>
      <c r="AJ939" s="51"/>
      <c r="AK939" s="52"/>
      <c r="AL939" s="35"/>
      <c r="AM939" s="35"/>
    </row>
    <row r="940" spans="24:39" x14ac:dyDescent="0.35">
      <c r="X940" s="35"/>
      <c r="Y940" s="35"/>
      <c r="Z940" s="35"/>
      <c r="AA940" s="35"/>
      <c r="AF940" s="35"/>
      <c r="AJ940" s="51"/>
      <c r="AK940" s="52"/>
      <c r="AL940" s="35"/>
      <c r="AM940" s="35"/>
    </row>
    <row r="941" spans="24:39" x14ac:dyDescent="0.35">
      <c r="X941" s="35"/>
      <c r="Y941" s="35"/>
      <c r="Z941" s="35"/>
      <c r="AA941" s="35"/>
      <c r="AF941" s="35"/>
      <c r="AJ941" s="51"/>
      <c r="AK941" s="52"/>
      <c r="AL941" s="35"/>
      <c r="AM941" s="35"/>
    </row>
    <row r="942" spans="24:39" x14ac:dyDescent="0.35">
      <c r="X942" s="35"/>
      <c r="Y942" s="35"/>
      <c r="Z942" s="35"/>
      <c r="AA942" s="35"/>
      <c r="AF942" s="35"/>
      <c r="AJ942" s="51"/>
      <c r="AK942" s="52"/>
      <c r="AL942" s="35"/>
      <c r="AM942" s="35"/>
    </row>
    <row r="943" spans="24:39" x14ac:dyDescent="0.35">
      <c r="X943" s="35"/>
      <c r="Y943" s="35"/>
      <c r="Z943" s="35"/>
      <c r="AA943" s="35"/>
      <c r="AF943" s="35"/>
      <c r="AJ943" s="51"/>
      <c r="AK943" s="52"/>
      <c r="AL943" s="35"/>
      <c r="AM943" s="35"/>
    </row>
    <row r="944" spans="24:39" x14ac:dyDescent="0.35">
      <c r="X944" s="35"/>
      <c r="Y944" s="35"/>
      <c r="Z944" s="35"/>
      <c r="AA944" s="35"/>
      <c r="AF944" s="35"/>
      <c r="AJ944" s="51"/>
      <c r="AK944" s="52"/>
      <c r="AL944" s="35"/>
      <c r="AM944" s="35"/>
    </row>
    <row r="945" spans="24:39" x14ac:dyDescent="0.35">
      <c r="X945" s="35"/>
      <c r="Y945" s="35"/>
      <c r="Z945" s="35"/>
      <c r="AA945" s="35"/>
      <c r="AF945" s="35"/>
      <c r="AJ945" s="51"/>
      <c r="AK945" s="52"/>
      <c r="AL945" s="35"/>
      <c r="AM945" s="35"/>
    </row>
    <row r="946" spans="24:39" x14ac:dyDescent="0.35">
      <c r="X946" s="35"/>
      <c r="Y946" s="35"/>
      <c r="Z946" s="35"/>
      <c r="AA946" s="35"/>
      <c r="AF946" s="35"/>
      <c r="AJ946" s="51"/>
      <c r="AK946" s="52"/>
      <c r="AL946" s="35"/>
      <c r="AM946" s="35"/>
    </row>
    <row r="947" spans="24:39" x14ac:dyDescent="0.35">
      <c r="X947" s="35"/>
      <c r="Y947" s="35"/>
      <c r="Z947" s="35"/>
      <c r="AA947" s="35"/>
      <c r="AF947" s="35"/>
      <c r="AJ947" s="51"/>
      <c r="AK947" s="52"/>
      <c r="AL947" s="35"/>
      <c r="AM947" s="35"/>
    </row>
    <row r="948" spans="24:39" x14ac:dyDescent="0.35">
      <c r="X948" s="35"/>
      <c r="Y948" s="35"/>
      <c r="Z948" s="35"/>
      <c r="AA948" s="35"/>
      <c r="AF948" s="35"/>
      <c r="AJ948" s="51"/>
      <c r="AK948" s="52"/>
      <c r="AL948" s="35"/>
      <c r="AM948" s="35"/>
    </row>
    <row r="949" spans="24:39" x14ac:dyDescent="0.35">
      <c r="X949" s="35"/>
      <c r="Y949" s="35"/>
      <c r="Z949" s="35"/>
      <c r="AA949" s="35"/>
      <c r="AF949" s="35"/>
      <c r="AJ949" s="51"/>
      <c r="AK949" s="52"/>
      <c r="AL949" s="35"/>
      <c r="AM949" s="35"/>
    </row>
    <row r="950" spans="24:39" x14ac:dyDescent="0.35">
      <c r="X950" s="35"/>
      <c r="Y950" s="35"/>
      <c r="Z950" s="35"/>
      <c r="AA950" s="35"/>
      <c r="AJ950" s="51"/>
      <c r="AK950" s="52"/>
      <c r="AL950" s="35"/>
      <c r="AM950" s="35"/>
    </row>
    <row r="951" spans="24:39" x14ac:dyDescent="0.35">
      <c r="X951" s="35"/>
      <c r="Y951" s="35"/>
      <c r="Z951" s="35"/>
      <c r="AA951" s="35"/>
      <c r="AJ951" s="51"/>
      <c r="AK951" s="52"/>
      <c r="AL951" s="35"/>
      <c r="AM951" s="35"/>
    </row>
    <row r="952" spans="24:39" x14ac:dyDescent="0.35">
      <c r="X952" s="35"/>
      <c r="Y952" s="35"/>
      <c r="Z952" s="35"/>
      <c r="AA952" s="35"/>
      <c r="AJ952" s="51"/>
      <c r="AK952" s="52"/>
      <c r="AL952" s="35"/>
      <c r="AM952" s="35"/>
    </row>
    <row r="953" spans="24:39" x14ac:dyDescent="0.35">
      <c r="X953" s="35"/>
      <c r="Y953" s="35"/>
      <c r="Z953" s="35"/>
      <c r="AA953" s="35"/>
      <c r="AJ953" s="51"/>
      <c r="AK953" s="52"/>
      <c r="AL953" s="35"/>
      <c r="AM953" s="35"/>
    </row>
    <row r="954" spans="24:39" x14ac:dyDescent="0.35">
      <c r="X954" s="35"/>
      <c r="Y954" s="35"/>
      <c r="Z954" s="35"/>
      <c r="AA954" s="35"/>
      <c r="AJ954" s="51"/>
      <c r="AK954" s="52"/>
      <c r="AL954" s="35"/>
      <c r="AM954" s="35"/>
    </row>
    <row r="955" spans="24:39" x14ac:dyDescent="0.35">
      <c r="X955" s="35"/>
      <c r="Y955" s="35"/>
      <c r="Z955" s="35"/>
      <c r="AA955" s="35"/>
      <c r="AJ955" s="51"/>
      <c r="AK955" s="52"/>
      <c r="AL955" s="35"/>
      <c r="AM955" s="35"/>
    </row>
    <row r="956" spans="24:39" x14ac:dyDescent="0.35">
      <c r="X956" s="35"/>
      <c r="Y956" s="35"/>
      <c r="Z956" s="35"/>
      <c r="AA956" s="35"/>
      <c r="AJ956" s="51"/>
      <c r="AK956" s="52"/>
      <c r="AL956" s="35"/>
      <c r="AM956" s="35"/>
    </row>
    <row r="957" spans="24:39" x14ac:dyDescent="0.35">
      <c r="X957" s="35"/>
      <c r="Y957" s="35"/>
      <c r="Z957" s="35"/>
      <c r="AA957" s="35"/>
      <c r="AJ957" s="51"/>
      <c r="AK957" s="52"/>
      <c r="AL957" s="35"/>
      <c r="AM957" s="35"/>
    </row>
    <row r="958" spans="24:39" x14ac:dyDescent="0.35">
      <c r="X958" s="35"/>
      <c r="Y958" s="35"/>
      <c r="Z958" s="35"/>
      <c r="AA958" s="35"/>
      <c r="AJ958" s="51"/>
      <c r="AK958" s="52"/>
      <c r="AL958" s="35"/>
      <c r="AM958" s="35"/>
    </row>
    <row r="959" spans="24:39" x14ac:dyDescent="0.35">
      <c r="X959" s="35"/>
      <c r="Y959" s="35"/>
      <c r="Z959" s="35"/>
      <c r="AA959" s="35"/>
      <c r="AJ959" s="51"/>
      <c r="AK959" s="52"/>
      <c r="AL959" s="35"/>
      <c r="AM959" s="35"/>
    </row>
    <row r="960" spans="24:39" x14ac:dyDescent="0.35">
      <c r="X960" s="35"/>
      <c r="Y960" s="35"/>
      <c r="Z960" s="35"/>
      <c r="AA960" s="35"/>
      <c r="AJ960" s="51"/>
      <c r="AK960" s="52"/>
      <c r="AL960" s="35"/>
      <c r="AM960" s="35"/>
    </row>
    <row r="961" spans="24:39" x14ac:dyDescent="0.35">
      <c r="X961" s="35"/>
      <c r="Y961" s="35"/>
      <c r="Z961" s="35"/>
      <c r="AA961" s="35"/>
      <c r="AJ961" s="51"/>
      <c r="AK961" s="52"/>
      <c r="AL961" s="35"/>
      <c r="AM961" s="35"/>
    </row>
    <row r="962" spans="24:39" x14ac:dyDescent="0.35">
      <c r="X962" s="35"/>
      <c r="Y962" s="35"/>
      <c r="Z962" s="35"/>
      <c r="AA962" s="35"/>
      <c r="AJ962" s="51"/>
      <c r="AK962" s="52"/>
      <c r="AL962" s="35"/>
      <c r="AM962" s="35"/>
    </row>
    <row r="963" spans="24:39" x14ac:dyDescent="0.35">
      <c r="X963" s="35"/>
      <c r="Y963" s="35"/>
      <c r="Z963" s="35"/>
      <c r="AA963" s="35"/>
      <c r="AJ963" s="51"/>
      <c r="AK963" s="52"/>
      <c r="AL963" s="35"/>
      <c r="AM963" s="35"/>
    </row>
    <row r="964" spans="24:39" x14ac:dyDescent="0.35">
      <c r="X964" s="35"/>
      <c r="Y964" s="35"/>
      <c r="Z964" s="35"/>
      <c r="AA964" s="35"/>
      <c r="AJ964" s="51"/>
      <c r="AK964" s="52"/>
      <c r="AL964" s="35"/>
      <c r="AM964" s="35"/>
    </row>
    <row r="965" spans="24:39" x14ac:dyDescent="0.35">
      <c r="X965" s="35"/>
      <c r="Y965" s="35"/>
      <c r="Z965" s="35"/>
      <c r="AA965" s="35"/>
      <c r="AJ965" s="51"/>
      <c r="AK965" s="52"/>
      <c r="AL965" s="35"/>
      <c r="AM965" s="35"/>
    </row>
    <row r="966" spans="24:39" x14ac:dyDescent="0.35">
      <c r="X966" s="35"/>
      <c r="Y966" s="35"/>
      <c r="Z966" s="35"/>
      <c r="AA966" s="35"/>
      <c r="AJ966" s="51"/>
      <c r="AK966" s="52"/>
      <c r="AL966" s="35"/>
      <c r="AM966" s="35"/>
    </row>
    <row r="967" spans="24:39" x14ac:dyDescent="0.35">
      <c r="X967" s="35"/>
      <c r="Y967" s="35"/>
      <c r="Z967" s="35"/>
      <c r="AA967" s="35"/>
      <c r="AJ967" s="51"/>
      <c r="AK967" s="52"/>
      <c r="AL967" s="35"/>
      <c r="AM967" s="35"/>
    </row>
    <row r="968" spans="24:39" x14ac:dyDescent="0.35">
      <c r="X968" s="35"/>
      <c r="Y968" s="35"/>
      <c r="Z968" s="35"/>
      <c r="AA968" s="35"/>
      <c r="AJ968" s="51"/>
      <c r="AK968" s="52"/>
      <c r="AL968" s="35"/>
      <c r="AM968" s="35"/>
    </row>
    <row r="969" spans="24:39" x14ac:dyDescent="0.35">
      <c r="X969" s="35"/>
      <c r="Y969" s="35"/>
      <c r="Z969" s="35"/>
      <c r="AA969" s="35"/>
      <c r="AJ969" s="51"/>
      <c r="AK969" s="52"/>
      <c r="AL969" s="35"/>
      <c r="AM969" s="35"/>
    </row>
    <row r="970" spans="24:39" x14ac:dyDescent="0.35">
      <c r="X970" s="35"/>
      <c r="Y970" s="35"/>
      <c r="Z970" s="35"/>
      <c r="AA970" s="35"/>
      <c r="AJ970" s="51"/>
      <c r="AK970" s="52"/>
      <c r="AL970" s="35"/>
      <c r="AM970" s="35"/>
    </row>
    <row r="971" spans="24:39" x14ac:dyDescent="0.35">
      <c r="X971" s="35"/>
      <c r="Y971" s="35"/>
      <c r="Z971" s="35"/>
      <c r="AA971" s="35"/>
      <c r="AJ971" s="51"/>
      <c r="AK971" s="52"/>
      <c r="AL971" s="35"/>
      <c r="AM971" s="35"/>
    </row>
    <row r="972" spans="24:39" x14ac:dyDescent="0.35">
      <c r="X972" s="35"/>
      <c r="Y972" s="35"/>
      <c r="Z972" s="35"/>
      <c r="AA972" s="35"/>
      <c r="AJ972" s="51"/>
      <c r="AK972" s="52"/>
      <c r="AL972" s="35"/>
      <c r="AM972" s="35"/>
    </row>
    <row r="973" spans="24:39" x14ac:dyDescent="0.35">
      <c r="X973" s="35"/>
      <c r="Y973" s="35"/>
      <c r="Z973" s="35"/>
      <c r="AA973" s="35"/>
      <c r="AJ973" s="51"/>
      <c r="AK973" s="52"/>
      <c r="AL973" s="35"/>
      <c r="AM973" s="35"/>
    </row>
    <row r="974" spans="24:39" x14ac:dyDescent="0.35">
      <c r="X974" s="35"/>
      <c r="Y974" s="35"/>
      <c r="Z974" s="35"/>
      <c r="AA974" s="35"/>
      <c r="AJ974" s="51"/>
      <c r="AK974" s="52"/>
      <c r="AL974" s="35"/>
      <c r="AM974" s="35"/>
    </row>
    <row r="975" spans="24:39" x14ac:dyDescent="0.35">
      <c r="X975" s="35"/>
      <c r="Y975" s="35"/>
      <c r="Z975" s="35"/>
      <c r="AA975" s="35"/>
      <c r="AJ975" s="51"/>
      <c r="AK975" s="52"/>
      <c r="AL975" s="35"/>
      <c r="AM975" s="35"/>
    </row>
    <row r="976" spans="24:39" x14ac:dyDescent="0.35">
      <c r="X976" s="35"/>
      <c r="Y976" s="35"/>
      <c r="Z976" s="35"/>
      <c r="AA976" s="35"/>
      <c r="AJ976" s="51"/>
      <c r="AK976" s="52"/>
      <c r="AL976" s="35"/>
      <c r="AM976" s="35"/>
    </row>
    <row r="977" spans="24:39" x14ac:dyDescent="0.35">
      <c r="X977" s="35"/>
      <c r="Y977" s="35"/>
      <c r="Z977" s="35"/>
      <c r="AA977" s="35"/>
      <c r="AJ977" s="51"/>
      <c r="AK977" s="52"/>
      <c r="AL977" s="35"/>
      <c r="AM977" s="35"/>
    </row>
    <row r="978" spans="24:39" x14ac:dyDescent="0.35">
      <c r="X978" s="35"/>
      <c r="Y978" s="35"/>
      <c r="Z978" s="35"/>
      <c r="AA978" s="35"/>
      <c r="AJ978" s="51"/>
      <c r="AK978" s="52"/>
      <c r="AL978" s="35"/>
      <c r="AM978" s="35"/>
    </row>
    <row r="979" spans="24:39" x14ac:dyDescent="0.35">
      <c r="X979" s="35"/>
      <c r="Y979" s="35"/>
      <c r="Z979" s="35"/>
      <c r="AA979" s="35"/>
      <c r="AJ979" s="51"/>
      <c r="AK979" s="52"/>
      <c r="AL979" s="35"/>
      <c r="AM979" s="35"/>
    </row>
    <row r="980" spans="24:39" x14ac:dyDescent="0.35">
      <c r="X980" s="35"/>
      <c r="Y980" s="35"/>
      <c r="Z980" s="35"/>
      <c r="AA980" s="35"/>
      <c r="AJ980" s="51"/>
      <c r="AK980" s="52"/>
      <c r="AL980" s="35"/>
      <c r="AM980" s="35"/>
    </row>
    <row r="981" spans="24:39" x14ac:dyDescent="0.35">
      <c r="X981" s="35"/>
      <c r="Y981" s="35"/>
      <c r="Z981" s="35"/>
      <c r="AA981" s="35"/>
      <c r="AJ981" s="51"/>
      <c r="AK981" s="52"/>
      <c r="AL981" s="35"/>
      <c r="AM981" s="35"/>
    </row>
    <row r="982" spans="24:39" x14ac:dyDescent="0.35">
      <c r="X982" s="35"/>
      <c r="Y982" s="35"/>
      <c r="Z982" s="35"/>
      <c r="AA982" s="35"/>
      <c r="AJ982" s="51"/>
      <c r="AK982" s="52"/>
      <c r="AL982" s="35"/>
      <c r="AM982" s="35"/>
    </row>
    <row r="983" spans="24:39" x14ac:dyDescent="0.35">
      <c r="X983" s="35"/>
      <c r="Y983" s="35"/>
      <c r="Z983" s="35"/>
      <c r="AA983" s="35"/>
      <c r="AJ983" s="51"/>
      <c r="AK983" s="52"/>
      <c r="AL983" s="35"/>
      <c r="AM983" s="35"/>
    </row>
    <row r="984" spans="24:39" x14ac:dyDescent="0.35">
      <c r="X984" s="35"/>
      <c r="Y984" s="35"/>
      <c r="Z984" s="35"/>
      <c r="AA984" s="35"/>
      <c r="AJ984" s="51"/>
      <c r="AK984" s="52"/>
      <c r="AL984" s="35"/>
      <c r="AM984" s="35"/>
    </row>
    <row r="985" spans="24:39" x14ac:dyDescent="0.35">
      <c r="X985" s="35"/>
      <c r="Y985" s="35"/>
      <c r="Z985" s="35"/>
      <c r="AA985" s="35"/>
      <c r="AJ985" s="51"/>
      <c r="AK985" s="52"/>
      <c r="AL985" s="35"/>
      <c r="AM985" s="35"/>
    </row>
    <row r="986" spans="24:39" x14ac:dyDescent="0.35">
      <c r="X986" s="35"/>
      <c r="Y986" s="35"/>
      <c r="Z986" s="35"/>
      <c r="AA986" s="35"/>
      <c r="AJ986" s="51"/>
      <c r="AK986" s="52"/>
      <c r="AL986" s="35"/>
      <c r="AM986" s="35"/>
    </row>
    <row r="987" spans="24:39" x14ac:dyDescent="0.35">
      <c r="X987" s="35"/>
      <c r="Y987" s="35"/>
      <c r="Z987" s="35"/>
      <c r="AA987" s="35"/>
      <c r="AJ987" s="51"/>
      <c r="AK987" s="52"/>
      <c r="AL987" s="35"/>
      <c r="AM987" s="35"/>
    </row>
    <row r="988" spans="24:39" x14ac:dyDescent="0.35">
      <c r="X988" s="35"/>
      <c r="Y988" s="35"/>
      <c r="Z988" s="35"/>
      <c r="AA988" s="35"/>
      <c r="AJ988" s="51"/>
      <c r="AK988" s="52"/>
      <c r="AL988" s="35"/>
      <c r="AM988" s="35"/>
    </row>
    <row r="989" spans="24:39" x14ac:dyDescent="0.35">
      <c r="X989" s="35"/>
      <c r="Y989" s="35"/>
      <c r="Z989" s="35"/>
      <c r="AA989" s="35"/>
      <c r="AJ989" s="51"/>
      <c r="AK989" s="52"/>
      <c r="AL989" s="35"/>
      <c r="AM989" s="35"/>
    </row>
    <row r="990" spans="24:39" x14ac:dyDescent="0.35">
      <c r="X990" s="35"/>
      <c r="Y990" s="35"/>
      <c r="Z990" s="35"/>
      <c r="AA990" s="35"/>
      <c r="AJ990" s="51"/>
      <c r="AK990" s="52"/>
      <c r="AL990" s="35"/>
      <c r="AM990" s="35"/>
    </row>
    <row r="991" spans="24:39" x14ac:dyDescent="0.35">
      <c r="X991" s="35"/>
      <c r="Y991" s="35"/>
      <c r="Z991" s="35"/>
      <c r="AA991" s="35"/>
      <c r="AJ991" s="51"/>
      <c r="AK991" s="52"/>
      <c r="AL991" s="35"/>
      <c r="AM991" s="35"/>
    </row>
    <row r="992" spans="24:39" x14ac:dyDescent="0.35">
      <c r="X992" s="35"/>
      <c r="Y992" s="35"/>
      <c r="Z992" s="35"/>
      <c r="AA992" s="35"/>
      <c r="AJ992" s="51"/>
      <c r="AK992" s="52"/>
      <c r="AL992" s="35"/>
      <c r="AM992" s="35"/>
    </row>
    <row r="993" spans="24:39" x14ac:dyDescent="0.35">
      <c r="X993" s="35"/>
      <c r="Y993" s="35"/>
      <c r="Z993" s="35"/>
      <c r="AA993" s="35"/>
      <c r="AJ993" s="51"/>
      <c r="AK993" s="52"/>
      <c r="AL993" s="35"/>
      <c r="AM993" s="35"/>
    </row>
    <row r="994" spans="24:39" x14ac:dyDescent="0.35">
      <c r="X994" s="35"/>
      <c r="Y994" s="35"/>
      <c r="Z994" s="35"/>
      <c r="AA994" s="35"/>
      <c r="AJ994" s="51"/>
      <c r="AK994" s="52"/>
      <c r="AL994" s="35"/>
      <c r="AM994" s="35"/>
    </row>
    <row r="995" spans="24:39" x14ac:dyDescent="0.35">
      <c r="X995" s="35"/>
      <c r="Y995" s="35"/>
      <c r="Z995" s="35"/>
      <c r="AA995" s="35"/>
      <c r="AJ995" s="51"/>
      <c r="AK995" s="52"/>
      <c r="AL995" s="35"/>
      <c r="AM995" s="35"/>
    </row>
    <row r="996" spans="24:39" x14ac:dyDescent="0.35">
      <c r="X996" s="35"/>
      <c r="Y996" s="35"/>
      <c r="Z996" s="35"/>
      <c r="AA996" s="35"/>
      <c r="AJ996" s="51"/>
      <c r="AK996" s="52"/>
      <c r="AL996" s="35"/>
      <c r="AM996" s="35"/>
    </row>
    <row r="997" spans="24:39" x14ac:dyDescent="0.35">
      <c r="X997" s="35"/>
      <c r="Y997" s="35"/>
      <c r="Z997" s="35"/>
      <c r="AA997" s="35"/>
      <c r="AJ997" s="51"/>
      <c r="AK997" s="52"/>
      <c r="AL997" s="35"/>
      <c r="AM997" s="35"/>
    </row>
    <row r="998" spans="24:39" x14ac:dyDescent="0.35">
      <c r="X998" s="35"/>
      <c r="Y998" s="35"/>
      <c r="Z998" s="35"/>
      <c r="AA998" s="35"/>
      <c r="AJ998" s="51"/>
      <c r="AK998" s="52"/>
      <c r="AL998" s="35"/>
      <c r="AM998" s="35"/>
    </row>
    <row r="999" spans="24:39" x14ac:dyDescent="0.35">
      <c r="X999" s="35"/>
      <c r="Y999" s="35"/>
      <c r="Z999" s="35"/>
      <c r="AA999" s="35"/>
      <c r="AJ999" s="51"/>
      <c r="AK999" s="52"/>
      <c r="AL999" s="35"/>
      <c r="AM999" s="35"/>
    </row>
    <row r="1000" spans="24:39" x14ac:dyDescent="0.35">
      <c r="X1000" s="35"/>
      <c r="Y1000" s="35"/>
      <c r="Z1000" s="35"/>
      <c r="AA1000" s="35"/>
      <c r="AJ1000" s="51"/>
      <c r="AK1000" s="52"/>
      <c r="AL1000" s="35"/>
      <c r="AM1000" s="35"/>
    </row>
    <row r="1001" spans="24:39" x14ac:dyDescent="0.35">
      <c r="X1001" s="35"/>
      <c r="Y1001" s="35"/>
      <c r="Z1001" s="35"/>
      <c r="AA1001" s="35"/>
      <c r="AJ1001" s="51"/>
      <c r="AK1001" s="52"/>
      <c r="AL1001" s="35"/>
      <c r="AM1001" s="35"/>
    </row>
    <row r="1002" spans="24:39" x14ac:dyDescent="0.35">
      <c r="X1002" s="35"/>
      <c r="Y1002" s="35"/>
      <c r="Z1002" s="35"/>
      <c r="AA1002" s="35"/>
      <c r="AJ1002" s="51"/>
      <c r="AK1002" s="52"/>
      <c r="AL1002" s="35"/>
      <c r="AM1002" s="35"/>
    </row>
    <row r="1003" spans="24:39" x14ac:dyDescent="0.35">
      <c r="X1003" s="35"/>
      <c r="Y1003" s="35"/>
      <c r="Z1003" s="35"/>
      <c r="AA1003" s="35"/>
      <c r="AJ1003" s="51"/>
      <c r="AK1003" s="52"/>
      <c r="AL1003" s="35"/>
      <c r="AM1003" s="35"/>
    </row>
    <row r="1004" spans="24:39" x14ac:dyDescent="0.35">
      <c r="X1004" s="35"/>
      <c r="Y1004" s="35"/>
      <c r="Z1004" s="35"/>
      <c r="AA1004" s="35"/>
      <c r="AJ1004" s="51"/>
      <c r="AK1004" s="52"/>
      <c r="AL1004" s="35"/>
      <c r="AM1004" s="35"/>
    </row>
    <row r="1005" spans="24:39" x14ac:dyDescent="0.35">
      <c r="X1005" s="35"/>
      <c r="Y1005" s="35"/>
      <c r="Z1005" s="35"/>
      <c r="AA1005" s="35"/>
      <c r="AJ1005" s="51"/>
      <c r="AK1005" s="52"/>
      <c r="AL1005" s="35"/>
      <c r="AM1005" s="35"/>
    </row>
    <row r="1006" spans="24:39" x14ac:dyDescent="0.35">
      <c r="X1006" s="35"/>
      <c r="Y1006" s="35"/>
      <c r="Z1006" s="35"/>
      <c r="AA1006" s="35"/>
      <c r="AJ1006" s="51"/>
      <c r="AK1006" s="52"/>
      <c r="AL1006" s="35"/>
      <c r="AM1006" s="35"/>
    </row>
    <row r="1007" spans="24:39" x14ac:dyDescent="0.35">
      <c r="X1007" s="35"/>
      <c r="Y1007" s="35"/>
      <c r="Z1007" s="35"/>
      <c r="AA1007" s="35"/>
      <c r="AJ1007" s="51"/>
      <c r="AK1007" s="52"/>
      <c r="AL1007" s="35"/>
      <c r="AM1007" s="35"/>
    </row>
    <row r="1008" spans="24:39" x14ac:dyDescent="0.35">
      <c r="X1008" s="35"/>
      <c r="Y1008" s="35"/>
      <c r="Z1008" s="35"/>
      <c r="AA1008" s="35"/>
      <c r="AJ1008" s="51"/>
      <c r="AK1008" s="52"/>
      <c r="AL1008" s="35"/>
      <c r="AM1008" s="35"/>
    </row>
    <row r="1009" spans="24:39" x14ac:dyDescent="0.35">
      <c r="X1009" s="35"/>
      <c r="Y1009" s="35"/>
      <c r="Z1009" s="35"/>
      <c r="AA1009" s="35"/>
      <c r="AJ1009" s="51"/>
      <c r="AK1009" s="52"/>
      <c r="AL1009" s="35"/>
      <c r="AM1009" s="35"/>
    </row>
    <row r="1010" spans="24:39" x14ac:dyDescent="0.35">
      <c r="X1010" s="35"/>
      <c r="Y1010" s="35"/>
      <c r="Z1010" s="35"/>
      <c r="AA1010" s="35"/>
      <c r="AJ1010" s="51"/>
      <c r="AK1010" s="52"/>
      <c r="AL1010" s="35"/>
      <c r="AM1010" s="35"/>
    </row>
    <row r="1011" spans="24:39" x14ac:dyDescent="0.35">
      <c r="X1011" s="35"/>
      <c r="Y1011" s="35"/>
      <c r="Z1011" s="35"/>
      <c r="AA1011" s="35"/>
      <c r="AJ1011" s="51"/>
      <c r="AK1011" s="52"/>
      <c r="AL1011" s="35"/>
      <c r="AM1011" s="35"/>
    </row>
    <row r="1012" spans="24:39" x14ac:dyDescent="0.35">
      <c r="X1012" s="35"/>
      <c r="Y1012" s="35"/>
      <c r="Z1012" s="35"/>
      <c r="AA1012" s="35"/>
      <c r="AJ1012" s="51"/>
      <c r="AK1012" s="52"/>
      <c r="AL1012" s="35"/>
      <c r="AM1012" s="35"/>
    </row>
    <row r="1013" spans="24:39" x14ac:dyDescent="0.35">
      <c r="X1013" s="35"/>
      <c r="Y1013" s="35"/>
      <c r="Z1013" s="35"/>
      <c r="AA1013" s="35"/>
      <c r="AJ1013" s="51"/>
      <c r="AK1013" s="52"/>
      <c r="AL1013" s="35"/>
      <c r="AM1013" s="35"/>
    </row>
    <row r="1014" spans="24:39" x14ac:dyDescent="0.35">
      <c r="X1014" s="35"/>
      <c r="Y1014" s="35"/>
      <c r="Z1014" s="35"/>
      <c r="AA1014" s="35"/>
      <c r="AJ1014" s="51"/>
      <c r="AK1014" s="52"/>
      <c r="AL1014" s="35"/>
      <c r="AM1014" s="35"/>
    </row>
    <row r="1015" spans="24:39" x14ac:dyDescent="0.35">
      <c r="X1015" s="35"/>
      <c r="Y1015" s="35"/>
      <c r="Z1015" s="35"/>
      <c r="AA1015" s="35"/>
      <c r="AJ1015" s="51"/>
      <c r="AK1015" s="52"/>
      <c r="AL1015" s="35"/>
      <c r="AM1015" s="35"/>
    </row>
    <row r="1016" spans="24:39" x14ac:dyDescent="0.35">
      <c r="X1016" s="35"/>
      <c r="Y1016" s="35"/>
      <c r="Z1016" s="35"/>
      <c r="AA1016" s="35"/>
      <c r="AJ1016" s="51"/>
      <c r="AK1016" s="52"/>
      <c r="AL1016" s="35"/>
      <c r="AM1016" s="35"/>
    </row>
    <row r="1017" spans="24:39" x14ac:dyDescent="0.35">
      <c r="X1017" s="35"/>
      <c r="Y1017" s="35"/>
      <c r="Z1017" s="35"/>
      <c r="AA1017" s="35"/>
      <c r="AJ1017" s="51"/>
      <c r="AK1017" s="52"/>
      <c r="AL1017" s="35"/>
      <c r="AM1017" s="35"/>
    </row>
    <row r="1018" spans="24:39" x14ac:dyDescent="0.35">
      <c r="X1018" s="35"/>
      <c r="Y1018" s="35"/>
      <c r="Z1018" s="35"/>
      <c r="AA1018" s="35"/>
      <c r="AJ1018" s="51"/>
      <c r="AK1018" s="52"/>
      <c r="AL1018" s="35"/>
      <c r="AM1018" s="35"/>
    </row>
    <row r="1019" spans="24:39" x14ac:dyDescent="0.35">
      <c r="X1019" s="35"/>
      <c r="Y1019" s="35"/>
      <c r="Z1019" s="35"/>
      <c r="AA1019" s="35"/>
      <c r="AJ1019" s="51"/>
      <c r="AK1019" s="52"/>
      <c r="AL1019" s="35"/>
      <c r="AM1019" s="35"/>
    </row>
    <row r="1020" spans="24:39" x14ac:dyDescent="0.35">
      <c r="X1020" s="35"/>
      <c r="Y1020" s="35"/>
      <c r="Z1020" s="35"/>
      <c r="AA1020" s="35"/>
      <c r="AJ1020" s="51"/>
      <c r="AK1020" s="52"/>
      <c r="AL1020" s="35"/>
      <c r="AM1020" s="35"/>
    </row>
    <row r="1021" spans="24:39" x14ac:dyDescent="0.35">
      <c r="X1021" s="35"/>
      <c r="Y1021" s="35"/>
      <c r="Z1021" s="35"/>
      <c r="AA1021" s="35"/>
      <c r="AJ1021" s="51"/>
      <c r="AK1021" s="52"/>
      <c r="AL1021" s="35"/>
      <c r="AM1021" s="35"/>
    </row>
    <row r="1022" spans="24:39" x14ac:dyDescent="0.35">
      <c r="X1022" s="35"/>
      <c r="Y1022" s="35"/>
      <c r="Z1022" s="35"/>
      <c r="AA1022" s="35"/>
      <c r="AJ1022" s="51"/>
      <c r="AK1022" s="52"/>
      <c r="AL1022" s="35"/>
      <c r="AM1022" s="35"/>
    </row>
    <row r="1023" spans="24:39" x14ac:dyDescent="0.35">
      <c r="X1023" s="35"/>
      <c r="Y1023" s="35"/>
      <c r="Z1023" s="35"/>
      <c r="AA1023" s="35"/>
      <c r="AJ1023" s="51"/>
      <c r="AK1023" s="52"/>
      <c r="AL1023" s="35"/>
      <c r="AM1023" s="35"/>
    </row>
    <row r="1024" spans="24:39" x14ac:dyDescent="0.35">
      <c r="X1024" s="35"/>
      <c r="Y1024" s="35"/>
      <c r="Z1024" s="35"/>
      <c r="AA1024" s="35"/>
      <c r="AJ1024" s="51"/>
      <c r="AK1024" s="52"/>
      <c r="AL1024" s="35"/>
      <c r="AM1024" s="35"/>
    </row>
    <row r="1025" spans="24:39" x14ac:dyDescent="0.35">
      <c r="X1025" s="35"/>
      <c r="Y1025" s="35"/>
      <c r="Z1025" s="35"/>
      <c r="AA1025" s="35"/>
      <c r="AJ1025" s="51"/>
      <c r="AK1025" s="52"/>
      <c r="AL1025" s="35"/>
      <c r="AM1025" s="35"/>
    </row>
    <row r="1026" spans="24:39" x14ac:dyDescent="0.35">
      <c r="X1026" s="35"/>
      <c r="Y1026" s="35"/>
      <c r="Z1026" s="35"/>
      <c r="AA1026" s="35"/>
      <c r="AJ1026" s="51"/>
      <c r="AK1026" s="52"/>
      <c r="AL1026" s="35"/>
      <c r="AM1026" s="35"/>
    </row>
    <row r="1027" spans="24:39" x14ac:dyDescent="0.35">
      <c r="X1027" s="35"/>
      <c r="Y1027" s="35"/>
      <c r="Z1027" s="35"/>
      <c r="AA1027" s="35"/>
      <c r="AJ1027" s="51"/>
      <c r="AK1027" s="52"/>
      <c r="AL1027" s="35"/>
      <c r="AM1027" s="35"/>
    </row>
    <row r="1028" spans="24:39" x14ac:dyDescent="0.35">
      <c r="X1028" s="35"/>
      <c r="Y1028" s="35"/>
      <c r="Z1028" s="35"/>
      <c r="AA1028" s="35"/>
      <c r="AJ1028" s="51"/>
      <c r="AK1028" s="52"/>
      <c r="AL1028" s="35"/>
      <c r="AM1028" s="35"/>
    </row>
    <row r="1029" spans="24:39" x14ac:dyDescent="0.35">
      <c r="X1029" s="35"/>
      <c r="Y1029" s="35"/>
      <c r="Z1029" s="35"/>
      <c r="AA1029" s="35"/>
      <c r="AJ1029" s="51"/>
      <c r="AK1029" s="52"/>
      <c r="AL1029" s="35"/>
      <c r="AM1029" s="35"/>
    </row>
    <row r="1030" spans="24:39" x14ac:dyDescent="0.35">
      <c r="X1030" s="35"/>
      <c r="Y1030" s="35"/>
      <c r="Z1030" s="35"/>
      <c r="AA1030" s="35"/>
      <c r="AJ1030" s="51"/>
      <c r="AK1030" s="52"/>
      <c r="AL1030" s="35"/>
      <c r="AM1030" s="35"/>
    </row>
    <row r="1031" spans="24:39" x14ac:dyDescent="0.35">
      <c r="X1031" s="35"/>
      <c r="Y1031" s="35"/>
      <c r="Z1031" s="35"/>
      <c r="AA1031" s="35"/>
      <c r="AJ1031" s="51"/>
      <c r="AK1031" s="52"/>
      <c r="AL1031" s="99"/>
      <c r="AM1031" s="104"/>
    </row>
    <row r="1032" spans="24:39" x14ac:dyDescent="0.35">
      <c r="X1032" s="35"/>
      <c r="Y1032" s="35"/>
      <c r="Z1032" s="35"/>
      <c r="AA1032" s="35"/>
      <c r="AJ1032" s="51"/>
      <c r="AK1032" s="52"/>
      <c r="AL1032" s="22"/>
      <c r="AM1032" s="105"/>
    </row>
    <row r="1033" spans="24:39" x14ac:dyDescent="0.35">
      <c r="X1033" s="35"/>
      <c r="Y1033" s="35"/>
      <c r="Z1033" s="35"/>
      <c r="AA1033" s="35"/>
      <c r="AJ1033" s="51"/>
      <c r="AK1033" s="52"/>
      <c r="AL1033" s="22"/>
      <c r="AM1033" s="105"/>
    </row>
    <row r="1034" spans="24:39" x14ac:dyDescent="0.35">
      <c r="X1034" s="35"/>
      <c r="Y1034" s="35"/>
      <c r="Z1034" s="35"/>
      <c r="AA1034" s="35"/>
      <c r="AJ1034" s="51"/>
      <c r="AK1034" s="52"/>
      <c r="AL1034" s="22"/>
      <c r="AM1034" s="105"/>
    </row>
    <row r="1035" spans="24:39" x14ac:dyDescent="0.35">
      <c r="X1035" s="35"/>
      <c r="Y1035" s="35"/>
      <c r="Z1035" s="35"/>
      <c r="AA1035" s="35"/>
      <c r="AJ1035" s="51"/>
      <c r="AK1035" s="52"/>
      <c r="AL1035" s="22"/>
      <c r="AM1035" s="105"/>
    </row>
    <row r="1036" spans="24:39" x14ac:dyDescent="0.35">
      <c r="X1036" s="35"/>
      <c r="Y1036" s="35"/>
      <c r="Z1036" s="35"/>
      <c r="AA1036" s="35"/>
      <c r="AJ1036" s="51"/>
      <c r="AK1036" s="52"/>
      <c r="AL1036" s="22"/>
      <c r="AM1036" s="105"/>
    </row>
    <row r="1037" spans="24:39" x14ac:dyDescent="0.35">
      <c r="X1037" s="35"/>
      <c r="Y1037" s="35"/>
      <c r="Z1037" s="35"/>
      <c r="AA1037" s="35"/>
      <c r="AJ1037" s="51"/>
      <c r="AK1037" s="52"/>
      <c r="AL1037" s="22"/>
      <c r="AM1037" s="105"/>
    </row>
    <row r="1038" spans="24:39" x14ac:dyDescent="0.35">
      <c r="X1038" s="35"/>
      <c r="Y1038" s="35"/>
      <c r="Z1038" s="35"/>
      <c r="AA1038" s="35"/>
      <c r="AJ1038" s="51"/>
      <c r="AK1038" s="52"/>
      <c r="AL1038" s="22"/>
      <c r="AM1038" s="105"/>
    </row>
    <row r="1039" spans="24:39" x14ac:dyDescent="0.35">
      <c r="X1039" s="35"/>
      <c r="Y1039" s="35"/>
      <c r="Z1039" s="35"/>
      <c r="AA1039" s="35"/>
      <c r="AJ1039" s="51"/>
      <c r="AK1039" s="52"/>
      <c r="AL1039" s="22"/>
      <c r="AM1039" s="105"/>
    </row>
    <row r="1040" spans="24:39" x14ac:dyDescent="0.35">
      <c r="X1040" s="35"/>
      <c r="Y1040" s="35"/>
      <c r="Z1040" s="35"/>
      <c r="AA1040" s="35"/>
      <c r="AJ1040" s="51"/>
      <c r="AK1040" s="52"/>
      <c r="AL1040" s="22"/>
      <c r="AM1040" s="105"/>
    </row>
    <row r="1041" spans="24:39" x14ac:dyDescent="0.35">
      <c r="X1041" s="35"/>
      <c r="Y1041" s="35"/>
      <c r="Z1041" s="35"/>
      <c r="AA1041" s="35"/>
      <c r="AJ1041" s="51"/>
      <c r="AK1041" s="52"/>
      <c r="AL1041" s="22"/>
      <c r="AM1041" s="105"/>
    </row>
    <row r="1042" spans="24:39" x14ac:dyDescent="0.35">
      <c r="X1042" s="35"/>
      <c r="Y1042" s="35"/>
      <c r="Z1042" s="35"/>
      <c r="AA1042" s="35"/>
      <c r="AJ1042" s="51"/>
      <c r="AK1042" s="52"/>
      <c r="AL1042" s="22"/>
      <c r="AM1042" s="105"/>
    </row>
    <row r="1043" spans="24:39" x14ac:dyDescent="0.35">
      <c r="X1043" s="35"/>
      <c r="Y1043" s="35"/>
      <c r="Z1043" s="35"/>
      <c r="AA1043" s="35"/>
      <c r="AJ1043" s="51"/>
      <c r="AK1043" s="52"/>
      <c r="AL1043" s="22"/>
      <c r="AM1043" s="105"/>
    </row>
    <row r="1044" spans="24:39" x14ac:dyDescent="0.35">
      <c r="X1044" s="35"/>
      <c r="Y1044" s="35"/>
      <c r="Z1044" s="35"/>
      <c r="AA1044" s="35"/>
      <c r="AJ1044" s="51"/>
      <c r="AK1044" s="52"/>
      <c r="AL1044" s="22"/>
      <c r="AM1044" s="105"/>
    </row>
    <row r="1045" spans="24:39" x14ac:dyDescent="0.35">
      <c r="X1045" s="35"/>
      <c r="Y1045" s="35"/>
      <c r="Z1045" s="35"/>
      <c r="AA1045" s="35"/>
      <c r="AJ1045" s="51"/>
      <c r="AK1045" s="52"/>
      <c r="AL1045" s="22"/>
      <c r="AM1045" s="105"/>
    </row>
    <row r="1046" spans="24:39" x14ac:dyDescent="0.35">
      <c r="X1046" s="35"/>
      <c r="Y1046" s="35"/>
      <c r="Z1046" s="35"/>
      <c r="AA1046" s="35"/>
      <c r="AJ1046" s="51"/>
      <c r="AK1046" s="52"/>
      <c r="AL1046" s="22"/>
      <c r="AM1046" s="105"/>
    </row>
    <row r="1047" spans="24:39" x14ac:dyDescent="0.35">
      <c r="X1047" s="35"/>
      <c r="Y1047" s="35"/>
      <c r="Z1047" s="35"/>
      <c r="AA1047" s="35"/>
      <c r="AJ1047" s="51"/>
      <c r="AK1047" s="52"/>
      <c r="AL1047" s="22"/>
      <c r="AM1047" s="105"/>
    </row>
    <row r="1048" spans="24:39" x14ac:dyDescent="0.35">
      <c r="X1048" s="35"/>
      <c r="Y1048" s="35"/>
      <c r="Z1048" s="35"/>
      <c r="AA1048" s="35"/>
      <c r="AJ1048" s="51"/>
      <c r="AK1048" s="52"/>
      <c r="AL1048" s="22"/>
      <c r="AM1048" s="105"/>
    </row>
    <row r="1049" spans="24:39" x14ac:dyDescent="0.35">
      <c r="X1049" s="35"/>
      <c r="Y1049" s="35"/>
      <c r="Z1049" s="35"/>
      <c r="AA1049" s="35"/>
      <c r="AJ1049" s="51"/>
      <c r="AK1049" s="52"/>
      <c r="AL1049" s="22"/>
      <c r="AM1049" s="105"/>
    </row>
    <row r="1050" spans="24:39" x14ac:dyDescent="0.35">
      <c r="X1050" s="35"/>
      <c r="Y1050" s="35"/>
      <c r="Z1050" s="35"/>
      <c r="AA1050" s="35"/>
      <c r="AJ1050" s="51"/>
      <c r="AK1050" s="52"/>
      <c r="AL1050" s="22"/>
      <c r="AM1050" s="105"/>
    </row>
    <row r="1051" spans="24:39" x14ac:dyDescent="0.35">
      <c r="X1051" s="35"/>
      <c r="Y1051" s="35"/>
      <c r="Z1051" s="35"/>
      <c r="AA1051" s="35"/>
      <c r="AJ1051" s="51"/>
      <c r="AK1051" s="52"/>
      <c r="AL1051" s="22"/>
      <c r="AM1051" s="105"/>
    </row>
    <row r="1052" spans="24:39" x14ac:dyDescent="0.35">
      <c r="X1052" s="35"/>
      <c r="Y1052" s="35"/>
      <c r="Z1052" s="35"/>
      <c r="AA1052" s="35"/>
      <c r="AJ1052" s="51"/>
      <c r="AK1052" s="52"/>
      <c r="AL1052" s="22"/>
      <c r="AM1052" s="105"/>
    </row>
    <row r="1053" spans="24:39" x14ac:dyDescent="0.35">
      <c r="X1053" s="35"/>
      <c r="Y1053" s="35"/>
      <c r="Z1053" s="35"/>
      <c r="AA1053" s="35"/>
      <c r="AJ1053" s="51"/>
      <c r="AK1053" s="52"/>
      <c r="AL1053" s="22"/>
      <c r="AM1053" s="105"/>
    </row>
    <row r="1054" spans="24:39" x14ac:dyDescent="0.35">
      <c r="X1054" s="35"/>
      <c r="Y1054" s="35"/>
      <c r="Z1054" s="35"/>
      <c r="AA1054" s="35"/>
      <c r="AJ1054" s="51"/>
      <c r="AK1054" s="52"/>
      <c r="AL1054" s="22"/>
      <c r="AM1054" s="105"/>
    </row>
    <row r="1055" spans="24:39" x14ac:dyDescent="0.35">
      <c r="X1055" s="35"/>
      <c r="Y1055" s="35"/>
      <c r="Z1055" s="35"/>
      <c r="AA1055" s="35"/>
      <c r="AJ1055" s="51"/>
      <c r="AK1055" s="52"/>
      <c r="AL1055" s="22"/>
      <c r="AM1055" s="105"/>
    </row>
    <row r="1056" spans="24:39" x14ac:dyDescent="0.35">
      <c r="X1056" s="35"/>
      <c r="Y1056" s="35"/>
      <c r="Z1056" s="35"/>
      <c r="AA1056" s="35"/>
      <c r="AJ1056" s="51"/>
      <c r="AK1056" s="52"/>
      <c r="AL1056" s="22"/>
      <c r="AM1056" s="105"/>
    </row>
    <row r="1057" spans="24:39" x14ac:dyDescent="0.35">
      <c r="X1057" s="35"/>
      <c r="Y1057" s="35"/>
      <c r="Z1057" s="35"/>
      <c r="AA1057" s="35"/>
      <c r="AJ1057" s="51"/>
      <c r="AK1057" s="52"/>
      <c r="AL1057" s="22"/>
      <c r="AM1057" s="105"/>
    </row>
    <row r="1058" spans="24:39" x14ac:dyDescent="0.35">
      <c r="X1058" s="35"/>
      <c r="Y1058" s="35"/>
      <c r="Z1058" s="35"/>
      <c r="AA1058" s="35"/>
      <c r="AJ1058" s="51"/>
      <c r="AK1058" s="52"/>
      <c r="AL1058" s="22"/>
      <c r="AM1058" s="105"/>
    </row>
    <row r="1059" spans="24:39" x14ac:dyDescent="0.35">
      <c r="X1059" s="35"/>
      <c r="Y1059" s="35"/>
      <c r="Z1059" s="35"/>
      <c r="AA1059" s="35"/>
      <c r="AJ1059" s="51"/>
      <c r="AK1059" s="52"/>
      <c r="AL1059" s="22"/>
      <c r="AM1059" s="105"/>
    </row>
    <row r="1060" spans="24:39" x14ac:dyDescent="0.35">
      <c r="X1060" s="35"/>
      <c r="Y1060" s="35"/>
      <c r="Z1060" s="35"/>
      <c r="AA1060" s="35"/>
      <c r="AJ1060" s="51"/>
      <c r="AK1060" s="52"/>
      <c r="AL1060" s="22"/>
      <c r="AM1060" s="105"/>
    </row>
    <row r="1061" spans="24:39" x14ac:dyDescent="0.35">
      <c r="X1061" s="35"/>
      <c r="Y1061" s="35"/>
      <c r="Z1061" s="35"/>
      <c r="AA1061" s="35"/>
      <c r="AJ1061" s="51"/>
      <c r="AK1061" s="52"/>
      <c r="AL1061" s="22"/>
      <c r="AM1061" s="105"/>
    </row>
    <row r="1062" spans="24:39" x14ac:dyDescent="0.35">
      <c r="X1062" s="35"/>
      <c r="Y1062" s="35"/>
      <c r="Z1062" s="35"/>
      <c r="AA1062" s="35"/>
      <c r="AJ1062" s="51"/>
      <c r="AK1062" s="52"/>
      <c r="AL1062" s="22"/>
      <c r="AM1062" s="105"/>
    </row>
    <row r="1063" spans="24:39" x14ac:dyDescent="0.35">
      <c r="X1063" s="35"/>
      <c r="Y1063" s="35"/>
      <c r="Z1063" s="35"/>
      <c r="AA1063" s="35"/>
      <c r="AJ1063" s="51"/>
      <c r="AK1063" s="52"/>
      <c r="AL1063" s="22"/>
      <c r="AM1063" s="105"/>
    </row>
    <row r="1064" spans="24:39" x14ac:dyDescent="0.35">
      <c r="X1064" s="35"/>
      <c r="Y1064" s="35"/>
      <c r="Z1064" s="35"/>
      <c r="AA1064" s="35"/>
      <c r="AJ1064" s="51"/>
      <c r="AK1064" s="52"/>
      <c r="AL1064" s="22"/>
      <c r="AM1064" s="105"/>
    </row>
    <row r="1065" spans="24:39" x14ac:dyDescent="0.35">
      <c r="X1065" s="35"/>
      <c r="Y1065" s="35"/>
      <c r="Z1065" s="35"/>
      <c r="AA1065" s="35"/>
      <c r="AJ1065" s="51"/>
      <c r="AK1065" s="52"/>
      <c r="AL1065" s="22"/>
      <c r="AM1065" s="105"/>
    </row>
    <row r="1066" spans="24:39" x14ac:dyDescent="0.35">
      <c r="X1066" s="35"/>
      <c r="Y1066" s="35"/>
      <c r="Z1066" s="35"/>
      <c r="AA1066" s="35"/>
      <c r="AJ1066" s="51"/>
      <c r="AK1066" s="52"/>
      <c r="AL1066" s="22"/>
      <c r="AM1066" s="105"/>
    </row>
    <row r="1067" spans="24:39" x14ac:dyDescent="0.35">
      <c r="X1067" s="35"/>
      <c r="Y1067" s="35"/>
      <c r="Z1067" s="35"/>
      <c r="AA1067" s="35"/>
      <c r="AJ1067" s="51"/>
      <c r="AK1067" s="52"/>
      <c r="AL1067" s="22"/>
      <c r="AM1067" s="105"/>
    </row>
    <row r="1068" spans="24:39" x14ac:dyDescent="0.35">
      <c r="X1068" s="35"/>
      <c r="Y1068" s="35"/>
      <c r="Z1068" s="35"/>
      <c r="AA1068" s="35"/>
      <c r="AJ1068" s="51"/>
      <c r="AK1068" s="52"/>
      <c r="AL1068" s="22"/>
      <c r="AM1068" s="105"/>
    </row>
    <row r="1069" spans="24:39" x14ac:dyDescent="0.35">
      <c r="X1069" s="35"/>
      <c r="Y1069" s="35"/>
      <c r="Z1069" s="35"/>
      <c r="AA1069" s="35"/>
      <c r="AJ1069" s="51"/>
      <c r="AK1069" s="52"/>
      <c r="AL1069" s="22"/>
      <c r="AM1069" s="105"/>
    </row>
    <row r="1070" spans="24:39" x14ac:dyDescent="0.35">
      <c r="X1070" s="35"/>
      <c r="Y1070" s="35"/>
      <c r="Z1070" s="35"/>
      <c r="AA1070" s="35"/>
      <c r="AJ1070" s="51"/>
      <c r="AK1070" s="52"/>
      <c r="AL1070" s="22"/>
      <c r="AM1070" s="105"/>
    </row>
    <row r="1071" spans="24:39" x14ac:dyDescent="0.35">
      <c r="X1071" s="35"/>
      <c r="Y1071" s="35"/>
      <c r="Z1071" s="35"/>
      <c r="AA1071" s="35"/>
      <c r="AJ1071" s="51"/>
      <c r="AK1071" s="52"/>
      <c r="AL1071" s="22"/>
      <c r="AM1071" s="105"/>
    </row>
    <row r="1072" spans="24:39" x14ac:dyDescent="0.35">
      <c r="X1072" s="35"/>
      <c r="Y1072" s="35"/>
      <c r="Z1072" s="35"/>
      <c r="AA1072" s="35"/>
      <c r="AJ1072" s="51"/>
      <c r="AK1072" s="52"/>
      <c r="AL1072" s="22"/>
      <c r="AM1072" s="105"/>
    </row>
    <row r="1073" spans="24:39" x14ac:dyDescent="0.35">
      <c r="X1073" s="35"/>
      <c r="Y1073" s="35"/>
      <c r="Z1073" s="35"/>
      <c r="AA1073" s="35"/>
      <c r="AJ1073" s="51"/>
      <c r="AK1073" s="52"/>
      <c r="AL1073" s="22"/>
      <c r="AM1073" s="105"/>
    </row>
    <row r="1074" spans="24:39" x14ac:dyDescent="0.35">
      <c r="X1074" s="35"/>
      <c r="Y1074" s="35"/>
      <c r="Z1074" s="35"/>
      <c r="AA1074" s="35"/>
      <c r="AJ1074" s="51"/>
      <c r="AK1074" s="52"/>
      <c r="AL1074" s="22"/>
      <c r="AM1074" s="105"/>
    </row>
    <row r="1075" spans="24:39" x14ac:dyDescent="0.35">
      <c r="X1075" s="35"/>
      <c r="Y1075" s="35"/>
      <c r="Z1075" s="35"/>
      <c r="AA1075" s="35"/>
      <c r="AJ1075" s="51"/>
      <c r="AK1075" s="52"/>
      <c r="AL1075" s="22"/>
      <c r="AM1075" s="105"/>
    </row>
    <row r="1076" spans="24:39" x14ac:dyDescent="0.35">
      <c r="X1076" s="35"/>
      <c r="Y1076" s="35"/>
      <c r="Z1076" s="35"/>
      <c r="AA1076" s="35"/>
      <c r="AJ1076" s="51"/>
      <c r="AK1076" s="52"/>
      <c r="AL1076" s="22"/>
      <c r="AM1076" s="105"/>
    </row>
    <row r="1077" spans="24:39" x14ac:dyDescent="0.35">
      <c r="X1077" s="35"/>
      <c r="Y1077" s="35"/>
      <c r="Z1077" s="35"/>
      <c r="AA1077" s="35"/>
      <c r="AJ1077" s="51"/>
      <c r="AK1077" s="52"/>
      <c r="AL1077" s="22"/>
      <c r="AM1077" s="105"/>
    </row>
    <row r="1078" spans="24:39" x14ac:dyDescent="0.35">
      <c r="X1078" s="35"/>
      <c r="Y1078" s="35"/>
      <c r="Z1078" s="35"/>
      <c r="AA1078" s="35"/>
      <c r="AJ1078" s="51"/>
      <c r="AK1078" s="52"/>
      <c r="AL1078" s="22"/>
      <c r="AM1078" s="105"/>
    </row>
    <row r="1079" spans="24:39" x14ac:dyDescent="0.35">
      <c r="X1079" s="35"/>
      <c r="Y1079" s="35"/>
      <c r="Z1079" s="35"/>
      <c r="AA1079" s="35"/>
      <c r="AJ1079" s="51"/>
      <c r="AK1079" s="52"/>
      <c r="AL1079" s="22"/>
      <c r="AM1079" s="105"/>
    </row>
    <row r="1080" spans="24:39" x14ac:dyDescent="0.35">
      <c r="X1080" s="35"/>
      <c r="Y1080" s="35"/>
      <c r="Z1080" s="35"/>
      <c r="AA1080" s="35"/>
      <c r="AJ1080" s="51"/>
      <c r="AK1080" s="52"/>
      <c r="AL1080" s="22"/>
      <c r="AM1080" s="105"/>
    </row>
    <row r="1081" spans="24:39" x14ac:dyDescent="0.35">
      <c r="X1081" s="35"/>
      <c r="Y1081" s="35"/>
      <c r="Z1081" s="35"/>
      <c r="AA1081" s="35"/>
      <c r="AJ1081" s="51"/>
      <c r="AK1081" s="52"/>
      <c r="AL1081" s="22"/>
      <c r="AM1081" s="105"/>
    </row>
    <row r="1082" spans="24:39" x14ac:dyDescent="0.35">
      <c r="X1082" s="35"/>
      <c r="Y1082" s="35"/>
      <c r="Z1082" s="35"/>
      <c r="AA1082" s="35"/>
      <c r="AJ1082" s="51"/>
      <c r="AK1082" s="52"/>
      <c r="AL1082" s="22"/>
      <c r="AM1082" s="105"/>
    </row>
    <row r="1083" spans="24:39" x14ac:dyDescent="0.35">
      <c r="X1083" s="35"/>
      <c r="Y1083" s="35"/>
      <c r="Z1083" s="35"/>
      <c r="AA1083" s="35"/>
      <c r="AJ1083" s="51"/>
      <c r="AK1083" s="52"/>
      <c r="AL1083" s="22"/>
      <c r="AM1083" s="105"/>
    </row>
    <row r="1084" spans="24:39" x14ac:dyDescent="0.35">
      <c r="X1084" s="35"/>
      <c r="Y1084" s="35"/>
      <c r="Z1084" s="35"/>
      <c r="AA1084" s="35"/>
      <c r="AJ1084" s="51"/>
      <c r="AK1084" s="52"/>
      <c r="AL1084" s="22"/>
      <c r="AM1084" s="105"/>
    </row>
    <row r="1085" spans="24:39" x14ac:dyDescent="0.35">
      <c r="X1085" s="35"/>
      <c r="Y1085" s="35"/>
      <c r="Z1085" s="35"/>
      <c r="AA1085" s="35"/>
      <c r="AJ1085" s="51"/>
      <c r="AK1085" s="52"/>
      <c r="AL1085" s="22"/>
      <c r="AM1085" s="105"/>
    </row>
    <row r="1086" spans="24:39" x14ac:dyDescent="0.35">
      <c r="X1086" s="35"/>
      <c r="Y1086" s="35"/>
      <c r="Z1086" s="35"/>
      <c r="AA1086" s="35"/>
      <c r="AJ1086" s="51"/>
      <c r="AK1086" s="52"/>
      <c r="AL1086" s="22"/>
      <c r="AM1086" s="105"/>
    </row>
    <row r="1087" spans="24:39" x14ac:dyDescent="0.35">
      <c r="X1087" s="35"/>
      <c r="Y1087" s="35"/>
      <c r="Z1087" s="35"/>
      <c r="AA1087" s="35"/>
      <c r="AJ1087" s="51"/>
      <c r="AK1087" s="52"/>
      <c r="AL1087" s="22"/>
      <c r="AM1087" s="105"/>
    </row>
    <row r="1088" spans="24:39" x14ac:dyDescent="0.35">
      <c r="X1088" s="35"/>
      <c r="Y1088" s="35"/>
      <c r="Z1088" s="35"/>
      <c r="AA1088" s="35"/>
      <c r="AJ1088" s="51"/>
      <c r="AK1088" s="52"/>
      <c r="AL1088" s="22"/>
      <c r="AM1088" s="105"/>
    </row>
    <row r="1089" spans="24:39" x14ac:dyDescent="0.35">
      <c r="X1089" s="35"/>
      <c r="Y1089" s="35"/>
      <c r="Z1089" s="35"/>
      <c r="AA1089" s="35"/>
      <c r="AJ1089" s="51"/>
      <c r="AK1089" s="52"/>
      <c r="AL1089" s="22"/>
      <c r="AM1089" s="105"/>
    </row>
    <row r="1090" spans="24:39" x14ac:dyDescent="0.35">
      <c r="X1090" s="35"/>
      <c r="Y1090" s="35"/>
      <c r="Z1090" s="35"/>
      <c r="AA1090" s="35"/>
      <c r="AJ1090" s="51"/>
      <c r="AK1090" s="52"/>
      <c r="AL1090" s="22"/>
      <c r="AM1090" s="105"/>
    </row>
    <row r="1091" spans="24:39" x14ac:dyDescent="0.35">
      <c r="X1091" s="35"/>
      <c r="Y1091" s="35"/>
      <c r="Z1091" s="35"/>
      <c r="AA1091" s="35"/>
      <c r="AJ1091" s="51"/>
      <c r="AK1091" s="52"/>
      <c r="AL1091" s="22"/>
      <c r="AM1091" s="105"/>
    </row>
    <row r="1092" spans="24:39" x14ac:dyDescent="0.35">
      <c r="X1092" s="35"/>
      <c r="Y1092" s="35"/>
      <c r="Z1092" s="35"/>
      <c r="AA1092" s="35"/>
      <c r="AJ1092" s="51"/>
      <c r="AK1092" s="52"/>
      <c r="AL1092" s="22"/>
      <c r="AM1092" s="105"/>
    </row>
    <row r="1093" spans="24:39" x14ac:dyDescent="0.35">
      <c r="X1093" s="35"/>
      <c r="Y1093" s="35"/>
      <c r="Z1093" s="35"/>
      <c r="AA1093" s="35"/>
      <c r="AJ1093" s="51"/>
      <c r="AK1093" s="52"/>
      <c r="AL1093" s="22"/>
      <c r="AM1093" s="105"/>
    </row>
    <row r="1094" spans="24:39" x14ac:dyDescent="0.35">
      <c r="X1094" s="35"/>
      <c r="Y1094" s="35"/>
      <c r="Z1094" s="35"/>
      <c r="AA1094" s="35"/>
      <c r="AJ1094" s="51"/>
      <c r="AK1094" s="52"/>
      <c r="AL1094" s="22"/>
      <c r="AM1094" s="105"/>
    </row>
    <row r="1095" spans="24:39" x14ac:dyDescent="0.35">
      <c r="X1095" s="35"/>
      <c r="Y1095" s="35"/>
      <c r="Z1095" s="35"/>
      <c r="AA1095" s="35"/>
      <c r="AJ1095" s="51"/>
      <c r="AK1095" s="52"/>
      <c r="AL1095" s="22"/>
      <c r="AM1095" s="105"/>
    </row>
    <row r="1096" spans="24:39" x14ac:dyDescent="0.35">
      <c r="X1096" s="35"/>
      <c r="Y1096" s="35"/>
      <c r="Z1096" s="35"/>
      <c r="AA1096" s="35"/>
      <c r="AJ1096" s="51"/>
      <c r="AK1096" s="52"/>
      <c r="AL1096" s="22"/>
      <c r="AM1096" s="105"/>
    </row>
    <row r="1097" spans="24:39" x14ac:dyDescent="0.35">
      <c r="X1097" s="35"/>
      <c r="Y1097" s="35"/>
      <c r="Z1097" s="35"/>
      <c r="AA1097" s="35"/>
      <c r="AJ1097" s="51"/>
      <c r="AK1097" s="52"/>
      <c r="AL1097" s="22"/>
      <c r="AM1097" s="105"/>
    </row>
    <row r="1098" spans="24:39" x14ac:dyDescent="0.35">
      <c r="X1098" s="35"/>
      <c r="Y1098" s="35"/>
      <c r="Z1098" s="35"/>
      <c r="AA1098" s="35"/>
      <c r="AJ1098" s="51"/>
      <c r="AK1098" s="52"/>
      <c r="AL1098" s="22"/>
      <c r="AM1098" s="105"/>
    </row>
    <row r="1099" spans="24:39" x14ac:dyDescent="0.35">
      <c r="X1099" s="35"/>
      <c r="Y1099" s="35"/>
      <c r="Z1099" s="35"/>
      <c r="AA1099" s="35"/>
      <c r="AJ1099" s="51"/>
      <c r="AK1099" s="52"/>
      <c r="AL1099" s="22"/>
      <c r="AM1099" s="105"/>
    </row>
    <row r="1100" spans="24:39" x14ac:dyDescent="0.35">
      <c r="X1100" s="35"/>
      <c r="Y1100" s="35"/>
      <c r="Z1100" s="35"/>
      <c r="AA1100" s="35"/>
      <c r="AJ1100" s="51"/>
      <c r="AK1100" s="52"/>
      <c r="AL1100" s="22"/>
      <c r="AM1100" s="105"/>
    </row>
    <row r="1101" spans="24:39" x14ac:dyDescent="0.35">
      <c r="X1101" s="35"/>
      <c r="Y1101" s="35"/>
      <c r="Z1101" s="35"/>
      <c r="AA1101" s="35"/>
      <c r="AJ1101" s="51"/>
      <c r="AK1101" s="52"/>
      <c r="AL1101" s="22"/>
      <c r="AM1101" s="105"/>
    </row>
    <row r="1102" spans="24:39" x14ac:dyDescent="0.35">
      <c r="X1102" s="35"/>
      <c r="Y1102" s="35"/>
      <c r="Z1102" s="35"/>
      <c r="AA1102" s="35"/>
      <c r="AJ1102" s="51"/>
      <c r="AK1102" s="52"/>
      <c r="AL1102" s="22"/>
      <c r="AM1102" s="105"/>
    </row>
    <row r="1103" spans="24:39" x14ac:dyDescent="0.35">
      <c r="X1103" s="35"/>
      <c r="Y1103" s="35"/>
      <c r="Z1103" s="35"/>
      <c r="AA1103" s="35"/>
      <c r="AJ1103" s="51"/>
      <c r="AK1103" s="52"/>
      <c r="AL1103" s="22"/>
      <c r="AM1103" s="105"/>
    </row>
    <row r="1104" spans="24:39" x14ac:dyDescent="0.35">
      <c r="X1104" s="35"/>
      <c r="Y1104" s="35"/>
      <c r="Z1104" s="35"/>
      <c r="AA1104" s="35"/>
      <c r="AJ1104" s="51"/>
      <c r="AK1104" s="52"/>
      <c r="AL1104" s="22"/>
      <c r="AM1104" s="105"/>
    </row>
    <row r="1105" spans="24:39" x14ac:dyDescent="0.35">
      <c r="X1105" s="35"/>
      <c r="Y1105" s="35"/>
      <c r="Z1105" s="35"/>
      <c r="AA1105" s="35"/>
      <c r="AJ1105" s="51"/>
      <c r="AK1105" s="52"/>
      <c r="AL1105" s="22"/>
      <c r="AM1105" s="105"/>
    </row>
    <row r="1106" spans="24:39" x14ac:dyDescent="0.35">
      <c r="X1106" s="35"/>
      <c r="Y1106" s="35"/>
      <c r="Z1106" s="35"/>
      <c r="AA1106" s="35"/>
      <c r="AJ1106" s="51"/>
      <c r="AK1106" s="52"/>
      <c r="AL1106" s="22"/>
      <c r="AM1106" s="105"/>
    </row>
    <row r="1107" spans="24:39" x14ac:dyDescent="0.35">
      <c r="X1107" s="35"/>
      <c r="Y1107" s="35"/>
      <c r="Z1107" s="35"/>
      <c r="AA1107" s="35"/>
      <c r="AJ1107" s="51"/>
      <c r="AK1107" s="52"/>
      <c r="AL1107" s="22"/>
      <c r="AM1107" s="105"/>
    </row>
    <row r="1108" spans="24:39" x14ac:dyDescent="0.35">
      <c r="X1108" s="35"/>
      <c r="Y1108" s="35"/>
      <c r="Z1108" s="35"/>
      <c r="AA1108" s="35"/>
      <c r="AJ1108" s="51"/>
      <c r="AK1108" s="52"/>
      <c r="AL1108" s="22"/>
      <c r="AM1108" s="105"/>
    </row>
    <row r="1109" spans="24:39" x14ac:dyDescent="0.35">
      <c r="X1109" s="35"/>
      <c r="Y1109" s="35"/>
      <c r="Z1109" s="35"/>
      <c r="AA1109" s="35"/>
      <c r="AJ1109" s="51"/>
      <c r="AK1109" s="52"/>
      <c r="AL1109" s="22"/>
      <c r="AM1109" s="105"/>
    </row>
    <row r="1110" spans="24:39" x14ac:dyDescent="0.35">
      <c r="X1110" s="35"/>
      <c r="Y1110" s="35"/>
      <c r="Z1110" s="35"/>
      <c r="AA1110" s="35"/>
      <c r="AJ1110" s="51"/>
      <c r="AK1110" s="52"/>
      <c r="AL1110" s="22"/>
      <c r="AM1110" s="105"/>
    </row>
    <row r="1111" spans="24:39" x14ac:dyDescent="0.35">
      <c r="X1111" s="35"/>
      <c r="Y1111" s="35"/>
      <c r="Z1111" s="35"/>
      <c r="AA1111" s="35"/>
      <c r="AJ1111" s="51"/>
      <c r="AK1111" s="52"/>
      <c r="AL1111" s="22"/>
      <c r="AM1111" s="105"/>
    </row>
    <row r="1112" spans="24:39" x14ac:dyDescent="0.35">
      <c r="X1112" s="35"/>
      <c r="Y1112" s="35"/>
      <c r="Z1112" s="35"/>
      <c r="AA1112" s="35"/>
      <c r="AJ1112" s="51"/>
      <c r="AK1112" s="52"/>
      <c r="AL1112" s="22"/>
      <c r="AM1112" s="105"/>
    </row>
    <row r="1113" spans="24:39" x14ac:dyDescent="0.35">
      <c r="X1113" s="35"/>
      <c r="Y1113" s="35"/>
      <c r="Z1113" s="35"/>
      <c r="AA1113" s="35"/>
      <c r="AJ1113" s="51"/>
      <c r="AK1113" s="52"/>
      <c r="AL1113" s="22"/>
      <c r="AM1113" s="105"/>
    </row>
    <row r="1114" spans="24:39" x14ac:dyDescent="0.35">
      <c r="X1114" s="35"/>
      <c r="Y1114" s="35"/>
      <c r="Z1114" s="35"/>
      <c r="AA1114" s="35"/>
      <c r="AJ1114" s="51"/>
      <c r="AK1114" s="52"/>
      <c r="AL1114" s="22"/>
      <c r="AM1114" s="105"/>
    </row>
    <row r="1115" spans="24:39" x14ac:dyDescent="0.35">
      <c r="X1115" s="35"/>
      <c r="Y1115" s="35"/>
      <c r="Z1115" s="35"/>
      <c r="AA1115" s="35"/>
      <c r="AJ1115" s="51"/>
      <c r="AK1115" s="52"/>
      <c r="AL1115" s="22"/>
      <c r="AM1115" s="105"/>
    </row>
    <row r="1116" spans="24:39" x14ac:dyDescent="0.35">
      <c r="X1116" s="35"/>
      <c r="Y1116" s="35"/>
      <c r="Z1116" s="35"/>
      <c r="AA1116" s="35"/>
      <c r="AJ1116" s="51"/>
      <c r="AK1116" s="52"/>
      <c r="AL1116" s="22"/>
      <c r="AM1116" s="105"/>
    </row>
    <row r="1117" spans="24:39" x14ac:dyDescent="0.35">
      <c r="X1117" s="35"/>
      <c r="Y1117" s="35"/>
      <c r="Z1117" s="35"/>
      <c r="AA1117" s="35"/>
      <c r="AJ1117" s="51"/>
      <c r="AK1117" s="52"/>
      <c r="AL1117" s="22"/>
      <c r="AM1117" s="105"/>
    </row>
    <row r="1118" spans="24:39" x14ac:dyDescent="0.35">
      <c r="X1118" s="35"/>
      <c r="Y1118" s="35"/>
      <c r="Z1118" s="35"/>
      <c r="AA1118" s="35"/>
      <c r="AJ1118" s="51"/>
      <c r="AK1118" s="52"/>
      <c r="AL1118" s="22"/>
      <c r="AM1118" s="105"/>
    </row>
    <row r="1119" spans="24:39" x14ac:dyDescent="0.35">
      <c r="X1119" s="35"/>
      <c r="Y1119" s="35"/>
      <c r="Z1119" s="35"/>
      <c r="AA1119" s="35"/>
      <c r="AJ1119" s="51"/>
      <c r="AK1119" s="52"/>
      <c r="AL1119" s="22"/>
      <c r="AM1119" s="105"/>
    </row>
    <row r="1120" spans="24:39" x14ac:dyDescent="0.35">
      <c r="X1120" s="35"/>
      <c r="Y1120" s="35"/>
      <c r="Z1120" s="35"/>
      <c r="AA1120" s="35"/>
      <c r="AJ1120" s="51"/>
      <c r="AK1120" s="52"/>
      <c r="AL1120" s="22"/>
      <c r="AM1120" s="105"/>
    </row>
    <row r="1121" spans="24:39" x14ac:dyDescent="0.35">
      <c r="X1121" s="35"/>
      <c r="Y1121" s="35"/>
      <c r="Z1121" s="35"/>
      <c r="AA1121" s="35"/>
      <c r="AJ1121" s="51"/>
      <c r="AK1121" s="52"/>
      <c r="AL1121" s="22"/>
      <c r="AM1121" s="105"/>
    </row>
    <row r="1122" spans="24:39" x14ac:dyDescent="0.35">
      <c r="X1122" s="35"/>
      <c r="Y1122" s="35"/>
      <c r="Z1122" s="35"/>
      <c r="AA1122" s="35"/>
      <c r="AJ1122" s="51"/>
      <c r="AK1122" s="52"/>
      <c r="AL1122" s="22"/>
      <c r="AM1122" s="105"/>
    </row>
    <row r="1123" spans="24:39" x14ac:dyDescent="0.35">
      <c r="X1123" s="35"/>
      <c r="Y1123" s="35"/>
      <c r="Z1123" s="35"/>
      <c r="AA1123" s="35"/>
      <c r="AJ1123" s="51"/>
      <c r="AK1123" s="52"/>
      <c r="AL1123" s="22"/>
      <c r="AM1123" s="105"/>
    </row>
    <row r="1124" spans="24:39" x14ac:dyDescent="0.35">
      <c r="X1124" s="35"/>
      <c r="Y1124" s="35"/>
      <c r="Z1124" s="35"/>
      <c r="AA1124" s="35"/>
      <c r="AJ1124" s="51"/>
      <c r="AK1124" s="52"/>
      <c r="AL1124" s="22"/>
      <c r="AM1124" s="22"/>
    </row>
    <row r="1125" spans="24:39" x14ac:dyDescent="0.35">
      <c r="X1125" s="35"/>
      <c r="Y1125" s="35"/>
      <c r="Z1125" s="35"/>
      <c r="AA1125" s="35"/>
      <c r="AJ1125" s="51"/>
      <c r="AK1125" s="52"/>
      <c r="AL1125" s="22"/>
      <c r="AM1125" s="22"/>
    </row>
    <row r="1126" spans="24:39" x14ac:dyDescent="0.35">
      <c r="X1126" s="35"/>
      <c r="Y1126" s="35"/>
      <c r="Z1126" s="35"/>
      <c r="AA1126" s="35"/>
      <c r="AJ1126" s="51"/>
      <c r="AK1126" s="52"/>
      <c r="AL1126" s="22"/>
      <c r="AM1126" s="22"/>
    </row>
    <row r="1127" spans="24:39" x14ac:dyDescent="0.35">
      <c r="X1127" s="35"/>
      <c r="Y1127" s="35"/>
      <c r="Z1127" s="35"/>
      <c r="AA1127" s="35"/>
      <c r="AJ1127" s="51"/>
      <c r="AK1127" s="52"/>
      <c r="AL1127" s="22"/>
      <c r="AM1127" s="22"/>
    </row>
    <row r="1128" spans="24:39" x14ac:dyDescent="0.35">
      <c r="X1128" s="35"/>
      <c r="Y1128" s="35"/>
      <c r="Z1128" s="35"/>
      <c r="AA1128" s="35"/>
      <c r="AJ1128" s="51"/>
      <c r="AK1128" s="52"/>
      <c r="AL1128" s="22"/>
      <c r="AM1128" s="22"/>
    </row>
    <row r="1129" spans="24:39" x14ac:dyDescent="0.35">
      <c r="X1129" s="35"/>
      <c r="Y1129" s="35"/>
      <c r="Z1129" s="35"/>
      <c r="AA1129" s="35"/>
      <c r="AJ1129" s="51"/>
      <c r="AK1129" s="52"/>
      <c r="AL1129" s="22"/>
      <c r="AM1129" s="22"/>
    </row>
    <row r="1130" spans="24:39" x14ac:dyDescent="0.35">
      <c r="X1130" s="35"/>
      <c r="Y1130" s="35"/>
      <c r="Z1130" s="35"/>
      <c r="AA1130" s="35"/>
      <c r="AJ1130" s="51"/>
      <c r="AK1130" s="52"/>
      <c r="AL1130" s="22"/>
      <c r="AM1130" s="22"/>
    </row>
    <row r="1131" spans="24:39" x14ac:dyDescent="0.35">
      <c r="X1131" s="35"/>
      <c r="Y1131" s="35"/>
      <c r="Z1131" s="35"/>
      <c r="AA1131" s="35"/>
      <c r="AJ1131" s="51"/>
      <c r="AK1131" s="52"/>
      <c r="AL1131" s="22"/>
      <c r="AM1131" s="22"/>
    </row>
    <row r="1132" spans="24:39" x14ac:dyDescent="0.35">
      <c r="X1132" s="35"/>
      <c r="Y1132" s="35"/>
      <c r="Z1132" s="35"/>
      <c r="AA1132" s="35"/>
      <c r="AJ1132" s="51"/>
      <c r="AK1132" s="52"/>
      <c r="AL1132" s="22"/>
      <c r="AM1132" s="22"/>
    </row>
    <row r="1133" spans="24:39" x14ac:dyDescent="0.35">
      <c r="X1133" s="35"/>
      <c r="Y1133" s="35"/>
      <c r="Z1133" s="35"/>
      <c r="AA1133" s="35"/>
      <c r="AJ1133" s="51"/>
      <c r="AK1133" s="52"/>
      <c r="AL1133" s="22"/>
      <c r="AM1133" s="22"/>
    </row>
    <row r="1134" spans="24:39" x14ac:dyDescent="0.35">
      <c r="X1134" s="35"/>
      <c r="Y1134" s="35"/>
      <c r="Z1134" s="35"/>
      <c r="AA1134" s="35"/>
      <c r="AJ1134" s="51"/>
      <c r="AK1134" s="52"/>
      <c r="AL1134" s="22"/>
      <c r="AM1134" s="22"/>
    </row>
    <row r="1135" spans="24:39" x14ac:dyDescent="0.35">
      <c r="X1135" s="35"/>
      <c r="Y1135" s="35"/>
      <c r="Z1135" s="35"/>
      <c r="AA1135" s="35"/>
      <c r="AJ1135" s="51"/>
      <c r="AK1135" s="52"/>
      <c r="AL1135" s="22"/>
      <c r="AM1135" s="22"/>
    </row>
    <row r="1136" spans="24:39" x14ac:dyDescent="0.35">
      <c r="X1136" s="35"/>
      <c r="Y1136" s="35"/>
      <c r="Z1136" s="35"/>
      <c r="AA1136" s="35"/>
      <c r="AJ1136" s="51"/>
      <c r="AK1136" s="52"/>
      <c r="AL1136" s="22"/>
      <c r="AM1136" s="22"/>
    </row>
    <row r="1137" spans="24:39" x14ac:dyDescent="0.35">
      <c r="X1137" s="35"/>
      <c r="Y1137" s="35"/>
      <c r="Z1137" s="35"/>
      <c r="AA1137" s="35"/>
      <c r="AJ1137" s="51"/>
      <c r="AK1137" s="52"/>
      <c r="AL1137" s="22"/>
      <c r="AM1137" s="22"/>
    </row>
    <row r="1138" spans="24:39" x14ac:dyDescent="0.35">
      <c r="X1138" s="35"/>
      <c r="Y1138" s="35"/>
      <c r="Z1138" s="35"/>
      <c r="AA1138" s="35"/>
      <c r="AJ1138" s="51"/>
      <c r="AK1138" s="52"/>
      <c r="AL1138" s="22"/>
      <c r="AM1138" s="22"/>
    </row>
    <row r="1139" spans="24:39" x14ac:dyDescent="0.35">
      <c r="X1139" s="35"/>
      <c r="Y1139" s="35"/>
      <c r="Z1139" s="35"/>
      <c r="AA1139" s="35"/>
      <c r="AJ1139" s="51"/>
      <c r="AK1139" s="52"/>
      <c r="AL1139" s="22"/>
      <c r="AM1139" s="22"/>
    </row>
    <row r="1140" spans="24:39" x14ac:dyDescent="0.35">
      <c r="X1140" s="35"/>
      <c r="Y1140" s="35"/>
      <c r="Z1140" s="35"/>
      <c r="AA1140" s="35"/>
      <c r="AJ1140" s="51"/>
      <c r="AK1140" s="52"/>
      <c r="AL1140" s="22"/>
      <c r="AM1140" s="22"/>
    </row>
    <row r="1141" spans="24:39" x14ac:dyDescent="0.35">
      <c r="X1141" s="35"/>
      <c r="Y1141" s="35"/>
      <c r="Z1141" s="35"/>
      <c r="AA1141" s="35"/>
      <c r="AJ1141" s="51"/>
      <c r="AK1141" s="52"/>
      <c r="AL1141" s="22"/>
      <c r="AM1141" s="22"/>
    </row>
    <row r="1142" spans="24:39" x14ac:dyDescent="0.35">
      <c r="X1142" s="35"/>
      <c r="Y1142" s="35"/>
      <c r="Z1142" s="35"/>
      <c r="AA1142" s="35"/>
      <c r="AJ1142" s="51"/>
      <c r="AK1142" s="52"/>
      <c r="AL1142" s="22"/>
      <c r="AM1142" s="22"/>
    </row>
    <row r="1143" spans="24:39" x14ac:dyDescent="0.35">
      <c r="X1143" s="35"/>
      <c r="Y1143" s="35"/>
      <c r="Z1143" s="35"/>
      <c r="AA1143" s="35"/>
      <c r="AJ1143" s="51"/>
      <c r="AK1143" s="52"/>
      <c r="AL1143" s="22"/>
      <c r="AM1143" s="22"/>
    </row>
    <row r="1144" spans="24:39" x14ac:dyDescent="0.35">
      <c r="X1144" s="35"/>
      <c r="Y1144" s="35"/>
      <c r="Z1144" s="35"/>
      <c r="AA1144" s="35"/>
      <c r="AJ1144" s="51"/>
      <c r="AK1144" s="52"/>
      <c r="AL1144" s="22"/>
      <c r="AM1144" s="22"/>
    </row>
  </sheetData>
  <autoFilter ref="A2:AM356" xr:uid="{00000000-0009-0000-0000-000000000000}"/>
  <mergeCells count="6">
    <mergeCell ref="AD2:AG2"/>
    <mergeCell ref="I2:L2"/>
    <mergeCell ref="M2:P2"/>
    <mergeCell ref="Q2:W2"/>
    <mergeCell ref="X2:AA2"/>
    <mergeCell ref="AB2:AC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7"/>
  <sheetViews>
    <sheetView rightToLeft="1" topLeftCell="A70" zoomScaleNormal="100" workbookViewId="0">
      <selection activeCell="F82" sqref="F82"/>
    </sheetView>
  </sheetViews>
  <sheetFormatPr defaultRowHeight="15" x14ac:dyDescent="0.25"/>
  <cols>
    <col min="1" max="1" width="16.7109375" customWidth="1"/>
    <col min="2" max="2" width="6.7109375" customWidth="1"/>
    <col min="3" max="3" width="12.42578125" customWidth="1"/>
    <col min="4" max="4" width="52.85546875" customWidth="1"/>
    <col min="5" max="5" width="20.5703125" bestFit="1" customWidth="1"/>
    <col min="6" max="6" width="12.7109375" bestFit="1" customWidth="1"/>
    <col min="7" max="7" width="18.140625" bestFit="1" customWidth="1"/>
    <col min="8" max="8" width="12.5703125" customWidth="1"/>
    <col min="9" max="9" width="12.85546875" customWidth="1"/>
    <col min="10" max="10" width="11.7109375" customWidth="1"/>
    <col min="12" max="12" width="12.85546875" customWidth="1"/>
  </cols>
  <sheetData>
    <row r="1" spans="1:12" ht="24" x14ac:dyDescent="0.25">
      <c r="B1" s="354" t="s">
        <v>1282</v>
      </c>
      <c r="C1" s="354"/>
      <c r="D1" s="354"/>
      <c r="E1" s="354"/>
      <c r="F1" s="354"/>
      <c r="G1" s="354"/>
      <c r="H1" s="354"/>
      <c r="I1" s="354"/>
      <c r="J1" s="355"/>
      <c r="L1" s="246" t="s">
        <v>1318</v>
      </c>
    </row>
    <row r="2" spans="1:12" ht="37.5" x14ac:dyDescent="0.25">
      <c r="B2" s="154" t="s">
        <v>1088</v>
      </c>
      <c r="C2" s="153" t="s">
        <v>1089</v>
      </c>
      <c r="D2" s="153" t="s">
        <v>1090</v>
      </c>
      <c r="E2" s="153" t="s">
        <v>1091</v>
      </c>
      <c r="F2" s="153" t="s">
        <v>1092</v>
      </c>
      <c r="G2" s="153" t="s">
        <v>1093</v>
      </c>
      <c r="H2" s="153" t="s">
        <v>1179</v>
      </c>
      <c r="I2" s="154" t="s">
        <v>1094</v>
      </c>
      <c r="J2" s="153" t="s">
        <v>1095</v>
      </c>
    </row>
    <row r="3" spans="1:12" s="1" customFormat="1" ht="18.75" x14ac:dyDescent="0.25">
      <c r="A3" s="343" t="s">
        <v>1232</v>
      </c>
      <c r="B3" s="151" t="s">
        <v>11</v>
      </c>
      <c r="C3" s="148" t="s">
        <v>768</v>
      </c>
      <c r="D3" s="148" t="s">
        <v>127</v>
      </c>
      <c r="E3" s="148" t="s">
        <v>126</v>
      </c>
      <c r="F3" s="144">
        <f>SUM('بودجه 1404'!AF22)</f>
        <v>0</v>
      </c>
      <c r="G3" s="144">
        <f>SUM('بودجه 1404'!AG22)</f>
        <v>0</v>
      </c>
      <c r="H3" s="148"/>
      <c r="I3" s="151">
        <v>1400</v>
      </c>
      <c r="J3" s="148" t="s">
        <v>1234</v>
      </c>
    </row>
    <row r="4" spans="1:12" s="1" customFormat="1" ht="18.75" x14ac:dyDescent="0.25">
      <c r="A4" s="344"/>
      <c r="B4" s="148" t="s">
        <v>11</v>
      </c>
      <c r="C4" s="148">
        <v>13050331</v>
      </c>
      <c r="D4" s="148" t="s">
        <v>195</v>
      </c>
      <c r="E4" s="148" t="s">
        <v>194</v>
      </c>
      <c r="F4" s="144">
        <f>SUM('بودجه 1404'!AF21)</f>
        <v>0</v>
      </c>
      <c r="G4" s="144">
        <f>SUM('بودجه 1404'!AG21)</f>
        <v>0</v>
      </c>
      <c r="H4" s="144"/>
      <c r="I4" s="148">
        <v>1400</v>
      </c>
      <c r="J4" s="148" t="s">
        <v>1097</v>
      </c>
      <c r="L4" s="189"/>
    </row>
    <row r="5" spans="1:12" s="1" customFormat="1" ht="18.75" x14ac:dyDescent="0.25">
      <c r="A5" s="344"/>
      <c r="B5" s="151" t="s">
        <v>11</v>
      </c>
      <c r="C5" s="148" t="s">
        <v>838</v>
      </c>
      <c r="D5" s="148" t="s">
        <v>392</v>
      </c>
      <c r="E5" s="148" t="s">
        <v>193</v>
      </c>
      <c r="F5" s="144">
        <f>SUM('بودجه 1404'!AF20)</f>
        <v>0</v>
      </c>
      <c r="G5" s="144">
        <f>SUM('بودجه 1404'!AG20)</f>
        <v>0</v>
      </c>
      <c r="H5" s="148"/>
      <c r="I5" s="148">
        <v>1400</v>
      </c>
      <c r="J5" s="148" t="s">
        <v>1097</v>
      </c>
    </row>
    <row r="6" spans="1:12" s="1" customFormat="1" ht="18.75" x14ac:dyDescent="0.25">
      <c r="A6" s="344"/>
      <c r="B6" s="151" t="s">
        <v>11</v>
      </c>
      <c r="C6" s="148" t="s">
        <v>770</v>
      </c>
      <c r="D6" s="148" t="s">
        <v>196</v>
      </c>
      <c r="E6" s="148" t="s">
        <v>83</v>
      </c>
      <c r="F6" s="144">
        <f>SUM('بودجه 1404'!AF23)</f>
        <v>0</v>
      </c>
      <c r="G6" s="144">
        <f>SUM('بودجه 1404'!AG23)</f>
        <v>0</v>
      </c>
      <c r="H6" s="148"/>
      <c r="I6" s="148">
        <v>1400</v>
      </c>
      <c r="J6" s="148" t="s">
        <v>1235</v>
      </c>
    </row>
    <row r="7" spans="1:12" s="1" customFormat="1" ht="18.75" x14ac:dyDescent="0.25">
      <c r="A7" s="344"/>
      <c r="B7" s="151" t="s">
        <v>11</v>
      </c>
      <c r="C7" s="148" t="s">
        <v>806</v>
      </c>
      <c r="D7" s="148" t="s">
        <v>331</v>
      </c>
      <c r="E7" s="148" t="s">
        <v>841</v>
      </c>
      <c r="F7" s="144">
        <f>SUM('بودجه 1404'!AF75)</f>
        <v>720000</v>
      </c>
      <c r="G7" s="144">
        <f>SUM('بودجه 1404'!AG75)</f>
        <v>50405040000</v>
      </c>
      <c r="H7" s="148"/>
      <c r="I7" s="148">
        <v>1400</v>
      </c>
      <c r="J7" s="148" t="s">
        <v>1237</v>
      </c>
    </row>
    <row r="8" spans="1:12" s="1" customFormat="1" ht="18.75" x14ac:dyDescent="0.25">
      <c r="A8" s="344"/>
      <c r="B8" s="148" t="s">
        <v>11</v>
      </c>
      <c r="C8" s="148">
        <v>13010326</v>
      </c>
      <c r="D8" s="148" t="s">
        <v>258</v>
      </c>
      <c r="E8" s="148"/>
      <c r="F8" s="144">
        <f>'بودجه 1404'!AF126</f>
        <v>2880000</v>
      </c>
      <c r="G8" s="144">
        <f>'بودجه 1404'!AG126</f>
        <v>11520000000</v>
      </c>
      <c r="H8" s="148" t="s">
        <v>1118</v>
      </c>
      <c r="I8" s="148">
        <v>1400</v>
      </c>
      <c r="J8" s="148" t="s">
        <v>1119</v>
      </c>
    </row>
    <row r="9" spans="1:12" ht="18.75" x14ac:dyDescent="0.25">
      <c r="A9" s="344"/>
      <c r="B9" s="148" t="s">
        <v>11</v>
      </c>
      <c r="C9" s="148">
        <v>13010327</v>
      </c>
      <c r="D9" s="148" t="s">
        <v>259</v>
      </c>
      <c r="E9" s="148"/>
      <c r="F9" s="144">
        <f>'بودجه 1404'!AF127</f>
        <v>1440000</v>
      </c>
      <c r="G9" s="144">
        <f>'بودجه 1404'!AG127</f>
        <v>7200000000</v>
      </c>
      <c r="H9" s="148" t="s">
        <v>1118</v>
      </c>
      <c r="I9" s="148">
        <v>1400</v>
      </c>
      <c r="J9" s="148" t="s">
        <v>1119</v>
      </c>
    </row>
    <row r="10" spans="1:12" s="1" customFormat="1" ht="18.75" x14ac:dyDescent="0.25">
      <c r="A10" s="344"/>
      <c r="B10" s="148" t="s">
        <v>11</v>
      </c>
      <c r="C10" s="148">
        <v>13010335</v>
      </c>
      <c r="D10" s="148" t="s">
        <v>260</v>
      </c>
      <c r="E10" s="148"/>
      <c r="F10" s="144">
        <f>'بودجه 1404'!AF128</f>
        <v>720000</v>
      </c>
      <c r="G10" s="144">
        <f>'بودجه 1404'!AG128</f>
        <v>4680000000</v>
      </c>
      <c r="H10" s="148" t="s">
        <v>1118</v>
      </c>
      <c r="I10" s="148">
        <v>1400</v>
      </c>
      <c r="J10" s="148" t="s">
        <v>1119</v>
      </c>
    </row>
    <row r="11" spans="1:12" s="1" customFormat="1" ht="18.75" x14ac:dyDescent="0.25">
      <c r="A11" s="344"/>
      <c r="B11" s="148" t="s">
        <v>11</v>
      </c>
      <c r="C11" s="148">
        <v>13010325</v>
      </c>
      <c r="D11" s="148" t="s">
        <v>1248</v>
      </c>
      <c r="E11" s="148" t="s">
        <v>70</v>
      </c>
      <c r="F11" s="144">
        <f>'بودجه 1404'!AF125</f>
        <v>720000</v>
      </c>
      <c r="G11" s="144">
        <f>'بودجه 1404'!AG125</f>
        <v>32225040000</v>
      </c>
      <c r="H11" s="144"/>
      <c r="I11" s="148">
        <v>1400</v>
      </c>
      <c r="J11" s="148" t="s">
        <v>1107</v>
      </c>
    </row>
    <row r="12" spans="1:12" ht="18.75" x14ac:dyDescent="0.25">
      <c r="A12" s="344"/>
      <c r="B12" s="148" t="s">
        <v>11</v>
      </c>
      <c r="C12" s="148">
        <v>13010324</v>
      </c>
      <c r="D12" s="148" t="s">
        <v>1249</v>
      </c>
      <c r="E12" s="148" t="s">
        <v>68</v>
      </c>
      <c r="F12" s="144">
        <f>'بودجه 1404'!AF124</f>
        <v>720000</v>
      </c>
      <c r="G12" s="144">
        <f>'بودجه 1404'!AG124</f>
        <v>20183040000</v>
      </c>
      <c r="H12" s="144"/>
      <c r="I12" s="148">
        <v>1400</v>
      </c>
      <c r="J12" s="148" t="s">
        <v>1107</v>
      </c>
    </row>
    <row r="13" spans="1:12" ht="18.75" x14ac:dyDescent="0.25">
      <c r="A13" s="344"/>
      <c r="B13" s="148" t="s">
        <v>11</v>
      </c>
      <c r="C13" s="148">
        <v>13010322</v>
      </c>
      <c r="D13" s="148" t="s">
        <v>1210</v>
      </c>
      <c r="E13" s="148"/>
      <c r="F13" s="144">
        <f>'بودجه 1404'!AF122</f>
        <v>2880000</v>
      </c>
      <c r="G13" s="144">
        <f>'بودجه 1404'!AG122</f>
        <v>11404800000</v>
      </c>
      <c r="H13" s="144"/>
      <c r="I13" s="148">
        <v>1400</v>
      </c>
      <c r="J13" s="148" t="s">
        <v>1130</v>
      </c>
    </row>
    <row r="14" spans="1:12" ht="18.75" x14ac:dyDescent="0.25">
      <c r="A14" s="344"/>
      <c r="B14" s="148" t="s">
        <v>11</v>
      </c>
      <c r="C14" s="148">
        <v>13010323</v>
      </c>
      <c r="D14" s="148" t="s">
        <v>1211</v>
      </c>
      <c r="E14" s="152"/>
      <c r="F14" s="144">
        <f>'بودجه 1404'!AF123</f>
        <v>14400000</v>
      </c>
      <c r="G14" s="144">
        <f>'بودجه 1404'!AG123</f>
        <v>72576000000</v>
      </c>
      <c r="H14" s="144"/>
      <c r="I14" s="148">
        <v>1400</v>
      </c>
      <c r="J14" s="148" t="s">
        <v>1107</v>
      </c>
    </row>
    <row r="15" spans="1:12" s="1" customFormat="1" ht="18.75" x14ac:dyDescent="0.25">
      <c r="A15" s="344"/>
      <c r="B15" s="151" t="s">
        <v>11</v>
      </c>
      <c r="C15" s="148">
        <v>13080202</v>
      </c>
      <c r="D15" s="148" t="s">
        <v>125</v>
      </c>
      <c r="E15" s="148"/>
      <c r="F15" s="144">
        <f>SUM('بودجه 1404'!AF220)</f>
        <v>144000</v>
      </c>
      <c r="G15" s="144">
        <f>SUM('بودجه 1404'!AG220)</f>
        <v>16416000000</v>
      </c>
      <c r="H15" s="148"/>
      <c r="I15" s="151">
        <v>1400</v>
      </c>
      <c r="J15" s="148" t="s">
        <v>1233</v>
      </c>
    </row>
    <row r="16" spans="1:12" s="1" customFormat="1" ht="18.75" x14ac:dyDescent="0.25">
      <c r="A16" s="344"/>
      <c r="B16" s="151" t="s">
        <v>8</v>
      </c>
      <c r="C16" s="148">
        <v>13060312</v>
      </c>
      <c r="D16" s="148" t="s">
        <v>212</v>
      </c>
      <c r="E16" s="148"/>
      <c r="F16" s="144">
        <f>SUM('بودجه 1404'!AF59)</f>
        <v>0</v>
      </c>
      <c r="G16" s="144">
        <f>SUM('بودجه 1404'!AG59)</f>
        <v>0</v>
      </c>
      <c r="H16" s="148"/>
      <c r="I16" s="151">
        <v>1400</v>
      </c>
      <c r="J16" s="148" t="s">
        <v>1144</v>
      </c>
    </row>
    <row r="17" spans="1:10" s="1" customFormat="1" ht="18.75" x14ac:dyDescent="0.25">
      <c r="A17" s="344"/>
      <c r="B17" s="148" t="s">
        <v>459</v>
      </c>
      <c r="C17" s="148">
        <v>13060313</v>
      </c>
      <c r="D17" s="148" t="s">
        <v>226</v>
      </c>
      <c r="E17" s="148" t="s">
        <v>1135</v>
      </c>
      <c r="F17" s="144">
        <f>'بودجه 1404'!AF61</f>
        <v>96000</v>
      </c>
      <c r="G17" s="144">
        <f>'بودجه 1404'!AG61</f>
        <v>92857142857.142853</v>
      </c>
      <c r="H17" s="144"/>
      <c r="I17" s="148">
        <v>1400</v>
      </c>
      <c r="J17" s="148" t="s">
        <v>1136</v>
      </c>
    </row>
    <row r="18" spans="1:10" ht="18.75" x14ac:dyDescent="0.25">
      <c r="A18" s="344"/>
      <c r="B18" s="148" t="s">
        <v>459</v>
      </c>
      <c r="C18" s="148" t="s">
        <v>784</v>
      </c>
      <c r="D18" s="148" t="s">
        <v>208</v>
      </c>
      <c r="E18" s="159" t="s">
        <v>89</v>
      </c>
      <c r="F18" s="144">
        <f>'بودجه 1404'!AF49</f>
        <v>60000</v>
      </c>
      <c r="G18" s="144">
        <f>'بودجه 1404'!AG49</f>
        <v>23232300000</v>
      </c>
      <c r="H18" s="144"/>
      <c r="I18" s="148">
        <v>1400</v>
      </c>
      <c r="J18" s="148" t="s">
        <v>1156</v>
      </c>
    </row>
    <row r="19" spans="1:10" s="1" customFormat="1" ht="18.75" x14ac:dyDescent="0.25">
      <c r="A19" s="344"/>
      <c r="B19" s="151" t="s">
        <v>8</v>
      </c>
      <c r="C19" s="148">
        <v>13050342</v>
      </c>
      <c r="D19" s="148" t="s">
        <v>308</v>
      </c>
      <c r="E19" s="148" t="s">
        <v>58</v>
      </c>
      <c r="F19" s="144">
        <f>SUM('بودجه 1404'!AF217)</f>
        <v>180000</v>
      </c>
      <c r="G19" s="144">
        <f>SUM('بودجه 1404'!AG217)</f>
        <v>23437494000</v>
      </c>
      <c r="H19" s="148"/>
      <c r="I19" s="148">
        <v>1400</v>
      </c>
      <c r="J19" s="148" t="s">
        <v>1258</v>
      </c>
    </row>
    <row r="20" spans="1:10" s="1" customFormat="1" ht="18.75" x14ac:dyDescent="0.25">
      <c r="A20" s="344"/>
      <c r="B20" s="151" t="s">
        <v>8</v>
      </c>
      <c r="C20" s="148">
        <v>13050341</v>
      </c>
      <c r="D20" s="148" t="s">
        <v>309</v>
      </c>
      <c r="E20" s="148" t="s">
        <v>58</v>
      </c>
      <c r="F20" s="144">
        <f>SUM('بودجه 1404'!AF218)</f>
        <v>120000</v>
      </c>
      <c r="G20" s="144">
        <f>SUM('بودجه 1404'!AG218)</f>
        <v>18750000000</v>
      </c>
      <c r="H20" s="148"/>
      <c r="I20" s="148">
        <v>1400</v>
      </c>
      <c r="J20" s="148" t="s">
        <v>1259</v>
      </c>
    </row>
    <row r="21" spans="1:10" ht="18.75" x14ac:dyDescent="0.25">
      <c r="A21" s="344"/>
      <c r="B21" s="148" t="s">
        <v>459</v>
      </c>
      <c r="C21" s="148" t="s">
        <v>785</v>
      </c>
      <c r="D21" s="148" t="s">
        <v>254</v>
      </c>
      <c r="E21" s="148" t="s">
        <v>85</v>
      </c>
      <c r="F21" s="144">
        <f>'بودجه 1404'!AF168</f>
        <v>2520000</v>
      </c>
      <c r="G21" s="144">
        <f>'بودجه 1404'!AG168</f>
        <v>74062500000</v>
      </c>
      <c r="H21" s="144"/>
      <c r="I21" s="148">
        <v>1400</v>
      </c>
      <c r="J21" s="148" t="s">
        <v>1161</v>
      </c>
    </row>
    <row r="22" spans="1:10" s="1" customFormat="1" ht="18.75" x14ac:dyDescent="0.25">
      <c r="A22" s="344"/>
      <c r="B22" s="148" t="s">
        <v>459</v>
      </c>
      <c r="C22" s="148">
        <v>13010258</v>
      </c>
      <c r="D22" s="148" t="s">
        <v>1236</v>
      </c>
      <c r="E22" s="148"/>
      <c r="F22" s="144">
        <f>'بودجه 1404'!AF170</f>
        <v>540000</v>
      </c>
      <c r="G22" s="144">
        <f>'بودجه 1404'!AG170</f>
        <v>9441900000</v>
      </c>
      <c r="H22" s="144"/>
      <c r="I22" s="148">
        <v>1400</v>
      </c>
      <c r="J22" s="148" t="s">
        <v>1163</v>
      </c>
    </row>
    <row r="23" spans="1:10" s="1" customFormat="1" ht="18.75" x14ac:dyDescent="0.25">
      <c r="A23" s="344"/>
      <c r="B23" s="151" t="s">
        <v>8</v>
      </c>
      <c r="C23" s="148">
        <v>13010257</v>
      </c>
      <c r="D23" s="148" t="s">
        <v>256</v>
      </c>
      <c r="E23" s="148"/>
      <c r="F23" s="144">
        <f>SUM('بودجه 1404'!AF169)</f>
        <v>900000</v>
      </c>
      <c r="G23" s="144">
        <f>SUM('بودجه 1404'!AG169)</f>
        <v>11383928571.428574</v>
      </c>
      <c r="H23" s="148"/>
      <c r="I23" s="148">
        <v>1400</v>
      </c>
      <c r="J23" s="148" t="s">
        <v>1136</v>
      </c>
    </row>
    <row r="24" spans="1:10" s="1" customFormat="1" ht="18.75" x14ac:dyDescent="0.25">
      <c r="A24" s="344"/>
      <c r="B24" s="151" t="s">
        <v>8</v>
      </c>
      <c r="C24" s="148">
        <v>13020278</v>
      </c>
      <c r="D24" s="148" t="s">
        <v>255</v>
      </c>
      <c r="E24" s="148" t="s">
        <v>58</v>
      </c>
      <c r="F24" s="144">
        <f>SUM('بودجه 1404'!AF164)</f>
        <v>360000</v>
      </c>
      <c r="G24" s="144">
        <f>SUM('بودجه 1404'!AG164)</f>
        <v>12053568000</v>
      </c>
      <c r="H24" s="148"/>
      <c r="I24" s="148">
        <v>1400</v>
      </c>
      <c r="J24" s="148" t="s">
        <v>1257</v>
      </c>
    </row>
    <row r="25" spans="1:10" ht="18.75" x14ac:dyDescent="0.25">
      <c r="A25" s="344"/>
      <c r="B25" s="148" t="s">
        <v>459</v>
      </c>
      <c r="C25" s="148">
        <v>13020276</v>
      </c>
      <c r="D25" s="148" t="s">
        <v>1141</v>
      </c>
      <c r="E25" s="148" t="s">
        <v>429</v>
      </c>
      <c r="F25" s="144">
        <f>'بودجه 1404'!AF166</f>
        <v>0</v>
      </c>
      <c r="G25" s="144">
        <f>'بودجه 1404'!AG166</f>
        <v>0</v>
      </c>
      <c r="H25" s="144"/>
      <c r="I25" s="148">
        <v>1400</v>
      </c>
      <c r="J25" s="148" t="s">
        <v>1142</v>
      </c>
    </row>
    <row r="26" spans="1:10" ht="18.75" x14ac:dyDescent="0.25">
      <c r="A26" s="344"/>
      <c r="B26" s="148" t="s">
        <v>459</v>
      </c>
      <c r="C26" s="148">
        <v>13020277</v>
      </c>
      <c r="D26" s="148" t="s">
        <v>1143</v>
      </c>
      <c r="E26" s="148" t="s">
        <v>429</v>
      </c>
      <c r="F26" s="144">
        <f>'بودجه 1404'!AF167</f>
        <v>0</v>
      </c>
      <c r="G26" s="144">
        <f>'بودجه 1404'!AG167</f>
        <v>0</v>
      </c>
      <c r="H26" s="144"/>
      <c r="I26" s="148">
        <v>1400</v>
      </c>
      <c r="J26" s="148" t="s">
        <v>1144</v>
      </c>
    </row>
    <row r="27" spans="1:10" ht="18.75" x14ac:dyDescent="0.25">
      <c r="A27" s="344"/>
      <c r="B27" s="148" t="s">
        <v>459</v>
      </c>
      <c r="C27" s="148">
        <v>13020273</v>
      </c>
      <c r="D27" s="148" t="s">
        <v>1160</v>
      </c>
      <c r="E27" s="148" t="s">
        <v>429</v>
      </c>
      <c r="F27" s="144">
        <f>'بودجه 1404'!AF165</f>
        <v>0</v>
      </c>
      <c r="G27" s="144">
        <f>'بودجه 1404'!AG165</f>
        <v>0</v>
      </c>
      <c r="H27" s="144"/>
      <c r="I27" s="148">
        <v>1400</v>
      </c>
      <c r="J27" s="148" t="s">
        <v>1161</v>
      </c>
    </row>
    <row r="28" spans="1:10" s="1" customFormat="1" ht="18.75" x14ac:dyDescent="0.25">
      <c r="A28" s="344"/>
      <c r="B28" s="151" t="s">
        <v>8</v>
      </c>
      <c r="C28" s="148">
        <v>13070200</v>
      </c>
      <c r="D28" s="148" t="s">
        <v>123</v>
      </c>
      <c r="E28" s="148" t="s">
        <v>72</v>
      </c>
      <c r="F28" s="144">
        <f>SUM('بودجه 1404'!AF183)</f>
        <v>1440000</v>
      </c>
      <c r="G28" s="144">
        <f>SUM('بودجه 1404'!AG183)</f>
        <v>225000000000</v>
      </c>
      <c r="H28" s="148"/>
      <c r="I28" s="148">
        <v>1400</v>
      </c>
      <c r="J28" s="148" t="s">
        <v>1161</v>
      </c>
    </row>
    <row r="29" spans="1:10" ht="18.75" x14ac:dyDescent="0.25">
      <c r="A29" s="344"/>
      <c r="B29" s="148" t="s">
        <v>459</v>
      </c>
      <c r="C29" s="148">
        <v>13070306</v>
      </c>
      <c r="D29" s="148" t="s">
        <v>1139</v>
      </c>
      <c r="E29" s="148" t="s">
        <v>460</v>
      </c>
      <c r="F29" s="144">
        <f>'بودجه 1404'!AF193</f>
        <v>300000</v>
      </c>
      <c r="G29" s="144">
        <f>'بودجه 1404'!AG193</f>
        <v>122767857142.85713</v>
      </c>
      <c r="H29" s="144"/>
      <c r="I29" s="148">
        <v>1400</v>
      </c>
      <c r="J29" s="148" t="s">
        <v>1140</v>
      </c>
    </row>
    <row r="30" spans="1:10" ht="18.75" x14ac:dyDescent="0.25">
      <c r="A30" s="344"/>
      <c r="B30" s="148" t="s">
        <v>459</v>
      </c>
      <c r="C30" s="148" t="s">
        <v>787</v>
      </c>
      <c r="D30" s="148" t="s">
        <v>280</v>
      </c>
      <c r="E30" s="148" t="s">
        <v>1158</v>
      </c>
      <c r="F30" s="144">
        <f>'بودجه 1404'!AF194</f>
        <v>18000</v>
      </c>
      <c r="G30" s="144">
        <f>'بودجه 1404'!AG194</f>
        <v>3751200000</v>
      </c>
      <c r="H30" s="144"/>
      <c r="I30" s="148">
        <v>1400</v>
      </c>
      <c r="J30" s="148" t="s">
        <v>1159</v>
      </c>
    </row>
    <row r="31" spans="1:10" s="1" customFormat="1" ht="18.75" x14ac:dyDescent="0.25">
      <c r="A31" s="344"/>
      <c r="B31" s="148" t="s">
        <v>459</v>
      </c>
      <c r="C31" s="148" t="s">
        <v>796</v>
      </c>
      <c r="D31" s="148" t="s">
        <v>305</v>
      </c>
      <c r="E31" s="148" t="s">
        <v>303</v>
      </c>
      <c r="F31" s="144">
        <f>'بودجه 1404'!AF211</f>
        <v>1080000</v>
      </c>
      <c r="G31" s="144">
        <f>'بودجه 1404'!AG211</f>
        <v>24107142857.142857</v>
      </c>
      <c r="H31" s="144"/>
      <c r="I31" s="148">
        <v>1400</v>
      </c>
      <c r="J31" s="148" t="s">
        <v>1157</v>
      </c>
    </row>
    <row r="32" spans="1:10" ht="18.75" x14ac:dyDescent="0.25">
      <c r="A32" s="345"/>
      <c r="B32" s="148" t="s">
        <v>459</v>
      </c>
      <c r="C32" s="148">
        <v>13030208</v>
      </c>
      <c r="D32" s="148" t="s">
        <v>1155</v>
      </c>
      <c r="E32" s="148"/>
      <c r="F32" s="144">
        <f>'بودجه 1404'!AF209</f>
        <v>1000000</v>
      </c>
      <c r="G32" s="144">
        <f>'بودجه 1404'!AG209</f>
        <v>20535714285.714283</v>
      </c>
      <c r="H32" s="144"/>
      <c r="I32" s="148">
        <v>1400</v>
      </c>
      <c r="J32" s="148" t="s">
        <v>1238</v>
      </c>
    </row>
    <row r="33" spans="1:10" s="1" customFormat="1" ht="25.15" customHeight="1" x14ac:dyDescent="0.25">
      <c r="A33" s="158"/>
      <c r="B33" s="169"/>
      <c r="C33" s="170"/>
      <c r="D33" s="170"/>
      <c r="E33" s="170"/>
      <c r="F33" s="170"/>
      <c r="G33" s="170"/>
      <c r="H33" s="170"/>
      <c r="I33" s="169"/>
      <c r="J33" s="170"/>
    </row>
    <row r="34" spans="1:10" ht="18.75" x14ac:dyDescent="0.25">
      <c r="A34" s="346" t="s">
        <v>1239</v>
      </c>
      <c r="B34" s="148" t="s">
        <v>11</v>
      </c>
      <c r="C34" s="148">
        <v>13010336</v>
      </c>
      <c r="D34" s="150" t="s">
        <v>1204</v>
      </c>
      <c r="E34" s="155" t="s">
        <v>427</v>
      </c>
      <c r="F34" s="144">
        <f>'بودجه 1404'!AF141</f>
        <v>360000</v>
      </c>
      <c r="G34" s="144">
        <f>'بودجه 1404'!AG141</f>
        <v>5467320000</v>
      </c>
      <c r="H34" s="148" t="s">
        <v>1173</v>
      </c>
      <c r="I34" s="148">
        <v>1401</v>
      </c>
      <c r="J34" s="148" t="s">
        <v>1107</v>
      </c>
    </row>
    <row r="35" spans="1:10" ht="18.75" x14ac:dyDescent="0.25">
      <c r="A35" s="347"/>
      <c r="B35" s="148" t="s">
        <v>11</v>
      </c>
      <c r="C35" s="148">
        <v>13010334</v>
      </c>
      <c r="D35" s="150" t="s">
        <v>1205</v>
      </c>
      <c r="E35" s="149" t="s">
        <v>427</v>
      </c>
      <c r="F35" s="144">
        <f>'بودجه 1404'!AF140</f>
        <v>360000</v>
      </c>
      <c r="G35" s="144">
        <f>'بودجه 1404'!AG140</f>
        <v>4517280000</v>
      </c>
      <c r="H35" s="148" t="s">
        <v>1173</v>
      </c>
      <c r="I35" s="148">
        <v>1401</v>
      </c>
      <c r="J35" s="148" t="s">
        <v>1107</v>
      </c>
    </row>
    <row r="36" spans="1:10" ht="18.75" x14ac:dyDescent="0.25">
      <c r="A36" s="347"/>
      <c r="B36" s="148" t="s">
        <v>11</v>
      </c>
      <c r="C36" s="148">
        <v>13010333</v>
      </c>
      <c r="D36" s="150" t="s">
        <v>1206</v>
      </c>
      <c r="E36" s="149" t="s">
        <v>425</v>
      </c>
      <c r="F36" s="144">
        <f>'بودجه 1404'!AF137</f>
        <v>720000</v>
      </c>
      <c r="G36" s="144">
        <f>'بودجه 1404'!AG137</f>
        <v>59118480000</v>
      </c>
      <c r="H36" s="144" t="s">
        <v>1174</v>
      </c>
      <c r="I36" s="148">
        <v>1401</v>
      </c>
      <c r="J36" s="148" t="s">
        <v>1230</v>
      </c>
    </row>
    <row r="37" spans="1:10" ht="18.75" x14ac:dyDescent="0.25">
      <c r="A37" s="347"/>
      <c r="B37" s="148" t="s">
        <v>11</v>
      </c>
      <c r="C37" s="148">
        <v>13010332</v>
      </c>
      <c r="D37" s="150" t="s">
        <v>1207</v>
      </c>
      <c r="E37" s="149" t="s">
        <v>425</v>
      </c>
      <c r="F37" s="144">
        <f>'بودجه 1404'!AF136</f>
        <v>1260000</v>
      </c>
      <c r="G37" s="144">
        <f>'بودجه 1404'!AG136</f>
        <v>60613560000</v>
      </c>
      <c r="H37" s="144" t="s">
        <v>1174</v>
      </c>
      <c r="I37" s="148">
        <v>1401</v>
      </c>
      <c r="J37" s="148" t="s">
        <v>1107</v>
      </c>
    </row>
    <row r="38" spans="1:10" ht="18.75" x14ac:dyDescent="0.25">
      <c r="A38" s="347"/>
      <c r="B38" s="148" t="s">
        <v>11</v>
      </c>
      <c r="C38" s="148">
        <v>13010328</v>
      </c>
      <c r="D38" s="148" t="s">
        <v>1214</v>
      </c>
      <c r="E38" s="148"/>
      <c r="F38" s="144">
        <f>'بودجه 1404'!AF132</f>
        <v>180000</v>
      </c>
      <c r="G38" s="144">
        <f>'بودجه 1404'!AG132</f>
        <v>1428660000</v>
      </c>
      <c r="H38" s="148" t="s">
        <v>1180</v>
      </c>
      <c r="I38" s="148">
        <v>1401</v>
      </c>
      <c r="J38" s="148" t="s">
        <v>1129</v>
      </c>
    </row>
    <row r="39" spans="1:10" ht="18.75" x14ac:dyDescent="0.25">
      <c r="A39" s="347"/>
      <c r="B39" s="148" t="s">
        <v>11</v>
      </c>
      <c r="C39" s="148">
        <v>13010329</v>
      </c>
      <c r="D39" s="148" t="s">
        <v>1215</v>
      </c>
      <c r="E39" s="148"/>
      <c r="F39" s="144">
        <f>'بودجه 1404'!AF133</f>
        <v>180000</v>
      </c>
      <c r="G39" s="144">
        <f>'بودجه 1404'!AG133</f>
        <v>1278900000</v>
      </c>
      <c r="H39" s="148" t="s">
        <v>1180</v>
      </c>
      <c r="I39" s="148">
        <v>1401</v>
      </c>
      <c r="J39" s="148" t="s">
        <v>1129</v>
      </c>
    </row>
    <row r="40" spans="1:10" ht="18.75" x14ac:dyDescent="0.25">
      <c r="A40" s="347"/>
      <c r="B40" s="148" t="s">
        <v>11</v>
      </c>
      <c r="C40" s="148">
        <v>13010330</v>
      </c>
      <c r="D40" s="148" t="s">
        <v>1216</v>
      </c>
      <c r="E40" s="148"/>
      <c r="F40" s="144">
        <f>'بودجه 1404'!AF131</f>
        <v>180000</v>
      </c>
      <c r="G40" s="144">
        <f>'بودجه 1404'!AG131</f>
        <v>1047780000</v>
      </c>
      <c r="H40" s="148" t="s">
        <v>1180</v>
      </c>
      <c r="I40" s="148">
        <v>1401</v>
      </c>
      <c r="J40" s="148" t="s">
        <v>1129</v>
      </c>
    </row>
    <row r="41" spans="1:10" ht="18.75" x14ac:dyDescent="0.25">
      <c r="A41" s="347"/>
      <c r="B41" s="148" t="s">
        <v>11</v>
      </c>
      <c r="C41" s="148">
        <v>13010331</v>
      </c>
      <c r="D41" s="148" t="s">
        <v>1217</v>
      </c>
      <c r="E41" s="148"/>
      <c r="F41" s="144">
        <f>'بودجه 1404'!AF130</f>
        <v>360000</v>
      </c>
      <c r="G41" s="144">
        <f>'بودجه 1404'!AG130</f>
        <v>2270160000</v>
      </c>
      <c r="H41" s="148" t="s">
        <v>1180</v>
      </c>
      <c r="I41" s="148">
        <v>1401</v>
      </c>
      <c r="J41" s="148" t="s">
        <v>1129</v>
      </c>
    </row>
    <row r="42" spans="1:10" ht="18.75" x14ac:dyDescent="0.25">
      <c r="A42" s="347"/>
      <c r="B42" s="148" t="s">
        <v>11</v>
      </c>
      <c r="C42" s="148">
        <v>13010338</v>
      </c>
      <c r="D42" s="148" t="s">
        <v>261</v>
      </c>
      <c r="E42" s="148"/>
      <c r="F42" s="144">
        <f>'بودجه 1404'!AF129</f>
        <v>0</v>
      </c>
      <c r="G42" s="144">
        <f>'بودجه 1404'!AG129</f>
        <v>0</v>
      </c>
      <c r="H42" s="148" t="s">
        <v>1176</v>
      </c>
      <c r="I42" s="148">
        <v>1401</v>
      </c>
      <c r="J42" s="148" t="s">
        <v>1126</v>
      </c>
    </row>
    <row r="43" spans="1:10" ht="18.75" x14ac:dyDescent="0.25">
      <c r="A43" s="347"/>
      <c r="B43" s="148" t="s">
        <v>11</v>
      </c>
      <c r="C43" s="148">
        <v>13010340</v>
      </c>
      <c r="D43" s="150" t="s">
        <v>1208</v>
      </c>
      <c r="E43" s="149" t="s">
        <v>52</v>
      </c>
      <c r="F43" s="144">
        <f>'بودجه 1404'!AF134</f>
        <v>0</v>
      </c>
      <c r="G43" s="144">
        <f>'بودجه 1404'!AG134</f>
        <v>0</v>
      </c>
      <c r="H43" s="144" t="s">
        <v>1175</v>
      </c>
      <c r="I43" s="148">
        <v>1401</v>
      </c>
      <c r="J43" s="148" t="s">
        <v>1107</v>
      </c>
    </row>
    <row r="44" spans="1:10" ht="18.75" x14ac:dyDescent="0.25">
      <c r="A44" s="347"/>
      <c r="B44" s="148" t="s">
        <v>11</v>
      </c>
      <c r="C44" s="148">
        <v>13010244</v>
      </c>
      <c r="D44" s="150" t="s">
        <v>1209</v>
      </c>
      <c r="E44" s="150"/>
      <c r="F44" s="144">
        <f>'بودجه 1404'!AF135</f>
        <v>1080000</v>
      </c>
      <c r="G44" s="144">
        <f>'بودجه 1404'!AG135</f>
        <v>20385000000</v>
      </c>
      <c r="H44" s="144" t="s">
        <v>1177</v>
      </c>
      <c r="I44" s="148">
        <v>1401</v>
      </c>
      <c r="J44" s="148" t="s">
        <v>1125</v>
      </c>
    </row>
    <row r="45" spans="1:10" ht="18.75" x14ac:dyDescent="0.25">
      <c r="A45" s="347"/>
      <c r="B45" s="151" t="s">
        <v>11</v>
      </c>
      <c r="C45" s="148">
        <v>13040207</v>
      </c>
      <c r="D45" s="148" t="s">
        <v>1243</v>
      </c>
      <c r="E45" s="148" t="s">
        <v>84</v>
      </c>
      <c r="F45" s="144">
        <f>SUM('بودجه 1404'!AF206)</f>
        <v>311040</v>
      </c>
      <c r="G45" s="144">
        <f>SUM('بودجه 1404'!AG206)</f>
        <v>26438400000</v>
      </c>
      <c r="H45" s="148"/>
      <c r="I45" s="151">
        <v>1401</v>
      </c>
      <c r="J45" s="148" t="s">
        <v>1242</v>
      </c>
    </row>
    <row r="46" spans="1:10" ht="18.75" x14ac:dyDescent="0.25">
      <c r="A46" s="347"/>
      <c r="B46" s="151" t="s">
        <v>11</v>
      </c>
      <c r="C46" s="148" t="s">
        <v>794</v>
      </c>
      <c r="D46" s="151" t="s">
        <v>1244</v>
      </c>
      <c r="E46" s="148" t="s">
        <v>84</v>
      </c>
      <c r="F46" s="144">
        <f>SUM('بودجه 1404'!AF208)</f>
        <v>11520</v>
      </c>
      <c r="G46" s="144">
        <f>SUM('بودجه 1404'!AG208)</f>
        <v>3275032320</v>
      </c>
      <c r="H46" s="148"/>
      <c r="I46" s="151">
        <v>1401</v>
      </c>
      <c r="J46" s="148" t="s">
        <v>1242</v>
      </c>
    </row>
    <row r="47" spans="1:10" ht="18.75" x14ac:dyDescent="0.25">
      <c r="A47" s="347"/>
      <c r="B47" s="160" t="s">
        <v>11</v>
      </c>
      <c r="C47" s="148">
        <v>13030206</v>
      </c>
      <c r="D47" s="148" t="s">
        <v>300</v>
      </c>
      <c r="E47" s="148" t="s">
        <v>1127</v>
      </c>
      <c r="F47" s="144">
        <f>'بودجه 1404'!AF204</f>
        <v>1080000</v>
      </c>
      <c r="G47" s="144">
        <f>'بودجه 1404'!AG204</f>
        <v>27505440000</v>
      </c>
      <c r="H47" s="148" t="s">
        <v>1178</v>
      </c>
      <c r="I47" s="148">
        <v>1401</v>
      </c>
      <c r="J47" s="148" t="s">
        <v>1128</v>
      </c>
    </row>
    <row r="48" spans="1:10" s="1" customFormat="1" ht="18.75" x14ac:dyDescent="0.25">
      <c r="A48" s="347"/>
      <c r="B48" s="151" t="s">
        <v>8</v>
      </c>
      <c r="C48" s="148">
        <v>13050341</v>
      </c>
      <c r="D48" s="148" t="s">
        <v>309</v>
      </c>
      <c r="E48" s="148" t="s">
        <v>58</v>
      </c>
      <c r="F48" s="144">
        <f>SUM('بودجه 1404'!AF218)</f>
        <v>120000</v>
      </c>
      <c r="G48" s="144">
        <f>SUM('بودجه 1404'!AG218)</f>
        <v>18750000000</v>
      </c>
      <c r="H48" s="148"/>
      <c r="I48" s="151">
        <v>1400</v>
      </c>
      <c r="J48" s="148" t="s">
        <v>1259</v>
      </c>
    </row>
    <row r="49" spans="1:10" s="1" customFormat="1" ht="18.75" x14ac:dyDescent="0.25">
      <c r="A49" s="347"/>
      <c r="B49" s="151" t="s">
        <v>8</v>
      </c>
      <c r="C49" s="148">
        <v>13060307</v>
      </c>
      <c r="D49" s="148" t="s">
        <v>307</v>
      </c>
      <c r="E49" s="148" t="s">
        <v>58</v>
      </c>
      <c r="F49" s="144">
        <f>SUM('بودجه 1404'!AF216)</f>
        <v>120000</v>
      </c>
      <c r="G49" s="144">
        <f>SUM('بودجه 1404'!AG216)</f>
        <v>12500004000</v>
      </c>
      <c r="H49" s="148"/>
      <c r="I49" s="148">
        <v>1401</v>
      </c>
      <c r="J49" s="148" t="s">
        <v>1260</v>
      </c>
    </row>
    <row r="50" spans="1:10" s="1" customFormat="1" ht="18.75" x14ac:dyDescent="0.25">
      <c r="A50" s="347"/>
      <c r="B50" s="151" t="s">
        <v>8</v>
      </c>
      <c r="C50" s="148">
        <v>13050342</v>
      </c>
      <c r="D50" s="148" t="s">
        <v>308</v>
      </c>
      <c r="E50" s="148" t="s">
        <v>58</v>
      </c>
      <c r="F50" s="144">
        <f>SUM('بودجه 1404'!AF217)</f>
        <v>180000</v>
      </c>
      <c r="G50" s="144">
        <f>SUM('بودجه 1404'!AG217)</f>
        <v>23437494000</v>
      </c>
      <c r="H50" s="148"/>
      <c r="I50" s="148">
        <v>1401</v>
      </c>
      <c r="J50" s="148" t="s">
        <v>1260</v>
      </c>
    </row>
    <row r="51" spans="1:10" ht="18.75" x14ac:dyDescent="0.25">
      <c r="A51" s="347"/>
      <c r="B51" s="148" t="s">
        <v>459</v>
      </c>
      <c r="C51" s="148">
        <v>13060309</v>
      </c>
      <c r="D51" s="148" t="s">
        <v>156</v>
      </c>
      <c r="E51" s="148" t="s">
        <v>149</v>
      </c>
      <c r="F51" s="144">
        <f>'بودجه 1404'!AF60</f>
        <v>72000</v>
      </c>
      <c r="G51" s="144">
        <f>'بودجه 1404'!AG60</f>
        <v>55327896000</v>
      </c>
      <c r="H51" s="144"/>
      <c r="I51" s="148">
        <v>1401</v>
      </c>
      <c r="J51" s="148" t="s">
        <v>1279</v>
      </c>
    </row>
    <row r="52" spans="1:10" ht="18.75" x14ac:dyDescent="0.25">
      <c r="A52" s="347"/>
      <c r="B52" s="148" t="s">
        <v>8</v>
      </c>
      <c r="C52" s="148" t="s">
        <v>832</v>
      </c>
      <c r="D52" s="148" t="s">
        <v>463</v>
      </c>
      <c r="E52" s="148" t="s">
        <v>129</v>
      </c>
      <c r="F52" s="144">
        <f>SUM('بودجه 1404'!AF172)</f>
        <v>1800000</v>
      </c>
      <c r="G52" s="144">
        <f>SUM('بودجه 1404'!AG172)</f>
        <v>34531200000</v>
      </c>
      <c r="H52" s="144"/>
      <c r="I52" s="148">
        <v>1401</v>
      </c>
      <c r="J52" s="148" t="s">
        <v>1134</v>
      </c>
    </row>
    <row r="53" spans="1:10" s="1" customFormat="1" ht="18.75" x14ac:dyDescent="0.25">
      <c r="A53" s="347"/>
      <c r="B53" s="151" t="s">
        <v>8</v>
      </c>
      <c r="C53" s="148">
        <v>13020279</v>
      </c>
      <c r="D53" s="148" t="s">
        <v>1240</v>
      </c>
      <c r="E53" s="148"/>
      <c r="F53" s="144">
        <f>SUM('بودجه 1404'!AF171)</f>
        <v>360000</v>
      </c>
      <c r="G53" s="144">
        <f>SUM('بودجه 1404'!AG171)</f>
        <v>4017852000.0000005</v>
      </c>
      <c r="H53" s="148"/>
      <c r="I53" s="148">
        <v>1401</v>
      </c>
      <c r="J53" s="148" t="s">
        <v>1241</v>
      </c>
    </row>
    <row r="54" spans="1:10" ht="18.75" x14ac:dyDescent="0.25">
      <c r="A54" s="347"/>
      <c r="B54" s="148" t="s">
        <v>459</v>
      </c>
      <c r="C54" s="148" t="s">
        <v>809</v>
      </c>
      <c r="D54" s="148" t="s">
        <v>1145</v>
      </c>
      <c r="E54" s="148" t="s">
        <v>810</v>
      </c>
      <c r="F54" s="144">
        <f>'بودجه 1404'!AF174</f>
        <v>480000</v>
      </c>
      <c r="G54" s="144">
        <f>'بودجه 1404'!AG174</f>
        <v>11786640000</v>
      </c>
      <c r="H54" s="144"/>
      <c r="I54" s="148">
        <v>1401</v>
      </c>
      <c r="J54" s="148" t="s">
        <v>1146</v>
      </c>
    </row>
    <row r="55" spans="1:10" ht="18.75" x14ac:dyDescent="0.25">
      <c r="A55" s="347"/>
      <c r="B55" s="148" t="s">
        <v>459</v>
      </c>
      <c r="C55" s="148" t="s">
        <v>808</v>
      </c>
      <c r="D55" s="148" t="s">
        <v>431</v>
      </c>
      <c r="E55" s="148"/>
      <c r="F55" s="144">
        <f>'بودجه 1404'!AF173</f>
        <v>3600000</v>
      </c>
      <c r="G55" s="144">
        <f>'بودجه 1404'!AG173</f>
        <v>80357142857.142868</v>
      </c>
      <c r="H55" s="144"/>
      <c r="I55" s="148">
        <v>1401</v>
      </c>
      <c r="J55" s="148" t="s">
        <v>1147</v>
      </c>
    </row>
    <row r="56" spans="1:10" ht="18.75" x14ac:dyDescent="0.25">
      <c r="A56" s="348"/>
      <c r="B56" s="148" t="s">
        <v>459</v>
      </c>
      <c r="C56" s="148">
        <v>13030211</v>
      </c>
      <c r="D56" s="148" t="s">
        <v>455</v>
      </c>
      <c r="E56" s="148"/>
      <c r="F56" s="144">
        <f>'بودجه 1404'!AF214</f>
        <v>7200000</v>
      </c>
      <c r="G56" s="144">
        <f>'بودجه 1404'!AG214</f>
        <v>101785714285.71428</v>
      </c>
      <c r="H56" s="144"/>
      <c r="I56" s="148">
        <v>1401</v>
      </c>
      <c r="J56" s="148" t="s">
        <v>1147</v>
      </c>
    </row>
    <row r="57" spans="1:10" s="1" customFormat="1" ht="25.15" customHeight="1" x14ac:dyDescent="0.25">
      <c r="A57" s="166"/>
      <c r="B57" s="167"/>
      <c r="C57" s="168"/>
      <c r="D57" s="168"/>
      <c r="E57" s="168"/>
      <c r="F57" s="168"/>
      <c r="G57" s="168"/>
      <c r="H57" s="168"/>
      <c r="I57" s="167"/>
      <c r="J57" s="168"/>
    </row>
    <row r="58" spans="1:10" ht="18.75" x14ac:dyDescent="0.25">
      <c r="A58" s="349" t="s">
        <v>1076</v>
      </c>
      <c r="B58" s="148" t="s">
        <v>11</v>
      </c>
      <c r="C58" s="148">
        <v>13010341</v>
      </c>
      <c r="D58" s="148" t="s">
        <v>1120</v>
      </c>
      <c r="E58" s="148" t="s">
        <v>247</v>
      </c>
      <c r="F58" s="144">
        <f>'بودجه 1404'!AF139</f>
        <v>1080000</v>
      </c>
      <c r="G58" s="144">
        <f>'بودجه 1404'!AG139</f>
        <v>51797880000</v>
      </c>
      <c r="H58" s="144"/>
      <c r="I58" s="148">
        <v>1402</v>
      </c>
      <c r="J58" s="148" t="s">
        <v>1107</v>
      </c>
    </row>
    <row r="59" spans="1:10" ht="18.75" x14ac:dyDescent="0.25">
      <c r="A59" s="350"/>
      <c r="B59" s="148" t="s">
        <v>11</v>
      </c>
      <c r="C59" s="148">
        <v>13010339</v>
      </c>
      <c r="D59" s="148" t="s">
        <v>1121</v>
      </c>
      <c r="E59" s="149" t="s">
        <v>246</v>
      </c>
      <c r="F59" s="144">
        <f>'بودجه 1404'!AF138</f>
        <v>1440000</v>
      </c>
      <c r="G59" s="144">
        <f>'بودجه 1404'!AG138</f>
        <v>45015840000</v>
      </c>
      <c r="H59" s="144"/>
      <c r="I59" s="148">
        <v>1402</v>
      </c>
      <c r="J59" s="148" t="s">
        <v>1107</v>
      </c>
    </row>
    <row r="60" spans="1:10" ht="18.75" x14ac:dyDescent="0.25">
      <c r="A60" s="350"/>
      <c r="B60" s="148" t="s">
        <v>11</v>
      </c>
      <c r="C60" s="148">
        <v>13010256</v>
      </c>
      <c r="D60" s="148" t="s">
        <v>430</v>
      </c>
      <c r="E60" s="148"/>
      <c r="F60" s="144">
        <f>'بودجه 1404'!AF142</f>
        <v>3600000</v>
      </c>
      <c r="G60" s="144">
        <f>'بودجه 1404'!AG142</f>
        <v>24300000000</v>
      </c>
      <c r="H60" s="144"/>
      <c r="I60" s="148">
        <v>1402</v>
      </c>
      <c r="J60" s="148" t="s">
        <v>1107</v>
      </c>
    </row>
    <row r="61" spans="1:10" ht="18.75" x14ac:dyDescent="0.25">
      <c r="A61" s="350"/>
      <c r="B61" s="148" t="s">
        <v>11</v>
      </c>
      <c r="C61" s="148" t="s">
        <v>799</v>
      </c>
      <c r="D61" s="148" t="s">
        <v>135</v>
      </c>
      <c r="E61" s="148"/>
      <c r="F61" s="144">
        <f>'بودجه 1404'!AF147</f>
        <v>3600000</v>
      </c>
      <c r="G61" s="144">
        <f>'بودجه 1404'!AG147</f>
        <v>60480000000</v>
      </c>
      <c r="H61" s="144"/>
      <c r="I61" s="148">
        <v>1402</v>
      </c>
      <c r="J61" s="148" t="s">
        <v>1107</v>
      </c>
    </row>
    <row r="62" spans="1:10" ht="18.75" x14ac:dyDescent="0.25">
      <c r="A62" s="350"/>
      <c r="B62" s="161" t="s">
        <v>11</v>
      </c>
      <c r="C62" s="148">
        <v>13020274</v>
      </c>
      <c r="D62" s="148" t="s">
        <v>1218</v>
      </c>
      <c r="E62" s="149" t="s">
        <v>428</v>
      </c>
      <c r="F62" s="144">
        <f>'بودجه 1404'!AF144</f>
        <v>12000000</v>
      </c>
      <c r="G62" s="144">
        <f>'بودجه 1404'!AG144</f>
        <v>190080000000</v>
      </c>
      <c r="H62" s="144"/>
      <c r="I62" s="148">
        <v>1402</v>
      </c>
      <c r="J62" s="148" t="s">
        <v>1117</v>
      </c>
    </row>
    <row r="63" spans="1:10" ht="18.75" x14ac:dyDescent="0.25">
      <c r="A63" s="350"/>
      <c r="B63" s="148" t="s">
        <v>11</v>
      </c>
      <c r="C63" s="148">
        <v>13020287</v>
      </c>
      <c r="D63" s="148" t="s">
        <v>1212</v>
      </c>
      <c r="E63" s="148"/>
      <c r="F63" s="144">
        <f>'بودجه 1404'!AF152</f>
        <v>2160000</v>
      </c>
      <c r="G63" s="144">
        <f>'بودجه 1404'!AG152</f>
        <v>54000000000</v>
      </c>
      <c r="H63" s="144" t="s">
        <v>1106</v>
      </c>
      <c r="I63" s="148">
        <v>1402</v>
      </c>
      <c r="J63" s="148" t="s">
        <v>1107</v>
      </c>
    </row>
    <row r="64" spans="1:10" ht="18.75" x14ac:dyDescent="0.25">
      <c r="A64" s="350"/>
      <c r="B64" s="148" t="s">
        <v>11</v>
      </c>
      <c r="C64" s="148">
        <v>13020284</v>
      </c>
      <c r="D64" s="148" t="s">
        <v>1213</v>
      </c>
      <c r="E64" s="148"/>
      <c r="F64" s="144">
        <f>SUM('بودجه 1404'!AF151)</f>
        <v>1800000</v>
      </c>
      <c r="G64" s="144">
        <f>SUM('بودجه 1404'!AG151)</f>
        <v>28904400000</v>
      </c>
      <c r="H64" s="144" t="s">
        <v>1106</v>
      </c>
      <c r="I64" s="148">
        <v>1402</v>
      </c>
      <c r="J64" s="148" t="s">
        <v>1108</v>
      </c>
    </row>
    <row r="65" spans="1:10" ht="18.75" x14ac:dyDescent="0.25">
      <c r="A65" s="350"/>
      <c r="B65" s="148" t="s">
        <v>11</v>
      </c>
      <c r="C65" s="148">
        <v>13020295</v>
      </c>
      <c r="D65" s="148" t="s">
        <v>273</v>
      </c>
      <c r="E65" s="148"/>
      <c r="F65" s="144">
        <f>'بودجه 1404'!AF149</f>
        <v>720000</v>
      </c>
      <c r="G65" s="144">
        <f>'بودجه 1404'!AG149</f>
        <v>58894560000</v>
      </c>
      <c r="H65" s="144" t="s">
        <v>1172</v>
      </c>
      <c r="I65" s="148">
        <v>1402</v>
      </c>
      <c r="J65" s="148" t="s">
        <v>1109</v>
      </c>
    </row>
    <row r="66" spans="1:10" s="1" customFormat="1" ht="18.75" x14ac:dyDescent="0.25">
      <c r="A66" s="350"/>
      <c r="B66" s="151" t="s">
        <v>11</v>
      </c>
      <c r="C66" s="148" t="s">
        <v>779</v>
      </c>
      <c r="D66" s="148" t="s">
        <v>433</v>
      </c>
      <c r="E66" s="148" t="s">
        <v>181</v>
      </c>
      <c r="F66" s="144">
        <f>SUM('بودجه 1404'!AF150)</f>
        <v>2520000</v>
      </c>
      <c r="G66" s="144">
        <f>SUM('بودجه 1404'!AG150)</f>
        <v>28123200000</v>
      </c>
      <c r="H66" s="148"/>
      <c r="I66" s="148">
        <v>1402</v>
      </c>
      <c r="J66" s="148" t="s">
        <v>1113</v>
      </c>
    </row>
    <row r="67" spans="1:10" ht="18.75" x14ac:dyDescent="0.25">
      <c r="A67" s="350"/>
      <c r="B67" s="161" t="s">
        <v>11</v>
      </c>
      <c r="C67" s="148">
        <v>13050335</v>
      </c>
      <c r="D67" s="150" t="s">
        <v>1219</v>
      </c>
      <c r="E67" s="150"/>
      <c r="F67" s="144">
        <f>'بودجه 1404'!AF47</f>
        <v>96000</v>
      </c>
      <c r="G67" s="144">
        <f>'بودجه 1404'!AG47</f>
        <v>36432000000</v>
      </c>
      <c r="H67" s="144"/>
      <c r="I67" s="148">
        <v>1402</v>
      </c>
      <c r="J67" s="148" t="s">
        <v>1107</v>
      </c>
    </row>
    <row r="68" spans="1:10" s="1" customFormat="1" ht="18.75" x14ac:dyDescent="0.25">
      <c r="A68" s="350"/>
      <c r="B68" s="161" t="s">
        <v>11</v>
      </c>
      <c r="C68" s="148" t="s">
        <v>777</v>
      </c>
      <c r="D68" s="148" t="s">
        <v>88</v>
      </c>
      <c r="E68" s="149" t="s">
        <v>284</v>
      </c>
      <c r="F68" s="144">
        <f>'بودجه 1404'!AF181</f>
        <v>360000</v>
      </c>
      <c r="G68" s="144">
        <f>'بودجه 1404'!AG181</f>
        <v>72000000000</v>
      </c>
      <c r="H68" s="144"/>
      <c r="I68" s="148">
        <v>1402</v>
      </c>
      <c r="J68" s="148" t="s">
        <v>1116</v>
      </c>
    </row>
    <row r="69" spans="1:10" ht="18.75" x14ac:dyDescent="0.25">
      <c r="A69" s="350"/>
      <c r="B69" s="161" t="s">
        <v>11</v>
      </c>
      <c r="C69" s="148">
        <v>13070217</v>
      </c>
      <c r="D69" s="150" t="s">
        <v>1123</v>
      </c>
      <c r="E69" s="150"/>
      <c r="F69" s="144">
        <f>'بودجه 1404'!AF182</f>
        <v>48000</v>
      </c>
      <c r="G69" s="144">
        <f>'بودجه 1404'!AG182</f>
        <v>10560000000</v>
      </c>
      <c r="H69" s="144" t="s">
        <v>1202</v>
      </c>
      <c r="I69" s="148">
        <v>1402</v>
      </c>
      <c r="J69" s="148" t="s">
        <v>1124</v>
      </c>
    </row>
    <row r="70" spans="1:10" s="1" customFormat="1" ht="18.75" x14ac:dyDescent="0.25">
      <c r="A70" s="350"/>
      <c r="B70" s="160" t="s">
        <v>11</v>
      </c>
      <c r="C70" s="148" t="s">
        <v>788</v>
      </c>
      <c r="D70" s="148" t="s">
        <v>369</v>
      </c>
      <c r="E70" s="149" t="s">
        <v>110</v>
      </c>
      <c r="F70" s="144">
        <f>'بودجه 1404'!AF295</f>
        <v>11760</v>
      </c>
      <c r="G70" s="144">
        <f>'بودجه 1404'!AG295</f>
        <v>15573885600</v>
      </c>
      <c r="H70" s="144"/>
      <c r="I70" s="148">
        <v>1402</v>
      </c>
      <c r="J70" s="148" t="s">
        <v>1113</v>
      </c>
    </row>
    <row r="71" spans="1:10" ht="18.75" x14ac:dyDescent="0.25">
      <c r="A71" s="350"/>
      <c r="B71" s="160" t="s">
        <v>11</v>
      </c>
      <c r="C71" s="148" t="s">
        <v>789</v>
      </c>
      <c r="D71" s="148" t="s">
        <v>370</v>
      </c>
      <c r="E71" s="149" t="s">
        <v>110</v>
      </c>
      <c r="F71" s="144">
        <f>'بودجه 1404'!AF296</f>
        <v>8400</v>
      </c>
      <c r="G71" s="144">
        <f>'بودجه 1404'!AG296</f>
        <v>22263486000</v>
      </c>
      <c r="H71" s="144"/>
      <c r="I71" s="148">
        <v>1402</v>
      </c>
      <c r="J71" s="148" t="s">
        <v>1113</v>
      </c>
    </row>
    <row r="72" spans="1:10" ht="18.75" x14ac:dyDescent="0.25">
      <c r="A72" s="350"/>
      <c r="B72" s="160" t="s">
        <v>11</v>
      </c>
      <c r="C72" s="148" t="s">
        <v>793</v>
      </c>
      <c r="D72" s="148" t="s">
        <v>139</v>
      </c>
      <c r="E72" s="149" t="s">
        <v>109</v>
      </c>
      <c r="F72" s="144">
        <f>'بودجه 1404'!AF207</f>
        <v>0</v>
      </c>
      <c r="G72" s="144">
        <f>'بودجه 1404'!AG207</f>
        <v>0</v>
      </c>
      <c r="H72" s="144"/>
      <c r="I72" s="148">
        <v>1402</v>
      </c>
      <c r="J72" s="148" t="s">
        <v>1122</v>
      </c>
    </row>
    <row r="73" spans="1:10" ht="18.75" x14ac:dyDescent="0.25">
      <c r="A73" s="350"/>
      <c r="B73" s="148" t="s">
        <v>459</v>
      </c>
      <c r="C73" s="148">
        <v>13020313</v>
      </c>
      <c r="D73" s="150" t="s">
        <v>846</v>
      </c>
      <c r="E73" s="148" t="s">
        <v>1133</v>
      </c>
      <c r="F73" s="144">
        <f>'بودجه 1404'!AF162</f>
        <v>1160000</v>
      </c>
      <c r="G73" s="144">
        <f>'بودجه 1404'!AG162</f>
        <v>39702380952.380959</v>
      </c>
      <c r="H73" s="144"/>
      <c r="I73" s="148">
        <v>1402</v>
      </c>
      <c r="J73" s="148" t="s">
        <v>1250</v>
      </c>
    </row>
    <row r="74" spans="1:10" ht="18.75" x14ac:dyDescent="0.25">
      <c r="A74" s="350"/>
      <c r="B74" s="148" t="s">
        <v>8</v>
      </c>
      <c r="C74" s="148"/>
      <c r="D74" s="151" t="s">
        <v>1039</v>
      </c>
      <c r="E74" s="148" t="s">
        <v>1149</v>
      </c>
      <c r="F74" s="144">
        <f>SUM('بودجه 1404'!AF177)</f>
        <v>1350000</v>
      </c>
      <c r="G74" s="144">
        <f>SUM('بودجه 1404'!AG177)</f>
        <v>0</v>
      </c>
      <c r="H74" s="144"/>
      <c r="I74" s="148">
        <v>1402</v>
      </c>
      <c r="J74" s="148" t="s">
        <v>1150</v>
      </c>
    </row>
    <row r="75" spans="1:10" s="1" customFormat="1" ht="18.75" x14ac:dyDescent="0.25">
      <c r="A75" s="350"/>
      <c r="B75" s="151" t="s">
        <v>8</v>
      </c>
      <c r="C75" s="148" t="s">
        <v>820</v>
      </c>
      <c r="D75" s="148" t="s">
        <v>368</v>
      </c>
      <c r="E75" s="148" t="s">
        <v>451</v>
      </c>
      <c r="F75" s="144">
        <f>SUM('بودجه 1404'!AF175)</f>
        <v>480000</v>
      </c>
      <c r="G75" s="144">
        <f>SUM('بودجه 1404'!AG175)</f>
        <v>19153296000</v>
      </c>
      <c r="H75" s="148"/>
      <c r="I75" s="148">
        <v>1402</v>
      </c>
      <c r="J75" s="148" t="s">
        <v>1245</v>
      </c>
    </row>
    <row r="76" spans="1:10" s="1" customFormat="1" ht="18.75" x14ac:dyDescent="0.25">
      <c r="A76" s="350"/>
      <c r="B76" s="151" t="s">
        <v>8</v>
      </c>
      <c r="C76" s="148" t="s">
        <v>819</v>
      </c>
      <c r="D76" s="148" t="s">
        <v>168</v>
      </c>
      <c r="E76" s="148" t="s">
        <v>169</v>
      </c>
      <c r="F76" s="144">
        <f>SUM('بودجه 1404'!AF187)</f>
        <v>12000</v>
      </c>
      <c r="G76" s="144">
        <f>SUM('بودجه 1404'!AG187)</f>
        <v>15696000000</v>
      </c>
      <c r="H76" s="148"/>
      <c r="I76" s="148">
        <v>1402</v>
      </c>
      <c r="J76" s="148" t="s">
        <v>1246</v>
      </c>
    </row>
    <row r="77" spans="1:10" s="1" customFormat="1" ht="18.75" x14ac:dyDescent="0.25">
      <c r="A77" s="350"/>
      <c r="B77" s="151" t="s">
        <v>8</v>
      </c>
      <c r="C77" s="148" t="s">
        <v>821</v>
      </c>
      <c r="D77" s="148" t="s">
        <v>153</v>
      </c>
      <c r="E77" s="148"/>
      <c r="F77" s="144">
        <f>SUM('بودجه 1404'!AF63)</f>
        <v>0</v>
      </c>
      <c r="G77" s="144">
        <f>SUM('بودجه 1404'!AG63)</f>
        <v>0</v>
      </c>
      <c r="H77" s="148"/>
      <c r="I77" s="148">
        <v>1402</v>
      </c>
      <c r="J77" s="148" t="s">
        <v>1246</v>
      </c>
    </row>
    <row r="78" spans="1:10" s="1" customFormat="1" ht="18.75" x14ac:dyDescent="0.25">
      <c r="A78" s="350"/>
      <c r="B78" s="148" t="s">
        <v>459</v>
      </c>
      <c r="C78" s="148" t="s">
        <v>849</v>
      </c>
      <c r="D78" s="148" t="s">
        <v>1165</v>
      </c>
      <c r="E78" s="148"/>
      <c r="F78" s="144">
        <f>'بودجه 1404'!AF215</f>
        <v>5040000</v>
      </c>
      <c r="G78" s="144">
        <f>'بودجه 1404'!AG215</f>
        <v>176249975999.99997</v>
      </c>
      <c r="H78" s="144" t="s">
        <v>1166</v>
      </c>
      <c r="I78" s="148" t="s">
        <v>1166</v>
      </c>
      <c r="J78" s="148" t="s">
        <v>1137</v>
      </c>
    </row>
    <row r="79" spans="1:10" ht="18.75" x14ac:dyDescent="0.25">
      <c r="A79" s="351"/>
      <c r="B79" s="148" t="s">
        <v>459</v>
      </c>
      <c r="C79" s="148" t="s">
        <v>797</v>
      </c>
      <c r="D79" s="148" t="s">
        <v>1269</v>
      </c>
      <c r="E79" s="148" t="s">
        <v>145</v>
      </c>
      <c r="F79" s="144">
        <f>'بودجه 1404'!AF213</f>
        <v>7200000</v>
      </c>
      <c r="G79" s="144">
        <f>'بودجه 1404'!AG213</f>
        <v>165749760000</v>
      </c>
      <c r="H79" s="144"/>
      <c r="I79" s="148">
        <v>1402</v>
      </c>
      <c r="J79" s="148" t="s">
        <v>1138</v>
      </c>
    </row>
    <row r="80" spans="1:10" s="1" customFormat="1" ht="25.15" customHeight="1" x14ac:dyDescent="0.25">
      <c r="A80" s="162"/>
      <c r="B80" s="163"/>
      <c r="C80" s="164"/>
      <c r="D80" s="164"/>
      <c r="E80" s="164"/>
      <c r="F80" s="165"/>
      <c r="G80" s="165"/>
      <c r="H80" s="164"/>
      <c r="I80" s="164"/>
      <c r="J80" s="164"/>
    </row>
    <row r="81" spans="1:11" ht="18.75" x14ac:dyDescent="0.25">
      <c r="A81" s="352" t="s">
        <v>1079</v>
      </c>
      <c r="B81" s="148" t="s">
        <v>11</v>
      </c>
      <c r="C81" s="148" t="s">
        <v>800</v>
      </c>
      <c r="D81" s="148" t="s">
        <v>1203</v>
      </c>
      <c r="E81" s="148"/>
      <c r="F81" s="144">
        <f>'بودجه 1404'!AF155</f>
        <v>960000</v>
      </c>
      <c r="G81" s="144">
        <f>'بودجه 1404'!AG155</f>
        <v>53934720000</v>
      </c>
      <c r="H81" s="144"/>
      <c r="I81" s="148">
        <v>1403</v>
      </c>
      <c r="J81" s="148" t="s">
        <v>1102</v>
      </c>
    </row>
    <row r="82" spans="1:11" s="1" customFormat="1" ht="18.75" x14ac:dyDescent="0.25">
      <c r="A82" s="353"/>
      <c r="B82" s="151" t="s">
        <v>11</v>
      </c>
      <c r="C82" s="148" t="s">
        <v>778</v>
      </c>
      <c r="D82" s="148" t="s">
        <v>851</v>
      </c>
      <c r="E82" s="148" t="s">
        <v>842</v>
      </c>
      <c r="F82" s="144">
        <f>SUM('بودجه 1404'!AF154)</f>
        <v>1080000</v>
      </c>
      <c r="G82" s="144">
        <f>SUM('بودجه 1404'!AG154)</f>
        <v>11534400000</v>
      </c>
      <c r="H82" s="148"/>
      <c r="I82" s="148" t="s">
        <v>1268</v>
      </c>
      <c r="J82" s="148" t="s">
        <v>1267</v>
      </c>
    </row>
    <row r="83" spans="1:11" s="1" customFormat="1" ht="18.75" x14ac:dyDescent="0.25">
      <c r="A83" s="353"/>
      <c r="B83" s="219" t="s">
        <v>11</v>
      </c>
      <c r="C83" s="220" t="s">
        <v>801</v>
      </c>
      <c r="D83" s="220" t="s">
        <v>432</v>
      </c>
      <c r="E83" s="220"/>
      <c r="F83" s="221">
        <f>'بودجه 1404'!AF153</f>
        <v>1000000</v>
      </c>
      <c r="G83" s="221">
        <f>'بودجه 1404'!AG153</f>
        <v>30000000000</v>
      </c>
      <c r="H83" s="220"/>
      <c r="I83" s="220" t="s">
        <v>1266</v>
      </c>
      <c r="J83" s="220" t="s">
        <v>1098</v>
      </c>
      <c r="K83" s="189"/>
    </row>
    <row r="84" spans="1:11" s="1" customFormat="1" ht="18.75" x14ac:dyDescent="0.25">
      <c r="A84" s="353"/>
      <c r="B84" s="219" t="s">
        <v>11</v>
      </c>
      <c r="C84" s="220">
        <v>13020290</v>
      </c>
      <c r="D84" s="220" t="s">
        <v>174</v>
      </c>
      <c r="E84" s="220"/>
      <c r="F84" s="221">
        <f>SUM('بودجه 1404'!AF156)</f>
        <v>1200000</v>
      </c>
      <c r="G84" s="221">
        <f>SUM('بودجه 1404'!AG156)</f>
        <v>6600000000</v>
      </c>
      <c r="H84" s="220"/>
      <c r="I84" s="220" t="s">
        <v>1280</v>
      </c>
      <c r="J84" s="220" t="s">
        <v>1281</v>
      </c>
      <c r="K84" s="189"/>
    </row>
    <row r="85" spans="1:11" s="1" customFormat="1" ht="18.75" x14ac:dyDescent="0.25">
      <c r="A85" s="353"/>
      <c r="B85" s="219" t="s">
        <v>11</v>
      </c>
      <c r="C85" s="220">
        <v>13020291</v>
      </c>
      <c r="D85" s="220" t="s">
        <v>175</v>
      </c>
      <c r="E85" s="220"/>
      <c r="F85" s="221">
        <f>SUM('بودجه 1404'!AF157)</f>
        <v>1200000</v>
      </c>
      <c r="G85" s="221">
        <f>SUM('بودجه 1404'!AG157)</f>
        <v>8760000000</v>
      </c>
      <c r="H85" s="220"/>
      <c r="I85" s="220" t="s">
        <v>1280</v>
      </c>
      <c r="J85" s="220" t="s">
        <v>1281</v>
      </c>
      <c r="K85" s="189"/>
    </row>
    <row r="86" spans="1:11" s="1" customFormat="1" ht="18.75" x14ac:dyDescent="0.25">
      <c r="A86" s="353"/>
      <c r="B86" s="151" t="s">
        <v>11</v>
      </c>
      <c r="C86" s="148" t="s">
        <v>824</v>
      </c>
      <c r="D86" s="148" t="s">
        <v>855</v>
      </c>
      <c r="E86" s="148"/>
      <c r="F86" s="144">
        <f>SUM('بودجه 1404'!AF299)</f>
        <v>23100</v>
      </c>
      <c r="G86" s="144">
        <f>SUM('بودجه 1404'!AG299)</f>
        <v>45794738000</v>
      </c>
      <c r="H86" s="148"/>
      <c r="I86" s="148">
        <v>1403</v>
      </c>
      <c r="J86" s="148" t="s">
        <v>1247</v>
      </c>
    </row>
    <row r="87" spans="1:11" s="1" customFormat="1" ht="18.75" x14ac:dyDescent="0.25">
      <c r="A87" s="353"/>
      <c r="B87" s="151" t="s">
        <v>11</v>
      </c>
      <c r="C87" s="148" t="s">
        <v>790</v>
      </c>
      <c r="D87" s="148" t="s">
        <v>373</v>
      </c>
      <c r="E87" s="148"/>
      <c r="F87" s="144">
        <f>SUM('بودجه 1404'!AF297)</f>
        <v>24660</v>
      </c>
      <c r="G87" s="144">
        <f>SUM('بودجه 1404'!AG297)</f>
        <v>24660000000</v>
      </c>
      <c r="H87" s="148"/>
      <c r="I87" s="148">
        <v>1403</v>
      </c>
      <c r="J87" s="148" t="s">
        <v>1157</v>
      </c>
    </row>
    <row r="88" spans="1:11" s="1" customFormat="1" ht="18.75" x14ac:dyDescent="0.25">
      <c r="A88" s="353"/>
      <c r="B88" s="151" t="s">
        <v>11</v>
      </c>
      <c r="C88" s="148" t="s">
        <v>791</v>
      </c>
      <c r="D88" s="148" t="s">
        <v>374</v>
      </c>
      <c r="E88" s="148"/>
      <c r="F88" s="144">
        <f>SUM('بودجه 1404'!AF298)</f>
        <v>103680</v>
      </c>
      <c r="G88" s="144">
        <f>SUM('بودجه 1404'!AG298)</f>
        <v>212544000000</v>
      </c>
      <c r="H88" s="148"/>
      <c r="I88" s="148">
        <v>1403</v>
      </c>
      <c r="J88" s="148" t="s">
        <v>1157</v>
      </c>
    </row>
    <row r="89" spans="1:11" ht="18.75" x14ac:dyDescent="0.25">
      <c r="A89" s="353"/>
      <c r="B89" s="148" t="s">
        <v>459</v>
      </c>
      <c r="C89" s="148"/>
      <c r="D89" s="148" t="s">
        <v>1171</v>
      </c>
      <c r="E89" s="148" t="s">
        <v>151</v>
      </c>
      <c r="F89" s="144">
        <f>'بودجه 1404'!AF62</f>
        <v>24000</v>
      </c>
      <c r="G89" s="144">
        <f>'بودجه 1404'!AG62</f>
        <v>9353040000</v>
      </c>
      <c r="H89" s="144" t="s">
        <v>1199</v>
      </c>
      <c r="I89" s="148">
        <v>1403</v>
      </c>
      <c r="J89" s="148" t="s">
        <v>1167</v>
      </c>
    </row>
    <row r="90" spans="1:11" ht="18.75" x14ac:dyDescent="0.25">
      <c r="A90" s="353"/>
      <c r="B90" s="148" t="s">
        <v>8</v>
      </c>
      <c r="C90" s="148">
        <v>13020243</v>
      </c>
      <c r="D90" s="150" t="s">
        <v>882</v>
      </c>
      <c r="E90" s="148" t="s">
        <v>49</v>
      </c>
      <c r="F90" s="144">
        <f>SUM('بودجه 1404'!AF158)</f>
        <v>2880000</v>
      </c>
      <c r="G90" s="144">
        <f>SUM('بودجه 1404'!AG158)</f>
        <v>29142863999.999996</v>
      </c>
      <c r="H90" s="144"/>
      <c r="I90" s="148">
        <v>1403</v>
      </c>
      <c r="J90" s="148" t="s">
        <v>1170</v>
      </c>
    </row>
    <row r="91" spans="1:11" s="1" customFormat="1" ht="18.75" x14ac:dyDescent="0.25">
      <c r="A91" s="353"/>
      <c r="B91" s="148" t="s">
        <v>459</v>
      </c>
      <c r="C91" s="148"/>
      <c r="D91" s="148" t="s">
        <v>948</v>
      </c>
      <c r="E91" s="148" t="s">
        <v>429</v>
      </c>
      <c r="F91" s="144">
        <f>'[1]بودجه 1404'!AF175</f>
        <v>360000</v>
      </c>
      <c r="G91" s="144">
        <f>'[1]بودجه 1404'!AG175</f>
        <v>0</v>
      </c>
      <c r="H91" s="144" t="s">
        <v>1200</v>
      </c>
      <c r="I91" s="148"/>
      <c r="J91" s="148" t="s">
        <v>1261</v>
      </c>
    </row>
    <row r="92" spans="1:11" s="1" customFormat="1" ht="18.75" x14ac:dyDescent="0.25">
      <c r="A92"/>
      <c r="B92" s="156"/>
      <c r="C92" s="157"/>
      <c r="D92" s="157"/>
      <c r="E92" s="157" t="s">
        <v>1251</v>
      </c>
      <c r="F92" s="188">
        <f>SUM(F3:F91)</f>
        <v>106794160</v>
      </c>
      <c r="G92" s="188">
        <f>SUM(G3:G91)</f>
        <v>2991131049729.5234</v>
      </c>
      <c r="H92" s="157"/>
      <c r="I92" s="156"/>
      <c r="J92" s="157"/>
    </row>
    <row r="93" spans="1:11" ht="18" customHeight="1" x14ac:dyDescent="0.25"/>
    <row r="94" spans="1:11" s="1" customFormat="1" ht="18.75" hidden="1" x14ac:dyDescent="0.25">
      <c r="A94" s="1" t="s">
        <v>1270</v>
      </c>
      <c r="B94" s="171" t="s">
        <v>11</v>
      </c>
      <c r="C94" s="171" t="s">
        <v>764</v>
      </c>
      <c r="D94" s="171" t="s">
        <v>13</v>
      </c>
      <c r="E94" s="171" t="s">
        <v>10</v>
      </c>
      <c r="F94" s="172">
        <f>SUM('بودجه 1404'!AF5)</f>
        <v>540000</v>
      </c>
      <c r="G94" s="172">
        <f>SUM('بودجه 1404'!AG5)</f>
        <v>174420000000</v>
      </c>
      <c r="H94" s="171">
        <v>1397</v>
      </c>
      <c r="I94" s="171">
        <v>1401</v>
      </c>
      <c r="J94" s="171" t="s">
        <v>1220</v>
      </c>
    </row>
    <row r="95" spans="1:11" s="1" customFormat="1" ht="18.75" hidden="1" x14ac:dyDescent="0.25">
      <c r="B95" s="171" t="s">
        <v>11</v>
      </c>
      <c r="C95" s="171" t="s">
        <v>765</v>
      </c>
      <c r="D95" s="171" t="s">
        <v>14</v>
      </c>
      <c r="E95" s="171" t="s">
        <v>10</v>
      </c>
      <c r="F95" s="172">
        <f>SUM('بودجه 1404'!AF6)</f>
        <v>360000</v>
      </c>
      <c r="G95" s="172">
        <f>SUM('بودجه 1404'!AG6)</f>
        <v>180000000000</v>
      </c>
      <c r="H95" s="171" t="s">
        <v>1185</v>
      </c>
      <c r="I95" s="171">
        <v>1401</v>
      </c>
      <c r="J95" s="171" t="s">
        <v>1221</v>
      </c>
    </row>
    <row r="96" spans="1:11" s="1" customFormat="1" ht="18.75" hidden="1" x14ac:dyDescent="0.25">
      <c r="B96" s="171" t="s">
        <v>11</v>
      </c>
      <c r="C96" s="171" t="s">
        <v>782</v>
      </c>
      <c r="D96" s="171" t="s">
        <v>421</v>
      </c>
      <c r="E96" s="171" t="s">
        <v>34</v>
      </c>
      <c r="F96" s="172">
        <f>SUM('بودجه 1404'!AF41)</f>
        <v>600000</v>
      </c>
      <c r="G96" s="172">
        <f>SUM('بودجه 1404'!AG41)</f>
        <v>90000000000</v>
      </c>
      <c r="H96" s="172" t="s">
        <v>1197</v>
      </c>
      <c r="I96" s="171">
        <v>1401</v>
      </c>
      <c r="J96" s="171" t="s">
        <v>1222</v>
      </c>
    </row>
    <row r="97" spans="2:10" s="1" customFormat="1" ht="18.75" hidden="1" x14ac:dyDescent="0.25">
      <c r="B97" s="171" t="s">
        <v>11</v>
      </c>
      <c r="C97" s="171" t="s">
        <v>773</v>
      </c>
      <c r="D97" s="171" t="s">
        <v>197</v>
      </c>
      <c r="E97" s="171" t="s">
        <v>181</v>
      </c>
      <c r="F97" s="172">
        <f>SUM('بودجه 1404'!AF25)</f>
        <v>120000</v>
      </c>
      <c r="G97" s="172">
        <f>SUM('بودجه 1404'!AG25)</f>
        <v>23040000000</v>
      </c>
      <c r="H97" s="171" t="s">
        <v>1181</v>
      </c>
      <c r="I97" s="171">
        <v>1401</v>
      </c>
      <c r="J97" s="171" t="s">
        <v>1223</v>
      </c>
    </row>
    <row r="98" spans="2:10" s="1" customFormat="1" ht="18.75" hidden="1" x14ac:dyDescent="0.25">
      <c r="B98" s="171" t="s">
        <v>11</v>
      </c>
      <c r="C98" s="171">
        <v>13050210</v>
      </c>
      <c r="D98" s="171" t="s">
        <v>39</v>
      </c>
      <c r="E98" s="171" t="s">
        <v>1192</v>
      </c>
      <c r="F98" s="172">
        <f>SUM('بودجه 1404'!AF45)</f>
        <v>0</v>
      </c>
      <c r="G98" s="172">
        <f>SUM('بودجه 1404'!AG45)</f>
        <v>0</v>
      </c>
      <c r="H98" s="171" t="s">
        <v>1193</v>
      </c>
      <c r="I98" s="171">
        <v>1401</v>
      </c>
      <c r="J98" s="171" t="s">
        <v>1224</v>
      </c>
    </row>
    <row r="99" spans="2:10" s="1" customFormat="1" ht="18.75" hidden="1" x14ac:dyDescent="0.25">
      <c r="B99" s="171" t="s">
        <v>11</v>
      </c>
      <c r="C99" s="171">
        <v>13050323</v>
      </c>
      <c r="D99" s="171" t="s">
        <v>182</v>
      </c>
      <c r="E99" s="171" t="s">
        <v>188</v>
      </c>
      <c r="F99" s="172">
        <f>SUM('بودجه 1404'!AF14)</f>
        <v>0</v>
      </c>
      <c r="G99" s="172">
        <f>SUM('بودجه 1404'!AG14)</f>
        <v>0</v>
      </c>
      <c r="H99" s="171" t="s">
        <v>1194</v>
      </c>
      <c r="I99" s="171">
        <v>1401</v>
      </c>
      <c r="J99" s="171" t="s">
        <v>1225</v>
      </c>
    </row>
    <row r="100" spans="2:10" s="1" customFormat="1" ht="37.5" hidden="1" x14ac:dyDescent="0.25">
      <c r="B100" s="171" t="s">
        <v>11</v>
      </c>
      <c r="C100" s="171">
        <v>13050319</v>
      </c>
      <c r="D100" s="173" t="s">
        <v>1099</v>
      </c>
      <c r="E100" s="171" t="s">
        <v>191</v>
      </c>
      <c r="F100" s="172">
        <f>'[1]بودجه 1404'!AF16</f>
        <v>12000</v>
      </c>
      <c r="G100" s="172">
        <f>'[1]بودجه 1404'!AG16</f>
        <v>2664000000</v>
      </c>
      <c r="H100" s="172"/>
      <c r="I100" s="171">
        <v>1403</v>
      </c>
      <c r="J100" s="171" t="s">
        <v>1100</v>
      </c>
    </row>
    <row r="101" spans="2:10" ht="37.5" hidden="1" x14ac:dyDescent="0.25">
      <c r="B101" s="171" t="s">
        <v>11</v>
      </c>
      <c r="C101" s="171" t="s">
        <v>783</v>
      </c>
      <c r="D101" s="173" t="s">
        <v>1103</v>
      </c>
      <c r="E101" s="171" t="s">
        <v>840</v>
      </c>
      <c r="F101" s="172">
        <f>'بودجه 1404'!AF43</f>
        <v>300000</v>
      </c>
      <c r="G101" s="172">
        <f>'بودجه 1404'!AG43</f>
        <v>61200000000</v>
      </c>
      <c r="H101" s="172"/>
      <c r="I101" s="171" t="s">
        <v>1104</v>
      </c>
      <c r="J101" s="171" t="s">
        <v>1105</v>
      </c>
    </row>
    <row r="102" spans="2:10" ht="18.75" hidden="1" x14ac:dyDescent="0.25">
      <c r="B102" s="171" t="s">
        <v>11</v>
      </c>
      <c r="C102" s="171">
        <v>13050100</v>
      </c>
      <c r="D102" s="171" t="s">
        <v>411</v>
      </c>
      <c r="E102" s="171" t="s">
        <v>18</v>
      </c>
      <c r="F102" s="172">
        <f>'بودجه 1404'!AF29</f>
        <v>1200000</v>
      </c>
      <c r="G102" s="172">
        <f>'بودجه 1404'!AG29</f>
        <v>239040000000</v>
      </c>
      <c r="H102" s="172"/>
      <c r="I102" s="171">
        <v>1400</v>
      </c>
      <c r="J102" s="171" t="s">
        <v>1131</v>
      </c>
    </row>
    <row r="103" spans="2:10" ht="18.75" hidden="1" x14ac:dyDescent="0.25">
      <c r="B103" s="171" t="s">
        <v>11</v>
      </c>
      <c r="C103" s="171">
        <v>13050102</v>
      </c>
      <c r="D103" s="171" t="s">
        <v>418</v>
      </c>
      <c r="E103" s="171" t="s">
        <v>27</v>
      </c>
      <c r="F103" s="172">
        <f>'بودجه 1404'!AF36</f>
        <v>840000</v>
      </c>
      <c r="G103" s="172">
        <f>'بودجه 1404'!AG36</f>
        <v>141120000000</v>
      </c>
      <c r="H103" s="172"/>
      <c r="I103" s="171">
        <v>1400</v>
      </c>
      <c r="J103" s="171" t="s">
        <v>1132</v>
      </c>
    </row>
    <row r="104" spans="2:10" ht="18.75" hidden="1" x14ac:dyDescent="0.25">
      <c r="B104" s="171" t="s">
        <v>11</v>
      </c>
      <c r="C104" s="171">
        <v>13020265</v>
      </c>
      <c r="D104" s="171" t="s">
        <v>1183</v>
      </c>
      <c r="E104" s="171" t="s">
        <v>1182</v>
      </c>
      <c r="F104" s="172">
        <f>SUM('بودجه 1404'!AF118)</f>
        <v>6000000</v>
      </c>
      <c r="G104" s="172">
        <f>SUM('بودجه 1404'!AG118)</f>
        <v>35640000000</v>
      </c>
      <c r="H104" s="171" t="s">
        <v>1184</v>
      </c>
      <c r="I104" s="171">
        <v>1401</v>
      </c>
      <c r="J104" s="171" t="s">
        <v>1226</v>
      </c>
    </row>
    <row r="105" spans="2:10" s="1" customFormat="1" ht="18.75" hidden="1" x14ac:dyDescent="0.25">
      <c r="B105" s="171" t="s">
        <v>11</v>
      </c>
      <c r="C105" s="171" t="s">
        <v>803</v>
      </c>
      <c r="D105" s="171" t="s">
        <v>321</v>
      </c>
      <c r="E105" s="171" t="s">
        <v>45</v>
      </c>
      <c r="F105" s="172">
        <f>SUM('بودجه 1404'!AF64)</f>
        <v>36000000</v>
      </c>
      <c r="G105" s="172">
        <f>SUM('بودجه 1404'!AG64)</f>
        <v>163800000000</v>
      </c>
      <c r="H105" s="171" t="s">
        <v>1186</v>
      </c>
      <c r="I105" s="171">
        <v>1401</v>
      </c>
      <c r="J105" s="171" t="s">
        <v>1153</v>
      </c>
    </row>
    <row r="106" spans="2:10" s="1" customFormat="1" ht="18.75" hidden="1" x14ac:dyDescent="0.25">
      <c r="B106" s="171" t="s">
        <v>11</v>
      </c>
      <c r="C106" s="171">
        <v>13020260</v>
      </c>
      <c r="D106" s="171" t="s">
        <v>344</v>
      </c>
      <c r="E106" s="171" t="s">
        <v>57</v>
      </c>
      <c r="F106" s="172">
        <f>SUM('بودجه 1404'!AF92)</f>
        <v>0</v>
      </c>
      <c r="G106" s="172">
        <f>SUM('بودجه 1404'!AG92)</f>
        <v>0</v>
      </c>
      <c r="H106" s="171" t="s">
        <v>1190</v>
      </c>
      <c r="I106" s="171">
        <v>1401</v>
      </c>
      <c r="J106" s="171" t="s">
        <v>1227</v>
      </c>
    </row>
    <row r="107" spans="2:10" s="1" customFormat="1" ht="18.75" hidden="1" x14ac:dyDescent="0.25">
      <c r="B107" s="171" t="s">
        <v>11</v>
      </c>
      <c r="C107" s="171">
        <v>13010232</v>
      </c>
      <c r="D107" s="171" t="s">
        <v>338</v>
      </c>
      <c r="E107" s="171" t="s">
        <v>51</v>
      </c>
      <c r="F107" s="172">
        <f>SUM('بودجه 1404'!AF84)</f>
        <v>24000000</v>
      </c>
      <c r="G107" s="172">
        <f>SUM('بودجه 1404'!AG84)</f>
        <v>82080000000</v>
      </c>
      <c r="H107" s="171" t="s">
        <v>1191</v>
      </c>
      <c r="I107" s="171">
        <v>1401</v>
      </c>
      <c r="J107" s="171" t="s">
        <v>1228</v>
      </c>
    </row>
    <row r="108" spans="2:10" s="1" customFormat="1" ht="18.75" hidden="1" x14ac:dyDescent="0.25">
      <c r="B108" s="171" t="s">
        <v>11</v>
      </c>
      <c r="C108" s="171">
        <v>13010321</v>
      </c>
      <c r="D108" s="171" t="s">
        <v>360</v>
      </c>
      <c r="E108" s="171" t="s">
        <v>65</v>
      </c>
      <c r="F108" s="172">
        <f>SUM('بودجه 1404'!AF115)</f>
        <v>7200000</v>
      </c>
      <c r="G108" s="172">
        <f>SUM('بودجه 1404'!AG115)</f>
        <v>57024000000</v>
      </c>
      <c r="H108" s="171" t="s">
        <v>1195</v>
      </c>
      <c r="I108" s="171">
        <v>1401</v>
      </c>
      <c r="J108" s="171" t="s">
        <v>1229</v>
      </c>
    </row>
    <row r="109" spans="2:10" s="1" customFormat="1" ht="18.75" hidden="1" x14ac:dyDescent="0.25">
      <c r="B109" s="171" t="s">
        <v>11</v>
      </c>
      <c r="C109" s="171">
        <v>13010206</v>
      </c>
      <c r="D109" s="171" t="s">
        <v>1096</v>
      </c>
      <c r="E109" s="171" t="s">
        <v>44</v>
      </c>
      <c r="F109" s="172">
        <f>'بودجه 1404'!AF73</f>
        <v>1440000</v>
      </c>
      <c r="G109" s="172">
        <f>'بودجه 1404'!AG73</f>
        <v>21859200000</v>
      </c>
      <c r="H109" s="172"/>
      <c r="I109" s="171">
        <v>1403</v>
      </c>
      <c r="J109" s="171" t="s">
        <v>1097</v>
      </c>
    </row>
    <row r="110" spans="2:10" ht="18.75" hidden="1" x14ac:dyDescent="0.25">
      <c r="B110" s="171" t="s">
        <v>11</v>
      </c>
      <c r="C110" s="171">
        <v>13010302</v>
      </c>
      <c r="D110" s="171" t="s">
        <v>1110</v>
      </c>
      <c r="E110" s="174" t="s">
        <v>60</v>
      </c>
      <c r="F110" s="172">
        <f>'بودجه 1404'!AF97</f>
        <v>3600000</v>
      </c>
      <c r="G110" s="172">
        <f>'بودجه 1404'!AG97</f>
        <v>39441600000</v>
      </c>
      <c r="H110" s="172"/>
      <c r="I110" s="171">
        <v>1402</v>
      </c>
      <c r="J110" s="171" t="s">
        <v>1111</v>
      </c>
    </row>
    <row r="111" spans="2:10" ht="18.75" hidden="1" x14ac:dyDescent="0.25">
      <c r="B111" s="171" t="s">
        <v>11</v>
      </c>
      <c r="C111" s="171">
        <v>13010303</v>
      </c>
      <c r="D111" s="171" t="s">
        <v>346</v>
      </c>
      <c r="E111" s="174" t="s">
        <v>60</v>
      </c>
      <c r="F111" s="172">
        <f>'بودجه 1404'!AF96</f>
        <v>1680000</v>
      </c>
      <c r="G111" s="172">
        <f>'بودجه 1404'!AG96</f>
        <v>46569600000</v>
      </c>
      <c r="H111" s="172"/>
      <c r="I111" s="171">
        <v>1402</v>
      </c>
      <c r="J111" s="171" t="s">
        <v>1112</v>
      </c>
    </row>
    <row r="112" spans="2:10" ht="18.75" hidden="1" x14ac:dyDescent="0.25">
      <c r="B112" s="171" t="s">
        <v>11</v>
      </c>
      <c r="C112" s="171">
        <v>13010342</v>
      </c>
      <c r="D112" s="171" t="s">
        <v>1114</v>
      </c>
      <c r="E112" s="174" t="s">
        <v>445</v>
      </c>
      <c r="F112" s="172">
        <f>'بودجه 1404'!AF143</f>
        <v>4320000</v>
      </c>
      <c r="G112" s="172">
        <f>'بودجه 1404'!AG143</f>
        <v>27993600000</v>
      </c>
      <c r="H112" s="172" t="s">
        <v>1201</v>
      </c>
      <c r="I112" s="171">
        <v>1402</v>
      </c>
      <c r="J112" s="171" t="s">
        <v>1115</v>
      </c>
    </row>
    <row r="113" spans="2:10" ht="18.75" hidden="1" x14ac:dyDescent="0.25">
      <c r="B113" s="171" t="s">
        <v>11</v>
      </c>
      <c r="C113" s="171">
        <v>13070209</v>
      </c>
      <c r="D113" s="171" t="s">
        <v>281</v>
      </c>
      <c r="E113" s="171" t="s">
        <v>1037</v>
      </c>
      <c r="F113" s="172">
        <f>SUM('بودجه 1404'!AF178)</f>
        <v>240000</v>
      </c>
      <c r="G113" s="172">
        <f>SUM('بودجه 1404'!AG178)</f>
        <v>34560000000</v>
      </c>
      <c r="H113" s="171" t="s">
        <v>1189</v>
      </c>
      <c r="I113" s="171">
        <v>1401</v>
      </c>
      <c r="J113" s="171" t="s">
        <v>1231</v>
      </c>
    </row>
    <row r="114" spans="2:10" ht="18.75" hidden="1" x14ac:dyDescent="0.25">
      <c r="B114" s="171" t="s">
        <v>11</v>
      </c>
      <c r="C114" s="171">
        <v>13030202</v>
      </c>
      <c r="D114" s="171" t="s">
        <v>294</v>
      </c>
      <c r="E114" s="171" t="s">
        <v>318</v>
      </c>
      <c r="F114" s="172">
        <f>SUM('بودجه 1404'!AF198)</f>
        <v>3600000</v>
      </c>
      <c r="G114" s="172">
        <f>SUM('بودجه 1404'!AG198)</f>
        <v>24544800000</v>
      </c>
      <c r="H114" s="172" t="s">
        <v>1198</v>
      </c>
      <c r="I114" s="171">
        <v>1401</v>
      </c>
      <c r="J114" s="171" t="s">
        <v>1228</v>
      </c>
    </row>
    <row r="115" spans="2:10" ht="18.75" hidden="1" x14ac:dyDescent="0.25">
      <c r="B115" s="175" t="s">
        <v>11</v>
      </c>
      <c r="C115" s="171">
        <v>13080201</v>
      </c>
      <c r="D115" s="171" t="s">
        <v>311</v>
      </c>
      <c r="E115" s="176"/>
      <c r="F115" s="172">
        <f>'بودجه 1404'!AF221</f>
        <v>60000</v>
      </c>
      <c r="G115" s="172">
        <f>'بودجه 1404'!AG221</f>
        <v>9360000000</v>
      </c>
      <c r="H115" s="172"/>
      <c r="I115" s="176"/>
      <c r="J115" s="171" t="s">
        <v>1164</v>
      </c>
    </row>
    <row r="116" spans="2:10" ht="18.75" hidden="1" x14ac:dyDescent="0.25">
      <c r="B116" s="171" t="s">
        <v>459</v>
      </c>
      <c r="C116" s="171">
        <v>13060313</v>
      </c>
      <c r="D116" s="171" t="s">
        <v>226</v>
      </c>
      <c r="E116" s="171" t="s">
        <v>227</v>
      </c>
      <c r="F116" s="172">
        <f>'بودجه 1404'!AF61</f>
        <v>96000</v>
      </c>
      <c r="G116" s="172">
        <f>'بودجه 1404'!AG61</f>
        <v>92857142857.142853</v>
      </c>
      <c r="H116" s="172"/>
      <c r="I116" s="171">
        <v>1400</v>
      </c>
      <c r="J116" s="171" t="s">
        <v>1136</v>
      </c>
    </row>
    <row r="117" spans="2:10" ht="18.75" hidden="1" x14ac:dyDescent="0.25">
      <c r="B117" s="171" t="s">
        <v>459</v>
      </c>
      <c r="C117" s="171" t="s">
        <v>813</v>
      </c>
      <c r="D117" s="173" t="s">
        <v>1148</v>
      </c>
      <c r="E117" s="171"/>
      <c r="F117" s="172">
        <f>'بودجه 1404'!AF276</f>
        <v>36000</v>
      </c>
      <c r="G117" s="172">
        <f>'بودجه 1404'!AG276</f>
        <v>387991200</v>
      </c>
      <c r="H117" s="172"/>
      <c r="I117" s="171">
        <v>1401</v>
      </c>
      <c r="J117" s="171"/>
    </row>
    <row r="118" spans="2:10" ht="18.75" hidden="1" x14ac:dyDescent="0.25">
      <c r="B118" s="171" t="s">
        <v>459</v>
      </c>
      <c r="C118" s="171"/>
      <c r="D118" s="171" t="s">
        <v>1168</v>
      </c>
      <c r="E118" s="171"/>
      <c r="F118" s="172">
        <f>'بودجه 1404'!AF274</f>
        <v>360000</v>
      </c>
      <c r="G118" s="172">
        <f>'بودجه 1404'!AG274</f>
        <v>0</v>
      </c>
      <c r="H118" s="172" t="s">
        <v>1169</v>
      </c>
      <c r="I118" s="171">
        <v>1403</v>
      </c>
      <c r="J118" s="171" t="s">
        <v>1167</v>
      </c>
    </row>
    <row r="119" spans="2:10" ht="18.75" hidden="1" x14ac:dyDescent="0.25">
      <c r="B119" s="171" t="s">
        <v>459</v>
      </c>
      <c r="C119" s="171">
        <v>13050342</v>
      </c>
      <c r="D119" s="171" t="s">
        <v>1162</v>
      </c>
      <c r="E119" s="171" t="s">
        <v>58</v>
      </c>
      <c r="F119" s="172">
        <f>'بودجه 1404'!AF217</f>
        <v>180000</v>
      </c>
      <c r="G119" s="172">
        <f>'بودجه 1404'!AG217</f>
        <v>23437494000</v>
      </c>
      <c r="H119" s="172"/>
      <c r="I119" s="171">
        <v>1400</v>
      </c>
      <c r="J119" s="171"/>
    </row>
    <row r="120" spans="2:10" ht="18.75" hidden="1" x14ac:dyDescent="0.25">
      <c r="B120" s="171" t="s">
        <v>459</v>
      </c>
      <c r="C120" s="171"/>
      <c r="D120" s="171" t="s">
        <v>1152</v>
      </c>
      <c r="E120" s="171"/>
      <c r="F120" s="172" t="e">
        <f>'بودجه 1404'!#REF!</f>
        <v>#REF!</v>
      </c>
      <c r="G120" s="172" t="e">
        <f>'بودجه 1404'!#REF!</f>
        <v>#REF!</v>
      </c>
      <c r="H120" s="172"/>
      <c r="I120" s="171">
        <v>1400</v>
      </c>
      <c r="J120" s="171" t="s">
        <v>1153</v>
      </c>
    </row>
    <row r="121" spans="2:10" ht="18.75" hidden="1" x14ac:dyDescent="0.25">
      <c r="B121" s="171" t="s">
        <v>459</v>
      </c>
      <c r="C121" s="171"/>
      <c r="D121" s="171" t="s">
        <v>1154</v>
      </c>
      <c r="E121" s="171"/>
      <c r="F121" s="172" t="e">
        <f>'بودجه 1404'!#REF!</f>
        <v>#REF!</v>
      </c>
      <c r="G121" s="172" t="e">
        <f>'بودجه 1404'!#REF!</f>
        <v>#REF!</v>
      </c>
      <c r="H121" s="172"/>
      <c r="I121" s="171">
        <v>1400</v>
      </c>
      <c r="J121" s="171" t="s">
        <v>1153</v>
      </c>
    </row>
    <row r="122" spans="2:10" ht="18.75" hidden="1" x14ac:dyDescent="0.25">
      <c r="B122" s="171" t="s">
        <v>459</v>
      </c>
      <c r="C122" s="171"/>
      <c r="D122" s="173" t="s">
        <v>1151</v>
      </c>
      <c r="E122" s="171"/>
      <c r="F122" s="172" t="e">
        <f>SUM('بودجه 1404'!#REF!)</f>
        <v>#REF!</v>
      </c>
      <c r="G122" s="172" t="e">
        <f>SUM('بودجه 1404'!#REF!)</f>
        <v>#REF!</v>
      </c>
      <c r="H122" s="172"/>
      <c r="I122" s="171">
        <v>1401</v>
      </c>
      <c r="J122" s="171"/>
    </row>
    <row r="123" spans="2:10" ht="18.75" hidden="1" x14ac:dyDescent="0.25">
      <c r="B123" s="171" t="s">
        <v>459</v>
      </c>
      <c r="C123" s="171" t="s">
        <v>849</v>
      </c>
      <c r="D123" s="171" t="s">
        <v>1196</v>
      </c>
      <c r="E123" s="172"/>
      <c r="F123" s="172">
        <f>'بودجه 1404'!AF215</f>
        <v>5040000</v>
      </c>
      <c r="G123" s="172">
        <f>'بودجه 1404'!AG215</f>
        <v>176249975999.99997</v>
      </c>
      <c r="H123" s="172"/>
      <c r="I123" s="171">
        <v>1402</v>
      </c>
      <c r="J123" s="171" t="s">
        <v>1137</v>
      </c>
    </row>
    <row r="124" spans="2:10" ht="18.75" hidden="1" x14ac:dyDescent="0.25">
      <c r="B124" s="171" t="s">
        <v>8</v>
      </c>
      <c r="C124" s="171"/>
      <c r="D124" s="171" t="s">
        <v>458</v>
      </c>
      <c r="E124" s="171" t="s">
        <v>452</v>
      </c>
      <c r="F124" s="172">
        <f>'بودجه 1404'!AF248</f>
        <v>1000</v>
      </c>
      <c r="G124" s="172">
        <f>'بودجه 1404'!AG248</f>
        <v>1233408000</v>
      </c>
      <c r="H124" s="172"/>
      <c r="I124" s="171" t="s">
        <v>1101</v>
      </c>
      <c r="J124" s="171"/>
    </row>
    <row r="125" spans="2:10" hidden="1" x14ac:dyDescent="0.25"/>
    <row r="126" spans="2:10" x14ac:dyDescent="0.25">
      <c r="F126" s="247">
        <f>F92/'بودجه 1404'!B331</f>
        <v>0.17383478099396221</v>
      </c>
      <c r="G126" s="247">
        <f>G92/'بودجه 1404'!C331</f>
        <v>0.25753348500285578</v>
      </c>
    </row>
    <row r="127" spans="2:10" x14ac:dyDescent="0.25">
      <c r="D127" s="1"/>
    </row>
  </sheetData>
  <autoFilter ref="B2:J124" xr:uid="{00000000-0009-0000-0000-000001000000}"/>
  <mergeCells count="5">
    <mergeCell ref="A3:A32"/>
    <mergeCell ref="A34:A56"/>
    <mergeCell ref="A58:A79"/>
    <mergeCell ref="A81:A91"/>
    <mergeCell ref="B1:J1"/>
  </mergeCells>
  <phoneticPr fontId="19"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9"/>
  <sheetViews>
    <sheetView rightToLeft="1" zoomScale="110" zoomScaleNormal="110" workbookViewId="0">
      <selection activeCell="C10" sqref="C10"/>
    </sheetView>
  </sheetViews>
  <sheetFormatPr defaultRowHeight="18" x14ac:dyDescent="0.45"/>
  <cols>
    <col min="1" max="1" width="18.85546875" style="190" bestFit="1" customWidth="1"/>
    <col min="2" max="2" width="28" style="190" bestFit="1" customWidth="1"/>
    <col min="3" max="3" width="29.5703125" style="192" customWidth="1"/>
    <col min="4" max="4" width="27.5703125" style="192" customWidth="1"/>
    <col min="5" max="5" width="19.42578125" style="192" bestFit="1" customWidth="1"/>
    <col min="6" max="6" width="25" style="190" customWidth="1"/>
    <col min="7" max="8" width="26.85546875" style="190" bestFit="1" customWidth="1"/>
    <col min="9" max="9" width="27.28515625" style="190" bestFit="1" customWidth="1"/>
    <col min="10" max="10" width="37" style="190" customWidth="1"/>
    <col min="11" max="12" width="9.140625" style="190"/>
  </cols>
  <sheetData>
    <row r="1" spans="1:17" x14ac:dyDescent="0.45">
      <c r="B1" s="298" t="s">
        <v>1354</v>
      </c>
    </row>
    <row r="2" spans="1:17" x14ac:dyDescent="0.45">
      <c r="A2" s="193" t="s">
        <v>1070</v>
      </c>
      <c r="B2" s="193"/>
      <c r="C2" s="194" t="s">
        <v>1071</v>
      </c>
      <c r="D2" s="194" t="s">
        <v>1072</v>
      </c>
      <c r="E2" s="205" t="s">
        <v>1073</v>
      </c>
      <c r="F2" s="194" t="s">
        <v>1074</v>
      </c>
      <c r="G2" s="194" t="s">
        <v>1075</v>
      </c>
      <c r="H2" s="200" t="s">
        <v>1273</v>
      </c>
      <c r="I2" s="200" t="s">
        <v>1274</v>
      </c>
    </row>
    <row r="3" spans="1:17" x14ac:dyDescent="0.45">
      <c r="A3" s="358" t="s">
        <v>1076</v>
      </c>
      <c r="B3" s="195" t="s">
        <v>1077</v>
      </c>
      <c r="C3" s="196">
        <v>1634538034537490</v>
      </c>
      <c r="D3" s="196">
        <v>53940718165</v>
      </c>
      <c r="E3" s="206">
        <v>1402</v>
      </c>
      <c r="F3" s="196">
        <v>9298517362294</v>
      </c>
      <c r="G3" s="197">
        <v>466290481</v>
      </c>
      <c r="H3" s="191">
        <f>F3/C4</f>
        <v>7.0307931087161676E-3</v>
      </c>
      <c r="I3" s="191">
        <f>G3/D4</f>
        <v>8.7574394899239249E-3</v>
      </c>
    </row>
    <row r="4" spans="1:17" x14ac:dyDescent="0.45">
      <c r="A4" s="359"/>
      <c r="B4" s="195" t="s">
        <v>1078</v>
      </c>
      <c r="C4" s="196">
        <v>1322541741523656</v>
      </c>
      <c r="D4" s="198">
        <v>53245070267</v>
      </c>
      <c r="E4" s="206">
        <v>1403</v>
      </c>
      <c r="F4" s="196">
        <v>6668798306820</v>
      </c>
      <c r="G4" s="197">
        <v>304114032</v>
      </c>
      <c r="H4" s="191">
        <f>F4/C6</f>
        <v>6.3704343834793216E-3</v>
      </c>
      <c r="I4" s="191">
        <f>G4/D6</f>
        <v>9.7015598128863349E-3</v>
      </c>
    </row>
    <row r="5" spans="1:17" x14ac:dyDescent="0.45">
      <c r="A5" s="360" t="s">
        <v>1079</v>
      </c>
      <c r="B5" s="195" t="s">
        <v>1077</v>
      </c>
      <c r="C5" s="196">
        <v>1276225828744962</v>
      </c>
      <c r="D5" s="196">
        <v>31927768899</v>
      </c>
      <c r="E5" s="203"/>
      <c r="F5" s="204"/>
    </row>
    <row r="6" spans="1:17" x14ac:dyDescent="0.45">
      <c r="A6" s="361"/>
      <c r="B6" s="195" t="s">
        <v>1078</v>
      </c>
      <c r="C6" s="196">
        <v>1046835726636544</v>
      </c>
      <c r="D6" s="196">
        <v>31346921306</v>
      </c>
      <c r="E6" s="203"/>
      <c r="F6" s="203"/>
    </row>
    <row r="7" spans="1:17" x14ac:dyDescent="0.45">
      <c r="C7" s="190"/>
      <c r="D7" s="190"/>
      <c r="F7" s="203"/>
      <c r="G7" s="213"/>
      <c r="H7" s="213"/>
    </row>
    <row r="8" spans="1:17" x14ac:dyDescent="0.45">
      <c r="A8" s="356" t="s">
        <v>1080</v>
      </c>
      <c r="B8" s="356"/>
      <c r="C8" s="356"/>
      <c r="D8" s="356" t="s">
        <v>1081</v>
      </c>
      <c r="E8" s="356"/>
      <c r="F8" s="362"/>
      <c r="G8" s="357">
        <v>1402</v>
      </c>
      <c r="H8" s="357"/>
      <c r="I8" s="357">
        <v>1403</v>
      </c>
      <c r="J8" s="357"/>
      <c r="K8" s="209"/>
      <c r="L8" s="209"/>
      <c r="M8" s="210"/>
      <c r="N8" s="210"/>
      <c r="O8" s="210"/>
      <c r="P8" s="210"/>
      <c r="Q8" s="210"/>
    </row>
    <row r="9" spans="1:17" x14ac:dyDescent="0.45">
      <c r="A9" s="199" t="s">
        <v>1082</v>
      </c>
      <c r="B9" s="199" t="s">
        <v>1083</v>
      </c>
      <c r="C9" s="199" t="s">
        <v>1084</v>
      </c>
      <c r="D9" s="199" t="s">
        <v>1082</v>
      </c>
      <c r="E9" s="199" t="s">
        <v>1083</v>
      </c>
      <c r="F9" s="207" t="s">
        <v>1084</v>
      </c>
      <c r="G9" s="200" t="s">
        <v>1273</v>
      </c>
      <c r="H9" s="200" t="s">
        <v>1274</v>
      </c>
      <c r="I9" s="200" t="s">
        <v>1273</v>
      </c>
      <c r="J9" s="200" t="s">
        <v>1274</v>
      </c>
      <c r="K9" s="209"/>
      <c r="L9" s="209"/>
      <c r="M9" s="210"/>
      <c r="N9" s="210"/>
      <c r="O9" s="210"/>
      <c r="P9" s="210"/>
      <c r="Q9" s="210"/>
    </row>
    <row r="10" spans="1:17" x14ac:dyDescent="0.45">
      <c r="A10" s="200" t="s">
        <v>1058</v>
      </c>
      <c r="B10" s="201">
        <v>15096625392141</v>
      </c>
      <c r="C10" s="201">
        <v>37963543</v>
      </c>
      <c r="D10" s="200" t="s">
        <v>1058</v>
      </c>
      <c r="E10" s="201">
        <v>12822581679899</v>
      </c>
      <c r="F10" s="208">
        <v>29079010</v>
      </c>
      <c r="G10" s="216">
        <f t="shared" ref="G10:H17" si="0">B21/B10</f>
        <v>2.7810918946002728E-2</v>
      </c>
      <c r="H10" s="216">
        <f t="shared" si="0"/>
        <v>3.7264356490646827E-2</v>
      </c>
      <c r="I10" s="217">
        <f t="shared" ref="I10:J17" si="1">E21/E10</f>
        <v>2.0191952263862622E-2</v>
      </c>
      <c r="J10" s="217">
        <f t="shared" si="1"/>
        <v>4.1655441502306989E-2</v>
      </c>
      <c r="K10" s="209"/>
      <c r="L10" s="209"/>
      <c r="M10" s="210"/>
      <c r="N10" s="210"/>
      <c r="O10" s="210"/>
      <c r="P10" s="210"/>
      <c r="Q10" s="210"/>
    </row>
    <row r="11" spans="1:17" x14ac:dyDescent="0.45">
      <c r="A11" s="200" t="s">
        <v>1059</v>
      </c>
      <c r="B11" s="201">
        <v>92426108921096</v>
      </c>
      <c r="C11" s="201">
        <v>362487024</v>
      </c>
      <c r="D11" s="200" t="s">
        <v>1059</v>
      </c>
      <c r="E11" s="201">
        <v>55915408578348</v>
      </c>
      <c r="F11" s="208">
        <v>167978467</v>
      </c>
      <c r="G11" s="216">
        <f t="shared" si="0"/>
        <v>2.9136763564903585E-2</v>
      </c>
      <c r="H11" s="216">
        <f t="shared" si="0"/>
        <v>4.0173829781007551E-2</v>
      </c>
      <c r="I11" s="217">
        <f t="shared" si="1"/>
        <v>3.4009583105083049E-2</v>
      </c>
      <c r="J11" s="217">
        <f t="shared" si="1"/>
        <v>4.8248368643583346E-2</v>
      </c>
      <c r="K11" s="209"/>
      <c r="L11" s="209"/>
      <c r="M11" s="210"/>
      <c r="N11" s="210"/>
      <c r="O11" s="210"/>
      <c r="P11" s="210"/>
      <c r="Q11" s="210"/>
    </row>
    <row r="12" spans="1:17" x14ac:dyDescent="0.45">
      <c r="A12" s="200" t="s">
        <v>1060</v>
      </c>
      <c r="B12" s="201">
        <v>546159734183314</v>
      </c>
      <c r="C12" s="201">
        <v>42535965822</v>
      </c>
      <c r="D12" s="200" t="s">
        <v>1060</v>
      </c>
      <c r="E12" s="201">
        <v>421404521456375</v>
      </c>
      <c r="F12" s="208">
        <v>24619592156</v>
      </c>
      <c r="G12" s="216">
        <f t="shared" si="0"/>
        <v>7.3593980704533581E-3</v>
      </c>
      <c r="H12" s="216">
        <f t="shared" si="0"/>
        <v>9.9116874356228405E-3</v>
      </c>
      <c r="I12" s="217">
        <f t="shared" si="1"/>
        <v>7.5731511228466462E-3</v>
      </c>
      <c r="J12" s="217">
        <f t="shared" si="1"/>
        <v>1.1664008899108264E-2</v>
      </c>
      <c r="K12" s="211"/>
      <c r="L12" s="209"/>
      <c r="M12" s="210"/>
      <c r="N12" s="210"/>
      <c r="O12" s="210"/>
      <c r="P12" s="210"/>
      <c r="Q12" s="210"/>
    </row>
    <row r="13" spans="1:17" ht="21" customHeight="1" x14ac:dyDescent="0.45">
      <c r="A13" s="200" t="s">
        <v>1061</v>
      </c>
      <c r="B13" s="201">
        <v>21109752255409</v>
      </c>
      <c r="C13" s="201">
        <v>230492245</v>
      </c>
      <c r="D13" s="200" t="s">
        <v>1061</v>
      </c>
      <c r="E13" s="201">
        <v>13884097874222</v>
      </c>
      <c r="F13" s="208">
        <v>97074267</v>
      </c>
      <c r="G13" s="216">
        <f t="shared" si="0"/>
        <v>3.8753232640159657E-3</v>
      </c>
      <c r="H13" s="216">
        <f t="shared" si="0"/>
        <v>3.9364838500314837E-3</v>
      </c>
      <c r="I13" s="217">
        <f t="shared" si="1"/>
        <v>7.5690806238924435E-3</v>
      </c>
      <c r="J13" s="217">
        <f t="shared" si="1"/>
        <v>5.6180697197538458E-3</v>
      </c>
      <c r="K13" s="212"/>
      <c r="L13" s="209"/>
      <c r="M13" s="210"/>
      <c r="N13" s="210"/>
      <c r="O13" s="210"/>
      <c r="P13" s="210"/>
      <c r="Q13" s="210"/>
    </row>
    <row r="14" spans="1:17" x14ac:dyDescent="0.45">
      <c r="A14" s="200" t="s">
        <v>1062</v>
      </c>
      <c r="B14" s="201">
        <v>112742985875486</v>
      </c>
      <c r="C14" s="201">
        <v>5089962911</v>
      </c>
      <c r="D14" s="200" t="s">
        <v>1062</v>
      </c>
      <c r="E14" s="201">
        <v>115325360852178</v>
      </c>
      <c r="F14" s="208">
        <v>4310942569</v>
      </c>
      <c r="G14" s="216">
        <f t="shared" si="0"/>
        <v>2.1392074189374517E-3</v>
      </c>
      <c r="H14" s="216">
        <f t="shared" si="0"/>
        <v>2.6366659707866779E-3</v>
      </c>
      <c r="I14" s="217">
        <f t="shared" si="1"/>
        <v>3.5317571867134358E-4</v>
      </c>
      <c r="J14" s="217">
        <f t="shared" si="1"/>
        <v>4.4089128295691756E-4</v>
      </c>
      <c r="K14" s="209"/>
      <c r="L14" s="209"/>
      <c r="M14" s="210"/>
      <c r="N14" s="210"/>
      <c r="O14" s="210"/>
      <c r="P14" s="210"/>
      <c r="Q14" s="210"/>
    </row>
    <row r="15" spans="1:17" ht="45" customHeight="1" x14ac:dyDescent="0.45">
      <c r="A15" s="202" t="s">
        <v>1275</v>
      </c>
      <c r="B15" s="201">
        <v>16417287445646</v>
      </c>
      <c r="C15" s="201">
        <v>1110120167</v>
      </c>
      <c r="D15" s="200" t="s">
        <v>1063</v>
      </c>
      <c r="E15" s="201">
        <v>259187954851448</v>
      </c>
      <c r="F15" s="208">
        <v>639102144</v>
      </c>
      <c r="G15" s="216">
        <f t="shared" si="0"/>
        <v>0</v>
      </c>
      <c r="H15" s="216">
        <f t="shared" si="0"/>
        <v>0</v>
      </c>
      <c r="I15" s="217">
        <f t="shared" si="1"/>
        <v>0</v>
      </c>
      <c r="J15" s="217">
        <f t="shared" si="1"/>
        <v>0</v>
      </c>
      <c r="K15" s="209"/>
      <c r="L15" s="209"/>
      <c r="M15" s="210"/>
      <c r="N15" s="210"/>
      <c r="O15" s="210"/>
      <c r="P15" s="210"/>
      <c r="Q15" s="210"/>
    </row>
    <row r="16" spans="1:17" x14ac:dyDescent="0.45">
      <c r="A16" s="200" t="s">
        <v>1085</v>
      </c>
      <c r="B16" s="201">
        <v>3194940360490</v>
      </c>
      <c r="C16" s="201">
        <v>96898306</v>
      </c>
      <c r="D16" s="200" t="s">
        <v>1085</v>
      </c>
      <c r="E16" s="201">
        <v>3937097087100</v>
      </c>
      <c r="F16" s="208">
        <v>90254676</v>
      </c>
      <c r="G16" s="216">
        <f t="shared" si="0"/>
        <v>0</v>
      </c>
      <c r="H16" s="216">
        <f t="shared" si="0"/>
        <v>0</v>
      </c>
      <c r="I16" s="217">
        <f t="shared" si="1"/>
        <v>0</v>
      </c>
      <c r="J16" s="217">
        <f t="shared" si="1"/>
        <v>0</v>
      </c>
      <c r="K16" s="209"/>
      <c r="L16" s="209"/>
      <c r="M16" s="210"/>
      <c r="N16" s="210"/>
      <c r="O16" s="210"/>
      <c r="P16" s="210"/>
      <c r="Q16" s="210"/>
    </row>
    <row r="17" spans="1:17" ht="20.25" customHeight="1" x14ac:dyDescent="0.45">
      <c r="A17" s="200" t="s">
        <v>1086</v>
      </c>
      <c r="B17" s="201">
        <v>15642096209779</v>
      </c>
      <c r="C17" s="201">
        <v>95952461</v>
      </c>
      <c r="D17" s="200" t="s">
        <v>1087</v>
      </c>
      <c r="E17" s="201">
        <v>13634418729448</v>
      </c>
      <c r="F17" s="208">
        <v>66543915</v>
      </c>
      <c r="G17" s="216">
        <f t="shared" si="0"/>
        <v>7.653610568202192E-4</v>
      </c>
      <c r="H17" s="216">
        <f t="shared" si="0"/>
        <v>1.0827236625019967E-3</v>
      </c>
      <c r="I17" s="217">
        <f t="shared" si="1"/>
        <v>5.8572353970262137E-4</v>
      </c>
      <c r="J17" s="217">
        <f t="shared" si="1"/>
        <v>9.0166020439284345E-4</v>
      </c>
      <c r="K17" s="209"/>
      <c r="L17" s="209"/>
      <c r="M17" s="210"/>
      <c r="N17" s="210"/>
      <c r="O17" s="210"/>
      <c r="P17" s="210"/>
      <c r="Q17" s="210"/>
    </row>
    <row r="18" spans="1:17" x14ac:dyDescent="0.45">
      <c r="C18" s="190"/>
      <c r="D18" s="190"/>
      <c r="E18" s="190"/>
      <c r="I18" s="209"/>
      <c r="J18" s="209"/>
      <c r="K18" s="209"/>
      <c r="L18" s="209"/>
      <c r="M18" s="210"/>
      <c r="N18" s="210"/>
      <c r="O18" s="210"/>
      <c r="P18" s="210"/>
      <c r="Q18" s="210"/>
    </row>
    <row r="19" spans="1:17" ht="26.25" customHeight="1" x14ac:dyDescent="0.45">
      <c r="A19" s="356" t="s">
        <v>1187</v>
      </c>
      <c r="B19" s="356"/>
      <c r="C19" s="356"/>
      <c r="D19" s="356" t="s">
        <v>1188</v>
      </c>
      <c r="E19" s="356"/>
      <c r="F19" s="356"/>
    </row>
    <row r="20" spans="1:17" x14ac:dyDescent="0.45">
      <c r="A20" s="199" t="s">
        <v>1082</v>
      </c>
      <c r="B20" s="199" t="s">
        <v>1083</v>
      </c>
      <c r="C20" s="199" t="s">
        <v>1084</v>
      </c>
      <c r="D20" s="199" t="s">
        <v>1082</v>
      </c>
      <c r="E20" s="199" t="s">
        <v>1083</v>
      </c>
      <c r="F20" s="199" t="s">
        <v>1084</v>
      </c>
    </row>
    <row r="21" spans="1:17" x14ac:dyDescent="0.45">
      <c r="A21" s="200" t="s">
        <v>1058</v>
      </c>
      <c r="B21" s="201">
        <v>419851025139</v>
      </c>
      <c r="C21" s="201">
        <v>1414687</v>
      </c>
      <c r="D21" s="200" t="s">
        <v>1058</v>
      </c>
      <c r="E21" s="201">
        <v>258912957180</v>
      </c>
      <c r="F21" s="208">
        <v>1211299</v>
      </c>
      <c r="G21" s="213"/>
      <c r="H21" s="213"/>
      <c r="I21" s="213"/>
    </row>
    <row r="22" spans="1:17" x14ac:dyDescent="0.45">
      <c r="A22" s="200" t="s">
        <v>1059</v>
      </c>
      <c r="B22" s="201">
        <v>2692997682858</v>
      </c>
      <c r="C22" s="201">
        <v>14562492</v>
      </c>
      <c r="D22" s="200" t="s">
        <v>1059</v>
      </c>
      <c r="E22" s="201">
        <v>1901659734900</v>
      </c>
      <c r="F22" s="208">
        <v>8104687</v>
      </c>
      <c r="G22" s="213"/>
      <c r="H22" s="213"/>
      <c r="I22" s="213"/>
    </row>
    <row r="23" spans="1:17" x14ac:dyDescent="0.45">
      <c r="A23" s="200" t="s">
        <v>1060</v>
      </c>
      <c r="B23" s="201">
        <v>4019406893908</v>
      </c>
      <c r="C23" s="201">
        <v>421603198</v>
      </c>
      <c r="D23" s="200" t="s">
        <v>1060</v>
      </c>
      <c r="E23" s="201">
        <v>3191360124840</v>
      </c>
      <c r="F23" s="208">
        <v>287163142</v>
      </c>
      <c r="G23" s="214"/>
      <c r="H23" s="214"/>
      <c r="I23" s="213"/>
    </row>
    <row r="24" spans="1:17" x14ac:dyDescent="0.45">
      <c r="A24" s="200" t="s">
        <v>1061</v>
      </c>
      <c r="B24" s="201">
        <v>81807114013</v>
      </c>
      <c r="C24" s="201">
        <v>907329</v>
      </c>
      <c r="D24" s="200" t="s">
        <v>1061</v>
      </c>
      <c r="E24" s="201">
        <v>105089856200</v>
      </c>
      <c r="F24" s="208">
        <v>545370</v>
      </c>
      <c r="G24" s="204"/>
      <c r="H24" s="204"/>
      <c r="I24" s="213"/>
    </row>
    <row r="25" spans="1:17" x14ac:dyDescent="0.45">
      <c r="A25" s="200" t="s">
        <v>1062</v>
      </c>
      <c r="B25" s="201">
        <v>241180631818</v>
      </c>
      <c r="C25" s="201">
        <v>13420532</v>
      </c>
      <c r="D25" s="200" t="s">
        <v>1062</v>
      </c>
      <c r="E25" s="201">
        <v>40730117200</v>
      </c>
      <c r="F25" s="208">
        <v>1900657</v>
      </c>
      <c r="G25" s="215"/>
      <c r="H25" s="215"/>
      <c r="I25" s="213"/>
    </row>
    <row r="26" spans="1:17" x14ac:dyDescent="0.45">
      <c r="A26" s="200" t="s">
        <v>1063</v>
      </c>
      <c r="B26" s="201">
        <v>0</v>
      </c>
      <c r="C26" s="201">
        <v>0</v>
      </c>
      <c r="D26" s="200" t="s">
        <v>1063</v>
      </c>
      <c r="E26" s="201">
        <v>0</v>
      </c>
      <c r="F26" s="208">
        <v>0</v>
      </c>
      <c r="G26" s="215"/>
      <c r="H26" s="215"/>
      <c r="I26" s="213"/>
    </row>
    <row r="27" spans="1:17" x14ac:dyDescent="0.45">
      <c r="A27" s="200" t="s">
        <v>1085</v>
      </c>
      <c r="B27" s="201">
        <v>0</v>
      </c>
      <c r="C27" s="201">
        <v>0</v>
      </c>
      <c r="D27" s="200" t="s">
        <v>1085</v>
      </c>
      <c r="E27" s="201">
        <v>0</v>
      </c>
      <c r="F27" s="208">
        <v>0</v>
      </c>
      <c r="G27" s="215"/>
      <c r="H27" s="215"/>
      <c r="I27" s="213"/>
    </row>
    <row r="28" spans="1:17" x14ac:dyDescent="0.45">
      <c r="A28" s="200" t="s">
        <v>1087</v>
      </c>
      <c r="B28" s="201">
        <v>11971851286</v>
      </c>
      <c r="C28" s="201">
        <v>103890</v>
      </c>
      <c r="D28" s="200" t="s">
        <v>1087</v>
      </c>
      <c r="E28" s="201">
        <v>7986000000</v>
      </c>
      <c r="F28" s="208">
        <v>60000</v>
      </c>
      <c r="G28" s="215"/>
      <c r="H28" s="215"/>
      <c r="I28" s="213"/>
    </row>
    <row r="29" spans="1:17" x14ac:dyDescent="0.45">
      <c r="C29" s="190"/>
      <c r="D29" s="190"/>
      <c r="E29" s="190"/>
      <c r="G29" s="213"/>
      <c r="H29" s="213"/>
      <c r="I29" s="213"/>
    </row>
  </sheetData>
  <mergeCells count="8">
    <mergeCell ref="A19:C19"/>
    <mergeCell ref="D19:F19"/>
    <mergeCell ref="G8:H8"/>
    <mergeCell ref="I8:J8"/>
    <mergeCell ref="A3:A4"/>
    <mergeCell ref="A5:A6"/>
    <mergeCell ref="A8:C8"/>
    <mergeCell ref="D8:F8"/>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rightToLeft="1" topLeftCell="D1" zoomScale="110" zoomScaleNormal="110" workbookViewId="0">
      <selection activeCell="K15" sqref="K15"/>
    </sheetView>
  </sheetViews>
  <sheetFormatPr defaultRowHeight="19.5" x14ac:dyDescent="0.25"/>
  <cols>
    <col min="1" max="1" width="14.85546875" bestFit="1" customWidth="1"/>
    <col min="2" max="2" width="18.140625" style="250" bestFit="1" customWidth="1"/>
    <col min="3" max="3" width="18.7109375" bestFit="1" customWidth="1"/>
    <col min="4" max="4" width="22.140625" bestFit="1" customWidth="1"/>
    <col min="5" max="5" width="16.7109375" bestFit="1" customWidth="1"/>
    <col min="6" max="6" width="22.28515625" bestFit="1" customWidth="1"/>
    <col min="7" max="7" width="19.85546875" bestFit="1" customWidth="1"/>
    <col min="9" max="9" width="16.42578125" customWidth="1"/>
    <col min="10" max="10" width="14.28515625" bestFit="1" customWidth="1"/>
    <col min="11" max="11" width="22.28515625" bestFit="1" customWidth="1"/>
    <col min="14" max="14" width="18.28515625" style="228" customWidth="1"/>
    <col min="15" max="15" width="11.140625" style="229" bestFit="1" customWidth="1"/>
    <col min="16" max="16" width="16.42578125" style="229" bestFit="1" customWidth="1"/>
    <col min="17" max="17" width="15.42578125" style="230" bestFit="1" customWidth="1"/>
    <col min="18" max="18" width="17.7109375" style="230" bestFit="1" customWidth="1"/>
  </cols>
  <sheetData>
    <row r="1" spans="1:18" ht="21" x14ac:dyDescent="0.55000000000000004">
      <c r="A1" s="363" t="s">
        <v>1054</v>
      </c>
      <c r="B1" s="363"/>
      <c r="C1" s="364"/>
      <c r="D1" s="365" t="s">
        <v>1055</v>
      </c>
      <c r="E1" s="365"/>
      <c r="F1" s="365"/>
      <c r="G1" s="224"/>
      <c r="H1" s="224"/>
      <c r="N1" s="231"/>
      <c r="O1" s="232" t="s">
        <v>1297</v>
      </c>
      <c r="P1" s="232" t="s">
        <v>1298</v>
      </c>
      <c r="Q1" s="233" t="s">
        <v>1299</v>
      </c>
      <c r="R1" s="233" t="s">
        <v>1300</v>
      </c>
    </row>
    <row r="2" spans="1:18" ht="21" x14ac:dyDescent="0.45">
      <c r="A2" s="140"/>
      <c r="B2" s="248" t="s">
        <v>1056</v>
      </c>
      <c r="C2" s="141" t="s">
        <v>1057</v>
      </c>
      <c r="D2" s="142"/>
      <c r="E2" s="141" t="s">
        <v>1056</v>
      </c>
      <c r="F2" s="141" t="s">
        <v>1057</v>
      </c>
      <c r="G2" s="366" t="s">
        <v>1294</v>
      </c>
      <c r="H2" s="366"/>
      <c r="N2" s="236" t="s">
        <v>1301</v>
      </c>
      <c r="O2" s="234">
        <f>SUM('بودجه 1404'!AF64:AF177)</f>
        <v>545810000</v>
      </c>
      <c r="P2" s="234">
        <f>SUM('بودجه 1404'!AG64:AG177)</f>
        <v>5024200596380.9521</v>
      </c>
      <c r="Q2" s="235">
        <f>P2/K15</f>
        <v>0.43257880294359402</v>
      </c>
      <c r="R2" s="235">
        <f>O2/J15</f>
        <v>0.88844522785061009</v>
      </c>
    </row>
    <row r="3" spans="1:18" ht="42" x14ac:dyDescent="0.25">
      <c r="A3" s="143" t="s">
        <v>1034</v>
      </c>
      <c r="B3" s="144">
        <v>788886617.60000002</v>
      </c>
      <c r="C3" s="144">
        <v>11446062730918.4</v>
      </c>
      <c r="D3" s="143" t="s">
        <v>1034</v>
      </c>
      <c r="E3" s="144">
        <f>'بودجه 1404'!B331</f>
        <v>614342880</v>
      </c>
      <c r="F3" s="144">
        <f>'بودجه 1404'!C331</f>
        <v>11614532571158.096</v>
      </c>
      <c r="G3" s="222">
        <f>(E3-B3)/B3</f>
        <v>-0.22125326213671598</v>
      </c>
      <c r="H3" s="222">
        <f>(F3-C3)/C3</f>
        <v>1.4718584390125718E-2</v>
      </c>
      <c r="J3" s="144">
        <f>O2+O6+O9+O13+O18+O20+O24+O7</f>
        <v>614342880</v>
      </c>
      <c r="K3" s="144">
        <f>P2+P6+P9+P13+P18+P20+P24+P7</f>
        <v>11614532571158.096</v>
      </c>
      <c r="N3" s="236" t="s">
        <v>1302</v>
      </c>
      <c r="O3" s="234">
        <f>SUM('بودجه 1404'!AF64:AF157)</f>
        <v>493380000</v>
      </c>
      <c r="P3" s="234">
        <f>SUM('بودجه 1404'!AG64:AG157)</f>
        <v>4365625140000</v>
      </c>
      <c r="Q3" s="235">
        <f>P3/K15</f>
        <v>0.37587609430283769</v>
      </c>
      <c r="R3" s="235">
        <f>O3/J15</f>
        <v>0.80310200713972624</v>
      </c>
    </row>
    <row r="4" spans="1:18" ht="21" x14ac:dyDescent="0.55000000000000004">
      <c r="A4" s="145" t="s">
        <v>1058</v>
      </c>
      <c r="B4" s="249">
        <v>2387520</v>
      </c>
      <c r="C4" s="144">
        <v>613106899200</v>
      </c>
      <c r="D4" s="146" t="s">
        <v>1058</v>
      </c>
      <c r="E4" s="144">
        <f>SUM('بودجه 1404'!AF4:AF9)</f>
        <v>1405920</v>
      </c>
      <c r="F4" s="144">
        <f>SUM('بودجه 1404'!AG4:AG9)</f>
        <v>524155641600</v>
      </c>
      <c r="G4" s="222">
        <f t="shared" ref="G4:G12" si="0">(E4-B4)/B4</f>
        <v>-0.41113791716928028</v>
      </c>
      <c r="H4" s="222">
        <f t="shared" ref="H4:H12" si="1">(F4-C4)/C4</f>
        <v>-0.14508278689420431</v>
      </c>
      <c r="N4" s="236" t="s">
        <v>1303</v>
      </c>
      <c r="O4" s="234">
        <f>O2-O3</f>
        <v>52430000</v>
      </c>
      <c r="P4" s="234">
        <f>P2-P3</f>
        <v>658575456380.95215</v>
      </c>
      <c r="Q4" s="235">
        <f>P4/K15</f>
        <v>5.6702708640756341E-2</v>
      </c>
      <c r="R4" s="235">
        <f>O4/J15</f>
        <v>8.5343220710883794E-2</v>
      </c>
    </row>
    <row r="5" spans="1:18" ht="21" x14ac:dyDescent="0.55000000000000004">
      <c r="A5" s="145" t="s">
        <v>1059</v>
      </c>
      <c r="B5" s="249">
        <v>19480320</v>
      </c>
      <c r="C5" s="144">
        <v>3399730454674.2856</v>
      </c>
      <c r="D5" s="146" t="s">
        <v>1059</v>
      </c>
      <c r="E5" s="144">
        <f>SUM('بودجه 1404'!AF10:AF63)</f>
        <v>14544000</v>
      </c>
      <c r="F5" s="144">
        <f>SUM('بودجه 1404'!AG10:AG63)</f>
        <v>2973452721714.2856</v>
      </c>
      <c r="G5" s="222">
        <f t="shared" si="0"/>
        <v>-0.25340035481963336</v>
      </c>
      <c r="H5" s="222">
        <f t="shared" si="1"/>
        <v>-0.12538574414742534</v>
      </c>
      <c r="N5" s="231"/>
      <c r="O5" s="234"/>
      <c r="P5" s="234"/>
      <c r="Q5" s="235" t="s">
        <v>1299</v>
      </c>
      <c r="R5" s="235" t="s">
        <v>1300</v>
      </c>
    </row>
    <row r="6" spans="1:18" ht="21" x14ac:dyDescent="0.55000000000000004">
      <c r="A6" s="145" t="s">
        <v>1060</v>
      </c>
      <c r="B6" s="249">
        <v>700729760</v>
      </c>
      <c r="C6" s="144">
        <v>5164223984480</v>
      </c>
      <c r="D6" s="146" t="s">
        <v>1066</v>
      </c>
      <c r="E6" s="144">
        <f>SUM('بودجه 1404'!AF64:AF177)</f>
        <v>545810000</v>
      </c>
      <c r="F6" s="144">
        <f>SUM('بودجه 1404'!AG64:AG177)</f>
        <v>5024200596380.9521</v>
      </c>
      <c r="G6" s="222">
        <f t="shared" si="0"/>
        <v>-0.221083460191558</v>
      </c>
      <c r="H6" s="222">
        <f t="shared" si="1"/>
        <v>-2.7114119859994259E-2</v>
      </c>
      <c r="N6" s="236" t="s">
        <v>1304</v>
      </c>
      <c r="O6" s="234">
        <f>SUM('بودجه 1404'!AF4:AF9)</f>
        <v>1405920</v>
      </c>
      <c r="P6" s="234">
        <f>SUM('بودجه 1404'!AG4:AG9)</f>
        <v>524155641600</v>
      </c>
      <c r="Q6" s="235">
        <f>P6/K15</f>
        <v>4.5129292839697632E-2</v>
      </c>
      <c r="R6" s="235">
        <f>O6/J15</f>
        <v>2.2884940084273459E-3</v>
      </c>
    </row>
    <row r="7" spans="1:18" ht="21" x14ac:dyDescent="0.55000000000000004">
      <c r="A7" s="145" t="s">
        <v>1061</v>
      </c>
      <c r="B7" s="249">
        <v>12176640</v>
      </c>
      <c r="C7" s="144">
        <v>1535938837302.8572</v>
      </c>
      <c r="D7" s="145" t="s">
        <v>1061</v>
      </c>
      <c r="E7" s="144">
        <f>SUM('بودجه 1404'!AF178:AF195)</f>
        <v>9656400</v>
      </c>
      <c r="F7" s="144">
        <f>SUM('بودجه 1404'!AG178:AG195)</f>
        <v>2216055649142.8574</v>
      </c>
      <c r="G7" s="222">
        <f t="shared" si="0"/>
        <v>-0.2069733522548092</v>
      </c>
      <c r="H7" s="222">
        <f t="shared" si="1"/>
        <v>0.44280201484734932</v>
      </c>
      <c r="N7" s="236" t="s">
        <v>1305</v>
      </c>
      <c r="O7" s="234">
        <f>SUM('بودجه 1404'!AF216:AF218)</f>
        <v>420000</v>
      </c>
      <c r="P7" s="234">
        <f>SUM('بودجه 1404'!AG216:AG218)</f>
        <v>54687498000</v>
      </c>
      <c r="Q7" s="235">
        <f>P6/K15</f>
        <v>4.5129292839697632E-2</v>
      </c>
      <c r="R7" s="235">
        <f>O7/J15</f>
        <v>6.8365730876542431E-4</v>
      </c>
    </row>
    <row r="8" spans="1:18" ht="21" x14ac:dyDescent="0.55000000000000004">
      <c r="A8" s="145" t="s">
        <v>1062</v>
      </c>
      <c r="B8" s="249">
        <v>49556217.600000001</v>
      </c>
      <c r="C8" s="144">
        <v>535945810941.25714</v>
      </c>
      <c r="D8" s="146" t="s">
        <v>1067</v>
      </c>
      <c r="E8" s="144">
        <f>SUM('بودجه 1404'!AF196:AF213)</f>
        <v>29990560</v>
      </c>
      <c r="F8" s="144">
        <f>SUM('بودجه 1404'!AG196:AG213)</f>
        <v>511688774034.28577</v>
      </c>
      <c r="G8" s="222">
        <f t="shared" si="0"/>
        <v>-0.3948174123765249</v>
      </c>
      <c r="H8" s="222">
        <f t="shared" si="1"/>
        <v>-4.5260241635940487E-2</v>
      </c>
      <c r="N8" s="231"/>
      <c r="O8" s="234"/>
      <c r="P8" s="234"/>
      <c r="Q8" s="235" t="s">
        <v>1299</v>
      </c>
      <c r="R8" s="235" t="s">
        <v>1300</v>
      </c>
    </row>
    <row r="9" spans="1:18" ht="21" x14ac:dyDescent="0.55000000000000004">
      <c r="A9" s="145" t="s">
        <v>1063</v>
      </c>
      <c r="B9" s="249">
        <v>2880000</v>
      </c>
      <c r="C9" s="144">
        <v>40714272000</v>
      </c>
      <c r="D9" s="145" t="s">
        <v>1063</v>
      </c>
      <c r="E9" s="144">
        <f>SUM('بودجه 1404'!AF214:AF215)</f>
        <v>12240000</v>
      </c>
      <c r="F9" s="144">
        <f>SUM('بودجه 1404'!AG214:AG215)</f>
        <v>278035690285.71423</v>
      </c>
      <c r="G9" s="222">
        <f t="shared" si="0"/>
        <v>3.25</v>
      </c>
      <c r="H9" s="222">
        <f t="shared" si="1"/>
        <v>5.8289490792249516</v>
      </c>
      <c r="N9" s="236" t="s">
        <v>1306</v>
      </c>
      <c r="O9" s="234">
        <f>SUM('بودجه 1404'!AF10:AF63)</f>
        <v>14544000</v>
      </c>
      <c r="P9" s="234">
        <f>SUM('بودجه 1404'!AG10:AG63)</f>
        <v>2973452721714.2856</v>
      </c>
      <c r="Q9" s="235">
        <f>P9/K15</f>
        <v>0.2560113980908833</v>
      </c>
      <c r="R9" s="235">
        <f>O9/J15</f>
        <v>2.3674075949248408E-2</v>
      </c>
    </row>
    <row r="10" spans="1:18" ht="21" x14ac:dyDescent="0.55000000000000004">
      <c r="A10" s="145" t="s">
        <v>1064</v>
      </c>
      <c r="B10" s="249">
        <v>518400</v>
      </c>
      <c r="C10" s="144">
        <v>60750008640</v>
      </c>
      <c r="D10" s="145" t="s">
        <v>1064</v>
      </c>
      <c r="E10" s="144">
        <f>SUM('بودجه 1404'!AF216:AF218)</f>
        <v>420000</v>
      </c>
      <c r="F10" s="144">
        <f>SUM('بودجه 1404'!AG216:AG218)</f>
        <v>54687498000</v>
      </c>
      <c r="G10" s="222">
        <f t="shared" si="0"/>
        <v>-0.18981481481481483</v>
      </c>
      <c r="H10" s="222">
        <f t="shared" si="1"/>
        <v>-9.9794399634179215E-2</v>
      </c>
      <c r="N10" s="236" t="s">
        <v>1307</v>
      </c>
      <c r="O10" s="234">
        <f>SUM('بودجه 1404'!AF48:AF63)</f>
        <v>1068000</v>
      </c>
      <c r="P10" s="234">
        <f>SUM('بودجه 1404'!AG48:AG63)</f>
        <v>541250721714.28577</v>
      </c>
      <c r="Q10" s="235">
        <f>P10/K15</f>
        <v>4.6601162672560072E-2</v>
      </c>
      <c r="R10" s="235">
        <f>O10/J15</f>
        <v>1.7384428708606503E-3</v>
      </c>
    </row>
    <row r="11" spans="1:18" ht="21" x14ac:dyDescent="0.55000000000000004">
      <c r="A11" s="145" t="s">
        <v>1065</v>
      </c>
      <c r="B11" s="249">
        <v>1157760</v>
      </c>
      <c r="C11" s="144">
        <v>95652463680</v>
      </c>
      <c r="D11" s="145" t="s">
        <v>1065</v>
      </c>
      <c r="E11" s="144">
        <f>SUM('بودجه 1404'!AF219:AF221)</f>
        <v>276000</v>
      </c>
      <c r="F11" s="144">
        <f>SUM('بودجه 1404'!AG219:AG221)</f>
        <v>32256000000</v>
      </c>
      <c r="G11" s="222">
        <f t="shared" si="0"/>
        <v>-0.761608623548922</v>
      </c>
      <c r="H11" s="222">
        <f t="shared" si="1"/>
        <v>-0.66277920338873175</v>
      </c>
      <c r="N11" s="236" t="s">
        <v>1308</v>
      </c>
      <c r="O11" s="234">
        <f>SUM('بودجه 1404'!AF10:AF47)</f>
        <v>13476000</v>
      </c>
      <c r="P11" s="234">
        <f>SUM('بودجه 1404'!AG10:AG47)</f>
        <v>2432202000000</v>
      </c>
      <c r="Q11" s="235">
        <f>P11/K15</f>
        <v>0.20941023541832324</v>
      </c>
      <c r="R11" s="235">
        <f>O11/J15</f>
        <v>2.1935633078387758E-2</v>
      </c>
    </row>
    <row r="12" spans="1:18" ht="21" x14ac:dyDescent="0.55000000000000004">
      <c r="A12" s="145" t="s">
        <v>1277</v>
      </c>
      <c r="B12" s="144">
        <v>97525920</v>
      </c>
      <c r="C12" s="144">
        <v>1807647319062.8572</v>
      </c>
      <c r="D12" s="145" t="s">
        <v>1276</v>
      </c>
      <c r="E12" s="144">
        <f>'محصولات جدید'!F92</f>
        <v>106794160</v>
      </c>
      <c r="F12" s="144">
        <f>'محصولات جدید'!G92</f>
        <v>2991131049729.5234</v>
      </c>
      <c r="G12" s="222">
        <f t="shared" si="0"/>
        <v>9.5033607475838222E-2</v>
      </c>
      <c r="H12" s="222">
        <f t="shared" si="1"/>
        <v>0.65470942157025547</v>
      </c>
      <c r="N12" s="231"/>
      <c r="O12" s="234"/>
      <c r="P12" s="234"/>
      <c r="Q12" s="235" t="s">
        <v>1299</v>
      </c>
      <c r="R12" s="235" t="s">
        <v>1300</v>
      </c>
    </row>
    <row r="13" spans="1:18" x14ac:dyDescent="0.25">
      <c r="E13" s="144"/>
      <c r="F13" s="144"/>
      <c r="N13" s="236" t="s">
        <v>1309</v>
      </c>
      <c r="O13" s="234">
        <f>SUM('بودجه 1404'!AF196:AF213)</f>
        <v>29990560</v>
      </c>
      <c r="P13" s="234">
        <f>SUM('بودجه 1404'!AG196:AG213)</f>
        <v>511688774034.28577</v>
      </c>
      <c r="Q13" s="235">
        <f>P13/K15</f>
        <v>4.4055907622571229E-2</v>
      </c>
      <c r="R13" s="235">
        <f>O13/J15</f>
        <v>4.8817298899923769E-2</v>
      </c>
    </row>
    <row r="14" spans="1:18" x14ac:dyDescent="0.45">
      <c r="I14" s="242"/>
      <c r="J14" s="243" t="s">
        <v>1290</v>
      </c>
      <c r="K14" s="243" t="s">
        <v>1291</v>
      </c>
      <c r="N14" s="236" t="s">
        <v>1310</v>
      </c>
      <c r="O14" s="234">
        <f>SUM('بودجه 1404'!AF196:AF205)</f>
        <v>17868000</v>
      </c>
      <c r="P14" s="234">
        <f>SUM('بودجه 1404'!AG196:AG205)</f>
        <v>222193296000</v>
      </c>
      <c r="Q14" s="235">
        <f>P14/K15</f>
        <v>1.9130627482311577E-2</v>
      </c>
      <c r="R14" s="235">
        <f>O14/J15</f>
        <v>2.9084735221477621E-2</v>
      </c>
    </row>
    <row r="15" spans="1:18" ht="39" x14ac:dyDescent="0.25">
      <c r="A15" s="237" t="s">
        <v>1283</v>
      </c>
      <c r="B15" s="251" t="s">
        <v>1288</v>
      </c>
      <c r="C15" s="238" t="s">
        <v>1289</v>
      </c>
      <c r="D15" s="237" t="s">
        <v>1294</v>
      </c>
      <c r="E15" s="237" t="s">
        <v>1283</v>
      </c>
      <c r="F15" s="238" t="s">
        <v>1292</v>
      </c>
      <c r="G15" s="238" t="s">
        <v>1293</v>
      </c>
      <c r="I15" s="244" t="s">
        <v>1034</v>
      </c>
      <c r="J15" s="234">
        <f>'بودجه 1404'!B331</f>
        <v>614342880</v>
      </c>
      <c r="K15" s="234">
        <f>'بودجه 1404'!C331</f>
        <v>11614532571158.096</v>
      </c>
      <c r="N15" s="236" t="s">
        <v>1311</v>
      </c>
      <c r="O15" s="234">
        <f>SUM('بودجه 1404'!AF196:AF208)</f>
        <v>18190560</v>
      </c>
      <c r="P15" s="234">
        <f>SUM('بودجه 1404'!AG196:AG208)</f>
        <v>251906728320</v>
      </c>
      <c r="Q15" s="235">
        <f>P15/K15</f>
        <v>2.1688925213017175E-2</v>
      </c>
      <c r="R15" s="235">
        <f>O15/J15</f>
        <v>2.9609784034609468E-2</v>
      </c>
    </row>
    <row r="16" spans="1:18" x14ac:dyDescent="0.25">
      <c r="A16" s="239" t="s">
        <v>459</v>
      </c>
      <c r="B16" s="240">
        <v>59739840</v>
      </c>
      <c r="C16" s="240">
        <v>2658802096799.9995</v>
      </c>
      <c r="D16" s="222">
        <f>(F16-B16)/B16</f>
        <v>0.44509794468816788</v>
      </c>
      <c r="E16" s="239" t="s">
        <v>459</v>
      </c>
      <c r="F16" s="240">
        <f>SUM('بودجه 1404'!AF7,'بودجه 1404'!AF48,'بودجه 1404'!AF49,'بودجه 1404'!AF50,'بودجه 1404'!AF51,'بودجه 1404'!AF52,'بودجه 1404'!AF53,'بودجه 1404'!AF54,'بودجه 1404'!AF55,'بودجه 1404'!AF56,'بودجه 1404'!AF57,'بودجه 1404'!AF58,'بودجه 1404'!AF59,'بودجه 1404'!AF60,'بودجه 1404'!AF61,'بودجه 1404'!AF63,'بودجه 1404'!AF62,'بودجه 1404'!AF158,'بودجه 1404'!AF159,'بودجه 1404'!AF160,'بودجه 1404'!AF161,'بودجه 1404'!AF162,'بودجه 1404'!AF163,'بودجه 1404'!AF164,'بودجه 1404'!AF165,'بودجه 1404'!AF166,'بودجه 1404'!AF167,'بودجه 1404'!AF168,'بودجه 1404'!AF169,'بودجه 1404'!AF170,'بودجه 1404'!AF171,'بودجه 1404'!AF172,'بودجه 1404'!AF173,'بودجه 1404'!AF174,'بودجه 1404'!AF175,'بودجه 1404'!AF176,'بودجه 1404'!AF177,'بودجه 1404'!AF183,'بودجه 1404'!AF184,'بودجه 1404'!AF185,'بودجه 1404'!AF186,'بودجه 1404'!AF187,'بودجه 1404'!AF188,'بودجه 1404'!AF189,'بودجه 1404'!AF190,'بودجه 1404'!AF191,'بودجه 1404'!AF192,'بودجه 1404'!AF193,'بودجه 1404'!AF194,'بودجه 1404'!AF195,'بودجه 1404'!AF209,'بودجه 1404'!AF210,'بودجه 1404'!AF211,'بودجه 1404'!AF212,'بودجه 1404'!AF213,'بودجه 1404'!AF214,'بودجه 1404'!AF215,'بودجه 1404'!AF216,'بودجه 1404'!AF217,'بودجه 1404'!AF218,)</f>
        <v>86329920</v>
      </c>
      <c r="G16" s="240">
        <f>SUM('بودجه 1404'!AG7,'بودجه 1404'!AG48,'بودجه 1404'!AG49,'بودجه 1404'!AG50,'بودجه 1404'!AG51,'بودجه 1404'!AG52,'بودجه 1404'!AG53,'بودجه 1404'!AG54,'بودجه 1404'!AG55,'بودجه 1404'!AG56,'بودجه 1404'!AG57,'بودجه 1404'!AG58,'بودجه 1404'!AG59,'بودجه 1404'!AG60,'بودجه 1404'!AG61,'بودجه 1404'!AG63,'بودجه 1404'!AG62,'بودجه 1404'!AG158,'بودجه 1404'!AG159,'بودجه 1404'!AG160,'بودجه 1404'!AG161,'بودجه 1404'!AG162,'بودجه 1404'!AG163,'بودجه 1404'!AG164,'بودجه 1404'!AG165,'بودجه 1404'!AG166,'بودجه 1404'!AG167,'بودجه 1404'!AG168,'بودجه 1404'!AG169,'بودجه 1404'!AG170,'بودجه 1404'!AG171,'بودجه 1404'!AG172,'بودجه 1404'!AG173,'بودجه 1404'!AG174,'بودجه 1404'!AG175,'بودجه 1404'!AG176,'بودجه 1404'!AG177,'بودجه 1404'!AG183,'بودجه 1404'!AG184,'بودجه 1404'!AG185,'بودجه 1404'!AG186,'بودجه 1404'!AG187,'بودجه 1404'!AG188,'بودجه 1404'!AG189,'بودجه 1404'!AG190,'بودجه 1404'!AG191,'بودجه 1404'!AG192,'بودجه 1404'!AG193,'بودجه 1404'!AG194,'بودجه 1404'!AG195,'بودجه 1404'!AG209,'بودجه 1404'!AG210,'بودجه 1404'!AG211,'بودجه 1404'!AG212,'بودجه 1404'!AG213,'بودجه 1404'!AG214,'بودجه 1404'!AG215,'بودجه 1404'!AG216,'بودجه 1404'!AG217,'بودجه 1404'!AG218,)</f>
        <v>3806506702838.0957</v>
      </c>
      <c r="N16" s="236" t="s">
        <v>1312</v>
      </c>
      <c r="O16" s="234">
        <f>SUM('بودجه 1404'!AF209:AF213)</f>
        <v>11800000</v>
      </c>
      <c r="P16" s="234">
        <f>SUM('بودجه 1404'!AG209:AG213)</f>
        <v>259782045714.28571</v>
      </c>
      <c r="Q16" s="235">
        <f>P16/K15</f>
        <v>2.2366982409554051E-2</v>
      </c>
      <c r="R16" s="235">
        <f>O16/J15</f>
        <v>1.9207514865314301E-2</v>
      </c>
    </row>
    <row r="17" spans="1:18" x14ac:dyDescent="0.25">
      <c r="A17" s="239" t="s">
        <v>1284</v>
      </c>
      <c r="B17" s="240">
        <v>22118400</v>
      </c>
      <c r="C17" s="240">
        <v>1290489875382.8572</v>
      </c>
      <c r="D17" s="222">
        <f t="shared" ref="D17:D25" si="2">(F17-B17)/B17</f>
        <v>0.96940104166666663</v>
      </c>
      <c r="E17" s="239" t="s">
        <v>1284</v>
      </c>
      <c r="F17" s="240">
        <f>SUM('بودجه 1404'!AF160,'بودجه 1404'!AF161,'بودجه 1404'!AF163,'بودجه 1404'!AF183,'بودجه 1404'!AF184,'بودجه 1404'!AF188,'بودجه 1404'!AF189,'بودجه 1404'!AF190,'بودجه 1404'!AF191)</f>
        <v>43560000</v>
      </c>
      <c r="G17" s="240">
        <f>SUM('بودجه 1404'!AG160,'بودجه 1404'!AG161,'بودجه 1404'!AG163,'بودجه 1404'!AG183,'بودجه 1404'!AG184,'بودجه 1404'!AG188,'بودجه 1404'!AG189,'بودجه 1404'!AG190,'بودجه 1404'!AG191)</f>
        <v>2164191064000</v>
      </c>
      <c r="N17" s="231"/>
      <c r="O17" s="234"/>
      <c r="P17" s="234"/>
      <c r="Q17" s="235" t="s">
        <v>1299</v>
      </c>
      <c r="R17" s="235" t="s">
        <v>1300</v>
      </c>
    </row>
    <row r="18" spans="1:18" x14ac:dyDescent="0.25">
      <c r="A18" s="239" t="s">
        <v>1285</v>
      </c>
      <c r="B18" s="240">
        <v>47989440</v>
      </c>
      <c r="C18" s="240">
        <v>1414597911017.1428</v>
      </c>
      <c r="D18" s="222">
        <f t="shared" si="2"/>
        <v>-0.10876392806417412</v>
      </c>
      <c r="E18" s="239" t="s">
        <v>1285</v>
      </c>
      <c r="F18" s="240">
        <f>F16-F17</f>
        <v>42769920</v>
      </c>
      <c r="G18" s="240">
        <f>G16-G17</f>
        <v>1642315638838.0957</v>
      </c>
      <c r="N18" s="236" t="s">
        <v>1313</v>
      </c>
      <c r="O18" s="234">
        <f>SUM('بودجه 1404'!AF219:AF221)</f>
        <v>276000</v>
      </c>
      <c r="P18" s="234">
        <f>SUM('بودجه 1404'!AG219:AG221)</f>
        <v>32256000000</v>
      </c>
      <c r="Q18" s="235">
        <f>P18/K15</f>
        <v>2.7772103442285775E-3</v>
      </c>
      <c r="R18" s="235">
        <f>O18/J15</f>
        <v>4.4926051718870738E-4</v>
      </c>
    </row>
    <row r="19" spans="1:18" x14ac:dyDescent="0.25">
      <c r="A19" s="239" t="s">
        <v>1286</v>
      </c>
      <c r="B19" s="240">
        <v>729146777.60000002</v>
      </c>
      <c r="C19" s="240">
        <v>8787260634118.4004</v>
      </c>
      <c r="D19" s="222">
        <f t="shared" si="2"/>
        <v>-0.27584818829212365</v>
      </c>
      <c r="E19" s="239" t="s">
        <v>1286</v>
      </c>
      <c r="F19" s="240">
        <f>SUM('بودجه 1404'!AF4,'بودجه 1404'!AF5,'بودجه 1404'!AF6,'بودجه 1404'!AF8:AF14,'بودجه 1404'!AF15:AF21,'بودجه 1404'!AF22:AF27,'بودجه 1404'!AF28:AF47,'بودجه 1404'!AF64:AF157,'بودجه 1404'!AF178:AF182,'بودجه 1404'!AF196:AF208,'بودجه 1404'!AF219:AF221)</f>
        <v>528012960</v>
      </c>
      <c r="G19" s="240">
        <f>SUM('بودجه 1404'!AG4,'بودجه 1404'!AG5,'بودجه 1404'!AG6,'بودجه 1404'!AG8:AG14,'بودجه 1404'!AG15:AG21,'بودجه 1404'!AG22:AG27,'بودجه 1404'!AG28:AG47,'بودجه 1404'!AG64:AG157,'بودجه 1404'!AG178:AG182,'بودجه 1404'!AG196:AG208,'بودجه 1404'!AG219:AG221)</f>
        <v>7808025868320</v>
      </c>
      <c r="N19" s="231"/>
      <c r="O19" s="234"/>
      <c r="P19" s="234"/>
      <c r="Q19" s="235" t="s">
        <v>1299</v>
      </c>
      <c r="R19" s="235" t="s">
        <v>1300</v>
      </c>
    </row>
    <row r="20" spans="1:18" x14ac:dyDescent="0.25">
      <c r="A20" s="241" t="s">
        <v>1287</v>
      </c>
      <c r="B20" s="223">
        <f>B16+B19</f>
        <v>788886617.60000002</v>
      </c>
      <c r="C20" s="223">
        <f>C16+C19</f>
        <v>11446062730918.4</v>
      </c>
      <c r="D20" s="222">
        <f t="shared" si="2"/>
        <v>-0.22125326213671598</v>
      </c>
      <c r="E20" s="241" t="s">
        <v>1287</v>
      </c>
      <c r="F20" s="223">
        <f>F16+F19</f>
        <v>614342880</v>
      </c>
      <c r="G20" s="223">
        <f>G16+G19</f>
        <v>11614532571158.096</v>
      </c>
      <c r="N20" s="236" t="s">
        <v>1314</v>
      </c>
      <c r="O20" s="234">
        <f>SUM('بودجه 1404'!AF178:AF195)</f>
        <v>9656400</v>
      </c>
      <c r="P20" s="234">
        <f>SUM('بودجه 1404'!AG178:AG195)</f>
        <v>2216055649142.8574</v>
      </c>
      <c r="Q20" s="235">
        <f>P20/K15</f>
        <v>0.1908002440533767</v>
      </c>
      <c r="R20" s="235">
        <f>O20/J15</f>
        <v>1.5718258181815339E-2</v>
      </c>
    </row>
    <row r="21" spans="1:18" x14ac:dyDescent="0.45">
      <c r="A21" s="224"/>
      <c r="B21" s="252"/>
      <c r="C21" s="224"/>
      <c r="D21" s="224"/>
      <c r="E21" s="224"/>
      <c r="F21" s="224"/>
      <c r="G21" s="224"/>
      <c r="N21" s="236" t="s">
        <v>1315</v>
      </c>
      <c r="O21" s="234">
        <f>SUM('بودجه 1404'!AF183:AF195)</f>
        <v>8346000</v>
      </c>
      <c r="P21" s="234">
        <f>SUM('بودجه 1404'!AG183:AG195)</f>
        <v>1998999649142.8572</v>
      </c>
      <c r="Q21" s="235">
        <f>P21/K15</f>
        <v>0.17211193277867187</v>
      </c>
      <c r="R21" s="235">
        <f>O21/J15</f>
        <v>1.3585247378467218E-2</v>
      </c>
    </row>
    <row r="22" spans="1:18" ht="54.75" customHeight="1" x14ac:dyDescent="0.45">
      <c r="A22" s="225"/>
      <c r="B22" s="251" t="s">
        <v>1288</v>
      </c>
      <c r="C22" s="238" t="s">
        <v>1289</v>
      </c>
      <c r="D22" s="237" t="s">
        <v>1294</v>
      </c>
      <c r="E22" s="225"/>
      <c r="F22" s="238" t="s">
        <v>1292</v>
      </c>
      <c r="G22" s="238" t="s">
        <v>1293</v>
      </c>
      <c r="N22" s="236" t="s">
        <v>1317</v>
      </c>
      <c r="O22" s="234">
        <f>SUM('بودجه 1404'!AF178:AF182)</f>
        <v>1310400</v>
      </c>
      <c r="P22" s="234">
        <f>SUM('بودجه 1404'!AG178:AG182)</f>
        <v>217056000000</v>
      </c>
      <c r="Q22" s="235">
        <f>P22/K15</f>
        <v>1.8688311274704803E-2</v>
      </c>
      <c r="R22" s="235">
        <f>O22/J15</f>
        <v>2.1330108033481236E-3</v>
      </c>
    </row>
    <row r="23" spans="1:18" x14ac:dyDescent="0.25">
      <c r="A23" s="237" t="s">
        <v>1295</v>
      </c>
      <c r="B23" s="226">
        <v>9936000</v>
      </c>
      <c r="C23" s="226">
        <v>1227329177142.8572</v>
      </c>
      <c r="D23" s="222">
        <f t="shared" si="2"/>
        <v>-0.20289855072463769</v>
      </c>
      <c r="E23" s="237" t="s">
        <v>1295</v>
      </c>
      <c r="F23" s="226">
        <f>SUM('بودجه 1404'!AF183,'بودجه 1404'!AF184,'بودجه 1404'!AF188,'بودجه 1404'!AF189,'بودجه 1404'!AF190,'بودجه 1404'!AF191)</f>
        <v>7920000</v>
      </c>
      <c r="G23" s="226">
        <f>SUM('بودجه 1404'!AG183,'بودجه 1404'!AG184,'بودجه 1404'!AG188,'بودجه 1404'!AG189,'بودجه 1404'!AG190,'بودجه 1404'!AG191)</f>
        <v>1831248880000</v>
      </c>
      <c r="N23" s="231"/>
      <c r="O23" s="234"/>
      <c r="P23" s="234"/>
      <c r="Q23" s="235" t="s">
        <v>1299</v>
      </c>
      <c r="R23" s="235" t="s">
        <v>1300</v>
      </c>
    </row>
    <row r="24" spans="1:18" x14ac:dyDescent="0.25">
      <c r="A24" s="237" t="s">
        <v>1296</v>
      </c>
      <c r="B24" s="226">
        <v>2240640</v>
      </c>
      <c r="C24" s="226">
        <v>308609660160</v>
      </c>
      <c r="D24" s="222">
        <f t="shared" si="2"/>
        <v>-0.22504284490145673</v>
      </c>
      <c r="E24" s="237" t="s">
        <v>1296</v>
      </c>
      <c r="F24" s="226">
        <f>SUM('بودجه 1404'!AF178,'بودجه 1404'!AF179,'بودجه 1404'!AF180,'بودجه 1404'!AF181,'بودجه 1404'!AF182,'بودجه 1404'!AF185,'بودجه 1404'!AF187,'بودجه 1404'!AF192,'بودجه 1404'!AF193,'بودجه 1404'!AF194,'بودجه 1404'!AF195)</f>
        <v>1736400</v>
      </c>
      <c r="G24" s="226">
        <f>SUM('بودجه 1404'!AG178,'بودجه 1404'!AG179,'بودجه 1404'!AG180,'بودجه 1404'!AG181,'بودجه 1404'!AG182,'بودجه 1404'!AG185,'بودجه 1404'!AG187,'بودجه 1404'!AG192,'بودجه 1404'!AG193,'بودجه 1404'!AG194,'بودجه 1404'!AG195)</f>
        <v>384806769142.85712</v>
      </c>
      <c r="N24" s="236" t="s">
        <v>1063</v>
      </c>
      <c r="O24" s="234">
        <f>SUM('بودجه 1404'!AF214:AF215)</f>
        <v>12240000</v>
      </c>
      <c r="P24" s="234">
        <f>SUM('بودجه 1404'!AG214:AG215)</f>
        <v>278035690285.71423</v>
      </c>
      <c r="Q24" s="235">
        <f>P24/K15</f>
        <v>2.3938603519538026E-2</v>
      </c>
      <c r="R24" s="235">
        <f>O24/J15</f>
        <v>1.9923727284020937E-2</v>
      </c>
    </row>
    <row r="25" spans="1:18" x14ac:dyDescent="0.25">
      <c r="A25" s="241" t="s">
        <v>1287</v>
      </c>
      <c r="B25" s="223">
        <v>12176640</v>
      </c>
      <c r="C25" s="223">
        <v>1535938837302.8572</v>
      </c>
      <c r="D25" s="222">
        <f t="shared" si="2"/>
        <v>-0.2069733522548092</v>
      </c>
      <c r="E25" s="227" t="s">
        <v>1287</v>
      </c>
      <c r="F25" s="223">
        <f>F23+F24</f>
        <v>9656400</v>
      </c>
      <c r="G25" s="223">
        <f>G23+G24</f>
        <v>2216055649142.8569</v>
      </c>
      <c r="N25" s="231"/>
      <c r="O25" s="234"/>
      <c r="P25" s="234"/>
      <c r="Q25" s="235" t="s">
        <v>1299</v>
      </c>
      <c r="R25" s="235" t="s">
        <v>1300</v>
      </c>
    </row>
    <row r="26" spans="1:18" x14ac:dyDescent="0.25">
      <c r="N26" s="236" t="s">
        <v>1316</v>
      </c>
      <c r="O26" s="234">
        <f>F16</f>
        <v>86329920</v>
      </c>
      <c r="P26" s="234">
        <f>G16</f>
        <v>3806506702838.0957</v>
      </c>
      <c r="Q26" s="235">
        <f>P26/K15</f>
        <v>0.32773653864389185</v>
      </c>
      <c r="R26" s="235">
        <f>O26/J15</f>
        <v>0.14052400184079614</v>
      </c>
    </row>
  </sheetData>
  <mergeCells count="3">
    <mergeCell ref="A1:C1"/>
    <mergeCell ref="D1:F1"/>
    <mergeCell ref="G2:H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5"/>
  <sheetViews>
    <sheetView rightToLeft="1" workbookViewId="0">
      <selection activeCell="D10" sqref="D10"/>
    </sheetView>
  </sheetViews>
  <sheetFormatPr defaultRowHeight="15" x14ac:dyDescent="0.25"/>
  <cols>
    <col min="2" max="3" width="17.5703125" bestFit="1" customWidth="1"/>
    <col min="4" max="4" width="17.5703125" customWidth="1"/>
    <col min="5" max="5" width="9.140625" customWidth="1"/>
    <col min="6" max="6" width="21.42578125" style="250" bestFit="1" customWidth="1"/>
    <col min="7" max="7" width="17.5703125" bestFit="1" customWidth="1"/>
    <col min="8" max="8" width="14.85546875" customWidth="1"/>
    <col min="9" max="10" width="17.5703125" bestFit="1" customWidth="1"/>
    <col min="11" max="18" width="14.85546875" customWidth="1"/>
    <col min="19" max="28" width="16.42578125" customWidth="1"/>
    <col min="29" max="29" width="14.85546875" bestFit="1" customWidth="1"/>
    <col min="30" max="31" width="28.42578125" bestFit="1" customWidth="1"/>
  </cols>
  <sheetData>
    <row r="1" spans="1:33" ht="31.5" x14ac:dyDescent="0.4">
      <c r="A1" s="301" t="s">
        <v>1388</v>
      </c>
      <c r="B1" s="301" t="s">
        <v>1405</v>
      </c>
      <c r="C1" s="301" t="s">
        <v>1407</v>
      </c>
      <c r="D1" s="301" t="s">
        <v>1447</v>
      </c>
      <c r="E1" s="315" t="s">
        <v>1448</v>
      </c>
      <c r="F1" s="311" t="s">
        <v>1418</v>
      </c>
      <c r="G1" s="306" t="s">
        <v>1419</v>
      </c>
      <c r="H1" s="306" t="s">
        <v>1422</v>
      </c>
      <c r="I1" s="306" t="s">
        <v>1423</v>
      </c>
      <c r="J1" s="306" t="s">
        <v>1425</v>
      </c>
      <c r="K1" s="306" t="s">
        <v>1426</v>
      </c>
      <c r="L1" s="313" t="s">
        <v>1427</v>
      </c>
      <c r="M1" s="313" t="s">
        <v>1428</v>
      </c>
      <c r="N1" s="306" t="s">
        <v>1429</v>
      </c>
      <c r="O1" s="306" t="s">
        <v>1430</v>
      </c>
      <c r="P1" s="306" t="s">
        <v>1431</v>
      </c>
      <c r="Q1" s="306" t="s">
        <v>1432</v>
      </c>
      <c r="R1" s="313" t="s">
        <v>1433</v>
      </c>
      <c r="S1" s="313" t="s">
        <v>1434</v>
      </c>
      <c r="T1" s="306" t="s">
        <v>1435</v>
      </c>
      <c r="U1" s="306" t="s">
        <v>1436</v>
      </c>
      <c r="V1" s="313" t="s">
        <v>1437</v>
      </c>
      <c r="W1" s="313" t="s">
        <v>1438</v>
      </c>
      <c r="X1" s="313" t="s">
        <v>1439</v>
      </c>
      <c r="Y1" s="313" t="s">
        <v>1440</v>
      </c>
      <c r="Z1" s="313" t="s">
        <v>1441</v>
      </c>
      <c r="AA1" s="313" t="s">
        <v>1442</v>
      </c>
      <c r="AB1" s="313" t="s">
        <v>1443</v>
      </c>
      <c r="AC1" s="313" t="s">
        <v>1444</v>
      </c>
      <c r="AD1" s="306" t="s">
        <v>1445</v>
      </c>
      <c r="AE1" s="306" t="s">
        <v>1446</v>
      </c>
    </row>
    <row r="2" spans="1:33" ht="18.75" x14ac:dyDescent="0.25">
      <c r="A2" s="200" t="s">
        <v>1389</v>
      </c>
      <c r="B2" s="302">
        <f>'بودجه 1404'!$C$336</f>
        <v>12319954961464.096</v>
      </c>
      <c r="C2" s="302">
        <f>E2*B2</f>
        <v>5174381083814.9199</v>
      </c>
      <c r="D2" s="302">
        <f t="shared" ref="D2:D17" si="0">E2*$C$33</f>
        <v>260612661.12</v>
      </c>
      <c r="E2" s="304">
        <v>0.42</v>
      </c>
      <c r="F2" s="302">
        <f>E2*C21</f>
        <v>12973820.58</v>
      </c>
      <c r="G2" s="302">
        <f>B21*E2</f>
        <v>255431811886.56201</v>
      </c>
      <c r="H2" s="302">
        <f>E2*C22</f>
        <v>17958936.492000002</v>
      </c>
      <c r="I2" s="302">
        <f>E2*B22</f>
        <v>352720135186.94672</v>
      </c>
      <c r="J2" s="302">
        <f>E2*C23</f>
        <v>18187349.292000003</v>
      </c>
      <c r="K2" s="302">
        <f>E2*B23</f>
        <v>355893809316.86676</v>
      </c>
      <c r="L2" s="302">
        <f>E2*C24</f>
        <v>17660417.292000003</v>
      </c>
      <c r="M2" s="302">
        <f>E2*B24</f>
        <v>342731795122.94678</v>
      </c>
      <c r="N2" s="302">
        <f>E2*C25</f>
        <v>20254531.248</v>
      </c>
      <c r="O2" s="302">
        <f>E2*B25</f>
        <v>393517095130.17914</v>
      </c>
      <c r="P2" s="302">
        <f>E2*C26</f>
        <v>15788661.336000001</v>
      </c>
      <c r="Q2" s="302">
        <f>E2*B26</f>
        <v>309957097760.35437</v>
      </c>
      <c r="R2" s="302">
        <f>E2*C27</f>
        <v>28817122.093199994</v>
      </c>
      <c r="S2" s="302">
        <f>E2*B27</f>
        <v>574843924351.10608</v>
      </c>
      <c r="T2" s="302">
        <f>E2*C28</f>
        <v>28983860.639999993</v>
      </c>
      <c r="U2" s="302">
        <f>E2*B28</f>
        <v>580054046499.38843</v>
      </c>
      <c r="V2" s="302">
        <f>E2*C29</f>
        <v>26431150.284000002</v>
      </c>
      <c r="W2" s="302">
        <f>E2*B29</f>
        <v>530731917087.19604</v>
      </c>
      <c r="X2" s="302">
        <f>E2*C30</f>
        <v>28694867.039999992</v>
      </c>
      <c r="Y2" s="302">
        <f>E2*B30</f>
        <v>573848829080.18848</v>
      </c>
      <c r="Z2" s="302">
        <f>E2*C31</f>
        <v>26443422.684</v>
      </c>
      <c r="AA2" s="302">
        <f>E2*B31</f>
        <v>531897306832.15607</v>
      </c>
      <c r="AB2" s="302">
        <f>E2*C32</f>
        <v>18418522.138800003</v>
      </c>
      <c r="AC2" s="302">
        <f>E2*B32</f>
        <v>372753315561.02911</v>
      </c>
      <c r="AD2" s="302">
        <f>SUM(AC2,AA2,Y2,W2,U2,S2,Q2,O2,M2,K2,I2,G2)</f>
        <v>5174381083814.9199</v>
      </c>
      <c r="AE2" s="302">
        <f>SUM(AB2,Z2,X2,V2,T2,R2,P2,N2,L2,J2,H2,F2)</f>
        <v>260612661.12</v>
      </c>
      <c r="AF2" s="250"/>
      <c r="AG2" s="250"/>
    </row>
    <row r="3" spans="1:33" ht="18.75" x14ac:dyDescent="0.25">
      <c r="A3" s="303" t="s">
        <v>1390</v>
      </c>
      <c r="B3" s="316">
        <f>'بودجه 1404'!$C$336</f>
        <v>12319954961464.096</v>
      </c>
      <c r="C3" s="316">
        <f t="shared" ref="C3:C17" si="1">E3*B3</f>
        <v>739197297687.8457</v>
      </c>
      <c r="D3" s="316">
        <f t="shared" si="0"/>
        <v>37230380.159999996</v>
      </c>
      <c r="E3" s="317">
        <v>0.06</v>
      </c>
      <c r="F3" s="316">
        <f>E3*C21</f>
        <v>1853402.94</v>
      </c>
      <c r="G3" s="316">
        <f>E3*B21</f>
        <v>36490258840.937431</v>
      </c>
      <c r="H3" s="316">
        <f>E3*C22</f>
        <v>2565562.3560000006</v>
      </c>
      <c r="I3" s="316">
        <f>E3*B22</f>
        <v>50388590740.992393</v>
      </c>
      <c r="J3" s="316">
        <f>E3*C23</f>
        <v>2598192.7560000005</v>
      </c>
      <c r="K3" s="316">
        <f>E3*B23</f>
        <v>50841972759.552391</v>
      </c>
      <c r="L3" s="316">
        <f>E3*C24</f>
        <v>2522916.7560000005</v>
      </c>
      <c r="M3" s="316">
        <f>E3*B24</f>
        <v>48961685017.563828</v>
      </c>
      <c r="N3" s="316">
        <f>E3*C25</f>
        <v>2893504.4639999997</v>
      </c>
      <c r="O3" s="316">
        <f>E3*B25</f>
        <v>56216727875.739876</v>
      </c>
      <c r="P3" s="316">
        <f>E3*C26</f>
        <v>2255523.0480000004</v>
      </c>
      <c r="Q3" s="316">
        <f>E3*B26</f>
        <v>44279585394.336342</v>
      </c>
      <c r="R3" s="316">
        <f>E3*C27</f>
        <v>4116731.7275999994</v>
      </c>
      <c r="S3" s="316">
        <f>E3*B27</f>
        <v>82120560621.586578</v>
      </c>
      <c r="T3" s="316">
        <f>E3*C28</f>
        <v>4140551.5199999991</v>
      </c>
      <c r="U3" s="316">
        <f>E3*B28</f>
        <v>82864863785.626923</v>
      </c>
      <c r="V3" s="316">
        <f>E3*C29</f>
        <v>3775878.6120000002</v>
      </c>
      <c r="W3" s="316">
        <f>E3*B29</f>
        <v>75818845298.170868</v>
      </c>
      <c r="X3" s="316">
        <f>E3*C30</f>
        <v>4099266.7199999988</v>
      </c>
      <c r="Y3" s="316">
        <f>E3*B30</f>
        <v>81978404154.312637</v>
      </c>
      <c r="Z3" s="316">
        <f>E3*C31</f>
        <v>3777631.8119999999</v>
      </c>
      <c r="AA3" s="316">
        <f>E3*B31</f>
        <v>75985329547.450867</v>
      </c>
      <c r="AB3" s="316">
        <f>E3*C32</f>
        <v>2631217.4484000006</v>
      </c>
      <c r="AC3" s="316">
        <f>E3*B32</f>
        <v>53250473651.575592</v>
      </c>
      <c r="AD3" s="316">
        <f t="shared" ref="AD3:AD17" si="2">SUM(AC3,AA3,Y3,W3,U3,S3,Q3,O3,M3,K3,I3,G3)</f>
        <v>739197297687.84583</v>
      </c>
      <c r="AE3" s="316">
        <f t="shared" ref="AE3:AE17" si="3">SUM(AB3,Z3,X3,V3,T3,R3,P3,N3,L3,J3,H3,F3)</f>
        <v>37230380.159999996</v>
      </c>
      <c r="AF3" s="250"/>
      <c r="AG3" s="250"/>
    </row>
    <row r="4" spans="1:33" ht="18.75" x14ac:dyDescent="0.25">
      <c r="A4" s="200" t="s">
        <v>1391</v>
      </c>
      <c r="B4" s="302">
        <f>'بودجه 1404'!$C$336</f>
        <v>12319954961464.096</v>
      </c>
      <c r="C4" s="302">
        <f t="shared" si="1"/>
        <v>739197297687.8457</v>
      </c>
      <c r="D4" s="302">
        <f t="shared" si="0"/>
        <v>37230380.159999996</v>
      </c>
      <c r="E4" s="304">
        <v>0.06</v>
      </c>
      <c r="F4" s="302">
        <f>E4*C21</f>
        <v>1853402.94</v>
      </c>
      <c r="G4" s="302">
        <f>E4*B21</f>
        <v>36490258840.937431</v>
      </c>
      <c r="H4" s="302">
        <f>E4*C22</f>
        <v>2565562.3560000006</v>
      </c>
      <c r="I4" s="302">
        <f>E4*B22</f>
        <v>50388590740.992393</v>
      </c>
      <c r="J4" s="302">
        <f>E4*C23</f>
        <v>2598192.7560000005</v>
      </c>
      <c r="K4" s="302">
        <f>E4*B23</f>
        <v>50841972759.552391</v>
      </c>
      <c r="L4" s="302">
        <f>E4*C24</f>
        <v>2522916.7560000005</v>
      </c>
      <c r="M4" s="302">
        <f>E4*B24</f>
        <v>48961685017.563828</v>
      </c>
      <c r="N4" s="302">
        <f>E4*C25</f>
        <v>2893504.4639999997</v>
      </c>
      <c r="O4" s="302">
        <f>E4*B25</f>
        <v>56216727875.739876</v>
      </c>
      <c r="P4" s="302">
        <f>E4*C26</f>
        <v>2255523.0480000004</v>
      </c>
      <c r="Q4" s="302">
        <f>E4*B26</f>
        <v>44279585394.336342</v>
      </c>
      <c r="R4" s="302">
        <f>E4*C27</f>
        <v>4116731.7275999994</v>
      </c>
      <c r="S4" s="302">
        <f>E4*B27</f>
        <v>82120560621.586578</v>
      </c>
      <c r="T4" s="302">
        <f>E4*C28</f>
        <v>4140551.5199999991</v>
      </c>
      <c r="U4" s="302">
        <f>E4*B28</f>
        <v>82864863785.626923</v>
      </c>
      <c r="V4" s="302">
        <f>E4*C29</f>
        <v>3775878.6120000002</v>
      </c>
      <c r="W4" s="302">
        <f>E4*B29</f>
        <v>75818845298.170868</v>
      </c>
      <c r="X4" s="302">
        <f>E4*C30</f>
        <v>4099266.7199999988</v>
      </c>
      <c r="Y4" s="302">
        <f>E4*B30</f>
        <v>81978404154.312637</v>
      </c>
      <c r="Z4" s="302">
        <f>E4*C31</f>
        <v>3777631.8119999999</v>
      </c>
      <c r="AA4" s="302">
        <f>E4*B31</f>
        <v>75985329547.450867</v>
      </c>
      <c r="AB4" s="302">
        <f>E4*C32</f>
        <v>2631217.4484000006</v>
      </c>
      <c r="AC4" s="302">
        <f>E4*B32</f>
        <v>53250473651.575592</v>
      </c>
      <c r="AD4" s="302">
        <f t="shared" si="2"/>
        <v>739197297687.84583</v>
      </c>
      <c r="AE4" s="302">
        <f t="shared" si="3"/>
        <v>37230380.159999996</v>
      </c>
      <c r="AF4" s="250"/>
      <c r="AG4" s="250"/>
    </row>
    <row r="5" spans="1:33" ht="18.75" x14ac:dyDescent="0.25">
      <c r="A5" s="303" t="s">
        <v>1392</v>
      </c>
      <c r="B5" s="316">
        <f>'بودجه 1404'!$C$336</f>
        <v>12319954961464.096</v>
      </c>
      <c r="C5" s="316">
        <f t="shared" si="1"/>
        <v>246399099229.28192</v>
      </c>
      <c r="D5" s="316">
        <f t="shared" si="0"/>
        <v>12410126.720000001</v>
      </c>
      <c r="E5" s="317">
        <v>0.02</v>
      </c>
      <c r="F5" s="316">
        <f>E5*C21</f>
        <v>617800.98</v>
      </c>
      <c r="G5" s="316">
        <f>E5*B21</f>
        <v>12163419613.645811</v>
      </c>
      <c r="H5" s="316">
        <f>E5*C22</f>
        <v>855187.45200000016</v>
      </c>
      <c r="I5" s="316">
        <f>E5*B22</f>
        <v>16796196913.664131</v>
      </c>
      <c r="J5" s="316">
        <f>E5*C23</f>
        <v>866064.25200000021</v>
      </c>
      <c r="K5" s="316">
        <f>E5*B23</f>
        <v>16947324253.184132</v>
      </c>
      <c r="L5" s="316">
        <f>E5*C24</f>
        <v>840972.25200000021</v>
      </c>
      <c r="M5" s="316">
        <f>E5*B24</f>
        <v>16320561672.521276</v>
      </c>
      <c r="N5" s="316">
        <f>E5*C25</f>
        <v>964501.48800000001</v>
      </c>
      <c r="O5" s="316">
        <f>E5*B25</f>
        <v>18738909291.913296</v>
      </c>
      <c r="P5" s="316">
        <f>E5*C26</f>
        <v>751841.01600000006</v>
      </c>
      <c r="Q5" s="316">
        <f>E5*B26</f>
        <v>14759861798.112114</v>
      </c>
      <c r="R5" s="316">
        <f>E5*C27</f>
        <v>1372243.9091999999</v>
      </c>
      <c r="S5" s="316">
        <f>E5*B27</f>
        <v>27373520207.195526</v>
      </c>
      <c r="T5" s="316">
        <f>E5*C28</f>
        <v>1380183.8399999996</v>
      </c>
      <c r="U5" s="316">
        <f>E5*B28</f>
        <v>27621621261.875641</v>
      </c>
      <c r="V5" s="316">
        <f>E5*C29</f>
        <v>1258626.2040000001</v>
      </c>
      <c r="W5" s="316">
        <f>E5*B29</f>
        <v>25272948432.723625</v>
      </c>
      <c r="X5" s="316">
        <f>E5*C30</f>
        <v>1366422.2399999998</v>
      </c>
      <c r="Y5" s="316">
        <f>E5*B30</f>
        <v>27326134718.104214</v>
      </c>
      <c r="Z5" s="316">
        <f>E5*C31</f>
        <v>1259210.6040000001</v>
      </c>
      <c r="AA5" s="316">
        <f>E5*B31</f>
        <v>25328443182.483624</v>
      </c>
      <c r="AB5" s="316">
        <f>E5*C32</f>
        <v>877072.48280000023</v>
      </c>
      <c r="AC5" s="316">
        <f>E5*B32</f>
        <v>17750157883.858532</v>
      </c>
      <c r="AD5" s="316">
        <f t="shared" si="2"/>
        <v>246399099229.28192</v>
      </c>
      <c r="AE5" s="316">
        <f>SUM(AB5,Z5,X5,V5,T5,R5,P5,N5,L5,J5,H5,F5)</f>
        <v>12410126.720000001</v>
      </c>
      <c r="AF5" s="250"/>
      <c r="AG5" s="250"/>
    </row>
    <row r="6" spans="1:33" ht="18.75" x14ac:dyDescent="0.25">
      <c r="A6" s="200" t="s">
        <v>1393</v>
      </c>
      <c r="B6" s="302">
        <f>'بودجه 1404'!$C$336</f>
        <v>12319954961464.096</v>
      </c>
      <c r="C6" s="302">
        <f t="shared" si="1"/>
        <v>1108795946531.7686</v>
      </c>
      <c r="D6" s="302">
        <f t="shared" si="0"/>
        <v>55845570.239999995</v>
      </c>
      <c r="E6" s="304">
        <v>0.09</v>
      </c>
      <c r="F6" s="302">
        <f>E6*C21</f>
        <v>2780104.4099999997</v>
      </c>
      <c r="G6" s="302">
        <f>E6*B21</f>
        <v>54735388261.406143</v>
      </c>
      <c r="H6" s="302">
        <f>E6*C22</f>
        <v>3848343.5340000005</v>
      </c>
      <c r="I6" s="302">
        <f>E6*B22</f>
        <v>75582886111.488586</v>
      </c>
      <c r="J6" s="302">
        <f>E6*C23</f>
        <v>3897289.1340000005</v>
      </c>
      <c r="K6" s="302">
        <f>E6*B23</f>
        <v>76262959139.328583</v>
      </c>
      <c r="L6" s="302">
        <f>E6*C24</f>
        <v>3784375.1340000005</v>
      </c>
      <c r="M6" s="302">
        <f>E6*B24</f>
        <v>73442527526.345749</v>
      </c>
      <c r="N6" s="302">
        <f>E6*C25</f>
        <v>4340256.6959999995</v>
      </c>
      <c r="O6" s="302">
        <f>E6*B25</f>
        <v>84325091813.609818</v>
      </c>
      <c r="P6" s="302">
        <f>E6*C26</f>
        <v>3383284.5720000002</v>
      </c>
      <c r="Q6" s="302">
        <f>E6*B26</f>
        <v>66419378091.504509</v>
      </c>
      <c r="R6" s="302">
        <f>E6*C27</f>
        <v>6175097.5913999993</v>
      </c>
      <c r="S6" s="302">
        <f>E6*B27</f>
        <v>123180840932.37987</v>
      </c>
      <c r="T6" s="302">
        <f>E6*C28</f>
        <v>6210827.2799999984</v>
      </c>
      <c r="U6" s="302">
        <f>E6*B28</f>
        <v>124297295678.44037</v>
      </c>
      <c r="V6" s="302">
        <f>E6*C29</f>
        <v>5663817.9179999996</v>
      </c>
      <c r="W6" s="302">
        <f>E6*B29</f>
        <v>113728267947.2563</v>
      </c>
      <c r="X6" s="302">
        <f>E6*C30</f>
        <v>6148900.0799999982</v>
      </c>
      <c r="Y6" s="302">
        <f>E6*B30</f>
        <v>122967606231.46896</v>
      </c>
      <c r="Z6" s="302">
        <f>E6*C31</f>
        <v>5666447.7180000003</v>
      </c>
      <c r="AA6" s="302">
        <f>E6*B31</f>
        <v>113977994321.1763</v>
      </c>
      <c r="AB6" s="302">
        <f>E6*C32</f>
        <v>3946826.1726000006</v>
      </c>
      <c r="AC6" s="302">
        <f>E6*B32</f>
        <v>79875710477.363388</v>
      </c>
      <c r="AD6" s="302">
        <f t="shared" si="2"/>
        <v>1108795946531.7688</v>
      </c>
      <c r="AE6" s="302">
        <f t="shared" si="3"/>
        <v>55845570.240000002</v>
      </c>
      <c r="AF6" s="250"/>
      <c r="AG6" s="250"/>
    </row>
    <row r="7" spans="1:33" ht="18.75" x14ac:dyDescent="0.25">
      <c r="A7" s="303" t="s">
        <v>1394</v>
      </c>
      <c r="B7" s="316">
        <f>'بودجه 1404'!$C$336</f>
        <v>12319954961464.096</v>
      </c>
      <c r="C7" s="316">
        <f t="shared" si="1"/>
        <v>615997748073.20483</v>
      </c>
      <c r="D7" s="316">
        <f t="shared" si="0"/>
        <v>31025316.800000001</v>
      </c>
      <c r="E7" s="317">
        <v>0.05</v>
      </c>
      <c r="F7" s="316">
        <f>E7*C21</f>
        <v>1544502.4500000002</v>
      </c>
      <c r="G7" s="316">
        <f>E7*B21</f>
        <v>30408549034.114529</v>
      </c>
      <c r="H7" s="316">
        <f>E7*C22</f>
        <v>2137968.6300000004</v>
      </c>
      <c r="I7" s="316">
        <f>E7*B22</f>
        <v>41990492284.160332</v>
      </c>
      <c r="J7" s="316">
        <f>E7*C23</f>
        <v>2165160.6300000004</v>
      </c>
      <c r="K7" s="316">
        <f>E7*B23</f>
        <v>42368310632.960327</v>
      </c>
      <c r="L7" s="316">
        <f>E7*C24</f>
        <v>2102430.6300000004</v>
      </c>
      <c r="M7" s="316">
        <f>E7*B24</f>
        <v>40801404181.303192</v>
      </c>
      <c r="N7" s="316">
        <f>E7*C25</f>
        <v>2411253.7200000002</v>
      </c>
      <c r="O7" s="316">
        <f>E7*B25</f>
        <v>46847273229.783234</v>
      </c>
      <c r="P7" s="316">
        <f>E7*C26</f>
        <v>1879602.5400000003</v>
      </c>
      <c r="Q7" s="316">
        <f>E7*B26</f>
        <v>36899654495.280289</v>
      </c>
      <c r="R7" s="316">
        <f>E7*C27</f>
        <v>3430609.773</v>
      </c>
      <c r="S7" s="316">
        <f>E7*B27</f>
        <v>68433800517.988823</v>
      </c>
      <c r="T7" s="316">
        <f>E7*C28</f>
        <v>3450459.5999999996</v>
      </c>
      <c r="U7" s="316">
        <f>E7*B28</f>
        <v>69054053154.689102</v>
      </c>
      <c r="V7" s="316">
        <f>E7*C29</f>
        <v>3146565.5100000002</v>
      </c>
      <c r="W7" s="316">
        <f>E7*B29</f>
        <v>63182371081.809059</v>
      </c>
      <c r="X7" s="316">
        <f>E7*C30</f>
        <v>3416055.5999999996</v>
      </c>
      <c r="Y7" s="316">
        <f>E7*B30</f>
        <v>68315336795.260536</v>
      </c>
      <c r="Z7" s="316">
        <f>E7*C31</f>
        <v>3148026.5100000002</v>
      </c>
      <c r="AA7" s="316">
        <f>E7*B31</f>
        <v>63321107956.209061</v>
      </c>
      <c r="AB7" s="316">
        <f>E7*C32</f>
        <v>2192681.2070000004</v>
      </c>
      <c r="AC7" s="316">
        <f>E7*B32</f>
        <v>44375394709.646332</v>
      </c>
      <c r="AD7" s="316">
        <f t="shared" si="2"/>
        <v>615997748073.20471</v>
      </c>
      <c r="AE7" s="316">
        <f t="shared" si="3"/>
        <v>31025316.799999993</v>
      </c>
      <c r="AF7" s="250"/>
      <c r="AG7" s="250"/>
    </row>
    <row r="8" spans="1:33" ht="18.75" x14ac:dyDescent="0.25">
      <c r="A8" s="200" t="s">
        <v>1395</v>
      </c>
      <c r="B8" s="302">
        <f>'بودجه 1404'!$C$336</f>
        <v>12319954961464.096</v>
      </c>
      <c r="C8" s="302">
        <f t="shared" si="1"/>
        <v>123199549614.64096</v>
      </c>
      <c r="D8" s="302">
        <f t="shared" si="0"/>
        <v>6205063.3600000003</v>
      </c>
      <c r="E8" s="304">
        <v>0.01</v>
      </c>
      <c r="F8" s="302">
        <f>E8*C21</f>
        <v>308900.49</v>
      </c>
      <c r="G8" s="302">
        <f>E8*B21</f>
        <v>6081709806.8229055</v>
      </c>
      <c r="H8" s="302">
        <f>E8*C22</f>
        <v>427593.72600000008</v>
      </c>
      <c r="I8" s="302">
        <f>E8*B22</f>
        <v>8398098456.8320656</v>
      </c>
      <c r="J8" s="302">
        <f>E8*C23</f>
        <v>433032.12600000011</v>
      </c>
      <c r="K8" s="302">
        <f>E8*B23</f>
        <v>8473662126.5920658</v>
      </c>
      <c r="L8" s="302">
        <f>E8*C24</f>
        <v>420486.12600000011</v>
      </c>
      <c r="M8" s="302">
        <f>E8*B24</f>
        <v>8160280836.2606382</v>
      </c>
      <c r="N8" s="302">
        <f>E8*C25</f>
        <v>482250.74400000001</v>
      </c>
      <c r="O8" s="302">
        <f>E8*B25</f>
        <v>9369454645.9566479</v>
      </c>
      <c r="P8" s="302">
        <f>E8*C26</f>
        <v>375920.50800000003</v>
      </c>
      <c r="Q8" s="302">
        <f>E8*B26</f>
        <v>7379930899.056057</v>
      </c>
      <c r="R8" s="302">
        <f>E8*C27</f>
        <v>686121.95459999994</v>
      </c>
      <c r="S8" s="302">
        <f>E8*B27</f>
        <v>13686760103.597763</v>
      </c>
      <c r="T8" s="302">
        <f>E8*C28</f>
        <v>690091.91999999981</v>
      </c>
      <c r="U8" s="302">
        <f>E8*B28</f>
        <v>13810810630.93782</v>
      </c>
      <c r="V8" s="302">
        <f>E8*C29</f>
        <v>629313.10200000007</v>
      </c>
      <c r="W8" s="302">
        <f>E8*B29</f>
        <v>12636474216.361813</v>
      </c>
      <c r="X8" s="302">
        <f>E8*C30</f>
        <v>683211.11999999988</v>
      </c>
      <c r="Y8" s="302">
        <f>E8*B30</f>
        <v>13663067359.052107</v>
      </c>
      <c r="Z8" s="302">
        <f>E8*C31</f>
        <v>629605.30200000003</v>
      </c>
      <c r="AA8" s="302">
        <f>E8*B31</f>
        <v>12664221591.241812</v>
      </c>
      <c r="AB8" s="302">
        <f>E8*C32</f>
        <v>438536.24140000012</v>
      </c>
      <c r="AC8" s="302">
        <f>E8*B32</f>
        <v>8875078941.929266</v>
      </c>
      <c r="AD8" s="302">
        <f t="shared" si="2"/>
        <v>123199549614.64096</v>
      </c>
      <c r="AE8" s="302">
        <f t="shared" si="3"/>
        <v>6205063.3600000003</v>
      </c>
      <c r="AF8" s="250"/>
      <c r="AG8" s="250"/>
    </row>
    <row r="9" spans="1:33" ht="18.75" x14ac:dyDescent="0.25">
      <c r="A9" s="303" t="s">
        <v>1396</v>
      </c>
      <c r="B9" s="316">
        <f>'بودجه 1404'!$C$336</f>
        <v>12319954961464.096</v>
      </c>
      <c r="C9" s="316">
        <f t="shared" si="1"/>
        <v>615997748073.20483</v>
      </c>
      <c r="D9" s="316">
        <f t="shared" si="0"/>
        <v>31025316.800000001</v>
      </c>
      <c r="E9" s="317">
        <v>0.05</v>
      </c>
      <c r="F9" s="316">
        <f>E9*C21</f>
        <v>1544502.4500000002</v>
      </c>
      <c r="G9" s="316">
        <f>E9*B21</f>
        <v>30408549034.114529</v>
      </c>
      <c r="H9" s="316">
        <f>E9*C22</f>
        <v>2137968.6300000004</v>
      </c>
      <c r="I9" s="316">
        <f>E9*B22</f>
        <v>41990492284.160332</v>
      </c>
      <c r="J9" s="316">
        <f>E9*C23</f>
        <v>2165160.6300000004</v>
      </c>
      <c r="K9" s="316">
        <f>E9*B23</f>
        <v>42368310632.960327</v>
      </c>
      <c r="L9" s="316">
        <f>E9*C24</f>
        <v>2102430.6300000004</v>
      </c>
      <c r="M9" s="316">
        <f>E9*B24</f>
        <v>40801404181.303192</v>
      </c>
      <c r="N9" s="316">
        <f>E9*C25</f>
        <v>2411253.7200000002</v>
      </c>
      <c r="O9" s="316">
        <f>E9*B25</f>
        <v>46847273229.783234</v>
      </c>
      <c r="P9" s="316">
        <f>E9*C26</f>
        <v>1879602.5400000003</v>
      </c>
      <c r="Q9" s="316">
        <f>E9*B26</f>
        <v>36899654495.280289</v>
      </c>
      <c r="R9" s="316">
        <f>E9*C27</f>
        <v>3430609.773</v>
      </c>
      <c r="S9" s="316">
        <f>E9*B27</f>
        <v>68433800517.988823</v>
      </c>
      <c r="T9" s="316">
        <f>E9*C28</f>
        <v>3450459.5999999996</v>
      </c>
      <c r="U9" s="316">
        <f>E9*B28</f>
        <v>69054053154.689102</v>
      </c>
      <c r="V9" s="316">
        <f>E9*C29</f>
        <v>3146565.5100000002</v>
      </c>
      <c r="W9" s="316">
        <f>E9*B29</f>
        <v>63182371081.809059</v>
      </c>
      <c r="X9" s="316">
        <f>E9*C30</f>
        <v>3416055.5999999996</v>
      </c>
      <c r="Y9" s="316">
        <f>E9*B30</f>
        <v>68315336795.260536</v>
      </c>
      <c r="Z9" s="316">
        <f>E9*C31</f>
        <v>3148026.5100000002</v>
      </c>
      <c r="AA9" s="316">
        <f>E9*B31</f>
        <v>63321107956.209061</v>
      </c>
      <c r="AB9" s="316">
        <f>E9*C32</f>
        <v>2192681.2070000004</v>
      </c>
      <c r="AC9" s="316">
        <f>E9*B32</f>
        <v>44375394709.646332</v>
      </c>
      <c r="AD9" s="316">
        <f t="shared" si="2"/>
        <v>615997748073.20471</v>
      </c>
      <c r="AE9" s="316">
        <f t="shared" si="3"/>
        <v>31025316.799999993</v>
      </c>
      <c r="AF9" s="250"/>
      <c r="AG9" s="250"/>
    </row>
    <row r="10" spans="1:33" ht="18.75" x14ac:dyDescent="0.25">
      <c r="A10" s="200" t="s">
        <v>1397</v>
      </c>
      <c r="B10" s="302">
        <f>'بودجه 1404'!$C$336</f>
        <v>12319954961464.096</v>
      </c>
      <c r="C10" s="302">
        <f t="shared" si="1"/>
        <v>615997748073.20483</v>
      </c>
      <c r="D10" s="302">
        <f t="shared" si="0"/>
        <v>31025316.800000001</v>
      </c>
      <c r="E10" s="304">
        <v>0.05</v>
      </c>
      <c r="F10" s="302">
        <f>E10*C21</f>
        <v>1544502.4500000002</v>
      </c>
      <c r="G10" s="302">
        <f>E10*B21</f>
        <v>30408549034.114529</v>
      </c>
      <c r="H10" s="302">
        <f>E10*C22</f>
        <v>2137968.6300000004</v>
      </c>
      <c r="I10" s="302">
        <f>E10*B22</f>
        <v>41990492284.160332</v>
      </c>
      <c r="J10" s="302">
        <f>E10*C23</f>
        <v>2165160.6300000004</v>
      </c>
      <c r="K10" s="302">
        <f>E10*B23</f>
        <v>42368310632.960327</v>
      </c>
      <c r="L10" s="302">
        <f>E10*C24</f>
        <v>2102430.6300000004</v>
      </c>
      <c r="M10" s="302">
        <f>E10*B24</f>
        <v>40801404181.303192</v>
      </c>
      <c r="N10" s="302">
        <f>E10*C25</f>
        <v>2411253.7200000002</v>
      </c>
      <c r="O10" s="302">
        <f>E10*B25</f>
        <v>46847273229.783234</v>
      </c>
      <c r="P10" s="302">
        <f>E10*C26</f>
        <v>1879602.5400000003</v>
      </c>
      <c r="Q10" s="302">
        <f>E10*B26</f>
        <v>36899654495.280289</v>
      </c>
      <c r="R10" s="302">
        <f>E10*C27</f>
        <v>3430609.773</v>
      </c>
      <c r="S10" s="302">
        <f>E10*B27</f>
        <v>68433800517.988823</v>
      </c>
      <c r="T10" s="302">
        <f>E10*C28</f>
        <v>3450459.5999999996</v>
      </c>
      <c r="U10" s="302">
        <f>E10*B28</f>
        <v>69054053154.689102</v>
      </c>
      <c r="V10" s="302">
        <f>E10*C29</f>
        <v>3146565.5100000002</v>
      </c>
      <c r="W10" s="302">
        <f>E10*B29</f>
        <v>63182371081.809059</v>
      </c>
      <c r="X10" s="302">
        <f>E10*C30</f>
        <v>3416055.5999999996</v>
      </c>
      <c r="Y10" s="302">
        <f>E10*B30</f>
        <v>68315336795.260536</v>
      </c>
      <c r="Z10" s="302">
        <f>E10*C31</f>
        <v>3148026.5100000002</v>
      </c>
      <c r="AA10" s="302">
        <f>E10*B31</f>
        <v>63321107956.209061</v>
      </c>
      <c r="AB10" s="302">
        <f>E10*C32</f>
        <v>2192681.2070000004</v>
      </c>
      <c r="AC10" s="302">
        <f>E10*B32</f>
        <v>44375394709.646332</v>
      </c>
      <c r="AD10" s="302">
        <f t="shared" si="2"/>
        <v>615997748073.20471</v>
      </c>
      <c r="AE10" s="302">
        <f t="shared" si="3"/>
        <v>31025316.799999993</v>
      </c>
      <c r="AF10" s="250"/>
      <c r="AG10" s="250"/>
    </row>
    <row r="11" spans="1:33" ht="18.75" x14ac:dyDescent="0.25">
      <c r="A11" s="303" t="s">
        <v>1398</v>
      </c>
      <c r="B11" s="316">
        <f>'بودجه 1404'!$C$336</f>
        <v>12319954961464.096</v>
      </c>
      <c r="C11" s="316">
        <f t="shared" si="1"/>
        <v>246399099229.28192</v>
      </c>
      <c r="D11" s="316">
        <f t="shared" si="0"/>
        <v>12410126.720000001</v>
      </c>
      <c r="E11" s="317">
        <v>0.02</v>
      </c>
      <c r="F11" s="316">
        <f>E11*C21</f>
        <v>617800.98</v>
      </c>
      <c r="G11" s="316">
        <f>E11*B21</f>
        <v>12163419613.645811</v>
      </c>
      <c r="H11" s="316">
        <f>E11*C22</f>
        <v>855187.45200000016</v>
      </c>
      <c r="I11" s="316">
        <f>E11*B22</f>
        <v>16796196913.664131</v>
      </c>
      <c r="J11" s="316">
        <f>E11*C23</f>
        <v>866064.25200000021</v>
      </c>
      <c r="K11" s="316">
        <f>E11*B23</f>
        <v>16947324253.184132</v>
      </c>
      <c r="L11" s="316">
        <f>E11*C24</f>
        <v>840972.25200000021</v>
      </c>
      <c r="M11" s="316">
        <f>E11*B24</f>
        <v>16320561672.521276</v>
      </c>
      <c r="N11" s="316">
        <f>E11*C25</f>
        <v>964501.48800000001</v>
      </c>
      <c r="O11" s="316">
        <f>E11*B25</f>
        <v>18738909291.913296</v>
      </c>
      <c r="P11" s="316">
        <f>E11*C26</f>
        <v>751841.01600000006</v>
      </c>
      <c r="Q11" s="316">
        <f>E11*B26</f>
        <v>14759861798.112114</v>
      </c>
      <c r="R11" s="316">
        <f>E11*C27</f>
        <v>1372243.9091999999</v>
      </c>
      <c r="S11" s="316">
        <f>E11*B27</f>
        <v>27373520207.195526</v>
      </c>
      <c r="T11" s="316">
        <f>E11*C28</f>
        <v>1380183.8399999996</v>
      </c>
      <c r="U11" s="316">
        <f>E11*B28</f>
        <v>27621621261.875641</v>
      </c>
      <c r="V11" s="316">
        <f>E11*C29</f>
        <v>1258626.2040000001</v>
      </c>
      <c r="W11" s="316">
        <f>E11*B29</f>
        <v>25272948432.723625</v>
      </c>
      <c r="X11" s="316">
        <f>E11*C30</f>
        <v>1366422.2399999998</v>
      </c>
      <c r="Y11" s="316">
        <f>E11*B30</f>
        <v>27326134718.104214</v>
      </c>
      <c r="Z11" s="316">
        <f>E11*C31</f>
        <v>1259210.6040000001</v>
      </c>
      <c r="AA11" s="316">
        <f>E11*B31</f>
        <v>25328443182.483624</v>
      </c>
      <c r="AB11" s="316">
        <f>E11*C32</f>
        <v>877072.48280000023</v>
      </c>
      <c r="AC11" s="316">
        <f>E11*B32</f>
        <v>17750157883.858532</v>
      </c>
      <c r="AD11" s="316">
        <f t="shared" si="2"/>
        <v>246399099229.28192</v>
      </c>
      <c r="AE11" s="316">
        <f t="shared" si="3"/>
        <v>12410126.720000001</v>
      </c>
      <c r="AF11" s="250"/>
      <c r="AG11" s="250"/>
    </row>
    <row r="12" spans="1:33" ht="18.75" x14ac:dyDescent="0.25">
      <c r="A12" s="200" t="s">
        <v>1399</v>
      </c>
      <c r="B12" s="302">
        <f>'بودجه 1404'!$C$336</f>
        <v>12319954961464.096</v>
      </c>
      <c r="C12" s="302">
        <f t="shared" si="1"/>
        <v>615997748073.20483</v>
      </c>
      <c r="D12" s="302">
        <f t="shared" si="0"/>
        <v>31025316.800000001</v>
      </c>
      <c r="E12" s="304">
        <v>0.05</v>
      </c>
      <c r="F12" s="302">
        <f>E12*C21</f>
        <v>1544502.4500000002</v>
      </c>
      <c r="G12" s="302">
        <f>E12*B21</f>
        <v>30408549034.114529</v>
      </c>
      <c r="H12" s="302">
        <f>E12*C22</f>
        <v>2137968.6300000004</v>
      </c>
      <c r="I12" s="302">
        <f>E12*B22</f>
        <v>41990492284.160332</v>
      </c>
      <c r="J12" s="302">
        <f>E12*C23</f>
        <v>2165160.6300000004</v>
      </c>
      <c r="K12" s="302">
        <f>E12*B23</f>
        <v>42368310632.960327</v>
      </c>
      <c r="L12" s="302">
        <f>E12*C24</f>
        <v>2102430.6300000004</v>
      </c>
      <c r="M12" s="302">
        <f>E12*B24</f>
        <v>40801404181.303192</v>
      </c>
      <c r="N12" s="302">
        <f>E12*C25</f>
        <v>2411253.7200000002</v>
      </c>
      <c r="O12" s="302">
        <f>E12*B25</f>
        <v>46847273229.783234</v>
      </c>
      <c r="P12" s="302">
        <f>E12*C26</f>
        <v>1879602.5400000003</v>
      </c>
      <c r="Q12" s="302">
        <f>E12*B26</f>
        <v>36899654495.280289</v>
      </c>
      <c r="R12" s="302">
        <f>E12*C27</f>
        <v>3430609.773</v>
      </c>
      <c r="S12" s="302">
        <f>E12*B27</f>
        <v>68433800517.988823</v>
      </c>
      <c r="T12" s="302">
        <f>E12*C28</f>
        <v>3450459.5999999996</v>
      </c>
      <c r="U12" s="302">
        <f>E12*B28</f>
        <v>69054053154.689102</v>
      </c>
      <c r="V12" s="302">
        <f>E12*C29</f>
        <v>3146565.5100000002</v>
      </c>
      <c r="W12" s="302">
        <f>E12*B29</f>
        <v>63182371081.809059</v>
      </c>
      <c r="X12" s="302">
        <f>E12*C30</f>
        <v>3416055.5999999996</v>
      </c>
      <c r="Y12" s="302">
        <f>E12*B30</f>
        <v>68315336795.260536</v>
      </c>
      <c r="Z12" s="302">
        <f>E12*C31</f>
        <v>3148026.5100000002</v>
      </c>
      <c r="AA12" s="302">
        <f>E12*B31</f>
        <v>63321107956.209061</v>
      </c>
      <c r="AB12" s="302">
        <f>E12*C32</f>
        <v>2192681.2070000004</v>
      </c>
      <c r="AC12" s="302">
        <f>E12*B32</f>
        <v>44375394709.646332</v>
      </c>
      <c r="AD12" s="302">
        <f t="shared" si="2"/>
        <v>615997748073.20471</v>
      </c>
      <c r="AE12" s="302">
        <f t="shared" si="3"/>
        <v>31025316.799999993</v>
      </c>
      <c r="AF12" s="250"/>
      <c r="AG12" s="250"/>
    </row>
    <row r="13" spans="1:33" ht="18.75" x14ac:dyDescent="0.25">
      <c r="A13" s="303" t="s">
        <v>1400</v>
      </c>
      <c r="B13" s="316">
        <f>'بودجه 1404'!$C$336</f>
        <v>12319954961464.096</v>
      </c>
      <c r="C13" s="316">
        <f t="shared" si="1"/>
        <v>492798198458.56384</v>
      </c>
      <c r="D13" s="316">
        <f t="shared" si="0"/>
        <v>24820253.440000001</v>
      </c>
      <c r="E13" s="317">
        <v>0.04</v>
      </c>
      <c r="F13" s="316">
        <f>E13*C21</f>
        <v>1235601.96</v>
      </c>
      <c r="G13" s="316">
        <f>E13*B21</f>
        <v>24326839227.291622</v>
      </c>
      <c r="H13" s="316">
        <f>E13*C22</f>
        <v>1710374.9040000003</v>
      </c>
      <c r="I13" s="316">
        <f>E13*B22</f>
        <v>33592393827.328262</v>
      </c>
      <c r="J13" s="316">
        <f>E13*C23</f>
        <v>1732128.5040000004</v>
      </c>
      <c r="K13" s="316">
        <f>E13*B23</f>
        <v>33894648506.368263</v>
      </c>
      <c r="L13" s="316">
        <f>E13*C24</f>
        <v>1681944.5040000004</v>
      </c>
      <c r="M13" s="316">
        <f>E13*B24</f>
        <v>32641123345.042553</v>
      </c>
      <c r="N13" s="316">
        <f>E13*C25</f>
        <v>1929002.976</v>
      </c>
      <c r="O13" s="316">
        <f>E13*B25</f>
        <v>37477818583.826591</v>
      </c>
      <c r="P13" s="316">
        <f>E13*C26</f>
        <v>1503682.0320000001</v>
      </c>
      <c r="Q13" s="316">
        <f>E13*B26</f>
        <v>29519723596.224228</v>
      </c>
      <c r="R13" s="316">
        <f>E13*C27</f>
        <v>2744487.8183999998</v>
      </c>
      <c r="S13" s="316">
        <f>E13*B27</f>
        <v>54747040414.391052</v>
      </c>
      <c r="T13" s="316">
        <f>E13*C28</f>
        <v>2760367.6799999992</v>
      </c>
      <c r="U13" s="316">
        <f>E13*B28</f>
        <v>55243242523.751282</v>
      </c>
      <c r="V13" s="316">
        <f>E13*C29</f>
        <v>2517252.4080000003</v>
      </c>
      <c r="W13" s="316">
        <f>E13*B29</f>
        <v>50545896865.44725</v>
      </c>
      <c r="X13" s="316">
        <f>E13*C30</f>
        <v>2732844.4799999995</v>
      </c>
      <c r="Y13" s="316">
        <f>E13*B30</f>
        <v>54652269436.208427</v>
      </c>
      <c r="Z13" s="316">
        <f>E13*C31</f>
        <v>2518421.2080000001</v>
      </c>
      <c r="AA13" s="316">
        <f>E13*B31</f>
        <v>50656886364.967247</v>
      </c>
      <c r="AB13" s="316">
        <f>E13*C32</f>
        <v>1754144.9656000005</v>
      </c>
      <c r="AC13" s="316">
        <f>E13*B32</f>
        <v>35500315767.717064</v>
      </c>
      <c r="AD13" s="316">
        <f t="shared" si="2"/>
        <v>492798198458.56384</v>
      </c>
      <c r="AE13" s="316">
        <f t="shared" si="3"/>
        <v>24820253.440000001</v>
      </c>
      <c r="AF13" s="250"/>
      <c r="AG13" s="250"/>
    </row>
    <row r="14" spans="1:33" ht="18.75" x14ac:dyDescent="0.25">
      <c r="A14" s="200" t="s">
        <v>1402</v>
      </c>
      <c r="B14" s="302">
        <f>'بودجه 1404'!$C$336</f>
        <v>12319954961464.096</v>
      </c>
      <c r="C14" s="302">
        <f t="shared" si="1"/>
        <v>246399099229.28192</v>
      </c>
      <c r="D14" s="302">
        <f t="shared" si="0"/>
        <v>12410126.720000001</v>
      </c>
      <c r="E14" s="304">
        <v>0.02</v>
      </c>
      <c r="F14" s="302">
        <f>E14*C21</f>
        <v>617800.98</v>
      </c>
      <c r="G14" s="302">
        <f>E14*B21</f>
        <v>12163419613.645811</v>
      </c>
      <c r="H14" s="302">
        <f>E14*C22</f>
        <v>855187.45200000016</v>
      </c>
      <c r="I14" s="302">
        <f>E14*B22</f>
        <v>16796196913.664131</v>
      </c>
      <c r="J14" s="302">
        <f>E14*C23</f>
        <v>866064.25200000021</v>
      </c>
      <c r="K14" s="302">
        <f>E14*B23</f>
        <v>16947324253.184132</v>
      </c>
      <c r="L14" s="302">
        <f>E14*C24</f>
        <v>840972.25200000021</v>
      </c>
      <c r="M14" s="302">
        <f>E14*B24</f>
        <v>16320561672.521276</v>
      </c>
      <c r="N14" s="302">
        <f>E14*C25</f>
        <v>964501.48800000001</v>
      </c>
      <c r="O14" s="302">
        <f>E14*B25</f>
        <v>18738909291.913296</v>
      </c>
      <c r="P14" s="302">
        <f>E14*C26</f>
        <v>751841.01600000006</v>
      </c>
      <c r="Q14" s="302">
        <f>E14*B26</f>
        <v>14759861798.112114</v>
      </c>
      <c r="R14" s="302">
        <f>E14*C27</f>
        <v>1372243.9091999999</v>
      </c>
      <c r="S14" s="302">
        <f>E14*B27</f>
        <v>27373520207.195526</v>
      </c>
      <c r="T14" s="302">
        <f>E14*C28</f>
        <v>1380183.8399999996</v>
      </c>
      <c r="U14" s="302">
        <f>E14*B28</f>
        <v>27621621261.875641</v>
      </c>
      <c r="V14" s="302">
        <f>E14*C29</f>
        <v>1258626.2040000001</v>
      </c>
      <c r="W14" s="302">
        <f>E14*B29</f>
        <v>25272948432.723625</v>
      </c>
      <c r="X14" s="302">
        <f>E14*C30</f>
        <v>1366422.2399999998</v>
      </c>
      <c r="Y14" s="302">
        <f>E14*B30</f>
        <v>27326134718.104214</v>
      </c>
      <c r="Z14" s="302">
        <f>E14*C31</f>
        <v>1259210.6040000001</v>
      </c>
      <c r="AA14" s="302">
        <f>E14*B31</f>
        <v>25328443182.483624</v>
      </c>
      <c r="AB14" s="302">
        <f>E14*C32</f>
        <v>877072.48280000023</v>
      </c>
      <c r="AC14" s="302">
        <f>E14*B32</f>
        <v>17750157883.858532</v>
      </c>
      <c r="AD14" s="302">
        <f t="shared" si="2"/>
        <v>246399099229.28192</v>
      </c>
      <c r="AE14" s="302">
        <f t="shared" si="3"/>
        <v>12410126.720000001</v>
      </c>
      <c r="AF14" s="250"/>
      <c r="AG14" s="250"/>
    </row>
    <row r="15" spans="1:33" ht="18.75" x14ac:dyDescent="0.25">
      <c r="A15" s="303" t="s">
        <v>1403</v>
      </c>
      <c r="B15" s="316">
        <f>'بودجه 1404'!$C$336</f>
        <v>12319954961464.096</v>
      </c>
      <c r="C15" s="316">
        <f t="shared" si="1"/>
        <v>615997748073.20483</v>
      </c>
      <c r="D15" s="316">
        <f t="shared" si="0"/>
        <v>31025316.800000001</v>
      </c>
      <c r="E15" s="317">
        <v>0.05</v>
      </c>
      <c r="F15" s="316">
        <f>E15*C21</f>
        <v>1544502.4500000002</v>
      </c>
      <c r="G15" s="316">
        <f>E15*B21</f>
        <v>30408549034.114529</v>
      </c>
      <c r="H15" s="316">
        <f>E15*C22</f>
        <v>2137968.6300000004</v>
      </c>
      <c r="I15" s="316">
        <f>E15*B22</f>
        <v>41990492284.160332</v>
      </c>
      <c r="J15" s="316">
        <f>E15*C23</f>
        <v>2165160.6300000004</v>
      </c>
      <c r="K15" s="316">
        <f>E15*B23</f>
        <v>42368310632.960327</v>
      </c>
      <c r="L15" s="316">
        <f>E15*C24</f>
        <v>2102430.6300000004</v>
      </c>
      <c r="M15" s="316">
        <f>E15*B24</f>
        <v>40801404181.303192</v>
      </c>
      <c r="N15" s="316">
        <f>E15*C25</f>
        <v>2411253.7200000002</v>
      </c>
      <c r="O15" s="316">
        <f>E15*B25</f>
        <v>46847273229.783234</v>
      </c>
      <c r="P15" s="316">
        <f>E15*C26</f>
        <v>1879602.5400000003</v>
      </c>
      <c r="Q15" s="316">
        <f>E15*B26</f>
        <v>36899654495.280289</v>
      </c>
      <c r="R15" s="316">
        <f>E15*C27</f>
        <v>3430609.773</v>
      </c>
      <c r="S15" s="316">
        <f>E15*B27</f>
        <v>68433800517.988823</v>
      </c>
      <c r="T15" s="316">
        <f>E15*C28</f>
        <v>3450459.5999999996</v>
      </c>
      <c r="U15" s="316">
        <f>E15*B28</f>
        <v>69054053154.689102</v>
      </c>
      <c r="V15" s="316">
        <f>E15*C29</f>
        <v>3146565.5100000002</v>
      </c>
      <c r="W15" s="316">
        <f>E15*B29</f>
        <v>63182371081.809059</v>
      </c>
      <c r="X15" s="316">
        <f>E15*C30</f>
        <v>3416055.5999999996</v>
      </c>
      <c r="Y15" s="316">
        <f>E15*B30</f>
        <v>68315336795.260536</v>
      </c>
      <c r="Z15" s="316">
        <f>E15*C31</f>
        <v>3148026.5100000002</v>
      </c>
      <c r="AA15" s="316">
        <f>E15*B31</f>
        <v>63321107956.209061</v>
      </c>
      <c r="AB15" s="316">
        <f>E15*C32</f>
        <v>2192681.2070000004</v>
      </c>
      <c r="AC15" s="316">
        <f>E15*B32</f>
        <v>44375394709.646332</v>
      </c>
      <c r="AD15" s="316">
        <f t="shared" si="2"/>
        <v>615997748073.20471</v>
      </c>
      <c r="AE15" s="316">
        <f t="shared" si="3"/>
        <v>31025316.799999993</v>
      </c>
      <c r="AF15" s="250"/>
      <c r="AG15" s="250"/>
    </row>
    <row r="16" spans="1:33" ht="18.75" x14ac:dyDescent="0.25">
      <c r="A16" s="200" t="s">
        <v>1404</v>
      </c>
      <c r="B16" s="302">
        <f>'بودجه 1404'!$C$336</f>
        <v>12319954961464.096</v>
      </c>
      <c r="C16" s="302">
        <f t="shared" si="1"/>
        <v>61599774807.32048</v>
      </c>
      <c r="D16" s="302">
        <f t="shared" si="0"/>
        <v>3102531.68</v>
      </c>
      <c r="E16" s="321">
        <v>5.0000000000000001E-3</v>
      </c>
      <c r="F16" s="302">
        <f>E16*C21</f>
        <v>154450.245</v>
      </c>
      <c r="G16" s="302">
        <f>E16*B21</f>
        <v>3040854903.4114528</v>
      </c>
      <c r="H16" s="302">
        <f>E16*C22</f>
        <v>213796.86300000004</v>
      </c>
      <c r="I16" s="302">
        <f>E16*B22</f>
        <v>4199049228.4160328</v>
      </c>
      <c r="J16" s="302">
        <f>E16*C23</f>
        <v>216516.06300000005</v>
      </c>
      <c r="K16" s="302">
        <f>E16*B23</f>
        <v>4236831063.2960329</v>
      </c>
      <c r="L16" s="302">
        <f>E16*C24</f>
        <v>210243.06300000005</v>
      </c>
      <c r="M16" s="302">
        <f>E16*B24</f>
        <v>4080140418.1303191</v>
      </c>
      <c r="N16" s="302">
        <f>E16*C25</f>
        <v>241125.372</v>
      </c>
      <c r="O16" s="302">
        <f>E16*B25</f>
        <v>4684727322.9783239</v>
      </c>
      <c r="P16" s="302">
        <f>E16*C26</f>
        <v>187960.25400000002</v>
      </c>
      <c r="Q16" s="302">
        <f>E16*B26</f>
        <v>3689965449.5280285</v>
      </c>
      <c r="R16" s="302">
        <f>E16*C27</f>
        <v>343060.97729999997</v>
      </c>
      <c r="S16" s="302">
        <f>E16*B27</f>
        <v>6843380051.7988815</v>
      </c>
      <c r="T16" s="302">
        <f>E16*C28</f>
        <v>345045.9599999999</v>
      </c>
      <c r="U16" s="302">
        <f>E16*B28</f>
        <v>6905405315.4689102</v>
      </c>
      <c r="V16" s="302">
        <f>E16*C29</f>
        <v>314656.55100000004</v>
      </c>
      <c r="W16" s="302">
        <f>E16*B29</f>
        <v>6318237108.1809063</v>
      </c>
      <c r="X16" s="302">
        <f>E16*C30</f>
        <v>341605.55999999994</v>
      </c>
      <c r="Y16" s="302">
        <f>E16*B30</f>
        <v>6831533679.5260534</v>
      </c>
      <c r="Z16" s="302">
        <f>E16*C31</f>
        <v>314802.65100000001</v>
      </c>
      <c r="AA16" s="302">
        <f>E16*B31</f>
        <v>6332110795.6209059</v>
      </c>
      <c r="AB16" s="302">
        <f>E16*C32</f>
        <v>219268.12070000006</v>
      </c>
      <c r="AC16" s="302">
        <f>E16*B32</f>
        <v>4437539470.964633</v>
      </c>
      <c r="AD16" s="302">
        <f t="shared" si="2"/>
        <v>61599774807.32048</v>
      </c>
      <c r="AE16" s="302">
        <f t="shared" si="3"/>
        <v>3102531.68</v>
      </c>
      <c r="AF16" s="250"/>
      <c r="AG16" s="250"/>
    </row>
    <row r="17" spans="1:33" ht="18.75" x14ac:dyDescent="0.25">
      <c r="A17" s="303" t="s">
        <v>1401</v>
      </c>
      <c r="B17" s="316">
        <f>'بودجه 1404'!$C$336</f>
        <v>12319954961464.096</v>
      </c>
      <c r="C17" s="316">
        <f t="shared" si="1"/>
        <v>61599774807.32048</v>
      </c>
      <c r="D17" s="316">
        <f t="shared" si="0"/>
        <v>3102531.68</v>
      </c>
      <c r="E17" s="322">
        <v>5.0000000000000001E-3</v>
      </c>
      <c r="F17" s="316">
        <f>E17*C21</f>
        <v>154450.245</v>
      </c>
      <c r="G17" s="316">
        <f>E17*B21</f>
        <v>3040854903.4114528</v>
      </c>
      <c r="H17" s="316">
        <f>E17*C22</f>
        <v>213796.86300000004</v>
      </c>
      <c r="I17" s="316">
        <f>E17*B22</f>
        <v>4199049228.4160328</v>
      </c>
      <c r="J17" s="316">
        <f>E17*C23</f>
        <v>216516.06300000005</v>
      </c>
      <c r="K17" s="316">
        <f>E17*B23</f>
        <v>4236831063.2960329</v>
      </c>
      <c r="L17" s="316">
        <f>E17*C24</f>
        <v>210243.06300000005</v>
      </c>
      <c r="M17" s="316">
        <f>E17*B24</f>
        <v>4080140418.1303191</v>
      </c>
      <c r="N17" s="316">
        <f>E17*C25</f>
        <v>241125.372</v>
      </c>
      <c r="O17" s="316">
        <f>E17*B25</f>
        <v>4684727322.9783239</v>
      </c>
      <c r="P17" s="316">
        <f>E17*C26</f>
        <v>187960.25400000002</v>
      </c>
      <c r="Q17" s="316">
        <f>E17*B26</f>
        <v>3689965449.5280285</v>
      </c>
      <c r="R17" s="316">
        <f>E17*C27</f>
        <v>343060.97729999997</v>
      </c>
      <c r="S17" s="316">
        <f>E17*B27</f>
        <v>6843380051.7988815</v>
      </c>
      <c r="T17" s="316">
        <f>E17*C28</f>
        <v>345045.9599999999</v>
      </c>
      <c r="U17" s="316">
        <f>E17*B28</f>
        <v>6905405315.4689102</v>
      </c>
      <c r="V17" s="316">
        <f>E17*C29</f>
        <v>314656.55100000004</v>
      </c>
      <c r="W17" s="316">
        <f>E17*B29</f>
        <v>6318237108.1809063</v>
      </c>
      <c r="X17" s="316">
        <f>E17*C30</f>
        <v>341605.55999999994</v>
      </c>
      <c r="Y17" s="316">
        <f>E17*B30</f>
        <v>6831533679.5260534</v>
      </c>
      <c r="Z17" s="316">
        <f>E17*C31</f>
        <v>314802.65100000001</v>
      </c>
      <c r="AA17" s="316">
        <f>E17*B31</f>
        <v>6332110795.6209059</v>
      </c>
      <c r="AB17" s="316">
        <f>E17*C32</f>
        <v>219268.12070000006</v>
      </c>
      <c r="AC17" s="316">
        <f>E17*B32</f>
        <v>4437539470.964633</v>
      </c>
      <c r="AD17" s="316">
        <f t="shared" si="2"/>
        <v>61599774807.32048</v>
      </c>
      <c r="AE17" s="316">
        <f t="shared" si="3"/>
        <v>3102531.68</v>
      </c>
      <c r="AF17" s="250"/>
      <c r="AG17" s="250"/>
    </row>
    <row r="18" spans="1:33" ht="15.75" x14ac:dyDescent="0.25">
      <c r="C18" s="305">
        <f>SUM(C2:C17)</f>
        <v>12319954961464.096</v>
      </c>
      <c r="D18" s="305">
        <f>SUM(D2:D17)</f>
        <v>620506336</v>
      </c>
      <c r="E18" s="314">
        <f>SUM(E2:E17)</f>
        <v>1.0000000000000002</v>
      </c>
      <c r="F18" s="312">
        <f>SUM(F2:F17)</f>
        <v>30890048.999999996</v>
      </c>
      <c r="G18" s="309">
        <f t="shared" ref="G18:AC18" si="4">SUM(G2:G17)</f>
        <v>608170980682.29041</v>
      </c>
      <c r="H18" s="312">
        <f>SUM(H2:H17)</f>
        <v>42759372.600000001</v>
      </c>
      <c r="I18" s="309">
        <f t="shared" si="4"/>
        <v>839809845683.2063</v>
      </c>
      <c r="J18" s="312">
        <f>SUM(J2:J17)</f>
        <v>43303212.600000001</v>
      </c>
      <c r="K18" s="309">
        <f t="shared" si="4"/>
        <v>847366212659.20642</v>
      </c>
      <c r="L18" s="312">
        <f>SUM(L2:L17)</f>
        <v>42048612.600000001</v>
      </c>
      <c r="M18" s="307">
        <f t="shared" si="4"/>
        <v>816028083626.06409</v>
      </c>
      <c r="N18" s="312">
        <f>SUM(N2:N17)</f>
        <v>48225074.399999999</v>
      </c>
      <c r="O18" s="309">
        <f t="shared" si="4"/>
        <v>936945464595.66443</v>
      </c>
      <c r="P18" s="312">
        <f>SUM(P2:P17)</f>
        <v>37592050.800000004</v>
      </c>
      <c r="Q18" s="309">
        <f t="shared" si="4"/>
        <v>737993089905.60571</v>
      </c>
      <c r="R18" s="312">
        <f>SUM(R2:R17)</f>
        <v>68612195.459999993</v>
      </c>
      <c r="S18" s="309">
        <f t="shared" si="4"/>
        <v>1368676010359.7761</v>
      </c>
      <c r="T18" s="312">
        <f>SUM(T2:T17)</f>
        <v>69009191.99999997</v>
      </c>
      <c r="U18" s="309">
        <f t="shared" si="4"/>
        <v>1381081063093.7825</v>
      </c>
      <c r="V18" s="312">
        <f>SUM(V2:V17)</f>
        <v>62931310.199999996</v>
      </c>
      <c r="W18" s="309">
        <f t="shared" si="4"/>
        <v>1263647421636.1814</v>
      </c>
      <c r="X18" s="312">
        <f>SUM(X2:X17)</f>
        <v>68321112</v>
      </c>
      <c r="Y18" s="309">
        <f t="shared" si="4"/>
        <v>1366306735905.2109</v>
      </c>
      <c r="Z18" s="312">
        <f>SUM(Z2:Z17)</f>
        <v>62960530.199999996</v>
      </c>
      <c r="AA18" s="309">
        <f t="shared" si="4"/>
        <v>1266422159124.1812</v>
      </c>
      <c r="AB18" s="312">
        <f>SUM(AB2:AB17)</f>
        <v>43853624.140000015</v>
      </c>
      <c r="AC18" s="309">
        <f t="shared" si="4"/>
        <v>887507894192.92664</v>
      </c>
      <c r="AD18" s="305">
        <f>SUM(AD2:AD17)</f>
        <v>12319954961464.096</v>
      </c>
      <c r="AE18" s="305">
        <f>SUM(AE2:AE17)</f>
        <v>620506336</v>
      </c>
      <c r="AG18" s="250"/>
    </row>
    <row r="19" spans="1:33" ht="15.75" x14ac:dyDescent="0.25">
      <c r="C19" s="323"/>
      <c r="D19" s="323"/>
      <c r="E19" s="324"/>
      <c r="F19" s="325"/>
      <c r="G19" s="250"/>
      <c r="H19" s="310"/>
      <c r="I19" s="250"/>
      <c r="J19" s="310"/>
      <c r="K19" s="250"/>
      <c r="L19" s="310"/>
      <c r="M19" s="250"/>
      <c r="N19" s="310"/>
      <c r="O19" s="250"/>
      <c r="P19" s="310"/>
      <c r="Q19" s="250"/>
      <c r="R19" s="310"/>
      <c r="S19" s="250"/>
      <c r="T19" s="310"/>
      <c r="U19" s="250"/>
      <c r="V19" s="310"/>
      <c r="W19" s="250"/>
      <c r="X19" s="310"/>
      <c r="Y19" s="250"/>
      <c r="Z19" s="310"/>
      <c r="AA19" s="250"/>
      <c r="AB19" s="310"/>
      <c r="AC19" s="250"/>
      <c r="AD19" s="323"/>
      <c r="AE19" s="323"/>
      <c r="AG19" s="250"/>
    </row>
    <row r="20" spans="1:33" x14ac:dyDescent="0.25">
      <c r="B20" t="s">
        <v>1420</v>
      </c>
      <c r="C20" t="s">
        <v>1421</v>
      </c>
      <c r="F20" s="318" t="s">
        <v>1450</v>
      </c>
    </row>
    <row r="21" spans="1:33" ht="14.25" customHeight="1" x14ac:dyDescent="0.25">
      <c r="A21" t="s">
        <v>1406</v>
      </c>
      <c r="B21" s="310">
        <f>'بودجه 1404'!AO329</f>
        <v>608170980682.29053</v>
      </c>
      <c r="C21" s="250">
        <f>'بودجه 1404'!AN329</f>
        <v>30890049</v>
      </c>
      <c r="D21" s="247">
        <v>1.1200000000000001</v>
      </c>
      <c r="F21" s="319">
        <f>B21*$D$21</f>
        <v>681151498364.16541</v>
      </c>
      <c r="G21" s="250"/>
      <c r="I21" s="250"/>
      <c r="J21" s="250"/>
    </row>
    <row r="22" spans="1:33" x14ac:dyDescent="0.25">
      <c r="A22" t="s">
        <v>1424</v>
      </c>
      <c r="B22" s="310">
        <f>'بودجه 1404'!AS329</f>
        <v>839809845683.20654</v>
      </c>
      <c r="C22" s="250">
        <f>'بودجه 1404'!AR329</f>
        <v>42759372.600000009</v>
      </c>
      <c r="D22" s="250"/>
      <c r="F22" s="319">
        <f t="shared" ref="F22:F32" si="5">B22*$D$21</f>
        <v>940587027165.19141</v>
      </c>
      <c r="G22" s="250"/>
    </row>
    <row r="23" spans="1:33" x14ac:dyDescent="0.25">
      <c r="A23" t="s">
        <v>1408</v>
      </c>
      <c r="B23" s="310">
        <f>'بودجه 1404'!AW329</f>
        <v>847366212659.20654</v>
      </c>
      <c r="C23" s="250">
        <f>'بودجه 1404'!AV329</f>
        <v>43303212.600000009</v>
      </c>
      <c r="D23" s="250"/>
      <c r="F23" s="319">
        <f t="shared" si="5"/>
        <v>949050158178.3114</v>
      </c>
      <c r="G23" s="250"/>
    </row>
    <row r="24" spans="1:33" x14ac:dyDescent="0.25">
      <c r="A24" t="s">
        <v>1409</v>
      </c>
      <c r="B24" s="310">
        <f>'بودجه 1404'!BE329</f>
        <v>816028083626.06384</v>
      </c>
      <c r="C24" s="250">
        <f>'بودجه 1404'!BD329</f>
        <v>42048612.600000009</v>
      </c>
      <c r="D24" s="250"/>
      <c r="F24" s="319">
        <f t="shared" si="5"/>
        <v>913951453661.19165</v>
      </c>
    </row>
    <row r="25" spans="1:33" x14ac:dyDescent="0.25">
      <c r="A25" t="s">
        <v>1410</v>
      </c>
      <c r="B25" s="308">
        <f>'بودجه 1404'!BI329</f>
        <v>936945464595.66467</v>
      </c>
      <c r="C25" s="250">
        <f>'بودجه 1404'!BH329</f>
        <v>48225074.399999999</v>
      </c>
      <c r="D25" s="250"/>
      <c r="F25" s="319">
        <f t="shared" si="5"/>
        <v>1049378920347.1445</v>
      </c>
    </row>
    <row r="26" spans="1:33" x14ac:dyDescent="0.25">
      <c r="A26" t="s">
        <v>1411</v>
      </c>
      <c r="B26" s="308">
        <f>'بودجه 1404'!BM329</f>
        <v>737993089905.60571</v>
      </c>
      <c r="C26" s="250">
        <f>'بودجه 1404'!BL329</f>
        <v>37592050.800000004</v>
      </c>
      <c r="D26" s="250"/>
      <c r="F26" s="319">
        <f t="shared" si="5"/>
        <v>826552260694.27844</v>
      </c>
    </row>
    <row r="27" spans="1:33" x14ac:dyDescent="0.25">
      <c r="A27" t="s">
        <v>1412</v>
      </c>
      <c r="B27" s="308">
        <f>'بودجه 1404'!BU329</f>
        <v>1368676010359.7764</v>
      </c>
      <c r="C27" s="250">
        <f>'بودجه 1404'!BT329</f>
        <v>68612195.459999993</v>
      </c>
      <c r="D27" s="250"/>
      <c r="F27" s="319">
        <f t="shared" si="5"/>
        <v>1532917131602.9497</v>
      </c>
    </row>
    <row r="28" spans="1:33" x14ac:dyDescent="0.25">
      <c r="A28" t="s">
        <v>1413</v>
      </c>
      <c r="B28" s="308">
        <f>'بودجه 1404'!BY329</f>
        <v>1381081063093.782</v>
      </c>
      <c r="C28" s="250">
        <f>'بودجه 1404'!BX329</f>
        <v>69009191.999999985</v>
      </c>
      <c r="D28" s="250"/>
      <c r="F28" s="319">
        <f t="shared" si="5"/>
        <v>1546810790665.0359</v>
      </c>
    </row>
    <row r="29" spans="1:33" x14ac:dyDescent="0.25">
      <c r="A29" t="s">
        <v>1414</v>
      </c>
      <c r="B29" s="308">
        <f>'بودجه 1404'!CC329</f>
        <v>1263647421636.1812</v>
      </c>
      <c r="C29" s="250">
        <f>'بودجه 1404'!CB329</f>
        <v>62931310.200000003</v>
      </c>
      <c r="D29" s="250"/>
      <c r="F29" s="319">
        <f t="shared" si="5"/>
        <v>1415285112232.5229</v>
      </c>
    </row>
    <row r="30" spans="1:33" x14ac:dyDescent="0.25">
      <c r="A30" t="s">
        <v>1415</v>
      </c>
      <c r="B30" s="308">
        <f>'بودجه 1404'!CK329</f>
        <v>1366306735905.2107</v>
      </c>
      <c r="C30" s="250">
        <f>'بودجه 1404'!CJ329</f>
        <v>68321111.999999985</v>
      </c>
      <c r="D30" s="250"/>
      <c r="F30" s="319">
        <f t="shared" si="5"/>
        <v>1530263544213.8362</v>
      </c>
    </row>
    <row r="31" spans="1:33" x14ac:dyDescent="0.25">
      <c r="A31" t="s">
        <v>1416</v>
      </c>
      <c r="B31" s="308">
        <f>'بودجه 1404'!CO329</f>
        <v>1266422159124.1812</v>
      </c>
      <c r="C31" s="250">
        <f>'بودجه 1404'!CN329</f>
        <v>62960530.200000003</v>
      </c>
      <c r="D31" s="250"/>
      <c r="F31" s="319">
        <f t="shared" si="5"/>
        <v>1418392818219.083</v>
      </c>
    </row>
    <row r="32" spans="1:33" x14ac:dyDescent="0.25">
      <c r="A32" t="s">
        <v>1417</v>
      </c>
      <c r="B32" s="308">
        <f>'بودجه 1404'!CS329</f>
        <v>887507894192.92651</v>
      </c>
      <c r="C32" s="250">
        <f>'بودجه 1404'!CR329</f>
        <v>43853624.140000008</v>
      </c>
      <c r="D32" s="250"/>
      <c r="F32" s="319">
        <f t="shared" si="5"/>
        <v>994008841496.07776</v>
      </c>
    </row>
    <row r="33" spans="2:6" x14ac:dyDescent="0.25">
      <c r="B33" s="307">
        <f>SUM(B21:B32)</f>
        <v>12319954961464.096</v>
      </c>
      <c r="C33" s="307">
        <f>SUM(C21:C32)</f>
        <v>620506336</v>
      </c>
      <c r="D33" s="307"/>
      <c r="F33" s="320">
        <f>SUM(F21:F32)</f>
        <v>13798349556839.789</v>
      </c>
    </row>
    <row r="35" spans="2:6" x14ac:dyDescent="0.25">
      <c r="B35" s="250"/>
      <c r="C35" s="250"/>
      <c r="D35" s="2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بودجه 1404</vt:lpstr>
      <vt:lpstr>محصولات جدید</vt:lpstr>
      <vt:lpstr>حجم کل بازار دارو</vt:lpstr>
      <vt:lpstr>اشکال</vt:lpstr>
      <vt:lpstr>تقسیم پخشها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 Dabaghian</dc:creator>
  <cp:lastModifiedBy>عابدین زاده هما</cp:lastModifiedBy>
  <dcterms:created xsi:type="dcterms:W3CDTF">2022-03-06T11:04:08Z</dcterms:created>
  <dcterms:modified xsi:type="dcterms:W3CDTF">2025-04-12T05:18:59Z</dcterms:modified>
</cp:coreProperties>
</file>