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e" sheetId="1" r:id="rId4"/>
    <sheet state="visible" name="NOTE" sheetId="2" r:id="rId5"/>
  </sheets>
  <definedNames/>
  <calcPr/>
</workbook>
</file>

<file path=xl/sharedStrings.xml><?xml version="1.0" encoding="utf-8"?>
<sst xmlns="http://schemas.openxmlformats.org/spreadsheetml/2006/main" count="81" uniqueCount="81">
  <si>
    <t>Text Key</t>
  </si>
  <si>
    <t>Base (en)</t>
  </si>
  <si>
    <t>Afrikaans (af)</t>
  </si>
  <si>
    <t>Arabic (ar)</t>
  </si>
  <si>
    <t>Armenian (hy)</t>
  </si>
  <si>
    <t>Azerbaijani (az)</t>
  </si>
  <si>
    <t>Basque (eu)</t>
  </si>
  <si>
    <t>Belarusian (be)</t>
  </si>
  <si>
    <t>Bengali (bn)</t>
  </si>
  <si>
    <t>Bulgarian (bg)</t>
  </si>
  <si>
    <t>Burmese (my)</t>
  </si>
  <si>
    <t>Catalan (ca)</t>
  </si>
  <si>
    <t>Chinese (zh-rCN)</t>
  </si>
  <si>
    <t>Taiwanese (zh-rTW)</t>
  </si>
  <si>
    <t>Croatian (hr)</t>
  </si>
  <si>
    <t>Czech (cs)</t>
  </si>
  <si>
    <t>Danish (da)</t>
  </si>
  <si>
    <t>Dutch (nl)</t>
  </si>
  <si>
    <t>Estonian (et)</t>
  </si>
  <si>
    <t>Finnish (fi)</t>
  </si>
  <si>
    <t>French (fr)</t>
  </si>
  <si>
    <t>German (de)</t>
  </si>
  <si>
    <t>Greek (el)</t>
  </si>
  <si>
    <t>Herbew (iw)</t>
  </si>
  <si>
    <t>Hindi (hi)</t>
  </si>
  <si>
    <t>Hungarian (hu)</t>
  </si>
  <si>
    <t>Icelandic (is)</t>
  </si>
  <si>
    <t>Indonesian (id)</t>
  </si>
  <si>
    <t>Indonesian (in)</t>
  </si>
  <si>
    <t>Italian  (it)</t>
  </si>
  <si>
    <t>Japanese (ja)</t>
  </si>
  <si>
    <t>Kannada (kn)</t>
  </si>
  <si>
    <t>Khmer (km)</t>
  </si>
  <si>
    <t>Korean (ko)</t>
  </si>
  <si>
    <t>Lao (lo)</t>
  </si>
  <si>
    <t>Latvian (lv)</t>
  </si>
  <si>
    <t>Lithuanian (lt)</t>
  </si>
  <si>
    <t>Macedonian (mk)</t>
  </si>
  <si>
    <t>Malay (ms)</t>
  </si>
  <si>
    <t>Malayalam (ml)</t>
  </si>
  <si>
    <t>Marathi (mr)</t>
  </si>
  <si>
    <t>Mongolian (mn)</t>
  </si>
  <si>
    <t>Nepali (ne)</t>
  </si>
  <si>
    <t>Norwegian Bokmal (nb)</t>
  </si>
  <si>
    <t>Persian (fa)</t>
  </si>
  <si>
    <t>Polish (pl)</t>
  </si>
  <si>
    <t>Portuguese (pt)</t>
  </si>
  <si>
    <t>Romanian (ro)</t>
  </si>
  <si>
    <t>Russian (ru)</t>
  </si>
  <si>
    <t>Serbian (sr)</t>
  </si>
  <si>
    <t>Sinhala (si)</t>
  </si>
  <si>
    <t>Slovak (sk)</t>
  </si>
  <si>
    <t>Slovenian (sl)</t>
  </si>
  <si>
    <t>Spanish (es)</t>
  </si>
  <si>
    <t>Swahili (sw)</t>
  </si>
  <si>
    <t>Swedish (sv)</t>
  </si>
  <si>
    <t>Telugu (te)</t>
  </si>
  <si>
    <t>Thai (th)</t>
  </si>
  <si>
    <t>Turkish (tr)</t>
  </si>
  <si>
    <t>Ukrainian (uk)</t>
  </si>
  <si>
    <t>Vietnamese (vi)</t>
  </si>
  <si>
    <t>Zulu (zu)</t>
  </si>
  <si>
    <t>txt_hello</t>
  </si>
  <si>
    <t>Hello</t>
  </si>
  <si>
    <t>txt_down_the_line</t>
  </si>
  <si>
    <t>Down _____ The Line</t>
  </si>
  <si>
    <t>txt_the_sum</t>
  </si>
  <si>
    <t>The sum of ____ and ____ is ____</t>
  </si>
  <si>
    <t>txt_tap_to_continue</t>
  </si>
  <si>
    <t>Tap to __ Continue ___</t>
  </si>
  <si>
    <t>txt_terms_and_conditions</t>
  </si>
  <si>
    <t>Terms ______ Conditions</t>
  </si>
  <si>
    <t>\</t>
  </si>
  <si>
    <t>__ (2 underscores)</t>
  </si>
  <si>
    <r>
      <rPr>
        <rFont val="Times New Roman"/>
        <color theme="1"/>
        <sz val="13.0"/>
      </rPr>
      <t>left apostrophe (</t>
    </r>
    <r>
      <rPr>
        <rFont val="Times New Roman"/>
        <color rgb="FFFF0000"/>
        <sz val="13.0"/>
      </rPr>
      <t>\"</t>
    </r>
    <r>
      <rPr>
        <rFont val="Times New Roman"/>
        <color theme="1"/>
        <sz val="13.0"/>
      </rPr>
      <t>)</t>
    </r>
  </si>
  <si>
    <t>___ (3 underscores)</t>
  </si>
  <si>
    <r>
      <rPr>
        <rFont val="Times New Roman"/>
        <color theme="1"/>
        <sz val="13.0"/>
      </rPr>
      <t>right apostrophe  (</t>
    </r>
    <r>
      <rPr>
        <rFont val="Times New Roman"/>
        <color rgb="FFFF0000"/>
        <sz val="13.0"/>
      </rPr>
      <t>\"</t>
    </r>
    <r>
      <rPr>
        <rFont val="Times New Roman"/>
        <color theme="1"/>
        <sz val="13.0"/>
      </rPr>
      <t>)</t>
    </r>
  </si>
  <si>
    <t>____ (4 underscores)</t>
  </si>
  <si>
    <r>
      <rPr>
        <rFont val="Times New Roman"/>
        <color theme="1"/>
        <sz val="13.0"/>
      </rPr>
      <t xml:space="preserve">format string ("the number is </t>
    </r>
    <r>
      <rPr>
        <rFont val="Times New Roman"/>
        <color rgb="FFFF0000"/>
        <sz val="13.0"/>
      </rPr>
      <t>\(x)</t>
    </r>
    <r>
      <rPr>
        <rFont val="Times New Roman"/>
        <color theme="1"/>
        <sz val="13.0"/>
      </rPr>
      <t>")</t>
    </r>
  </si>
  <si>
    <t>_____ (5 underscores)</t>
  </si>
  <si>
    <r>
      <rPr>
        <rFont val="Times New Roman"/>
        <color theme="1"/>
        <sz val="13.0"/>
      </rPr>
      <t>Down the line (</t>
    </r>
    <r>
      <rPr>
        <rFont val="Times New Roman"/>
        <color rgb="FFFF0000"/>
        <sz val="13.0"/>
      </rPr>
      <t>\n</t>
    </r>
    <r>
      <rPr>
        <rFont val="Times New Roman"/>
        <color theme="1"/>
        <sz val="13.0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</si>
</sst>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22.38"/>
    <col customWidth="1" min="3" max="3" width="36.13"/>
    <col customWidth="1" min="4" max="4" width="49.5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/>
      <c r="BL1" s="1"/>
    </row>
    <row r="2" ht="15.75" customHeight="1">
      <c r="A2" s="1" t="s">
        <v>62</v>
      </c>
      <c r="B2" s="1" t="s">
        <v>63</v>
      </c>
      <c r="C2" s="1" t="str">
        <f>IFERROR(__xludf.DUMMYFUNCTION("GoogleTranslate(B2, ""en"", ""es"")"),"Hola")</f>
        <v>Hola</v>
      </c>
      <c r="D2" s="1" t="str">
        <f>IFERROR(__xludf.DUMMYFUNCTION("GoogleTranslate(B2, ""en"", ""ar"")"),"مرحبًا")</f>
        <v>مرحبًا</v>
      </c>
      <c r="E2" s="1" t="str">
        <f>IFERROR(__xludf.DUMMYFUNCTION("GoogleTranslate(B2, ""en"", ""hy"")"),"Բարեւ")</f>
        <v>Բարեւ</v>
      </c>
      <c r="F2" s="1" t="str">
        <f>IFERROR(__xludf.DUMMYFUNCTION("GoogleTranslate(B2, ""en"", ""az"")"),"Salam")</f>
        <v>Salam</v>
      </c>
      <c r="G2" s="1" t="str">
        <f>IFERROR(__xludf.DUMMYFUNCTION("GoogleTranslate(B2, ""en"", ""eu"")"),"Kaixo")</f>
        <v>Kaixo</v>
      </c>
      <c r="H2" s="1" t="str">
        <f>IFERROR(__xludf.DUMMYFUNCTION("GoogleTranslate(B2, ""en"", ""be"")"),"добры дзень")</f>
        <v>добры дзень</v>
      </c>
      <c r="I2" s="1" t="str">
        <f>IFERROR(__xludf.DUMMYFUNCTION("GoogleTranslate(B2, ""en"", ""bn"")"),"হ্যালো")</f>
        <v>হ্যালো</v>
      </c>
      <c r="J2" s="1" t="str">
        <f>IFERROR(__xludf.DUMMYFUNCTION("GoogleTranslate(B2, ""en"", ""bg"")"),"Здравейте")</f>
        <v>Здравейте</v>
      </c>
      <c r="K2" s="1" t="str">
        <f>IFERROR(__xludf.DUMMYFUNCTION("GoogleTranslate(B2, ""en"", ""my"")"),"မင်္ဂလာပါ")</f>
        <v>မင်္ဂလာပါ</v>
      </c>
      <c r="L2" s="1" t="str">
        <f>IFERROR(__xludf.DUMMYFUNCTION("GoogleTranslate(B2, ""en"", ""ca"")"),"Hola")</f>
        <v>Hola</v>
      </c>
      <c r="M2" s="1" t="str">
        <f>IFERROR(__xludf.DUMMYFUNCTION("GoogleTranslate(B2, ""en"", ""zh-cn"")"),"你好")</f>
        <v>你好</v>
      </c>
      <c r="N2" s="1" t="str">
        <f>IFERROR(__xludf.DUMMYFUNCTION("GoogleTranslate(B2, ""en"", ""zh-TW"")"),"你好")</f>
        <v>你好</v>
      </c>
      <c r="O2" s="1" t="str">
        <f>IFERROR(__xludf.DUMMYFUNCTION("GoogleTranslate(B2, ""en"", ""hr"")"),"zdravo")</f>
        <v>zdravo</v>
      </c>
      <c r="P2" s="1" t="str">
        <f>IFERROR(__xludf.DUMMYFUNCTION("GoogleTranslate(B2, ""en"", ""cs"")"),"Ahoj")</f>
        <v>Ahoj</v>
      </c>
      <c r="Q2" s="1" t="str">
        <f>IFERROR(__xludf.DUMMYFUNCTION("GoogleTranslate(B2, ""en"", ""da"")"),"Hej")</f>
        <v>Hej</v>
      </c>
      <c r="R2" s="1" t="str">
        <f>IFERROR(__xludf.DUMMYFUNCTION("GoogleTranslate(B2, ""en"", ""nl"")"),"Hallo")</f>
        <v>Hallo</v>
      </c>
      <c r="S2" s="1" t="str">
        <f>IFERROR(__xludf.DUMMYFUNCTION("GoogleTranslate(B2, ""en"", ""et"")"),"Tere")</f>
        <v>Tere</v>
      </c>
      <c r="T2" s="1" t="str">
        <f>IFERROR(__xludf.DUMMYFUNCTION("GoogleTranslate(B2, ""en"", ""fi"")"),"Hei")</f>
        <v>Hei</v>
      </c>
      <c r="U2" s="1" t="str">
        <f>IFERROR(__xludf.DUMMYFUNCTION("GoogleTranslate(B2, ""en"", ""fr"")"),"Bonjour")</f>
        <v>Bonjour</v>
      </c>
      <c r="V2" s="1" t="str">
        <f>IFERROR(__xludf.DUMMYFUNCTION("GoogleTranslate(B2, ""en"", ""de"")"),"Hallo")</f>
        <v>Hallo</v>
      </c>
      <c r="W2" s="1" t="str">
        <f>IFERROR(__xludf.DUMMYFUNCTION("GoogleTranslate(B2, ""en"", ""el"")"),"Γειά σου")</f>
        <v>Γειά σου</v>
      </c>
      <c r="X2" s="1" t="str">
        <f>IFERROR(__xludf.DUMMYFUNCTION("GoogleTranslate(B2, ""en"", ""iw"")"),"שלום")</f>
        <v>שלום</v>
      </c>
      <c r="Y2" s="1" t="str">
        <f>IFERROR(__xludf.DUMMYFUNCTION("GoogleTranslate(B2, ""en"", ""hi"")"),"नमस्ते")</f>
        <v>नमस्ते</v>
      </c>
      <c r="Z2" s="1" t="str">
        <f>IFERROR(__xludf.DUMMYFUNCTION("GoogleTranslate(B2, ""en"", ""hu"")"),"Helló")</f>
        <v>Helló</v>
      </c>
      <c r="AA2" s="1" t="str">
        <f>IFERROR(__xludf.DUMMYFUNCTION("GoogleTranslate(B2, ""en"", ""is"")"),"Halló")</f>
        <v>Halló</v>
      </c>
      <c r="AB2" s="1" t="str">
        <f>IFERROR(__xludf.DUMMYFUNCTION("GoogleTranslate(B2, ""en"", ""id"")"),"Halo")</f>
        <v>Halo</v>
      </c>
      <c r="AC2" s="1" t="str">
        <f>IFERROR(__xludf.DUMMYFUNCTION("GoogleTranslate(B2, ""en"", ""in"")"),"Halo")</f>
        <v>Halo</v>
      </c>
      <c r="AD2" s="1" t="str">
        <f>IFERROR(__xludf.DUMMYFUNCTION("GoogleTranslate(B2, ""en"", ""it"")"),"Ciao")</f>
        <v>Ciao</v>
      </c>
      <c r="AE2" s="1" t="str">
        <f>IFERROR(__xludf.DUMMYFUNCTION("GoogleTranslate(B2, ""en"", ""ja"")"),"こんにちは")</f>
        <v>こんにちは</v>
      </c>
      <c r="AF2" s="1" t="str">
        <f>IFERROR(__xludf.DUMMYFUNCTION("GoogleTranslate(B2, ""en"", ""kn"")"),"ನಮಸ್ಕಾರ")</f>
        <v>ನಮಸ್ಕಾರ</v>
      </c>
      <c r="AG2" s="1" t="str">
        <f>IFERROR(__xludf.DUMMYFUNCTION("GoogleTranslate(B2, ""en"", ""km"")"),"ជំរាបសួរ")</f>
        <v>ជំរាបសួរ</v>
      </c>
      <c r="AH2" s="1" t="str">
        <f>IFERROR(__xludf.DUMMYFUNCTION("GoogleTranslate(B2, ""en"", ""ko"")"),"안녕하세요")</f>
        <v>안녕하세요</v>
      </c>
      <c r="AI2" s="1" t="str">
        <f>IFERROR(__xludf.DUMMYFUNCTION("GoogleTranslate(B2, ""en"", ""lo"")"),"ສະບາຍດີ")</f>
        <v>ສະບາຍດີ</v>
      </c>
      <c r="AJ2" s="1" t="str">
        <f>IFERROR(__xludf.DUMMYFUNCTION("GoogleTranslate(B2, ""en"", ""lv"")"),"Sveiki")</f>
        <v>Sveiki</v>
      </c>
      <c r="AK2" s="1" t="str">
        <f>IFERROR(__xludf.DUMMYFUNCTION("GoogleTranslate(B2, ""en"", ""lt"")"),"Sveiki")</f>
        <v>Sveiki</v>
      </c>
      <c r="AL2" s="1" t="str">
        <f>IFERROR(__xludf.DUMMYFUNCTION("GoogleTranslate(B2, ""en"", ""mk"")"),"Здраво")</f>
        <v>Здраво</v>
      </c>
      <c r="AM2" s="1" t="str">
        <f>IFERROR(__xludf.DUMMYFUNCTION("GoogleTranslate(B2, ""en"", ""ms"")"),"Hello")</f>
        <v>Hello</v>
      </c>
      <c r="AN2" s="1" t="str">
        <f>IFERROR(__xludf.DUMMYFUNCTION("GoogleTranslate(B2, ""en"", ""ml"")"),"ഹലോ")</f>
        <v>ഹലോ</v>
      </c>
      <c r="AO2" s="1" t="str">
        <f>IFERROR(__xludf.DUMMYFUNCTION("GoogleTranslate(B2, ""en"", ""mr"")"),"नमस्कार")</f>
        <v>नमस्कार</v>
      </c>
      <c r="AP2" s="1" t="str">
        <f>IFERROR(__xludf.DUMMYFUNCTION("GoogleTranslate(B2, ""en"", ""mn"")"),"Сайн уу")</f>
        <v>Сайн уу</v>
      </c>
      <c r="AQ2" s="1" t="str">
        <f>IFERROR(__xludf.DUMMYFUNCTION("GoogleTranslate(B2, ""en"", ""ne"")"),"नमस्ते")</f>
        <v>नमस्ते</v>
      </c>
      <c r="AR2" s="1" t="str">
        <f>IFERROR(__xludf.DUMMYFUNCTION("GoogleTranslate(B2, ""en"", ""nb"")"),"Hallo")</f>
        <v>Hallo</v>
      </c>
      <c r="AS2" s="1" t="str">
        <f>IFERROR(__xludf.DUMMYFUNCTION("GoogleTranslate(B2, ""en"", ""fa"")"),"سلام")</f>
        <v>سلام</v>
      </c>
      <c r="AT2" s="1" t="str">
        <f>IFERROR(__xludf.DUMMYFUNCTION("GoogleTranslate(B2, ""en"", ""pl"")"),"Cześć")</f>
        <v>Cześć</v>
      </c>
      <c r="AU2" s="1" t="str">
        <f>IFERROR(__xludf.DUMMYFUNCTION("GoogleTranslate(B2, ""en"", ""pt"")"),"Olá")</f>
        <v>Olá</v>
      </c>
      <c r="AV2" s="1" t="str">
        <f>IFERROR(__xludf.DUMMYFUNCTION("GoogleTranslate(B2, ""en"", ""ro"")"),"Buna ziua")</f>
        <v>Buna ziua</v>
      </c>
      <c r="AW2" s="1" t="str">
        <f>IFERROR(__xludf.DUMMYFUNCTION("GoogleTranslate(B2, ""en"", ""ru"")"),"Привет")</f>
        <v>Привет</v>
      </c>
      <c r="AX2" s="1" t="str">
        <f>IFERROR(__xludf.DUMMYFUNCTION("GoogleTranslate(B2, ""en"", ""sr"")"),"Здраво")</f>
        <v>Здраво</v>
      </c>
      <c r="AY2" s="1" t="str">
        <f>IFERROR(__xludf.DUMMYFUNCTION("GoogleTranslate(B2, ""en"", ""si"")"),"ආයුබෝවන්")</f>
        <v>ආයුබෝවන්</v>
      </c>
      <c r="AZ2" s="1" t="str">
        <f>IFERROR(__xludf.DUMMYFUNCTION("GoogleTranslate(B2, ""en"", ""sk"")"),"Ahoj")</f>
        <v>Ahoj</v>
      </c>
      <c r="BA2" s="1" t="str">
        <f>IFERROR(__xludf.DUMMYFUNCTION("GoogleTranslate(B2, ""en"", ""sl"")"),"zdravo")</f>
        <v>zdravo</v>
      </c>
      <c r="BB2" s="1" t="str">
        <f>IFERROR(__xludf.DUMMYFUNCTION("GoogleTranslate(B2, ""en"", ""es"")"),"Hola")</f>
        <v>Hola</v>
      </c>
      <c r="BC2" s="1" t="str">
        <f>IFERROR(__xludf.DUMMYFUNCTION("GoogleTranslate(B2, ""en"", ""sw"")"),"Habari")</f>
        <v>Habari</v>
      </c>
      <c r="BD2" s="1" t="str">
        <f>IFERROR(__xludf.DUMMYFUNCTION("GoogleTranslate(B2, ""en"", ""sv"")"),"Hallå")</f>
        <v>Hallå</v>
      </c>
      <c r="BE2" s="1" t="str">
        <f>IFERROR(__xludf.DUMMYFUNCTION("GoogleTranslate(B2, ""en"", ""te"")"),"హలో")</f>
        <v>హలో</v>
      </c>
      <c r="BF2" s="1" t="str">
        <f>IFERROR(__xludf.DUMMYFUNCTION("GoogleTranslate(B2, ""en"", ""th"")"),"สวัสดี")</f>
        <v>สวัสดี</v>
      </c>
      <c r="BG2" s="1" t="str">
        <f>IFERROR(__xludf.DUMMYFUNCTION("GoogleTranslate(B2, ""en"", ""tr"")"),"Merhaba")</f>
        <v>Merhaba</v>
      </c>
      <c r="BH2" s="1" t="str">
        <f>IFERROR(__xludf.DUMMYFUNCTION("GoogleTranslate(B2, ""en"", ""uk"")"),"Привіт")</f>
        <v>Привіт</v>
      </c>
      <c r="BI2" s="1" t="str">
        <f>IFERROR(__xludf.DUMMYFUNCTION("GoogleTranslate(B2, ""en"", ""vi"")"),"Xin chào")</f>
        <v>Xin chào</v>
      </c>
      <c r="BJ2" s="2" t="str">
        <f>IFERROR(__xludf.DUMMYFUNCTION("GoogleTranslate(B2, ""en"", ""zu"")"),"Sawubona")</f>
        <v>Sawubona</v>
      </c>
      <c r="BK2" s="1"/>
      <c r="BL2" s="1"/>
    </row>
    <row r="3" ht="15.75" customHeight="1">
      <c r="A3" s="1" t="s">
        <v>64</v>
      </c>
      <c r="B3" s="1" t="s">
        <v>65</v>
      </c>
      <c r="C3" s="1" t="str">
        <f>IFERROR(__xludf.DUMMYFUNCTION("GoogleTranslate(B3, ""en"", ""es"")"),"Abajo de la línea")</f>
        <v>Abajo de la línea</v>
      </c>
      <c r="D3" s="1" t="str">
        <f>IFERROR(__xludf.DUMMYFUNCTION("GoogleTranslate(B3, ""en"", ""ar"")"),"تحت الخط")</f>
        <v>تحت الخط</v>
      </c>
      <c r="E3" s="1" t="str">
        <f>IFERROR(__xludf.DUMMYFUNCTION("GoogleTranslate(B3, ""en"", ""hy"")"),"Ներքև _____ Գիծը")</f>
        <v>Ներքև _____ Գիծը</v>
      </c>
      <c r="F3" s="1" t="str">
        <f>IFERROR(__xludf.DUMMYFUNCTION("GoogleTranslate(B3, ""en"", ""az"")"),"Aşağı _____ Xətt")</f>
        <v>Aşağı _____ Xətt</v>
      </c>
      <c r="G3" s="1" t="str">
        <f>IFERROR(__xludf.DUMMYFUNCTION("GoogleTranslate(B3, ""en"", ""eu"")"),"Behera _____ Lerroa")</f>
        <v>Behera _____ Lerroa</v>
      </c>
      <c r="H3" s="1" t="str">
        <f>IFERROR(__xludf.DUMMYFUNCTION("GoogleTranslate(B3, ""en"", ""be"")"),"Уніз _____ Лінія")</f>
        <v>Уніз _____ Лінія</v>
      </c>
      <c r="I3" s="1" t="str">
        <f>IFERROR(__xludf.DUMMYFUNCTION("GoogleTranslate(B3, ""en"", ""bn"")"),"নিচে _____ লাইন")</f>
        <v>নিচে _____ লাইন</v>
      </c>
      <c r="J3" s="1" t="str">
        <f>IFERROR(__xludf.DUMMYFUNCTION("GoogleTranslate(B3, ""en"", ""bg"")"),"Надолу _____ линията")</f>
        <v>Надолу _____ линията</v>
      </c>
      <c r="K3" s="1" t="str">
        <f>IFERROR(__xludf.DUMMYFUNCTION("GoogleTranslate(B3, ""en"", ""my"")"),"_____ လိုင်းဆင်း")</f>
        <v>_____ လိုင်းဆင်း</v>
      </c>
      <c r="L3" s="1" t="str">
        <f>IFERROR(__xludf.DUMMYFUNCTION("GoogleTranslate(B3, ""en"", ""ca"")"),"Sota la línia")</f>
        <v>Sota la línia</v>
      </c>
      <c r="M3" s="1" t="str">
        <f>IFERROR(__xludf.DUMMYFUNCTION("GoogleTranslate(B3, ""en"", ""zh-cn"")"),"沿着 _____ 线")</f>
        <v>沿着 _____ 线</v>
      </c>
      <c r="N3" s="1" t="str">
        <f>IFERROR(__xludf.DUMMYFUNCTION("GoogleTranslate(B3, ""en"", ""zh-TW"")"),"沿著 _____ 線")</f>
        <v>沿著 _____ 線</v>
      </c>
      <c r="O3" s="1" t="str">
        <f>IFERROR(__xludf.DUMMYFUNCTION("GoogleTranslate(B3, ""en"", ""hr"")"),"Niz _____ liniju")</f>
        <v>Niz _____ liniju</v>
      </c>
      <c r="P3" s="1" t="str">
        <f>IFERROR(__xludf.DUMMYFUNCTION("GoogleTranslate(B3, ""en"", ""cs"")"),"Dolů _____ The Line")</f>
        <v>Dolů _____ The Line</v>
      </c>
      <c r="Q3" s="1" t="str">
        <f>IFERROR(__xludf.DUMMYFUNCTION("GoogleTranslate(B3, ""en"", ""da"")"),"Ned _____ Linjen")</f>
        <v>Ned _____ Linjen</v>
      </c>
      <c r="R3" s="1" t="str">
        <f>IFERROR(__xludf.DUMMYFUNCTION("GoogleTranslate(B3, ""en"", ""nl"")"),"Omlaag _____ De lijn")</f>
        <v>Omlaag _____ De lijn</v>
      </c>
      <c r="S3" s="1" t="str">
        <f>IFERROR(__xludf.DUMMYFUNCTION("GoogleTranslate(B3, ""en"", ""et"")"),"Kunagi hiljem")</f>
        <v>Kunagi hiljem</v>
      </c>
      <c r="T3" s="1" t="str">
        <f>IFERROR(__xludf.DUMMYFUNCTION("GoogleTranslate(B3, ""en"", ""fi"")"),"Ruodussa")</f>
        <v>Ruodussa</v>
      </c>
      <c r="U3" s="1" t="str">
        <f>IFERROR(__xludf.DUMMYFUNCTION("GoogleTranslate(B3, ""en"", ""fr"")"),"Sur toute la ligne")</f>
        <v>Sur toute la ligne</v>
      </c>
      <c r="V3" s="1" t="str">
        <f>IFERROR(__xludf.DUMMYFUNCTION("GoogleTranslate(B3, ""en"", ""de"")"),"Auf der ganzen Linie")</f>
        <v>Auf der ganzen Linie</v>
      </c>
      <c r="W3" s="1" t="str">
        <f>IFERROR(__xludf.DUMMYFUNCTION("GoogleTranslate(B3, ""en"", ""el"")"),"Κάτω _____ Η Γραμμή")</f>
        <v>Κάτω _____ Η Γραμμή</v>
      </c>
      <c r="X3" s="1" t="str">
        <f>IFERROR(__xludf.DUMMYFUNCTION("GoogleTranslate(B3, ""en"", ""iw"")"),"למטה _____ הקו")</f>
        <v>למטה _____ הקו</v>
      </c>
      <c r="Y3" s="1" t="str">
        <f>IFERROR(__xludf.DUMMYFUNCTION("GoogleTranslate(B3, ""en"", ""hi"")"),"आगे चल कर")</f>
        <v>आगे चल कर</v>
      </c>
      <c r="Z3" s="1" t="str">
        <f>IFERROR(__xludf.DUMMYFUNCTION("GoogleTranslate(B3, ""en"", ""hu"")"),"Le a pályáról")</f>
        <v>Le a pályáról</v>
      </c>
      <c r="AA3" s="1" t="str">
        <f>IFERROR(__xludf.DUMMYFUNCTION("GoogleTranslate(B3, ""en"", ""is"")"),"Niður _____ Línan")</f>
        <v>Niður _____ Línan</v>
      </c>
      <c r="AB3" s="1" t="str">
        <f>IFERROR(__xludf.DUMMYFUNCTION("GoogleTranslate(B3, ""en"", ""id"")"),"Turun _____ Garis")</f>
        <v>Turun _____ Garis</v>
      </c>
      <c r="AC3" s="1" t="str">
        <f>IFERROR(__xludf.DUMMYFUNCTION("GoogleTranslate(B3, ""en"", ""in"")"),"Turun _____ Garis")</f>
        <v>Turun _____ Garis</v>
      </c>
      <c r="AD3" s="1" t="str">
        <f>IFERROR(__xludf.DUMMYFUNCTION("GoogleTranslate(B3, ""en"", ""it"")"),"Giù _____ La linea")</f>
        <v>Giù _____ La linea</v>
      </c>
      <c r="AE3" s="1" t="str">
        <f>IFERROR(__xludf.DUMMYFUNCTION("GoogleTranslate(B3, ""en"", ""ja"")"),"ダウン_____ザ・ライン")</f>
        <v>ダウン_____ザ・ライン</v>
      </c>
      <c r="AF3" s="1" t="str">
        <f>IFERROR(__xludf.DUMMYFUNCTION("GoogleTranslate(B3, ""en"", ""kn"")"),"ಕೆಳಗೆ _____ ದಿ ಲೈನ್")</f>
        <v>ಕೆಳಗೆ _____ ದಿ ಲೈನ್</v>
      </c>
      <c r="AG3" s="1" t="str">
        <f>IFERROR(__xludf.DUMMYFUNCTION("GoogleTranslate(B3, ""en"", ""km"")"),"ចុះ _____ បន្ទាត់")</f>
        <v>ចុះ _____ បន្ទាត់</v>
      </c>
      <c r="AH3" s="1" t="str">
        <f>IFERROR(__xludf.DUMMYFUNCTION("GoogleTranslate(B3, ""en"", ""ko"")"),"아래로 _____ 라인")</f>
        <v>아래로 _____ 라인</v>
      </c>
      <c r="AI3" s="1" t="str">
        <f>IFERROR(__xludf.DUMMYFUNCTION("GoogleTranslate(B3, ""en"", ""lo"")"),"ລົງ _____ ສາຍ")</f>
        <v>ລົງ _____ ສາຍ</v>
      </c>
      <c r="AJ3" s="1" t="str">
        <f>IFERROR(__xludf.DUMMYFUNCTION("GoogleTranslate(B3, ""en"", ""lv"")"),"Lejup _____ līnija")</f>
        <v>Lejup _____ līnija</v>
      </c>
      <c r="AK3" s="1" t="str">
        <f>IFERROR(__xludf.DUMMYFUNCTION("GoogleTranslate(B3, ""en"", ""lt"")"),"Žemyn _____ linija")</f>
        <v>Žemyn _____ linija</v>
      </c>
      <c r="AL3" s="1" t="str">
        <f>IFERROR(__xludf.DUMMYFUNCTION("GoogleTranslate(B3, ""en"", ""mk"")"),"Долу _____ Линијата")</f>
        <v>Долу _____ Линијата</v>
      </c>
      <c r="AM3" s="1" t="str">
        <f>IFERROR(__xludf.DUMMYFUNCTION("GoogleTranslate(B3, ""en"", ""ms"")"),"Turun _____ Garisan")</f>
        <v>Turun _____ Garisan</v>
      </c>
      <c r="AN3" s="1" t="str">
        <f>IFERROR(__xludf.DUMMYFUNCTION("GoogleTranslate(B3, ""en"", ""ml"")"),"താഴേക്ക് _____ ലൈൻ")</f>
        <v>താഴേക്ക് _____ ലൈൻ</v>
      </c>
      <c r="AO3" s="1" t="str">
        <f>IFERROR(__xludf.DUMMYFUNCTION("GoogleTranslate(B3, ""en"", ""mr"")"),"रेषेच्या खालच्या बाजूला")</f>
        <v>रेषेच्या खालच्या बाजूला</v>
      </c>
      <c r="AP3" s="1" t="str">
        <f>IFERROR(__xludf.DUMMYFUNCTION("GoogleTranslate(B3, ""en"", ""mn"")"),"Доош _____ The Line")</f>
        <v>Доош _____ The Line</v>
      </c>
      <c r="AQ3" s="1" t="str">
        <f>IFERROR(__xludf.DUMMYFUNCTION("GoogleTranslate(B3, ""en"", ""ne"")"),"तल _____ रेखा")</f>
        <v>तल _____ रेखा</v>
      </c>
      <c r="AR3" s="1" t="str">
        <f>IFERROR(__xludf.DUMMYFUNCTION("GoogleTranslate(B3, ""en"", ""nb"")"),"Ned linjen")</f>
        <v>Ned linjen</v>
      </c>
      <c r="AS3" s="1" t="str">
        <f>IFERROR(__xludf.DUMMYFUNCTION("GoogleTranslate(B3, ""en"", ""fa"")"),"پایین خط")</f>
        <v>پایین خط</v>
      </c>
      <c r="AT3" s="1" t="str">
        <f>IFERROR(__xludf.DUMMYFUNCTION("GoogleTranslate(B3, ""en"", ""pl"")"),"W dół _____ Linia")</f>
        <v>W dół _____ Linia</v>
      </c>
      <c r="AU3" s="1" t="str">
        <f>IFERROR(__xludf.DUMMYFUNCTION("GoogleTranslate(B3, ""en"", ""pt"")"),"Abaixo da linha")</f>
        <v>Abaixo da linha</v>
      </c>
      <c r="AV3" s="1" t="str">
        <f>IFERROR(__xludf.DUMMYFUNCTION("GoogleTranslate(B3, ""en"", ""ro"")"),"Jos _____ Linia")</f>
        <v>Jos _____ Linia</v>
      </c>
      <c r="AW3" s="1" t="str">
        <f>IFERROR(__xludf.DUMMYFUNCTION("GoogleTranslate(B3, ""en"", ""ru"")"),"По линии")</f>
        <v>По линии</v>
      </c>
      <c r="AX3" s="1" t="str">
        <f>IFERROR(__xludf.DUMMYFUNCTION("GoogleTranslate(B3, ""en"", ""sr"")"),"Довн _____ Тхе Лине")</f>
        <v>Довн _____ Тхе Лине</v>
      </c>
      <c r="AY3" s="1" t="str">
        <f>IFERROR(__xludf.DUMMYFUNCTION("GoogleTranslate(B3, ""en"", ""si"")"),"පහළ _____ රේඛාව")</f>
        <v>පහළ _____ රේඛාව</v>
      </c>
      <c r="AZ3" s="1" t="str">
        <f>IFERROR(__xludf.DUMMYFUNCTION("GoogleTranslate(B3, ""en"", ""sk"")"),"Dole čiarov")</f>
        <v>Dole čiarov</v>
      </c>
      <c r="BA3" s="1" t="str">
        <f>IFERROR(__xludf.DUMMYFUNCTION("GoogleTranslate(B3, ""en"", ""sl"")"),"Dol _____ Po črti")</f>
        <v>Dol _____ Po črti</v>
      </c>
      <c r="BB3" s="1" t="str">
        <f>IFERROR(__xludf.DUMMYFUNCTION("GoogleTranslate(B3, ""en"", ""es"")"),"Abajo de la línea")</f>
        <v>Abajo de la línea</v>
      </c>
      <c r="BC3" s="1" t="str">
        <f>IFERROR(__xludf.DUMMYFUNCTION("GoogleTranslate(B3, ""en"", ""sw"")"),"Chini _____ Mstari")</f>
        <v>Chini _____ Mstari</v>
      </c>
      <c r="BD3" s="1" t="str">
        <f>IFERROR(__xludf.DUMMYFUNCTION("GoogleTranslate(B3, ""en"", ""sv"")"),"Nedåt _____ linjen")</f>
        <v>Nedåt _____ linjen</v>
      </c>
      <c r="BE3" s="1" t="str">
        <f>IFERROR(__xludf.DUMMYFUNCTION("GoogleTranslate(B3, ""en"", ""te"")"),"డౌన్ _____ ది లైన్")</f>
        <v>డౌన్ _____ ది లైన్</v>
      </c>
      <c r="BF3" s="1" t="str">
        <f>IFERROR(__xludf.DUMMYFUNCTION("GoogleTranslate(B3, ""en"", ""th"")"),"ลง _____ เส้น")</f>
        <v>ลง _____ เส้น</v>
      </c>
      <c r="BG3" s="1" t="str">
        <f>IFERROR(__xludf.DUMMYFUNCTION("GoogleTranslate(B3, ""en"", ""tr"")"),"Aşağı _____ Çizgi")</f>
        <v>Aşağı _____ Çizgi</v>
      </c>
      <c r="BH3" s="1" t="str">
        <f>IFERROR(__xludf.DUMMYFUNCTION("GoogleTranslate(B3, ""en"", ""uk"")"),"Вниз _____ лінії")</f>
        <v>Вниз _____ лінії</v>
      </c>
      <c r="BI3" s="1" t="str">
        <f>IFERROR(__xludf.DUMMYFUNCTION("GoogleTranslate(B3, ""en"", ""vi"")"),"Xuống dòng")</f>
        <v>Xuống dòng</v>
      </c>
      <c r="BJ3" s="2" t="str">
        <f>IFERROR(__xludf.DUMMYFUNCTION("GoogleTranslate(B3, ""en"", ""zu"")"),"Phansi _____ Elayini")</f>
        <v>Phansi _____ Elayini</v>
      </c>
      <c r="BK3" s="1"/>
      <c r="BL3" s="1"/>
    </row>
    <row r="4" ht="15.75" customHeight="1">
      <c r="A4" s="1" t="s">
        <v>66</v>
      </c>
      <c r="B4" s="3" t="s">
        <v>67</v>
      </c>
      <c r="C4" s="1" t="str">
        <f>IFERROR(__xludf.DUMMYFUNCTION("GoogleTranslate(B4, ""en"", ""es"")"),"La suma de ____ y ​​____ es ____")</f>
        <v>La suma de ____ y ​​____ es ____</v>
      </c>
      <c r="D4" s="1" t="str">
        <f>IFERROR(__xludf.DUMMYFUNCTION("GoogleTranslate(B4, ""en"", ""ar"")"),"مجموع ____ و ____ هو ____")</f>
        <v>مجموع ____ و ____ هو ____</v>
      </c>
      <c r="E4" s="1" t="str">
        <f>IFERROR(__xludf.DUMMYFUNCTION("GoogleTranslate(B4, ""en"", ""hy"")"),"____-ի և ____-ի գումարը ____ է")</f>
        <v>____-ի և ____-ի գումարը ____ է</v>
      </c>
      <c r="F4" s="1" t="str">
        <f>IFERROR(__xludf.DUMMYFUNCTION("GoogleTranslate(B4, ""en"", ""az"")"),"____ və ____ cəmi ____-dir")</f>
        <v>____ və ____ cəmi ____-dir</v>
      </c>
      <c r="G4" s="1" t="str">
        <f>IFERROR(__xludf.DUMMYFUNCTION("GoogleTranslate(B4, ""en"", ""eu"")"),"____ eta ____ren batura ____ da")</f>
        <v>____ eta ____ren batura ____ da</v>
      </c>
      <c r="H4" s="1" t="str">
        <f>IFERROR(__xludf.DUMMYFUNCTION("GoogleTranslate(B4, ""en"", ""be"")"),"Сума ____ і ____ роўная ____")</f>
        <v>Сума ____ і ____ роўная ____</v>
      </c>
      <c r="I4" s="1" t="str">
        <f>IFERROR(__xludf.DUMMYFUNCTION("GoogleTranslate(B4, ""en"", ""bn"")"),"____ এবং ____ এর যোগফল হল ____")</f>
        <v>____ এবং ____ এর যোগফল হল ____</v>
      </c>
      <c r="J4" s="1" t="str">
        <f>IFERROR(__xludf.DUMMYFUNCTION("GoogleTranslate(B4, ""en"", ""bg"")"),"Сумата от ____ и ____ е ____")</f>
        <v>Сумата от ____ и ____ е ____</v>
      </c>
      <c r="K4" s="1" t="str">
        <f>IFERROR(__xludf.DUMMYFUNCTION("GoogleTranslate(B4, ""en"", ""my"")"),"____ နှင့် ____ ၏ပေါင်းလဒ်သည် ____")</f>
        <v>____ နှင့် ____ ၏ပေါင်းလဒ်သည် ____</v>
      </c>
      <c r="L4" s="1" t="str">
        <f>IFERROR(__xludf.DUMMYFUNCTION("GoogleTranslate(B4, ""en"", ""ca"")"),"La suma de ____ i ____ és ____")</f>
        <v>La suma de ____ i ____ és ____</v>
      </c>
      <c r="M4" s="1" t="str">
        <f>IFERROR(__xludf.DUMMYFUNCTION("GoogleTranslate(B4, ""en"", ""zh-cn"")"),"____ 和 ____ 之和为 ____")</f>
        <v>____ 和 ____ 之和为 ____</v>
      </c>
      <c r="N4" s="1" t="str">
        <f>IFERROR(__xludf.DUMMYFUNCTION("GoogleTranslate(B4, ""en"", ""zh-TW"")"),"____ 和 ____ 之和為 ____")</f>
        <v>____ 和 ____ 之和為 ____</v>
      </c>
      <c r="O4" s="1" t="str">
        <f>IFERROR(__xludf.DUMMYFUNCTION("GoogleTranslate(B4, ""en"", ""hr"")"),"Zbroj ____ i ____ je ____")</f>
        <v>Zbroj ____ i ____ je ____</v>
      </c>
      <c r="P4" s="1" t="str">
        <f>IFERROR(__xludf.DUMMYFUNCTION("GoogleTranslate(B4, ""en"", ""cs"")"),"Součet ____ a ____ je ____")</f>
        <v>Součet ____ a ____ je ____</v>
      </c>
      <c r="Q4" s="1" t="str">
        <f>IFERROR(__xludf.DUMMYFUNCTION("GoogleTranslate(B4, ""en"", ""da"")"),"Summen af ​​____ og ____ er ____")</f>
        <v>Summen af ​​____ og ____ er ____</v>
      </c>
      <c r="R4" s="1" t="str">
        <f>IFERROR(__xludf.DUMMYFUNCTION("GoogleTranslate(B4, ""en"", ""nl"")"),"De som van ____ en ____ is ____")</f>
        <v>De som van ____ en ____ is ____</v>
      </c>
      <c r="S4" s="1" t="str">
        <f>IFERROR(__xludf.DUMMYFUNCTION("GoogleTranslate(B4, ""en"", ""et"")"),"____ ja ____ summa on ____")</f>
        <v>____ ja ____ summa on ____</v>
      </c>
      <c r="T4" s="1" t="str">
        <f>IFERROR(__xludf.DUMMYFUNCTION("GoogleTranslate(B4, ""en"", ""fi"")"),"____ ja ____ summa on ____")</f>
        <v>____ ja ____ summa on ____</v>
      </c>
      <c r="U4" s="1" t="str">
        <f>IFERROR(__xludf.DUMMYFUNCTION("GoogleTranslate(B4, ""en"", ""fr"")"),"La somme de ____ et ____ est ____")</f>
        <v>La somme de ____ et ____ est ____</v>
      </c>
      <c r="V4" s="1" t="str">
        <f>IFERROR(__xludf.DUMMYFUNCTION("GoogleTranslate(B4, ""en"", ""de"")"),"Die Summe von ____ und ____ ist ____")</f>
        <v>Die Summe von ____ und ____ ist ____</v>
      </c>
      <c r="W4" s="1" t="str">
        <f>IFERROR(__xludf.DUMMYFUNCTION("GoogleTranslate(B4, ""en"", ""el"")"),"Το άθροισμα των ____ και ____ είναι ____")</f>
        <v>Το άθροισμα των ____ και ____ είναι ____</v>
      </c>
      <c r="X4" s="1" t="str">
        <f>IFERROR(__xludf.DUMMYFUNCTION("GoogleTranslate(B4, ""en"", ""iw"")"),"הסכום של ____ ו____ הוא ____")</f>
        <v>הסכום של ____ ו____ הוא ____</v>
      </c>
      <c r="Y4" s="1" t="str">
        <f>IFERROR(__xludf.DUMMYFUNCTION("GoogleTranslate(B4, ""en"", ""hi"")"),"____ और ____ का योग ____ है")</f>
        <v>____ और ____ का योग ____ है</v>
      </c>
      <c r="Z4" s="1" t="str">
        <f>IFERROR(__xludf.DUMMYFUNCTION("GoogleTranslate(B4, ""en"", ""hu"")"),"____ és ____ összege ____")</f>
        <v>____ és ____ összege ____</v>
      </c>
      <c r="AA4" s="1" t="str">
        <f>IFERROR(__xludf.DUMMYFUNCTION("GoogleTranslate(B4, ""en"", ""is"")"),"Summa ____ og ____ er ____")</f>
        <v>Summa ____ og ____ er ____</v>
      </c>
      <c r="AB4" s="1" t="str">
        <f>IFERROR(__xludf.DUMMYFUNCTION("GoogleTranslate(B4, ""en"", ""id"")"),"Jumlah ____ dan ____ adalah ____")</f>
        <v>Jumlah ____ dan ____ adalah ____</v>
      </c>
      <c r="AC4" s="1" t="str">
        <f>IFERROR(__xludf.DUMMYFUNCTION("GoogleTranslate(B4, ""en"", ""in"")"),"Jumlah ____ dan ____ adalah ____")</f>
        <v>Jumlah ____ dan ____ adalah ____</v>
      </c>
      <c r="AD4" s="1" t="str">
        <f>IFERROR(__xludf.DUMMYFUNCTION("GoogleTranslate(B4, ""en"", ""it"")"),"La somma di ____ e ____ è ____")</f>
        <v>La somma di ____ e ____ è ____</v>
      </c>
      <c r="AE4" s="1" t="str">
        <f>IFERROR(__xludf.DUMMYFUNCTION("GoogleTranslate(B4, ""en"", ""ja"")"),"____ と ____ の合計は ____ です")</f>
        <v>____ と ____ の合計は ____ です</v>
      </c>
      <c r="AF4" s="1" t="str">
        <f>IFERROR(__xludf.DUMMYFUNCTION("GoogleTranslate(B4, ""en"", ""kn"")"),"____ ಮತ್ತು ____ ಮೊತ್ತವು ____ ಆಗಿದೆ")</f>
        <v>____ ಮತ್ತು ____ ಮೊತ್ತವು ____ ಆಗಿದೆ</v>
      </c>
      <c r="AG4" s="1" t="str">
        <f>IFERROR(__xludf.DUMMYFUNCTION("GoogleTranslate(B4, ""en"", ""km"")"),"ផលបូកនៃ ____ និង ____ គឺ ____")</f>
        <v>ផលបូកនៃ ____ និង ____ គឺ ____</v>
      </c>
      <c r="AH4" s="1" t="str">
        <f>IFERROR(__xludf.DUMMYFUNCTION("GoogleTranslate(B4, ""en"", ""ko"")"),"____과 ____의 합은 ____입니다.")</f>
        <v>____과 ____의 합은 ____입니다.</v>
      </c>
      <c r="AI4" s="1" t="str">
        <f>IFERROR(__xludf.DUMMYFUNCTION("GoogleTranslate(B4, ""en"", ""lo"")"),"ຜົນລວມຂອງ ____ ແລະ ____ ແມ່ນ ____")</f>
        <v>ຜົນລວມຂອງ ____ ແລະ ____ ແມ່ນ ____</v>
      </c>
      <c r="AJ4" s="1" t="str">
        <f>IFERROR(__xludf.DUMMYFUNCTION("GoogleTranslate(B4, ""en"", ""lv"")"),"____ un ____ summa ir ____")</f>
        <v>____ un ____ summa ir ____</v>
      </c>
      <c r="AK4" s="1" t="str">
        <f>IFERROR(__xludf.DUMMYFUNCTION("GoogleTranslate(B4, ""en"", ""lt"")"),"____ ir ____ suma yra ____")</f>
        <v>____ ir ____ suma yra ____</v>
      </c>
      <c r="AL4" s="1" t="str">
        <f>IFERROR(__xludf.DUMMYFUNCTION("GoogleTranslate(B4, ""en"", ""mk"")"),"Збирот на ____ и ____ е ____")</f>
        <v>Збирот на ____ и ____ е ____</v>
      </c>
      <c r="AM4" s="1" t="str">
        <f>IFERROR(__xludf.DUMMYFUNCTION("GoogleTranslate(B4, ""en"", ""ms"")"),"Jumlah ____ dan ____ ialah ____")</f>
        <v>Jumlah ____ dan ____ ialah ____</v>
      </c>
      <c r="AN4" s="1" t="str">
        <f>IFERROR(__xludf.DUMMYFUNCTION("GoogleTranslate(B4, ""en"", ""ml"")"),"____, ____ എന്നിവയുടെ ആകെത്തുക ____ ആണ്")</f>
        <v>____, ____ എന്നിവയുടെ ആകെത്തുക ____ ആണ്</v>
      </c>
      <c r="AO4" s="1" t="str">
        <f>IFERROR(__xludf.DUMMYFUNCTION("GoogleTranslate(B4, ""en"", ""mr"")"),"____ आणि ____ ची बेरीज ____ आहे")</f>
        <v>____ आणि ____ ची बेरीज ____ आहे</v>
      </c>
      <c r="AP4" s="1" t="str">
        <f>IFERROR(__xludf.DUMMYFUNCTION("GoogleTranslate(B4, ""en"", ""mn"")"),"____ ба ____-ийн нийлбэр нь ____ байна")</f>
        <v>____ ба ____-ийн нийлбэр нь ____ байна</v>
      </c>
      <c r="AQ4" s="1" t="str">
        <f>IFERROR(__xludf.DUMMYFUNCTION("GoogleTranslate(B4, ""en"", ""ne"")"),"_____ र ____ को योगफल _____ हो")</f>
        <v>_____ र ____ को योगफल _____ हो</v>
      </c>
      <c r="AR4" s="1" t="str">
        <f>IFERROR(__xludf.DUMMYFUNCTION("GoogleTranslate(B4, ""en"", ""nb"")"),"Summen av ____ og ____ er ____")</f>
        <v>Summen av ____ og ____ er ____</v>
      </c>
      <c r="AS4" s="1" t="str">
        <f>IFERROR(__xludf.DUMMYFUNCTION("GoogleTranslate(B4, ""en"", ""fa"")"),"مجموع ____ و ____ ____ است")</f>
        <v>مجموع ____ و ____ ____ است</v>
      </c>
      <c r="AT4" s="1" t="str">
        <f>IFERROR(__xludf.DUMMYFUNCTION("GoogleTranslate(B4, ""en"", ""pl"")"),"Suma ____ i ____ wynosi ____")</f>
        <v>Suma ____ i ____ wynosi ____</v>
      </c>
      <c r="AU4" s="1" t="str">
        <f>IFERROR(__xludf.DUMMYFUNCTION("GoogleTranslate(B4, ""en"", ""pt"")"),"A soma de ____ e ____ é ____")</f>
        <v>A soma de ____ e ____ é ____</v>
      </c>
      <c r="AV4" s="1" t="str">
        <f>IFERROR(__xludf.DUMMYFUNCTION("GoogleTranslate(B4, ""en"", ""ro"")"),"Suma ____ și ____ este ____")</f>
        <v>Suma ____ și ____ este ____</v>
      </c>
      <c r="AW4" s="1" t="str">
        <f>IFERROR(__xludf.DUMMYFUNCTION("GoogleTranslate(B4, ""en"", ""ru"")"),"Сумма ____ и ____ равна ____.")</f>
        <v>Сумма ____ и ____ равна ____.</v>
      </c>
      <c r="AX4" s="1" t="str">
        <f>IFERROR(__xludf.DUMMYFUNCTION("GoogleTranslate(B4, ""en"", ""sr"")"),"Збир ____ и ____ је ____")</f>
        <v>Збир ____ и ____ је ____</v>
      </c>
      <c r="AY4" s="1" t="str">
        <f>IFERROR(__xludf.DUMMYFUNCTION("GoogleTranslate(B4, ""en"", ""si"")"),"____ සහ ____ හි එකතුව ____ වේ")</f>
        <v>____ සහ ____ හි එකතුව ____ වේ</v>
      </c>
      <c r="AZ4" s="1" t="str">
        <f>IFERROR(__xludf.DUMMYFUNCTION("GoogleTranslate(B4, ""en"", ""sk"")"),"Súčet ____ a ____ je ____")</f>
        <v>Súčet ____ a ____ je ____</v>
      </c>
      <c r="BA4" s="1" t="str">
        <f>IFERROR(__xludf.DUMMYFUNCTION("GoogleTranslate(B4, ""en"", ""sl"")"),"Vsota ____ in ____ je ____")</f>
        <v>Vsota ____ in ____ je ____</v>
      </c>
      <c r="BB4" s="1" t="str">
        <f>IFERROR(__xludf.DUMMYFUNCTION("GoogleTranslate(B4, ""en"", ""es"")"),"La suma de ____ y ​​____ es ____")</f>
        <v>La suma de ____ y ​​____ es ____</v>
      </c>
      <c r="BC4" s="1" t="str">
        <f>IFERROR(__xludf.DUMMYFUNCTION("GoogleTranslate(B4, ""en"", ""sw"")"),"Jumla ya ____ na ____ ni _____")</f>
        <v>Jumla ya ____ na ____ ni _____</v>
      </c>
      <c r="BD4" s="1" t="str">
        <f>IFERROR(__xludf.DUMMYFUNCTION("GoogleTranslate(B4, ""en"", ""sv"")"),"Summan av ____ och ____ är ____")</f>
        <v>Summan av ____ och ____ är ____</v>
      </c>
      <c r="BE4" s="1" t="str">
        <f>IFERROR(__xludf.DUMMYFUNCTION("GoogleTranslate(B4, ""en"", ""te"")"),"____ మరియు ____ మొత్తం ____")</f>
        <v>____ మరియు ____ మొత్తం ____</v>
      </c>
      <c r="BF4" s="1" t="str">
        <f>IFERROR(__xludf.DUMMYFUNCTION("GoogleTranslate(B4, ""en"", ""th"")"),"ผลรวมของ ____ และ ____ คือ ____")</f>
        <v>ผลรวมของ ____ และ ____ คือ ____</v>
      </c>
      <c r="BG4" s="1" t="str">
        <f>IFERROR(__xludf.DUMMYFUNCTION("GoogleTranslate(B4, ""en"", ""tr"")"),"____ ve ____ toplamı ____")</f>
        <v>____ ve ____ toplamı ____</v>
      </c>
      <c r="BH4" s="1" t="str">
        <f>IFERROR(__xludf.DUMMYFUNCTION("GoogleTranslate(B4, ""en"", ""uk"")"),"Сума ____ і ____ дорівнює ____")</f>
        <v>Сума ____ і ____ дорівнює ____</v>
      </c>
      <c r="BI4" s="1" t="str">
        <f>IFERROR(__xludf.DUMMYFUNCTION("GoogleTranslate(B4, ""en"", ""vi"")"),"Tổng của ____ và ____ là ____")</f>
        <v>Tổng của ____ và ____ là ____</v>
      </c>
      <c r="BJ4" s="2" t="str">
        <f>IFERROR(__xludf.DUMMYFUNCTION("GoogleTranslate(B4, ""en"", ""zu"")"),"Isamba sika- _____ kanye no- _____ ngu- _____")</f>
        <v>Isamba sika- _____ kanye no- _____ ngu- _____</v>
      </c>
      <c r="BK4" s="1"/>
      <c r="BL4" s="1"/>
    </row>
    <row r="5" ht="15.75" customHeight="1">
      <c r="A5" s="1" t="s">
        <v>68</v>
      </c>
      <c r="B5" s="3" t="s">
        <v>69</v>
      </c>
      <c r="C5" s="1" t="str">
        <f>IFERROR(__xludf.DUMMYFUNCTION("GoogleTranslate(B5, ""en"", ""es"")"),"Pulse para continuar ___")</f>
        <v>Pulse para continuar ___</v>
      </c>
      <c r="D5" s="1" t="str">
        <f>IFERROR(__xludf.DUMMYFUNCTION("GoogleTranslate(B5, ""en"", ""ar"")"),"إضغط للإستمرار ___")</f>
        <v>إضغط للإستمرار ___</v>
      </c>
      <c r="E5" s="1" t="str">
        <f>IFERROR(__xludf.DUMMYFUNCTION("GoogleTranslate(B5, ""en"", ""hy"")"),"Հպեք __ Շարունակել ___")</f>
        <v>Հպեք __ Շարունակել ___</v>
      </c>
      <c r="F5" s="1" t="str">
        <f>IFERROR(__xludf.DUMMYFUNCTION("GoogleTranslate(B5, ""en"", ""az"")"),"__ Davam etmək üçün toxunun ___")</f>
        <v>__ Davam etmək üçün toxunun ___</v>
      </c>
      <c r="G5" s="1" t="str">
        <f>IFERROR(__xludf.DUMMYFUNCTION("GoogleTranslate(B5, ""en"", ""eu"")"),"Sakatu __ Jarraitu ___")</f>
        <v>Sakatu __ Jarraitu ___</v>
      </c>
      <c r="H5" s="1" t="str">
        <f>IFERROR(__xludf.DUMMYFUNCTION("GoogleTranslate(B5, ""en"", ""be"")"),"Націсніце, каб __ Працягнуць ___")</f>
        <v>Націсніце, каб __ Працягнуць ___</v>
      </c>
      <c r="I5" s="1" t="str">
        <f>IFERROR(__xludf.DUMMYFUNCTION("GoogleTranslate(B5, ""en"", ""bn"")"),"__ চালিয়ে যেতে ___ ট্যাপ করুন")</f>
        <v>__ চালিয়ে যেতে ___ ট্যাপ করুন</v>
      </c>
      <c r="J5" s="1" t="str">
        <f>IFERROR(__xludf.DUMMYFUNCTION("GoogleTranslate(B5, ""en"", ""bg"")"),"Докоснете, за да __ Продължете ___")</f>
        <v>Докоснете, за да __ Продължете ___</v>
      </c>
      <c r="K5" s="1" t="str">
        <f>IFERROR(__xludf.DUMMYFUNCTION("GoogleTranslate(B5, ""en"", ""my"")"),"__ဆက်လုပ်ရန် တို့ပါ ___")</f>
        <v>__ဆက်လုပ်ရန် တို့ပါ ___</v>
      </c>
      <c r="L5" s="1" t="str">
        <f>IFERROR(__xludf.DUMMYFUNCTION("GoogleTranslate(B5, ""en"", ""ca"")"),"Toqueu per __ Continuar ___")</f>
        <v>Toqueu per __ Continuar ___</v>
      </c>
      <c r="M5" s="1" t="str">
        <f>IFERROR(__xludf.DUMMYFUNCTION("GoogleTranslate(B5, ""en"", ""zh-cn"")"),"点击以 __ 继续 ___")</f>
        <v>点击以 __ 继续 ___</v>
      </c>
      <c r="N5" s="1" t="str">
        <f>IFERROR(__xludf.DUMMYFUNCTION("GoogleTranslate(B5, ""en"", ""zh-TW"")"),"點選以 __ 繼續 ___")</f>
        <v>點選以 __ 繼續 ___</v>
      </c>
      <c r="O5" s="1" t="str">
        <f>IFERROR(__xludf.DUMMYFUNCTION("GoogleTranslate(B5, ""en"", ""hr"")"),"Dodirnite za __ nastavak ___")</f>
        <v>Dodirnite za __ nastavak ___</v>
      </c>
      <c r="P5" s="1" t="str">
        <f>IFERROR(__xludf.DUMMYFUNCTION("GoogleTranslate(B5, ""en"", ""cs"")"),"Klepnutím __ Pokračovat ___")</f>
        <v>Klepnutím __ Pokračovat ___</v>
      </c>
      <c r="Q5" s="1" t="str">
        <f>IFERROR(__xludf.DUMMYFUNCTION("GoogleTranslate(B5, ""en"", ""da"")"),"Tryk for at __ Fortsæt ___")</f>
        <v>Tryk for at __ Fortsæt ___</v>
      </c>
      <c r="R5" s="1" t="str">
        <f>IFERROR(__xludf.DUMMYFUNCTION("GoogleTranslate(B5, ""en"", ""nl"")"),"Tik om __ Doorgaan ___")</f>
        <v>Tik om __ Doorgaan ___</v>
      </c>
      <c r="S5" s="1" t="str">
        <f>IFERROR(__xludf.DUMMYFUNCTION("GoogleTranslate(B5, ""en"", ""et"")"),"Puudutage, et __ Jätka ___")</f>
        <v>Puudutage, et __ Jätka ___</v>
      </c>
      <c r="T5" s="1" t="str">
        <f>IFERROR(__xludf.DUMMYFUNCTION("GoogleTranslate(B5, ""en"", ""fi"")"),"Napauta __ Jatka ___")</f>
        <v>Napauta __ Jatka ___</v>
      </c>
      <c r="U5" s="1" t="str">
        <f>IFERROR(__xludf.DUMMYFUNCTION("GoogleTranslate(B5, ""en"", ""fr"")"),"Appuyez pour __ Continuer ___")</f>
        <v>Appuyez pour __ Continuer ___</v>
      </c>
      <c r="V5" s="1" t="str">
        <f>IFERROR(__xludf.DUMMYFUNCTION("GoogleTranslate(B5, ""en"", ""de"")"),"Tippen Sie, um fortzufahren ___")</f>
        <v>Tippen Sie, um fortzufahren ___</v>
      </c>
      <c r="W5" s="1" t="str">
        <f>IFERROR(__xludf.DUMMYFUNCTION("GoogleTranslate(B5, ""en"", ""el"")"),"Πατήστε για __ Συνέχεια ___")</f>
        <v>Πατήστε για __ Συνέχεια ___</v>
      </c>
      <c r="X5" s="1" t="str">
        <f>IFERROR(__xludf.DUMMYFUNCTION("GoogleTranslate(B5, ""en"", ""iw"")"),"הקש כדי __ להמשיך ___")</f>
        <v>הקש כדי __ להמשיך ___</v>
      </c>
      <c r="Y5" s="1" t="str">
        <f>IFERROR(__xludf.DUMMYFUNCTION("GoogleTranslate(B5, ""en"", ""hi"")"),"जारी रखने के लिए दबाएं ___")</f>
        <v>जारी रखने के लिए दबाएं ___</v>
      </c>
      <c r="Z5" s="1" t="str">
        <f>IFERROR(__xludf.DUMMYFUNCTION("GoogleTranslate(B5, ""en"", ""hu"")"),"Koppintson a __ Folytatáshoz ___")</f>
        <v>Koppintson a __ Folytatáshoz ___</v>
      </c>
      <c r="AA5" s="1" t="str">
        <f>IFERROR(__xludf.DUMMYFUNCTION("GoogleTranslate(B5, ""en"", ""is"")"),"Pikkaðu til að __ halda áfram ___")</f>
        <v>Pikkaðu til að __ halda áfram ___</v>
      </c>
      <c r="AB5" s="1" t="str">
        <f>IFERROR(__xludf.DUMMYFUNCTION("GoogleTranslate(B5, ""en"", ""id"")"),"Ketuk untuk __ Lanjutkan ___")</f>
        <v>Ketuk untuk __ Lanjutkan ___</v>
      </c>
      <c r="AC5" s="1" t="str">
        <f>IFERROR(__xludf.DUMMYFUNCTION("GoogleTranslate(B5, ""en"", ""in"")"),"Ketuk untuk __ Lanjutkan ___")</f>
        <v>Ketuk untuk __ Lanjutkan ___</v>
      </c>
      <c r="AD5" s="1" t="str">
        <f>IFERROR(__xludf.DUMMYFUNCTION("GoogleTranslate(B5, ""en"", ""it"")"),"Tocca per continuare ___")</f>
        <v>Tocca per continuare ___</v>
      </c>
      <c r="AE5" s="1" t="str">
        <f>IFERROR(__xludf.DUMMYFUNCTION("GoogleTranslate(B5, ""en"", ""ja"")"),"タップして__続行__")</f>
        <v>タップして__続行__</v>
      </c>
      <c r="AF5" s="1" t="str">
        <f>IFERROR(__xludf.DUMMYFUNCTION("GoogleTranslate(B5, ""en"", ""kn"")"),"__ ಮುಂದುವರಿಸಲು ಟ್ಯಾಪ್ ಮಾಡಿ ___")</f>
        <v>__ ಮುಂದುವರಿಸಲು ಟ್ಯಾಪ್ ಮಾಡಿ ___</v>
      </c>
      <c r="AG5" s="1" t="str">
        <f>IFERROR(__xludf.DUMMYFUNCTION("GoogleTranslate(B5, ""en"", ""km"")"),"ប៉ះដើម្បី __ បន្ត ___")</f>
        <v>ប៉ះដើម្បី __ បន្ត ___</v>
      </c>
      <c r="AH5" s="1" t="str">
        <f>IFERROR(__xludf.DUMMYFUNCTION("GoogleTranslate(B5, ""en"", ""ko"")"),"__ 계속하려면 탭하세요 ___")</f>
        <v>__ 계속하려면 탭하세요 ___</v>
      </c>
      <c r="AI5" s="1" t="str">
        <f>IFERROR(__xludf.DUMMYFUNCTION("GoogleTranslate(B5, ""en"", ""lo"")"),"ແຕະເພື່ອ __ ສືບຕໍ່ ___")</f>
        <v>ແຕະເພື່ອ __ ສືບຕໍ່ ___</v>
      </c>
      <c r="AJ5" s="1" t="str">
        <f>IFERROR(__xludf.DUMMYFUNCTION("GoogleTranslate(B5, ""en"", ""lv"")"),"Pieskarieties, lai __ Turpināt ___")</f>
        <v>Pieskarieties, lai __ Turpināt ___</v>
      </c>
      <c r="AK5" s="1" t="str">
        <f>IFERROR(__xludf.DUMMYFUNCTION("GoogleTranslate(B5, ""en"", ""lt"")"),"Palieskite, jei norite __ Tęsti ___")</f>
        <v>Palieskite, jei norite __ Tęsti ___</v>
      </c>
      <c r="AL5" s="1" t="str">
        <f>IFERROR(__xludf.DUMMYFUNCTION("GoogleTranslate(B5, ""en"", ""mk"")"),"Допрете за __ Продолжи ___")</f>
        <v>Допрете за __ Продолжи ___</v>
      </c>
      <c r="AM5" s="1" t="str">
        <f>IFERROR(__xludf.DUMMYFUNCTION("GoogleTranslate(B5, ""en"", ""ms"")"),"Ketik untuk __ Teruskan ___")</f>
        <v>Ketik untuk __ Teruskan ___</v>
      </c>
      <c r="AN5" s="1" t="str">
        <f>IFERROR(__xludf.DUMMYFUNCTION("GoogleTranslate(B5, ""en"", ""ml"")"),"ടാപ്പുചെയ്യുക __ തുടരുക ___")</f>
        <v>ടാപ്പുചെയ്യുക __ തുടരുക ___</v>
      </c>
      <c r="AO5" s="1" t="str">
        <f>IFERROR(__xludf.DUMMYFUNCTION("GoogleTranslate(B5, ""en"", ""mr"")"),"__ सुरू ठेवण्यासाठी टॅप करा ___")</f>
        <v>__ सुरू ठेवण्यासाठी टॅप करा ___</v>
      </c>
      <c r="AP5" s="1" t="str">
        <f>IFERROR(__xludf.DUMMYFUNCTION("GoogleTranslate(B5, ""en"", ""mn"")"),"__ Үргэлжлүүлэхийн тулд товшино уу ___")</f>
        <v>__ Үргэлжлүүлэхийн тулд товшино уу ___</v>
      </c>
      <c r="AQ5" s="1" t="str">
        <f>IFERROR(__xludf.DUMMYFUNCTION("GoogleTranslate(B5, ""en"", ""ne"")"),"__ जारी राख्न ट्याप गर्नुहोस् ___")</f>
        <v>__ जारी राख्न ट्याप गर्नुहोस् ___</v>
      </c>
      <c r="AR5" s="1" t="str">
        <f>IFERROR(__xludf.DUMMYFUNCTION("GoogleTranslate(B5, ""en"", ""nb"")"),"Trykk for å __ fortsette ___")</f>
        <v>Trykk for å __ fortsette ___</v>
      </c>
      <c r="AS5" s="1" t="str">
        <f>IFERROR(__xludf.DUMMYFUNCTION("GoogleTranslate(B5, ""en"", ""fa"")"),"برای __ ادامه ___ ضربه بزنید")</f>
        <v>برای __ ادامه ___ ضربه بزنید</v>
      </c>
      <c r="AT5" s="1" t="str">
        <f>IFERROR(__xludf.DUMMYFUNCTION("GoogleTranslate(B5, ""en"", ""pl"")"),"Kliknij, aby __ Kontynuować ___")</f>
        <v>Kliknij, aby __ Kontynuować ___</v>
      </c>
      <c r="AU5" s="1" t="str">
        <f>IFERROR(__xludf.DUMMYFUNCTION("GoogleTranslate(B5, ""en"", ""pt"")"),"Clique para continuar ___")</f>
        <v>Clique para continuar ___</v>
      </c>
      <c r="AV5" s="1" t="str">
        <f>IFERROR(__xludf.DUMMYFUNCTION("GoogleTranslate(B5, ""en"", ""ro"")"),"Apasă pentru a continua ___")</f>
        <v>Apasă pentru a continua ___</v>
      </c>
      <c r="AW5" s="1" t="str">
        <f>IFERROR(__xludf.DUMMYFUNCTION("GoogleTranslate(B5, ""en"", ""ru"")"),"Нажмите, чтобы продолжить ___")</f>
        <v>Нажмите, чтобы продолжить ___</v>
      </c>
      <c r="AX5" s="1" t="str">
        <f>IFERROR(__xludf.DUMMYFUNCTION("GoogleTranslate(B5, ""en"", ""sr"")"),"Додирните да __ Наставите ___")</f>
        <v>Додирните да __ Наставите ___</v>
      </c>
      <c r="AY5" s="1" t="str">
        <f>IFERROR(__xludf.DUMMYFUNCTION("GoogleTranslate(B5, ""en"", ""si"")"),"තට්ටු කරන්න __ ඉදිරියට යන්න ___")</f>
        <v>තට්ටු කරන්න __ ඉදිරියට යන්න ___</v>
      </c>
      <c r="AZ5" s="1" t="str">
        <f>IFERROR(__xludf.DUMMYFUNCTION("GoogleTranslate(B5, ""en"", ""sk"")"),"Klepnutím __ Pokračovať ___")</f>
        <v>Klepnutím __ Pokračovať ___</v>
      </c>
      <c r="BA5" s="1" t="str">
        <f>IFERROR(__xludf.DUMMYFUNCTION("GoogleTranslate(B5, ""en"", ""sl"")"),"Tapnite za __ Nadaljuj ___")</f>
        <v>Tapnite za __ Nadaljuj ___</v>
      </c>
      <c r="BB5" s="1" t="str">
        <f>IFERROR(__xludf.DUMMYFUNCTION("GoogleTranslate(B5, ""en"", ""es"")"),"Pulse para continuar ___")</f>
        <v>Pulse para continuar ___</v>
      </c>
      <c r="BC5" s="1" t="str">
        <f>IFERROR(__xludf.DUMMYFUNCTION("GoogleTranslate(B5, ""en"", ""sw"")"),"Gusa ili __ Endelea _")</f>
        <v>Gusa ili __ Endelea _</v>
      </c>
      <c r="BD5" s="1" t="str">
        <f>IFERROR(__xludf.DUMMYFUNCTION("GoogleTranslate(B5, ""en"", ""sv"")"),"Klicka för att fortsätta ___")</f>
        <v>Klicka för att fortsätta ___</v>
      </c>
      <c r="BE5" s="1" t="str">
        <f>IFERROR(__xludf.DUMMYFUNCTION("GoogleTranslate(B5, ""en"", ""te"")"),"__ కొనసాగించు ___ కోసం నొక్కండి")</f>
        <v>__ కొనసాగించు ___ కోసం నొక్కండి</v>
      </c>
      <c r="BF5" s="1" t="str">
        <f>IFERROR(__xludf.DUMMYFUNCTION("GoogleTranslate(B5, ""en"", ""th"")"),"แตะเพื่อ __ ดำเนินการต่อ ___")</f>
        <v>แตะเพื่อ __ ดำเนินการต่อ ___</v>
      </c>
      <c r="BG5" s="1" t="str">
        <f>IFERROR(__xludf.DUMMYFUNCTION("GoogleTranslate(B5, ""en"", ""tr"")"),"__ Devam etmek ___ için dokunun")</f>
        <v>__ Devam etmek ___ için dokunun</v>
      </c>
      <c r="BH5" s="1" t="str">
        <f>IFERROR(__xludf.DUMMYFUNCTION("GoogleTranslate(B5, ""en"", ""uk"")"),"Торкніться, щоб __ Продовжити ___")</f>
        <v>Торкніться, щоб __ Продовжити ___</v>
      </c>
      <c r="BI5" s="1" t="str">
        <f>IFERROR(__xludf.DUMMYFUNCTION("GoogleTranslate(B5, ""en"", ""vi"")"),"Nhấn để tiếp tục ___")</f>
        <v>Nhấn để tiếp tục ___</v>
      </c>
      <c r="BJ5" s="2" t="str">
        <f>IFERROR(__xludf.DUMMYFUNCTION("GoogleTranslate(B5, ""en"", ""zu"")"),"Thepha ukuze _____ Qhubeka _____")</f>
        <v>Thepha ukuze _____ Qhubeka _____</v>
      </c>
      <c r="BK5" s="1"/>
      <c r="BL5" s="1"/>
    </row>
    <row r="6" ht="15.75" customHeight="1">
      <c r="A6" s="4" t="s">
        <v>70</v>
      </c>
      <c r="B6" s="5" t="s">
        <v>71</v>
      </c>
      <c r="C6" s="1" t="str">
        <f>IFERROR(__xludf.DUMMYFUNCTION("GoogleTranslate(B6, ""en"", ""es"")"),"Términos y condiciones")</f>
        <v>Términos y condiciones</v>
      </c>
      <c r="D6" s="1" t="str">
        <f>IFERROR(__xludf.DUMMYFUNCTION("GoogleTranslate(B6, ""en"", ""ar"")"),"البنود و الظروف")</f>
        <v>البنود و الظروف</v>
      </c>
      <c r="E6" s="1" t="str">
        <f>IFERROR(__xludf.DUMMYFUNCTION("GoogleTranslate(B6, ""en"", ""hy"")"),"Պայմաններ եւ դրույթներ")</f>
        <v>Պայմաններ եւ դրույթներ</v>
      </c>
      <c r="F6" s="1" t="str">
        <f>IFERROR(__xludf.DUMMYFUNCTION("GoogleTranslate(B6, ""en"", ""az"")"),"Şərtlər və qaydalar")</f>
        <v>Şərtlər və qaydalar</v>
      </c>
      <c r="G6" s="1" t="str">
        <f>IFERROR(__xludf.DUMMYFUNCTION("GoogleTranslate(B6, ""en"", ""eu"")"),"Baldintzak ______ Baldintzak")</f>
        <v>Baldintzak ______ Baldintzak</v>
      </c>
      <c r="H6" s="1" t="str">
        <f>IFERROR(__xludf.DUMMYFUNCTION("GoogleTranslate(B6, ""en"", ""be"")"),"Умовы ______ Умовы")</f>
        <v>Умовы ______ Умовы</v>
      </c>
      <c r="I6" s="1" t="str">
        <f>IFERROR(__xludf.DUMMYFUNCTION("GoogleTranslate(B6, ""en"", ""bn"")"),"শর্তাবলী")</f>
        <v>শর্তাবলী</v>
      </c>
      <c r="J6" s="1" t="str">
        <f>IFERROR(__xludf.DUMMYFUNCTION("GoogleTranslate(B6, ""en"", ""bg"")"),"Правила и условия")</f>
        <v>Правила и условия</v>
      </c>
      <c r="K6" s="1" t="str">
        <f>IFERROR(__xludf.DUMMYFUNCTION("GoogleTranslate(B6, ""en"", ""my"")"),"စည်းမျဉ်းများနဲ့အခြေအနေများ")</f>
        <v>စည်းမျဉ်းများနဲ့အခြေအနေများ</v>
      </c>
      <c r="L6" s="1" t="str">
        <f>IFERROR(__xludf.DUMMYFUNCTION("GoogleTranslate(B6, ""en"", ""ca"")"),"Termes i Condicions")</f>
        <v>Termes i Condicions</v>
      </c>
      <c r="M6" s="1" t="str">
        <f>IFERROR(__xludf.DUMMYFUNCTION("GoogleTranslate(B6, ""en"", ""zh-cn"")"),"条款 ______ 条件")</f>
        <v>条款 ______ 条件</v>
      </c>
      <c r="N6" s="1" t="str">
        <f>IFERROR(__xludf.DUMMYFUNCTION("GoogleTranslate(B6, ""en"", ""zh-TW"")"),"條款 ______ 條件")</f>
        <v>條款 ______ 條件</v>
      </c>
      <c r="O6" s="1" t="str">
        <f>IFERROR(__xludf.DUMMYFUNCTION("GoogleTranslate(B6, ""en"", ""hr"")"),"Uvjeti korištenja")</f>
        <v>Uvjeti korištenja</v>
      </c>
      <c r="P6" s="1" t="str">
        <f>IFERROR(__xludf.DUMMYFUNCTION("GoogleTranslate(B6, ""en"", ""cs"")"),"Všeobecné obchodní podmínky")</f>
        <v>Všeobecné obchodní podmínky</v>
      </c>
      <c r="Q6" s="1" t="str">
        <f>IFERROR(__xludf.DUMMYFUNCTION("GoogleTranslate(B6, ""en"", ""da"")"),"Vilkår og Betingelser")</f>
        <v>Vilkår og Betingelser</v>
      </c>
      <c r="R6" s="1" t="str">
        <f>IFERROR(__xludf.DUMMYFUNCTION("GoogleTranslate(B6, ""en"", ""nl"")"),"Algemene voorwaarden")</f>
        <v>Algemene voorwaarden</v>
      </c>
      <c r="S6" s="1" t="str">
        <f>IFERROR(__xludf.DUMMYFUNCTION("GoogleTranslate(B6, ""en"", ""et"")"),"Tingimused")</f>
        <v>Tingimused</v>
      </c>
      <c r="T6" s="1" t="str">
        <f>IFERROR(__xludf.DUMMYFUNCTION("GoogleTranslate(B6, ""en"", ""fi"")"),"Käyttöehdot")</f>
        <v>Käyttöehdot</v>
      </c>
      <c r="U6" s="1" t="str">
        <f>IFERROR(__xludf.DUMMYFUNCTION("GoogleTranslate(B6, ""en"", ""fr"")"),"Termes et conditions")</f>
        <v>Termes et conditions</v>
      </c>
      <c r="V6" s="1" t="str">
        <f>IFERROR(__xludf.DUMMYFUNCTION("GoogleTranslate(B6, ""en"", ""de"")"),"Terms &amp; amp; Bedingungen")</f>
        <v>Terms &amp; amp; Bedingungen</v>
      </c>
      <c r="W6" s="1" t="str">
        <f>IFERROR(__xludf.DUMMYFUNCTION("GoogleTranslate(B6, ""en"", ""el"")"),"Οροι και Προϋποθέσεις")</f>
        <v>Οροι και Προϋποθέσεις</v>
      </c>
      <c r="X6" s="1" t="str">
        <f>IFERROR(__xludf.DUMMYFUNCTION("GoogleTranslate(B6, ""en"", ""iw"")"),"תנאים ______ תנאים")</f>
        <v>תנאים ______ תנאים</v>
      </c>
      <c r="Y6" s="1" t="str">
        <f>IFERROR(__xludf.DUMMYFUNCTION("GoogleTranslate(B6, ""en"", ""hi"")"),"नियम एवं शर्तें")</f>
        <v>नियम एवं शर्तें</v>
      </c>
      <c r="Z6" s="1" t="str">
        <f>IFERROR(__xludf.DUMMYFUNCTION("GoogleTranslate(B6, ""en"", ""hu"")"),"Felhasználási feltételek")</f>
        <v>Felhasználási feltételek</v>
      </c>
      <c r="AA6" s="1" t="str">
        <f>IFERROR(__xludf.DUMMYFUNCTION("GoogleTranslate(B6, ""en"", ""is"")"),"Skilmálar")</f>
        <v>Skilmálar</v>
      </c>
      <c r="AB6" s="1" t="str">
        <f>IFERROR(__xludf.DUMMYFUNCTION("GoogleTranslate(B6, ""en"", ""id"")"),"Syarat &amp; Ketentuan")</f>
        <v>Syarat &amp; Ketentuan</v>
      </c>
      <c r="AC6" s="1" t="str">
        <f>IFERROR(__xludf.DUMMYFUNCTION("GoogleTranslate(B6, ""en"", ""in"")"),"Syarat &amp; Ketentuan")</f>
        <v>Syarat &amp; Ketentuan</v>
      </c>
      <c r="AD6" s="1" t="str">
        <f>IFERROR(__xludf.DUMMYFUNCTION("GoogleTranslate(B6, ""en"", ""it"")"),"Termini &amp; Condizioni")</f>
        <v>Termini &amp; Condizioni</v>
      </c>
      <c r="AE6" s="1" t="str">
        <f>IFERROR(__xludf.DUMMYFUNCTION("GoogleTranslate(B6, ""en"", ""ja"")"),"規約 ______ 条件")</f>
        <v>規約 ______ 条件</v>
      </c>
      <c r="AF6" s="1" t="str">
        <f>IFERROR(__xludf.DUMMYFUNCTION("GoogleTranslate(B6, ""en"", ""kn"")"),"ನಿಯಮ ಮತ್ತು ಶರತ್ತುಗಳು")</f>
        <v>ನಿಯಮ ಮತ್ತು ಶರತ್ತುಗಳು</v>
      </c>
      <c r="AG6" s="1" t="str">
        <f>IFERROR(__xludf.DUMMYFUNCTION("GoogleTranslate(B6, ""en"", ""km"")"),"លក្ខខណ្ឌ ______ លក្ខខណ្ឌ")</f>
        <v>លក្ខខណ្ឌ ______ លក្ខខណ្ឌ</v>
      </c>
      <c r="AH6" s="1" t="str">
        <f>IFERROR(__xludf.DUMMYFUNCTION("GoogleTranslate(B6, ""en"", ""ko"")"),"이용 약관 ______ 조건")</f>
        <v>이용 약관 ______ 조건</v>
      </c>
      <c r="AI6" s="1" t="str">
        <f>IFERROR(__xludf.DUMMYFUNCTION("GoogleTranslate(B6, ""en"", ""lo"")"),"ເງື່ອນໄຂ ______ ເງື່ອນໄຂ")</f>
        <v>ເງື່ອນໄຂ ______ ເງື່ອນໄຂ</v>
      </c>
      <c r="AJ6" s="1" t="str">
        <f>IFERROR(__xludf.DUMMYFUNCTION("GoogleTranslate(B6, ""en"", ""lv"")"),"Noteikumi")</f>
        <v>Noteikumi</v>
      </c>
      <c r="AK6" s="1" t="str">
        <f>IFERROR(__xludf.DUMMYFUNCTION("GoogleTranslate(B6, ""en"", ""lt"")"),"Sąlygos ir nuostatos")</f>
        <v>Sąlygos ir nuostatos</v>
      </c>
      <c r="AL6" s="1" t="str">
        <f>IFERROR(__xludf.DUMMYFUNCTION("GoogleTranslate(B6, ""en"", ""mk"")"),"Услови ______ Услови")</f>
        <v>Услови ______ Услови</v>
      </c>
      <c r="AM6" s="1" t="str">
        <f>IFERROR(__xludf.DUMMYFUNCTION("GoogleTranslate(B6, ""en"", ""ms"")"),"Terma &amp; Syarat")</f>
        <v>Terma &amp; Syarat</v>
      </c>
      <c r="AN6" s="1" t="str">
        <f>IFERROR(__xludf.DUMMYFUNCTION("GoogleTranslate(B6, ""en"", ""ml"")"),"നിബന്ധനകൾ ______ വ്യവസ്ഥകൾ")</f>
        <v>നിബന്ധനകൾ ______ വ്യവസ്ഥകൾ</v>
      </c>
      <c r="AO6" s="1" t="str">
        <f>IFERROR(__xludf.DUMMYFUNCTION("GoogleTranslate(B6, ""en"", ""mr"")"),"अटी व शर्ती")</f>
        <v>अटी व शर्ती</v>
      </c>
      <c r="AP6" s="1" t="str">
        <f>IFERROR(__xludf.DUMMYFUNCTION("GoogleTranslate(B6, ""en"", ""mn"")"),"Нөхцөл ______ Нөхцөл")</f>
        <v>Нөхцөл ______ Нөхцөл</v>
      </c>
      <c r="AQ6" s="1" t="str">
        <f>IFERROR(__xludf.DUMMYFUNCTION("GoogleTranslate(B6, ""en"", ""ne"")"),"नियम तथा सर्त")</f>
        <v>नियम तथा सर्त</v>
      </c>
      <c r="AR6" s="1" t="str">
        <f>IFERROR(__xludf.DUMMYFUNCTION("GoogleTranslate(B6, ""en"", ""nb"")"),"Betingelser og vilkår")</f>
        <v>Betingelser og vilkår</v>
      </c>
      <c r="AS6" s="1" t="str">
        <f>IFERROR(__xludf.DUMMYFUNCTION("GoogleTranslate(B6, ""en"", ""fa"")"),"شرایط و ضوابط")</f>
        <v>شرایط و ضوابط</v>
      </c>
      <c r="AT6" s="1" t="str">
        <f>IFERROR(__xludf.DUMMYFUNCTION("GoogleTranslate(B6, ""en"", ""pl"")"),"Zasady i Warunki")</f>
        <v>Zasady i Warunki</v>
      </c>
      <c r="AU6" s="1" t="str">
        <f>IFERROR(__xludf.DUMMYFUNCTION("GoogleTranslate(B6, ""en"", ""pt"")"),"Termos e Condições")</f>
        <v>Termos e Condições</v>
      </c>
      <c r="AV6" s="1" t="str">
        <f>IFERROR(__xludf.DUMMYFUNCTION("GoogleTranslate(B6, ""en"", ""ro"")"),"Termeni si conditii")</f>
        <v>Termeni si conditii</v>
      </c>
      <c r="AW6" s="1" t="str">
        <f>IFERROR(__xludf.DUMMYFUNCTION("GoogleTranslate(B6, ""en"", ""ru"")"),"Условия ______ Условия")</f>
        <v>Условия ______ Условия</v>
      </c>
      <c r="AX6" s="1" t="str">
        <f>IFERROR(__xludf.DUMMYFUNCTION("GoogleTranslate(B6, ""en"", ""sr"")"),"Услови коришћења")</f>
        <v>Услови коришћења</v>
      </c>
      <c r="AY6" s="1" t="str">
        <f>IFERROR(__xludf.DUMMYFUNCTION("GoogleTranslate(B6, ""en"", ""si"")"),"නියමයන් ______ කොන්දේසි")</f>
        <v>නියමයන් ______ කොන්දේසි</v>
      </c>
      <c r="AZ6" s="1" t="str">
        <f>IFERROR(__xludf.DUMMYFUNCTION("GoogleTranslate(B6, ""en"", ""sk"")"),"Podmienky")</f>
        <v>Podmienky</v>
      </c>
      <c r="BA6" s="1" t="str">
        <f>IFERROR(__xludf.DUMMYFUNCTION("GoogleTranslate(B6, ""en"", ""sl"")"),"Pogoji uporabe")</f>
        <v>Pogoji uporabe</v>
      </c>
      <c r="BB6" s="1" t="str">
        <f>IFERROR(__xludf.DUMMYFUNCTION("GoogleTranslate(B6, ""en"", ""es"")"),"Términos y condiciones")</f>
        <v>Términos y condiciones</v>
      </c>
      <c r="BC6" s="1" t="str">
        <f>IFERROR(__xludf.DUMMYFUNCTION("GoogleTranslate(B6, ""en"", ""sw"")"),"Masharti ______ Masharti")</f>
        <v>Masharti ______ Masharti</v>
      </c>
      <c r="BD6" s="1" t="str">
        <f>IFERROR(__xludf.DUMMYFUNCTION("GoogleTranslate(B6, ""en"", ""sv"")"),"Allmänna Villkor")</f>
        <v>Allmänna Villkor</v>
      </c>
      <c r="BE6" s="1" t="str">
        <f>IFERROR(__xludf.DUMMYFUNCTION("GoogleTranslate(B6, ""en"", ""te"")"),"నిబంధనలు ______ షరతులు")</f>
        <v>నిబంధనలు ______ షరతులు</v>
      </c>
      <c r="BF6" s="1" t="str">
        <f>IFERROR(__xludf.DUMMYFUNCTION("GoogleTranslate(B6, ""en"", ""th"")"),"ข้อตกลงและเงื่อนไข")</f>
        <v>ข้อตกลงและเงื่อนไข</v>
      </c>
      <c r="BG6" s="1" t="str">
        <f>IFERROR(__xludf.DUMMYFUNCTION("GoogleTranslate(B6, ""en"", ""tr"")"),"Şartlar ve koşullar")</f>
        <v>Şartlar ve koşullar</v>
      </c>
      <c r="BH6" s="1" t="str">
        <f>IFERROR(__xludf.DUMMYFUNCTION("GoogleTranslate(B6, ""en"", ""uk"")"),"Умови ______ Умови")</f>
        <v>Умови ______ Умови</v>
      </c>
      <c r="BI6" s="1" t="str">
        <f>IFERROR(__xludf.DUMMYFUNCTION("GoogleTranslate(B6, ""en"", ""vi"")"),"Điều khoản và điều kiện")</f>
        <v>Điều khoản và điều kiện</v>
      </c>
      <c r="BJ6" s="2" t="str">
        <f>IFERROR(__xludf.DUMMYFUNCTION("GoogleTranslate(B6, ""en"", ""zu"")"),"Imigomo nemibandela")</f>
        <v>Imigomo nemibandela</v>
      </c>
      <c r="BK6" s="1"/>
      <c r="BL6" s="1"/>
    </row>
    <row r="7" ht="15.75" customHeight="1">
      <c r="D7" s="1"/>
    </row>
    <row r="8" ht="15.75" customHeight="1">
      <c r="D8" s="1"/>
    </row>
    <row r="9" ht="15.75" customHeight="1">
      <c r="D9" s="1"/>
    </row>
    <row r="10" ht="15.75" customHeight="1">
      <c r="D10" s="1"/>
    </row>
    <row r="11" ht="15.75" customHeight="1">
      <c r="D11" s="1"/>
    </row>
    <row r="12" ht="15.75" customHeight="1">
      <c r="D12" s="1"/>
    </row>
    <row r="13" ht="15.75" customHeight="1">
      <c r="D13" s="1"/>
    </row>
    <row r="14" ht="15.75" customHeight="1">
      <c r="D14" s="1"/>
    </row>
    <row r="15" ht="15.75" customHeight="1">
      <c r="D15" s="1"/>
    </row>
    <row r="16" ht="15.75" customHeight="1">
      <c r="D16" s="1"/>
    </row>
    <row r="17" ht="15.75" customHeight="1">
      <c r="D17" s="1"/>
    </row>
    <row r="18" ht="15.75" customHeight="1">
      <c r="D18" s="1"/>
    </row>
    <row r="19" ht="15.75" customHeight="1">
      <c r="D19" s="1"/>
    </row>
    <row r="20" ht="15.75" customHeight="1">
      <c r="D20" s="1"/>
    </row>
    <row r="21" ht="15.75" customHeight="1">
      <c r="D21" s="1"/>
    </row>
    <row r="22" ht="15.75" customHeight="1">
      <c r="D22" s="1"/>
    </row>
    <row r="23" ht="15.75" customHeight="1">
      <c r="D23" s="1"/>
    </row>
    <row r="24" ht="15.75" customHeight="1">
      <c r="D24" s="1"/>
    </row>
    <row r="25" ht="15.75" customHeight="1">
      <c r="D25" s="1"/>
    </row>
    <row r="26" ht="15.75" customHeight="1">
      <c r="D26" s="1"/>
    </row>
    <row r="27" ht="15.75" customHeight="1">
      <c r="D27" s="1"/>
    </row>
    <row r="28" ht="15.75" customHeight="1">
      <c r="D28" s="1"/>
    </row>
    <row r="29" ht="15.75" customHeight="1">
      <c r="D29" s="1"/>
    </row>
    <row r="30" ht="15.75" customHeight="1">
      <c r="D30" s="1"/>
    </row>
    <row r="31" ht="15.75" customHeight="1">
      <c r="D31" s="1"/>
    </row>
    <row r="32" ht="15.75" customHeight="1">
      <c r="D32" s="1"/>
    </row>
    <row r="33" ht="15.75" customHeight="1">
      <c r="D33" s="1"/>
    </row>
    <row r="34" ht="15.75" customHeight="1">
      <c r="D34" s="1"/>
    </row>
    <row r="35" ht="15.75" customHeight="1">
      <c r="D35" s="1"/>
    </row>
    <row r="36" ht="15.75" customHeight="1">
      <c r="D36" s="1"/>
    </row>
    <row r="37" ht="15.75" customHeight="1">
      <c r="D37" s="1"/>
    </row>
    <row r="38" ht="15.75" customHeight="1">
      <c r="D38" s="1"/>
    </row>
    <row r="39" ht="15.75" customHeight="1">
      <c r="D39" s="1"/>
    </row>
    <row r="40" ht="15.75" customHeight="1">
      <c r="D40" s="1"/>
    </row>
    <row r="41" ht="15.75" customHeight="1">
      <c r="D41" s="1"/>
    </row>
    <row r="42" ht="15.75" customHeight="1">
      <c r="D42" s="1"/>
    </row>
    <row r="43" ht="15.75" customHeight="1">
      <c r="D43" s="1"/>
    </row>
    <row r="44" ht="15.75" customHeight="1">
      <c r="D44" s="1"/>
    </row>
    <row r="45" ht="15.75" customHeight="1">
      <c r="D45" s="1"/>
    </row>
    <row r="46" ht="15.75" customHeight="1">
      <c r="D46" s="1"/>
    </row>
    <row r="47" ht="15.75" customHeight="1">
      <c r="D47" s="1"/>
    </row>
    <row r="48" ht="15.75" customHeight="1">
      <c r="D48" s="1"/>
    </row>
    <row r="49" ht="15.75" customHeight="1">
      <c r="D49" s="1"/>
    </row>
    <row r="50" ht="15.75" customHeight="1">
      <c r="D50" s="1"/>
    </row>
    <row r="51" ht="15.75" customHeight="1">
      <c r="D51" s="1"/>
    </row>
    <row r="52" ht="15.75" customHeight="1">
      <c r="D52" s="1"/>
    </row>
    <row r="53" ht="15.75" customHeight="1">
      <c r="D53" s="1"/>
    </row>
    <row r="54" ht="15.75" customHeight="1">
      <c r="D54" s="1"/>
    </row>
    <row r="55" ht="15.75" customHeight="1">
      <c r="D55" s="1"/>
    </row>
    <row r="56" ht="15.75" customHeight="1">
      <c r="D56" s="1"/>
    </row>
    <row r="57" ht="15.75" customHeight="1">
      <c r="D57" s="1"/>
    </row>
    <row r="58" ht="15.75" customHeight="1">
      <c r="D58" s="1"/>
    </row>
    <row r="59" ht="15.75" customHeight="1">
      <c r="D59" s="1"/>
    </row>
    <row r="60" ht="15.75" customHeight="1">
      <c r="D60" s="1"/>
    </row>
    <row r="61" ht="15.75" customHeight="1">
      <c r="D61" s="1"/>
    </row>
    <row r="62" ht="15.75" customHeight="1">
      <c r="D62" s="1"/>
    </row>
    <row r="63" ht="15.75" customHeight="1">
      <c r="D63" s="1"/>
    </row>
    <row r="64" ht="15.75" customHeight="1">
      <c r="D64" s="1"/>
    </row>
    <row r="65" ht="15.75" customHeight="1">
      <c r="D65" s="1"/>
    </row>
    <row r="66" ht="15.75" customHeight="1">
      <c r="D66" s="1"/>
    </row>
    <row r="67" ht="15.75" customHeight="1">
      <c r="D67" s="1"/>
    </row>
    <row r="68" ht="15.75" customHeight="1">
      <c r="D68" s="1"/>
    </row>
    <row r="69" ht="15.75" customHeight="1">
      <c r="D69" s="1"/>
    </row>
    <row r="70" ht="15.75" customHeight="1">
      <c r="D70" s="1"/>
    </row>
    <row r="71" ht="15.75" customHeight="1">
      <c r="D71" s="1"/>
    </row>
    <row r="72" ht="15.75" customHeight="1">
      <c r="D72" s="1"/>
    </row>
    <row r="73" ht="15.75" customHeight="1">
      <c r="D73" s="1"/>
    </row>
    <row r="74" ht="15.75" customHeight="1">
      <c r="D74" s="1"/>
    </row>
    <row r="75" ht="15.75" customHeight="1">
      <c r="D75" s="1"/>
    </row>
    <row r="76" ht="15.75" customHeight="1">
      <c r="D76" s="1"/>
    </row>
    <row r="77" ht="15.75" customHeight="1">
      <c r="D77" s="1"/>
    </row>
    <row r="78" ht="15.75" customHeight="1">
      <c r="D78" s="1"/>
    </row>
    <row r="79" ht="15.75" customHeight="1">
      <c r="D79" s="1"/>
    </row>
    <row r="80" ht="15.75" customHeight="1">
      <c r="D80" s="1"/>
    </row>
    <row r="81" ht="15.75" customHeight="1">
      <c r="D81" s="1"/>
    </row>
    <row r="82" ht="15.75" customHeight="1">
      <c r="D82" s="1"/>
    </row>
    <row r="83" ht="15.75" customHeight="1">
      <c r="D83" s="1"/>
    </row>
    <row r="84" ht="15.75" customHeight="1">
      <c r="D84" s="1"/>
    </row>
    <row r="85" ht="15.75" customHeight="1">
      <c r="D85" s="1"/>
    </row>
    <row r="86" ht="15.75" customHeight="1">
      <c r="D86" s="1"/>
    </row>
    <row r="87" ht="15.75" customHeight="1">
      <c r="D87" s="1"/>
    </row>
    <row r="88" ht="15.75" customHeight="1">
      <c r="D88" s="1"/>
    </row>
    <row r="89" ht="15.75" customHeight="1">
      <c r="D89" s="1"/>
    </row>
    <row r="90" ht="15.75" customHeight="1">
      <c r="D90" s="1"/>
    </row>
    <row r="91" ht="15.75" customHeight="1">
      <c r="D91" s="1"/>
    </row>
    <row r="92" ht="15.75" customHeight="1">
      <c r="D92" s="1"/>
    </row>
    <row r="93" ht="15.75" customHeight="1">
      <c r="D93" s="1"/>
    </row>
    <row r="94" ht="15.75" customHeight="1">
      <c r="D94" s="1"/>
    </row>
    <row r="95" ht="15.75" customHeight="1">
      <c r="D95" s="1"/>
    </row>
    <row r="96" ht="15.75" customHeight="1">
      <c r="D96" s="1"/>
    </row>
    <row r="97" ht="15.75" customHeight="1">
      <c r="D97" s="1"/>
    </row>
    <row r="98" ht="15.75" customHeight="1">
      <c r="D98" s="1"/>
    </row>
    <row r="99" ht="15.75" customHeight="1">
      <c r="D99" s="1"/>
    </row>
    <row r="100" ht="15.75" customHeight="1">
      <c r="D100" s="1"/>
    </row>
    <row r="101" ht="15.75" customHeight="1">
      <c r="D101" s="1"/>
    </row>
    <row r="102" ht="15.75" customHeight="1">
      <c r="D102" s="1"/>
    </row>
    <row r="103" ht="15.75" customHeight="1">
      <c r="D103" s="1"/>
    </row>
    <row r="104" ht="15.75" customHeight="1">
      <c r="D104" s="1"/>
    </row>
    <row r="105" ht="15.75" customHeight="1">
      <c r="D105" s="1"/>
    </row>
    <row r="106" ht="15.75" customHeight="1">
      <c r="D106" s="1"/>
    </row>
    <row r="107" ht="15.75" customHeight="1">
      <c r="D107" s="1"/>
    </row>
    <row r="108" ht="15.75" customHeight="1">
      <c r="D108" s="1"/>
    </row>
    <row r="109" ht="15.75" customHeight="1">
      <c r="D109" s="1"/>
    </row>
    <row r="110" ht="15.75" customHeight="1">
      <c r="D110" s="1"/>
    </row>
    <row r="111" ht="15.75" customHeight="1">
      <c r="D111" s="1"/>
    </row>
    <row r="112" ht="15.75" customHeight="1">
      <c r="D112" s="1"/>
    </row>
    <row r="113" ht="15.75" customHeight="1">
      <c r="D113" s="1"/>
    </row>
    <row r="114" ht="15.75" customHeight="1">
      <c r="D114" s="1"/>
    </row>
    <row r="115" ht="15.75" customHeight="1">
      <c r="D115" s="1"/>
    </row>
    <row r="116" ht="15.75" customHeight="1">
      <c r="D116" s="1"/>
    </row>
    <row r="117" ht="15.75" customHeight="1">
      <c r="D117" s="1"/>
    </row>
    <row r="118" ht="15.75" customHeight="1">
      <c r="D118" s="1"/>
    </row>
    <row r="119" ht="15.75" customHeight="1">
      <c r="D119" s="1"/>
    </row>
    <row r="120" ht="15.75" customHeight="1">
      <c r="D120" s="1"/>
    </row>
    <row r="121" ht="15.75" customHeight="1">
      <c r="D121" s="1"/>
    </row>
    <row r="122" ht="15.75" customHeight="1">
      <c r="D122" s="1"/>
    </row>
    <row r="123" ht="15.75" customHeight="1">
      <c r="D123" s="1"/>
    </row>
    <row r="124" ht="15.75" customHeight="1">
      <c r="D124" s="1"/>
    </row>
    <row r="125" ht="15.75" customHeight="1">
      <c r="D125" s="1"/>
    </row>
    <row r="126" ht="15.75" customHeight="1">
      <c r="D126" s="1"/>
    </row>
    <row r="127" ht="15.75" customHeight="1">
      <c r="D127" s="1"/>
    </row>
    <row r="128" ht="15.75" customHeight="1">
      <c r="D128" s="1"/>
    </row>
    <row r="129" ht="15.75" customHeight="1">
      <c r="D129" s="1"/>
    </row>
    <row r="130" ht="15.75" customHeight="1">
      <c r="D130" s="1"/>
    </row>
    <row r="131" ht="15.75" customHeight="1">
      <c r="D131" s="1"/>
    </row>
    <row r="132" ht="15.75" customHeight="1">
      <c r="D132" s="1"/>
    </row>
    <row r="133" ht="15.75" customHeight="1">
      <c r="D133" s="1"/>
    </row>
    <row r="134" ht="15.75" customHeight="1">
      <c r="D134" s="1"/>
    </row>
    <row r="135" ht="15.75" customHeight="1">
      <c r="D135" s="1"/>
    </row>
    <row r="136" ht="15.75" customHeight="1">
      <c r="D136" s="1"/>
    </row>
    <row r="137" ht="15.75" customHeight="1">
      <c r="D137" s="1"/>
    </row>
    <row r="138" ht="15.75" customHeight="1">
      <c r="D138" s="1"/>
    </row>
    <row r="139" ht="15.75" customHeight="1">
      <c r="D139" s="1"/>
    </row>
    <row r="140" ht="15.75" customHeight="1">
      <c r="D140" s="1"/>
    </row>
    <row r="141" ht="15.75" customHeight="1">
      <c r="D141" s="1"/>
    </row>
    <row r="142" ht="15.75" customHeight="1">
      <c r="D142" s="1"/>
    </row>
    <row r="143" ht="15.75" customHeight="1">
      <c r="D143" s="1"/>
    </row>
    <row r="144" ht="15.75" customHeight="1">
      <c r="D144" s="1"/>
    </row>
    <row r="145" ht="15.75" customHeight="1">
      <c r="D145" s="1"/>
    </row>
    <row r="146" ht="15.75" customHeight="1">
      <c r="D146" s="1"/>
    </row>
    <row r="147" ht="15.75" customHeight="1">
      <c r="D147" s="1"/>
    </row>
    <row r="148" ht="15.75" customHeight="1">
      <c r="D148" s="1"/>
    </row>
    <row r="149" ht="15.75" customHeight="1">
      <c r="D149" s="1"/>
    </row>
    <row r="150" ht="15.75" customHeight="1">
      <c r="D150" s="1"/>
    </row>
    <row r="151" ht="15.75" customHeight="1">
      <c r="D151" s="1"/>
    </row>
    <row r="152" ht="15.75" customHeight="1">
      <c r="D152" s="1"/>
    </row>
    <row r="153" ht="15.75" customHeight="1">
      <c r="D153" s="1"/>
    </row>
    <row r="154" ht="15.75" customHeight="1">
      <c r="D154" s="1"/>
    </row>
    <row r="155" ht="15.75" customHeight="1">
      <c r="D155" s="1"/>
    </row>
    <row r="156" ht="15.75" customHeight="1">
      <c r="D156" s="1"/>
    </row>
    <row r="157" ht="15.75" customHeight="1">
      <c r="D157" s="1"/>
    </row>
    <row r="158" ht="15.75" customHeight="1">
      <c r="D158" s="1"/>
    </row>
    <row r="159" ht="15.75" customHeight="1">
      <c r="D159" s="1"/>
    </row>
    <row r="160" ht="15.75" customHeight="1">
      <c r="D160" s="1"/>
    </row>
    <row r="161" ht="15.75" customHeight="1">
      <c r="D161" s="1"/>
    </row>
    <row r="162" ht="15.75" customHeight="1">
      <c r="D162" s="1"/>
    </row>
    <row r="163" ht="15.75" customHeight="1">
      <c r="D163" s="1"/>
    </row>
    <row r="164" ht="15.75" customHeight="1">
      <c r="D164" s="1"/>
    </row>
    <row r="165" ht="15.75" customHeight="1">
      <c r="D165" s="1"/>
    </row>
    <row r="166" ht="15.75" customHeight="1">
      <c r="D166" s="1"/>
    </row>
    <row r="167" ht="15.75" customHeight="1">
      <c r="D167" s="1"/>
    </row>
    <row r="168" ht="15.75" customHeight="1">
      <c r="D168" s="1"/>
    </row>
    <row r="169" ht="15.75" customHeight="1">
      <c r="D169" s="1"/>
    </row>
    <row r="170" ht="15.75" customHeight="1">
      <c r="D170" s="1"/>
    </row>
    <row r="171" ht="15.75" customHeight="1">
      <c r="D171" s="1"/>
    </row>
    <row r="172" ht="15.75" customHeight="1">
      <c r="D172" s="1"/>
    </row>
    <row r="173" ht="15.75" customHeight="1">
      <c r="D173" s="1"/>
    </row>
    <row r="174" ht="15.75" customHeight="1">
      <c r="D174" s="1"/>
    </row>
    <row r="175" ht="15.75" customHeight="1">
      <c r="D175" s="1"/>
    </row>
    <row r="176" ht="15.75" customHeight="1">
      <c r="D176" s="1"/>
    </row>
    <row r="177" ht="15.75" customHeight="1">
      <c r="D177" s="1"/>
    </row>
    <row r="178" ht="15.75" customHeight="1">
      <c r="D178" s="1"/>
    </row>
    <row r="179" ht="15.75" customHeight="1">
      <c r="D179" s="1"/>
    </row>
    <row r="180" ht="15.75" customHeight="1">
      <c r="D180" s="1"/>
    </row>
    <row r="181" ht="15.75" customHeight="1">
      <c r="D181" s="1"/>
    </row>
    <row r="182" ht="15.75" customHeight="1">
      <c r="D182" s="1"/>
    </row>
    <row r="183" ht="15.75" customHeight="1">
      <c r="D183" s="1"/>
    </row>
    <row r="184" ht="15.75" customHeight="1">
      <c r="D184" s="1"/>
    </row>
    <row r="185" ht="15.75" customHeight="1">
      <c r="D185" s="1"/>
    </row>
    <row r="186" ht="15.75" customHeight="1">
      <c r="D186" s="1"/>
    </row>
    <row r="187" ht="15.75" customHeight="1">
      <c r="D187" s="1"/>
    </row>
    <row r="188" ht="15.75" customHeight="1">
      <c r="D188" s="1"/>
    </row>
    <row r="189" ht="15.75" customHeight="1">
      <c r="D189" s="1"/>
    </row>
    <row r="190" ht="15.75" customHeight="1">
      <c r="D190" s="1"/>
    </row>
    <row r="191" ht="15.75" customHeight="1">
      <c r="D191" s="1"/>
    </row>
    <row r="192" ht="15.75" customHeight="1">
      <c r="D192" s="1"/>
    </row>
    <row r="193" ht="15.75" customHeight="1">
      <c r="D193" s="1"/>
    </row>
    <row r="194" ht="15.75" customHeight="1">
      <c r="D194" s="1"/>
    </row>
    <row r="195" ht="15.75" customHeight="1">
      <c r="D195" s="1"/>
    </row>
    <row r="196" ht="15.75" customHeight="1">
      <c r="D196" s="1"/>
    </row>
    <row r="197" ht="15.75" customHeight="1">
      <c r="D197" s="1"/>
    </row>
    <row r="198" ht="15.75" customHeight="1">
      <c r="D198" s="1"/>
    </row>
    <row r="199" ht="15.75" customHeight="1">
      <c r="D199" s="1"/>
    </row>
    <row r="200" ht="15.75" customHeight="1">
      <c r="D200" s="1"/>
    </row>
    <row r="201" ht="15.75" customHeight="1">
      <c r="D201" s="1"/>
    </row>
    <row r="202" ht="15.75" customHeight="1">
      <c r="D202" s="1"/>
    </row>
    <row r="203" ht="15.75" customHeight="1">
      <c r="D203" s="1"/>
    </row>
    <row r="204" ht="15.75" customHeight="1">
      <c r="D204" s="1"/>
    </row>
    <row r="205" ht="15.75" customHeight="1">
      <c r="D205" s="1"/>
    </row>
    <row r="206" ht="15.75" customHeight="1">
      <c r="D206" s="1"/>
    </row>
    <row r="207" ht="15.75" customHeight="1">
      <c r="D207" s="1"/>
    </row>
    <row r="208" ht="15.75" customHeight="1">
      <c r="D208" s="1"/>
    </row>
    <row r="209" ht="15.75" customHeight="1">
      <c r="D209" s="1"/>
    </row>
    <row r="210" ht="15.75" customHeight="1">
      <c r="D210" s="1"/>
    </row>
    <row r="211" ht="15.75" customHeight="1">
      <c r="D211" s="1"/>
    </row>
    <row r="212" ht="15.75" customHeight="1">
      <c r="D212" s="1"/>
    </row>
    <row r="213" ht="15.75" customHeight="1">
      <c r="D213" s="1"/>
    </row>
    <row r="214" ht="15.75" customHeight="1">
      <c r="D214" s="1"/>
    </row>
    <row r="215" ht="15.75" customHeight="1">
      <c r="D215" s="1"/>
    </row>
    <row r="216" ht="15.75" customHeight="1">
      <c r="D216" s="1"/>
    </row>
    <row r="217" ht="15.75" customHeight="1">
      <c r="D217" s="1"/>
    </row>
    <row r="218" ht="15.75" customHeight="1">
      <c r="D218" s="1"/>
    </row>
    <row r="219" ht="15.75" customHeight="1">
      <c r="D219" s="1"/>
    </row>
    <row r="220" ht="15.75" customHeight="1">
      <c r="D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88"/>
    <col customWidth="1" min="3" max="3" width="35.75"/>
    <col customWidth="1" min="4" max="6" width="12.63"/>
  </cols>
  <sheetData>
    <row r="1" ht="15.75" customHeight="1">
      <c r="A1" s="6" t="s">
        <v>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7" t="s">
        <v>73</v>
      </c>
      <c r="C3" s="7" t="s">
        <v>74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7" t="s">
        <v>75</v>
      </c>
      <c r="C4" s="7" t="s">
        <v>76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7" t="s">
        <v>77</v>
      </c>
      <c r="C5" s="7" t="s">
        <v>78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7" t="s">
        <v>79</v>
      </c>
      <c r="C6" s="7" t="s">
        <v>80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