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rla\Documents\Github\mse\prep\CS_CP_HAB\"/>
    </mc:Choice>
  </mc:AlternateContent>
  <xr:revisionPtr revIDLastSave="0" documentId="8_{FB3410B0-8EDE-4E30-BD3F-2E94432CFBA1}" xr6:coauthVersionLast="44" xr6:coauthVersionMax="44" xr10:uidLastSave="{00000000-0000-0000-0000-000000000000}"/>
  <bookViews>
    <workbookView xWindow="-120" yWindow="-120" windowWidth="19755" windowHeight="11760" activeTab="2" xr2:uid="{00000000-000D-0000-FFFF-FFFF00000000}"/>
  </bookViews>
  <sheets>
    <sheet name="Manglar total mse" sheetId="6" r:id="rId1"/>
    <sheet name="dato_escenario" sheetId="7" r:id="rId2"/>
    <sheet name="hab_mangrove_extent_mse" sheetId="4" r:id="rId3"/>
  </sheets>
  <externalReferences>
    <externalReference r:id="rId4"/>
    <externalReference r:id="rId5"/>
  </externalReferences>
  <definedNames>
    <definedName name="_xlnm._FilterDatabase" localSheetId="2" hidden="1">hab_mangrove_extent_mse!$A$1:$D$49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6" l="1"/>
  <c r="D48" i="4" s="1"/>
  <c r="D47" i="4" s="1"/>
  <c r="K30" i="6"/>
  <c r="D24" i="4" s="1"/>
  <c r="D23" i="4" s="1"/>
  <c r="J25" i="6"/>
  <c r="I25" i="6"/>
  <c r="H25" i="6"/>
  <c r="G25" i="6"/>
  <c r="F25" i="6"/>
  <c r="E25" i="6"/>
  <c r="D25" i="6"/>
  <c r="J24" i="6"/>
  <c r="I24" i="6"/>
  <c r="H24" i="6"/>
  <c r="G24" i="6"/>
  <c r="F24" i="6"/>
  <c r="E24" i="6"/>
  <c r="D24" i="6"/>
  <c r="J23" i="6"/>
  <c r="I23" i="6"/>
  <c r="H23" i="6"/>
  <c r="G23" i="6"/>
  <c r="F23" i="6"/>
  <c r="E23" i="6"/>
  <c r="D23" i="6"/>
  <c r="J22" i="6"/>
  <c r="I22" i="6"/>
  <c r="H22" i="6"/>
  <c r="G22" i="6"/>
  <c r="F22" i="6"/>
  <c r="E22" i="6"/>
  <c r="D22" i="6"/>
  <c r="J21" i="6"/>
  <c r="I21" i="6"/>
  <c r="H21" i="6"/>
  <c r="G21" i="6"/>
  <c r="F21" i="6"/>
  <c r="E21" i="6"/>
  <c r="D21" i="6"/>
  <c r="J20" i="6"/>
  <c r="I20" i="6"/>
  <c r="H20" i="6"/>
  <c r="G20" i="6"/>
  <c r="F20" i="6"/>
  <c r="E20" i="6"/>
  <c r="D20" i="6"/>
  <c r="J19" i="6"/>
  <c r="I19" i="6"/>
  <c r="H19" i="6"/>
  <c r="G19" i="6"/>
  <c r="F19" i="6"/>
  <c r="E19" i="6"/>
  <c r="D19" i="6"/>
  <c r="J18" i="6"/>
  <c r="I18" i="6"/>
  <c r="H18" i="6"/>
  <c r="G18" i="6"/>
  <c r="F18" i="6"/>
  <c r="E18" i="6"/>
  <c r="D18" i="6"/>
  <c r="J17" i="6"/>
  <c r="I17" i="6"/>
  <c r="H17" i="6"/>
  <c r="G17" i="6"/>
  <c r="F17" i="6"/>
  <c r="E17" i="6"/>
  <c r="D17" i="6"/>
  <c r="J16" i="6"/>
  <c r="I16" i="6"/>
  <c r="H16" i="6"/>
  <c r="G16" i="6"/>
  <c r="F16" i="6"/>
  <c r="E16" i="6"/>
  <c r="D16" i="6"/>
  <c r="J15" i="6"/>
  <c r="I15" i="6"/>
  <c r="H15" i="6"/>
  <c r="G15" i="6"/>
  <c r="F15" i="6"/>
  <c r="E15" i="6"/>
  <c r="D15" i="6"/>
  <c r="J14" i="6"/>
  <c r="I14" i="6"/>
  <c r="H14" i="6"/>
  <c r="G14" i="6"/>
  <c r="F14" i="6"/>
  <c r="E14" i="6"/>
  <c r="D14" i="6"/>
  <c r="J13" i="6"/>
  <c r="I13" i="6"/>
  <c r="H13" i="6"/>
  <c r="G13" i="6"/>
  <c r="F13" i="6"/>
  <c r="E13" i="6"/>
  <c r="D13" i="6"/>
  <c r="J12" i="6"/>
  <c r="I12" i="6"/>
  <c r="H12" i="6"/>
  <c r="G12" i="6"/>
  <c r="F12" i="6"/>
  <c r="E12" i="6"/>
  <c r="D12" i="6"/>
  <c r="J11" i="6"/>
  <c r="I11" i="6"/>
  <c r="H11" i="6"/>
  <c r="G11" i="6"/>
  <c r="F11" i="6"/>
  <c r="E11" i="6"/>
  <c r="D11" i="6"/>
  <c r="J10" i="6"/>
  <c r="I10" i="6"/>
  <c r="H10" i="6"/>
  <c r="G10" i="6"/>
  <c r="F10" i="6"/>
  <c r="E10" i="6"/>
  <c r="D10" i="6"/>
  <c r="J9" i="6"/>
  <c r="I9" i="6"/>
  <c r="H9" i="6"/>
  <c r="G9" i="6"/>
  <c r="F9" i="6"/>
  <c r="E9" i="6"/>
  <c r="D9" i="6"/>
  <c r="J8" i="6"/>
  <c r="I8" i="6"/>
  <c r="H8" i="6"/>
  <c r="G8" i="6"/>
  <c r="F8" i="6"/>
  <c r="E8" i="6"/>
  <c r="D8" i="6"/>
  <c r="J7" i="6"/>
  <c r="I7" i="6"/>
  <c r="H7" i="6"/>
  <c r="G7" i="6"/>
  <c r="F7" i="6"/>
  <c r="E7" i="6"/>
  <c r="D7" i="6"/>
  <c r="J6" i="6"/>
  <c r="I6" i="6"/>
  <c r="H6" i="6"/>
  <c r="G6" i="6"/>
  <c r="F6" i="6"/>
  <c r="E6" i="6"/>
  <c r="D6" i="6"/>
  <c r="J4" i="6"/>
  <c r="I4" i="6"/>
  <c r="H4" i="6"/>
  <c r="G4" i="6"/>
  <c r="F4" i="6"/>
  <c r="E4" i="6"/>
  <c r="D4" i="6"/>
  <c r="J3" i="6"/>
  <c r="I3" i="6"/>
  <c r="H3" i="6"/>
  <c r="G3" i="6"/>
  <c r="F3" i="6"/>
  <c r="E3" i="6"/>
  <c r="D3" i="6"/>
  <c r="J2" i="6"/>
  <c r="I2" i="6"/>
  <c r="H2" i="6"/>
  <c r="H5" i="6" s="1"/>
  <c r="H30" i="6" s="1"/>
  <c r="G2" i="6"/>
  <c r="F2" i="6"/>
  <c r="E2" i="6"/>
  <c r="D2" i="6"/>
  <c r="I5" i="6" l="1"/>
  <c r="I30" i="6" s="1"/>
  <c r="J5" i="6"/>
  <c r="J30" i="6" s="1"/>
  <c r="D21" i="4" s="1"/>
  <c r="D20" i="4" s="1"/>
  <c r="G5" i="6"/>
  <c r="G30" i="6" s="1"/>
  <c r="F5" i="6"/>
  <c r="F30" i="6" s="1"/>
  <c r="I26" i="6"/>
  <c r="I31" i="6" s="1"/>
  <c r="E26" i="6"/>
  <c r="E31" i="6" s="1"/>
  <c r="J26" i="6"/>
  <c r="J31" i="6" s="1"/>
  <c r="D45" i="4" s="1"/>
  <c r="D44" i="4" s="1"/>
  <c r="E5" i="6"/>
  <c r="E30" i="6" s="1"/>
  <c r="F26" i="6"/>
  <c r="F31" i="6" s="1"/>
  <c r="D5" i="6"/>
  <c r="D30" i="6" s="1"/>
  <c r="G26" i="6"/>
  <c r="G31" i="6" s="1"/>
  <c r="H26" i="6"/>
  <c r="H31" i="6" s="1"/>
  <c r="D26" i="6"/>
  <c r="D31" i="6" s="1"/>
  <c r="K32" i="6"/>
  <c r="I32" i="6" l="1"/>
  <c r="H32" i="6"/>
  <c r="J32" i="6"/>
  <c r="F32" i="6"/>
  <c r="G32" i="6"/>
  <c r="E32" i="6"/>
  <c r="D32" i="6"/>
</calcChain>
</file>

<file path=xl/sharedStrings.xml><?xml version="1.0" encoding="utf-8"?>
<sst xmlns="http://schemas.openxmlformats.org/spreadsheetml/2006/main" count="276" uniqueCount="60">
  <si>
    <t>SANTA ELENA</t>
  </si>
  <si>
    <t>MANABÍ</t>
  </si>
  <si>
    <t>rgn_id</t>
  </si>
  <si>
    <t>habitat</t>
  </si>
  <si>
    <t>year</t>
  </si>
  <si>
    <t>km2</t>
  </si>
  <si>
    <t>mangrove</t>
  </si>
  <si>
    <t>mangrove_inland1km</t>
  </si>
  <si>
    <t>mangrove_offshore</t>
  </si>
  <si>
    <t>rgn</t>
  </si>
  <si>
    <t>Provincia</t>
  </si>
  <si>
    <t>Cartas CLIRSEN</t>
  </si>
  <si>
    <t xml:space="preserve">Manglar 1969 (ha) </t>
  </si>
  <si>
    <t>Manglar 1984 (ha)</t>
  </si>
  <si>
    <t>Manglar 1987 (ha)</t>
  </si>
  <si>
    <t>Manglar 1991 (ha)</t>
  </si>
  <si>
    <t>Manglar 1995 (ha)</t>
  </si>
  <si>
    <t>Manglar 1999 (ha)</t>
  </si>
  <si>
    <t>Manglar 2006 (ha)</t>
  </si>
  <si>
    <t>Santa Elena</t>
  </si>
  <si>
    <t>CHANDUY</t>
  </si>
  <si>
    <t>ENGUNGA</t>
  </si>
  <si>
    <t>COLONCHE</t>
  </si>
  <si>
    <t>Manabí</t>
  </si>
  <si>
    <t>COJIMIES</t>
  </si>
  <si>
    <t>SANJOSE</t>
  </si>
  <si>
    <t>LECHUGAL</t>
  </si>
  <si>
    <t>SAN JOSE DE CHAMANGA</t>
  </si>
  <si>
    <t>CAÑAVERAL</t>
  </si>
  <si>
    <t>BECHE</t>
  </si>
  <si>
    <t>BOCA DE VITE</t>
  </si>
  <si>
    <t>CHEBE</t>
  </si>
  <si>
    <t>BAHIA DE CARAQUEZ</t>
  </si>
  <si>
    <t>SALINAS DE BAHIA</t>
  </si>
  <si>
    <t>SAN AGUSTIN</t>
  </si>
  <si>
    <t>PEDERNALES</t>
  </si>
  <si>
    <t>BOCA DE JAMA</t>
  </si>
  <si>
    <t>DON JUAN</t>
  </si>
  <si>
    <t>JAMA</t>
  </si>
  <si>
    <t>CANOA</t>
  </si>
  <si>
    <t>BOCA DE BRICEÑO</t>
  </si>
  <si>
    <t>SAN ANTONIO</t>
  </si>
  <si>
    <t>LAS GILSES</t>
  </si>
  <si>
    <t>AGUA SALADA</t>
  </si>
  <si>
    <t xml:space="preserve">Manglar (km2) </t>
  </si>
  <si>
    <t>Manglar (km2)</t>
  </si>
  <si>
    <t xml:space="preserve">1969 </t>
  </si>
  <si>
    <t xml:space="preserve">1984 </t>
  </si>
  <si>
    <t xml:space="preserve">1987 </t>
  </si>
  <si>
    <t xml:space="preserve">1991 </t>
  </si>
  <si>
    <t xml:space="preserve">1995 </t>
  </si>
  <si>
    <t xml:space="preserve">1999 </t>
  </si>
  <si>
    <t xml:space="preserve"> 2006 </t>
  </si>
  <si>
    <t xml:space="preserve">2016 </t>
  </si>
  <si>
    <t>CLIRSEN</t>
  </si>
  <si>
    <t>SGMC</t>
  </si>
  <si>
    <t>layer_name</t>
  </si>
  <si>
    <t>scenario_year</t>
  </si>
  <si>
    <t>data_year</t>
  </si>
  <si>
    <t>hab_mangrove_extent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</si>
</sst>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0" fillId="3" borderId="0" xfId="0" applyFill="1"/>
    <xf numFmtId="0" fontId="2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left"/>
    </xf>
    <xf numFmtId="49" fontId="4" fillId="0" borderId="4" xfId="1" applyNumberFormat="1" applyFont="1" applyBorder="1" applyAlignment="1">
      <alignment horizontal="center" wrapText="1"/>
    </xf>
    <xf numFmtId="0" fontId="3" fillId="0" borderId="0" xfId="1"/>
    <xf numFmtId="0" fontId="3" fillId="0" borderId="4" xfId="1" applyBorder="1"/>
    <xf numFmtId="0" fontId="3" fillId="0" borderId="4" xfId="1" applyBorder="1" applyAlignment="1">
      <alignment horizontal="left"/>
    </xf>
    <xf numFmtId="0" fontId="4" fillId="0" borderId="4" xfId="1" applyFont="1" applyBorder="1"/>
    <xf numFmtId="0" fontId="4" fillId="0" borderId="4" xfId="1" applyFont="1" applyBorder="1" applyAlignment="1">
      <alignment horizontal="left"/>
    </xf>
    <xf numFmtId="2" fontId="4" fillId="0" borderId="0" xfId="1" applyNumberFormat="1" applyFont="1"/>
    <xf numFmtId="164" fontId="3" fillId="0" borderId="0" xfId="1" applyNumberFormat="1"/>
    <xf numFmtId="0" fontId="3" fillId="0" borderId="4" xfId="1" applyFill="1" applyBorder="1" applyAlignment="1">
      <alignment horizontal="left"/>
    </xf>
    <xf numFmtId="164" fontId="4" fillId="0" borderId="0" xfId="1" applyNumberFormat="1" applyFont="1"/>
    <xf numFmtId="0" fontId="3" fillId="0" borderId="0" xfId="1" applyAlignment="1">
      <alignment horizontal="left"/>
    </xf>
    <xf numFmtId="0" fontId="3" fillId="0" borderId="0" xfId="1" applyFont="1"/>
    <xf numFmtId="2" fontId="3" fillId="0" borderId="0" xfId="1" applyNumberFormat="1"/>
    <xf numFmtId="2" fontId="3" fillId="4" borderId="0" xfId="1" applyNumberFormat="1" applyFill="1"/>
    <xf numFmtId="0" fontId="3" fillId="0" borderId="1" xfId="1" applyBorder="1"/>
    <xf numFmtId="0" fontId="3" fillId="4" borderId="1" xfId="1" applyFill="1" applyBorder="1"/>
    <xf numFmtId="0" fontId="3" fillId="0" borderId="0" xfId="1" applyFill="1"/>
    <xf numFmtId="49" fontId="4" fillId="0" borderId="0" xfId="1" applyNumberFormat="1" applyFont="1" applyFill="1" applyBorder="1" applyAlignment="1">
      <alignment horizontal="center"/>
    </xf>
    <xf numFmtId="49" fontId="4" fillId="0" borderId="5" xfId="1" applyNumberFormat="1" applyFont="1" applyFill="1" applyBorder="1" applyAlignment="1">
      <alignment horizontal="center"/>
    </xf>
    <xf numFmtId="2" fontId="3" fillId="0" borderId="0" xfId="1" applyNumberFormat="1" applyFill="1"/>
    <xf numFmtId="0" fontId="5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0" xfId="0" applyAlignment="1"/>
    <xf numFmtId="0" fontId="1" fillId="2" borderId="0" xfId="0" applyFont="1" applyFill="1" applyBorder="1" applyAlignment="1">
      <alignment vertical="center"/>
    </xf>
    <xf numFmtId="2" fontId="0" fillId="0" borderId="0" xfId="0" applyNumberFormat="1" applyAlignment="1"/>
    <xf numFmtId="2" fontId="1" fillId="2" borderId="0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mse'!$C$30</c:f>
              <c:strCache>
                <c:ptCount val="1"/>
                <c:pt idx="0">
                  <c:v>Santa Elena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mse'!$D$30:$K$30</c:f>
              <c:numCache>
                <c:formatCode>0.00</c:formatCode>
                <c:ptCount val="8"/>
                <c:pt idx="0">
                  <c:v>1.44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1.4419999999999999</c:v>
                </c:pt>
                <c:pt idx="4">
                  <c:v>1.286</c:v>
                </c:pt>
                <c:pt idx="5">
                  <c:v>0.36859999999999998</c:v>
                </c:pt>
                <c:pt idx="6">
                  <c:v>0.32141306999999997</c:v>
                </c:pt>
                <c:pt idx="7">
                  <c:v>0.30224000000000001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8-4217-AD38-2D8ECBC5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55264"/>
        <c:axId val="165453632"/>
      </c:barChart>
      <c:catAx>
        <c:axId val="1654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5453632"/>
        <c:crosses val="autoZero"/>
        <c:auto val="1"/>
        <c:lblAlgn val="ctr"/>
        <c:lblOffset val="100"/>
        <c:noMultiLvlLbl val="0"/>
      </c:catAx>
      <c:valAx>
        <c:axId val="1654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545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mse'!$C$31</c:f>
              <c:strCache>
                <c:ptCount val="1"/>
                <c:pt idx="0">
                  <c:v>Manabí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mse'!$D$31:$K$31</c:f>
              <c:numCache>
                <c:formatCode>0.00</c:formatCode>
                <c:ptCount val="8"/>
                <c:pt idx="0">
                  <c:v>143.57499999999999</c:v>
                </c:pt>
                <c:pt idx="1">
                  <c:v>96.025000000000006</c:v>
                </c:pt>
                <c:pt idx="2">
                  <c:v>76.170000000000016</c:v>
                </c:pt>
                <c:pt idx="3">
                  <c:v>65.305200000000013</c:v>
                </c:pt>
                <c:pt idx="4">
                  <c:v>40.383200000000002</c:v>
                </c:pt>
                <c:pt idx="5">
                  <c:v>24.148900000000005</c:v>
                </c:pt>
                <c:pt idx="6">
                  <c:v>34.022953079999994</c:v>
                </c:pt>
                <c:pt idx="7">
                  <c:v>28.045209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F-4B71-991C-AA8BDD9D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94992"/>
        <c:axId val="242397712"/>
      </c:barChart>
      <c:catAx>
        <c:axId val="2423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2397712"/>
        <c:crosses val="autoZero"/>
        <c:auto val="1"/>
        <c:lblAlgn val="ctr"/>
        <c:lblOffset val="100"/>
        <c:noMultiLvlLbl val="0"/>
      </c:catAx>
      <c:valAx>
        <c:axId val="2423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2394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104775</xdr:rowOff>
    </xdr:from>
    <xdr:to>
      <xdr:col>17</xdr:col>
      <xdr:colOff>323850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4</xdr:row>
      <xdr:rowOff>123825</xdr:rowOff>
    </xdr:from>
    <xdr:to>
      <xdr:col>24</xdr:col>
      <xdr:colOff>76200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Cobertura%20Manglar%20Cartas%20CLIRS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manglar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onas"/>
      <sheetName val="grafico"/>
      <sheetName val="Áreas de custodia"/>
      <sheetName val="Hoja2"/>
      <sheetName val="camaroneras-PM"/>
    </sheetNames>
    <sheetDataSet>
      <sheetData sheetId="0"/>
      <sheetData sheetId="1">
        <row r="22">
          <cell r="D22">
            <v>1392</v>
          </cell>
          <cell r="E22">
            <v>1003.8</v>
          </cell>
          <cell r="F22">
            <v>1003.8</v>
          </cell>
          <cell r="G22">
            <v>825.4</v>
          </cell>
          <cell r="H22">
            <v>560.6</v>
          </cell>
          <cell r="I22">
            <v>216.66</v>
          </cell>
          <cell r="J22">
            <v>312.61490700000002</v>
          </cell>
        </row>
        <row r="23">
          <cell r="D23">
            <v>494</v>
          </cell>
          <cell r="E23">
            <v>621.29999999999995</v>
          </cell>
          <cell r="F23">
            <v>557.29999999999995</v>
          </cell>
          <cell r="G23">
            <v>366.41</v>
          </cell>
          <cell r="H23">
            <v>198.01</v>
          </cell>
          <cell r="I23">
            <v>154.55000000000001</v>
          </cell>
          <cell r="J23">
            <v>167.649325</v>
          </cell>
        </row>
        <row r="24">
          <cell r="D24">
            <v>374</v>
          </cell>
          <cell r="E24">
            <v>361.3</v>
          </cell>
          <cell r="F24">
            <v>361.3</v>
          </cell>
          <cell r="G24">
            <v>179.18</v>
          </cell>
          <cell r="H24">
            <v>150.68</v>
          </cell>
          <cell r="I24">
            <v>37.89</v>
          </cell>
          <cell r="J24">
            <v>49.228422999999999</v>
          </cell>
        </row>
        <row r="25">
          <cell r="D25">
            <v>1771</v>
          </cell>
          <cell r="E25">
            <v>1421</v>
          </cell>
          <cell r="F25">
            <v>1016.7</v>
          </cell>
          <cell r="G25">
            <v>1678.15</v>
          </cell>
          <cell r="H25">
            <v>1081.45</v>
          </cell>
          <cell r="I25">
            <v>546.14</v>
          </cell>
          <cell r="J25">
            <v>769.47629500000005</v>
          </cell>
        </row>
        <row r="26">
          <cell r="D26">
            <v>683</v>
          </cell>
          <cell r="E26">
            <v>327.3</v>
          </cell>
          <cell r="F26">
            <v>327.3</v>
          </cell>
          <cell r="G26">
            <v>210.83</v>
          </cell>
          <cell r="H26">
            <v>184.13</v>
          </cell>
          <cell r="I26">
            <v>59.35</v>
          </cell>
          <cell r="J26">
            <v>103.871298</v>
          </cell>
        </row>
        <row r="27">
          <cell r="D27">
            <v>4197.5</v>
          </cell>
          <cell r="E27">
            <v>3384.4</v>
          </cell>
          <cell r="F27">
            <v>2671.4</v>
          </cell>
          <cell r="G27">
            <v>1976.8</v>
          </cell>
          <cell r="H27">
            <v>1146.3</v>
          </cell>
          <cell r="I27">
            <v>555.07000000000005</v>
          </cell>
          <cell r="J27">
            <v>756.75719100000003</v>
          </cell>
        </row>
        <row r="28">
          <cell r="D28">
            <v>509</v>
          </cell>
          <cell r="E28">
            <v>273.3</v>
          </cell>
          <cell r="F28">
            <v>183.3</v>
          </cell>
          <cell r="G28">
            <v>162.30000000000001</v>
          </cell>
          <cell r="H28">
            <v>146.5</v>
          </cell>
          <cell r="I28">
            <v>32.61</v>
          </cell>
          <cell r="J28">
            <v>81.074395999999993</v>
          </cell>
        </row>
        <row r="29">
          <cell r="D29">
            <v>800</v>
          </cell>
          <cell r="E29">
            <v>415.6</v>
          </cell>
          <cell r="F29">
            <v>334.1</v>
          </cell>
          <cell r="G29">
            <v>227.39</v>
          </cell>
          <cell r="H29">
            <v>71.39</v>
          </cell>
          <cell r="I29">
            <v>69.2</v>
          </cell>
          <cell r="J29">
            <v>183.164468</v>
          </cell>
        </row>
        <row r="32">
          <cell r="D32">
            <v>509</v>
          </cell>
          <cell r="E32">
            <v>188</v>
          </cell>
          <cell r="F32">
            <v>98.3</v>
          </cell>
          <cell r="G32">
            <v>93.95</v>
          </cell>
          <cell r="H32">
            <v>18.149999999999999</v>
          </cell>
          <cell r="I32">
            <v>96.96</v>
          </cell>
          <cell r="J32">
            <v>56.215190999999997</v>
          </cell>
        </row>
        <row r="33">
          <cell r="D33">
            <v>1884</v>
          </cell>
          <cell r="E33">
            <v>851.6</v>
          </cell>
          <cell r="F33">
            <v>475.7</v>
          </cell>
          <cell r="G33">
            <v>338.47</v>
          </cell>
          <cell r="H33">
            <v>157.47</v>
          </cell>
          <cell r="I33">
            <v>337.4</v>
          </cell>
          <cell r="J33">
            <v>545.70945700000004</v>
          </cell>
        </row>
        <row r="34">
          <cell r="D34">
            <v>1548</v>
          </cell>
          <cell r="E34">
            <v>633.1</v>
          </cell>
          <cell r="F34">
            <v>466</v>
          </cell>
          <cell r="G34">
            <v>352.46</v>
          </cell>
          <cell r="H34">
            <v>215.96</v>
          </cell>
          <cell r="I34">
            <v>270.63</v>
          </cell>
          <cell r="J34">
            <v>330.54091199999999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6.9592700000000001</v>
          </cell>
        </row>
        <row r="120">
          <cell r="D120">
            <v>54</v>
          </cell>
          <cell r="E120">
            <v>22.5</v>
          </cell>
          <cell r="F120">
            <v>22.5</v>
          </cell>
          <cell r="G120">
            <v>22.5</v>
          </cell>
          <cell r="H120">
            <v>21.3</v>
          </cell>
          <cell r="I120">
            <v>3.42</v>
          </cell>
          <cell r="J120">
            <v>4.0281909999999996</v>
          </cell>
        </row>
        <row r="121">
          <cell r="D121">
            <v>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D122">
            <v>18</v>
          </cell>
          <cell r="E122">
            <v>18</v>
          </cell>
          <cell r="F122">
            <v>18</v>
          </cell>
          <cell r="G122">
            <v>15.38</v>
          </cell>
          <cell r="H122">
            <v>5.08</v>
          </cell>
          <cell r="I122">
            <v>0</v>
          </cell>
          <cell r="J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D124">
            <v>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32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D126">
            <v>83</v>
          </cell>
          <cell r="E126">
            <v>81.3</v>
          </cell>
          <cell r="F126">
            <v>81.3</v>
          </cell>
          <cell r="G126">
            <v>81.3</v>
          </cell>
          <cell r="H126">
            <v>81.3</v>
          </cell>
          <cell r="I126">
            <v>35.01</v>
          </cell>
          <cell r="J126">
            <v>35.005983999999998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D128">
            <v>144</v>
          </cell>
          <cell r="E128">
            <v>144.19999999999999</v>
          </cell>
          <cell r="F128">
            <v>144.19999999999999</v>
          </cell>
          <cell r="G128">
            <v>144.19999999999999</v>
          </cell>
          <cell r="H128">
            <v>128.6</v>
          </cell>
          <cell r="I128">
            <v>36.86</v>
          </cell>
          <cell r="J128">
            <v>32.141306999999998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ferencias"/>
    </sheetNames>
    <sheetDataSet>
      <sheetData sheetId="0">
        <row r="5">
          <cell r="E5">
            <v>0.30224000000000001</v>
          </cell>
        </row>
        <row r="6">
          <cell r="E6">
            <v>28.045209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opLeftCell="A18" zoomScaleNormal="100" workbookViewId="0">
      <selection activeCell="I31" sqref="D31:I31"/>
    </sheetView>
  </sheetViews>
  <sheetFormatPr baseColWidth="10" defaultRowHeight="11.25" x14ac:dyDescent="0.2"/>
  <cols>
    <col min="1" max="1" width="11.42578125" style="10"/>
    <col min="2" max="2" width="13.28515625" style="10" customWidth="1"/>
    <col min="3" max="3" width="20" style="19" bestFit="1" customWidth="1"/>
    <col min="4" max="4" width="11.42578125" style="10"/>
    <col min="5" max="5" width="11.7109375" style="10" bestFit="1" customWidth="1"/>
    <col min="6" max="257" width="11.42578125" style="10"/>
    <col min="258" max="258" width="13.28515625" style="10" customWidth="1"/>
    <col min="259" max="259" width="20" style="10" bestFit="1" customWidth="1"/>
    <col min="260" max="260" width="11.42578125" style="10"/>
    <col min="261" max="261" width="11.7109375" style="10" bestFit="1" customWidth="1"/>
    <col min="262" max="513" width="11.42578125" style="10"/>
    <col min="514" max="514" width="13.28515625" style="10" customWidth="1"/>
    <col min="515" max="515" width="20" style="10" bestFit="1" customWidth="1"/>
    <col min="516" max="516" width="11.42578125" style="10"/>
    <col min="517" max="517" width="11.7109375" style="10" bestFit="1" customWidth="1"/>
    <col min="518" max="769" width="11.42578125" style="10"/>
    <col min="770" max="770" width="13.28515625" style="10" customWidth="1"/>
    <col min="771" max="771" width="20" style="10" bestFit="1" customWidth="1"/>
    <col min="772" max="772" width="11.42578125" style="10"/>
    <col min="773" max="773" width="11.7109375" style="10" bestFit="1" customWidth="1"/>
    <col min="774" max="1025" width="11.42578125" style="10"/>
    <col min="1026" max="1026" width="13.28515625" style="10" customWidth="1"/>
    <col min="1027" max="1027" width="20" style="10" bestFit="1" customWidth="1"/>
    <col min="1028" max="1028" width="11.42578125" style="10"/>
    <col min="1029" max="1029" width="11.7109375" style="10" bestFit="1" customWidth="1"/>
    <col min="1030" max="1281" width="11.42578125" style="10"/>
    <col min="1282" max="1282" width="13.28515625" style="10" customWidth="1"/>
    <col min="1283" max="1283" width="20" style="10" bestFit="1" customWidth="1"/>
    <col min="1284" max="1284" width="11.42578125" style="10"/>
    <col min="1285" max="1285" width="11.7109375" style="10" bestFit="1" customWidth="1"/>
    <col min="1286" max="1537" width="11.42578125" style="10"/>
    <col min="1538" max="1538" width="13.28515625" style="10" customWidth="1"/>
    <col min="1539" max="1539" width="20" style="10" bestFit="1" customWidth="1"/>
    <col min="1540" max="1540" width="11.42578125" style="10"/>
    <col min="1541" max="1541" width="11.7109375" style="10" bestFit="1" customWidth="1"/>
    <col min="1542" max="1793" width="11.42578125" style="10"/>
    <col min="1794" max="1794" width="13.28515625" style="10" customWidth="1"/>
    <col min="1795" max="1795" width="20" style="10" bestFit="1" customWidth="1"/>
    <col min="1796" max="1796" width="11.42578125" style="10"/>
    <col min="1797" max="1797" width="11.7109375" style="10" bestFit="1" customWidth="1"/>
    <col min="1798" max="2049" width="11.42578125" style="10"/>
    <col min="2050" max="2050" width="13.28515625" style="10" customWidth="1"/>
    <col min="2051" max="2051" width="20" style="10" bestFit="1" customWidth="1"/>
    <col min="2052" max="2052" width="11.42578125" style="10"/>
    <col min="2053" max="2053" width="11.7109375" style="10" bestFit="1" customWidth="1"/>
    <col min="2054" max="2305" width="11.42578125" style="10"/>
    <col min="2306" max="2306" width="13.28515625" style="10" customWidth="1"/>
    <col min="2307" max="2307" width="20" style="10" bestFit="1" customWidth="1"/>
    <col min="2308" max="2308" width="11.42578125" style="10"/>
    <col min="2309" max="2309" width="11.7109375" style="10" bestFit="1" customWidth="1"/>
    <col min="2310" max="2561" width="11.42578125" style="10"/>
    <col min="2562" max="2562" width="13.28515625" style="10" customWidth="1"/>
    <col min="2563" max="2563" width="20" style="10" bestFit="1" customWidth="1"/>
    <col min="2564" max="2564" width="11.42578125" style="10"/>
    <col min="2565" max="2565" width="11.7109375" style="10" bestFit="1" customWidth="1"/>
    <col min="2566" max="2817" width="11.42578125" style="10"/>
    <col min="2818" max="2818" width="13.28515625" style="10" customWidth="1"/>
    <col min="2819" max="2819" width="20" style="10" bestFit="1" customWidth="1"/>
    <col min="2820" max="2820" width="11.42578125" style="10"/>
    <col min="2821" max="2821" width="11.7109375" style="10" bestFit="1" customWidth="1"/>
    <col min="2822" max="3073" width="11.42578125" style="10"/>
    <col min="3074" max="3074" width="13.28515625" style="10" customWidth="1"/>
    <col min="3075" max="3075" width="20" style="10" bestFit="1" customWidth="1"/>
    <col min="3076" max="3076" width="11.42578125" style="10"/>
    <col min="3077" max="3077" width="11.7109375" style="10" bestFit="1" customWidth="1"/>
    <col min="3078" max="3329" width="11.42578125" style="10"/>
    <col min="3330" max="3330" width="13.28515625" style="10" customWidth="1"/>
    <col min="3331" max="3331" width="20" style="10" bestFit="1" customWidth="1"/>
    <col min="3332" max="3332" width="11.42578125" style="10"/>
    <col min="3333" max="3333" width="11.7109375" style="10" bestFit="1" customWidth="1"/>
    <col min="3334" max="3585" width="11.42578125" style="10"/>
    <col min="3586" max="3586" width="13.28515625" style="10" customWidth="1"/>
    <col min="3587" max="3587" width="20" style="10" bestFit="1" customWidth="1"/>
    <col min="3588" max="3588" width="11.42578125" style="10"/>
    <col min="3589" max="3589" width="11.7109375" style="10" bestFit="1" customWidth="1"/>
    <col min="3590" max="3841" width="11.42578125" style="10"/>
    <col min="3842" max="3842" width="13.28515625" style="10" customWidth="1"/>
    <col min="3843" max="3843" width="20" style="10" bestFit="1" customWidth="1"/>
    <col min="3844" max="3844" width="11.42578125" style="10"/>
    <col min="3845" max="3845" width="11.7109375" style="10" bestFit="1" customWidth="1"/>
    <col min="3846" max="4097" width="11.42578125" style="10"/>
    <col min="4098" max="4098" width="13.28515625" style="10" customWidth="1"/>
    <col min="4099" max="4099" width="20" style="10" bestFit="1" customWidth="1"/>
    <col min="4100" max="4100" width="11.42578125" style="10"/>
    <col min="4101" max="4101" width="11.7109375" style="10" bestFit="1" customWidth="1"/>
    <col min="4102" max="4353" width="11.42578125" style="10"/>
    <col min="4354" max="4354" width="13.28515625" style="10" customWidth="1"/>
    <col min="4355" max="4355" width="20" style="10" bestFit="1" customWidth="1"/>
    <col min="4356" max="4356" width="11.42578125" style="10"/>
    <col min="4357" max="4357" width="11.7109375" style="10" bestFit="1" customWidth="1"/>
    <col min="4358" max="4609" width="11.42578125" style="10"/>
    <col min="4610" max="4610" width="13.28515625" style="10" customWidth="1"/>
    <col min="4611" max="4611" width="20" style="10" bestFit="1" customWidth="1"/>
    <col min="4612" max="4612" width="11.42578125" style="10"/>
    <col min="4613" max="4613" width="11.7109375" style="10" bestFit="1" customWidth="1"/>
    <col min="4614" max="4865" width="11.42578125" style="10"/>
    <col min="4866" max="4866" width="13.28515625" style="10" customWidth="1"/>
    <col min="4867" max="4867" width="20" style="10" bestFit="1" customWidth="1"/>
    <col min="4868" max="4868" width="11.42578125" style="10"/>
    <col min="4869" max="4869" width="11.7109375" style="10" bestFit="1" customWidth="1"/>
    <col min="4870" max="5121" width="11.42578125" style="10"/>
    <col min="5122" max="5122" width="13.28515625" style="10" customWidth="1"/>
    <col min="5123" max="5123" width="20" style="10" bestFit="1" customWidth="1"/>
    <col min="5124" max="5124" width="11.42578125" style="10"/>
    <col min="5125" max="5125" width="11.7109375" style="10" bestFit="1" customWidth="1"/>
    <col min="5126" max="5377" width="11.42578125" style="10"/>
    <col min="5378" max="5378" width="13.28515625" style="10" customWidth="1"/>
    <col min="5379" max="5379" width="20" style="10" bestFit="1" customWidth="1"/>
    <col min="5380" max="5380" width="11.42578125" style="10"/>
    <col min="5381" max="5381" width="11.7109375" style="10" bestFit="1" customWidth="1"/>
    <col min="5382" max="5633" width="11.42578125" style="10"/>
    <col min="5634" max="5634" width="13.28515625" style="10" customWidth="1"/>
    <col min="5635" max="5635" width="20" style="10" bestFit="1" customWidth="1"/>
    <col min="5636" max="5636" width="11.42578125" style="10"/>
    <col min="5637" max="5637" width="11.7109375" style="10" bestFit="1" customWidth="1"/>
    <col min="5638" max="5889" width="11.42578125" style="10"/>
    <col min="5890" max="5890" width="13.28515625" style="10" customWidth="1"/>
    <col min="5891" max="5891" width="20" style="10" bestFit="1" customWidth="1"/>
    <col min="5892" max="5892" width="11.42578125" style="10"/>
    <col min="5893" max="5893" width="11.7109375" style="10" bestFit="1" customWidth="1"/>
    <col min="5894" max="6145" width="11.42578125" style="10"/>
    <col min="6146" max="6146" width="13.28515625" style="10" customWidth="1"/>
    <col min="6147" max="6147" width="20" style="10" bestFit="1" customWidth="1"/>
    <col min="6148" max="6148" width="11.42578125" style="10"/>
    <col min="6149" max="6149" width="11.7109375" style="10" bestFit="1" customWidth="1"/>
    <col min="6150" max="6401" width="11.42578125" style="10"/>
    <col min="6402" max="6402" width="13.28515625" style="10" customWidth="1"/>
    <col min="6403" max="6403" width="20" style="10" bestFit="1" customWidth="1"/>
    <col min="6404" max="6404" width="11.42578125" style="10"/>
    <col min="6405" max="6405" width="11.7109375" style="10" bestFit="1" customWidth="1"/>
    <col min="6406" max="6657" width="11.42578125" style="10"/>
    <col min="6658" max="6658" width="13.28515625" style="10" customWidth="1"/>
    <col min="6659" max="6659" width="20" style="10" bestFit="1" customWidth="1"/>
    <col min="6660" max="6660" width="11.42578125" style="10"/>
    <col min="6661" max="6661" width="11.7109375" style="10" bestFit="1" customWidth="1"/>
    <col min="6662" max="6913" width="11.42578125" style="10"/>
    <col min="6914" max="6914" width="13.28515625" style="10" customWidth="1"/>
    <col min="6915" max="6915" width="20" style="10" bestFit="1" customWidth="1"/>
    <col min="6916" max="6916" width="11.42578125" style="10"/>
    <col min="6917" max="6917" width="11.7109375" style="10" bestFit="1" customWidth="1"/>
    <col min="6918" max="7169" width="11.42578125" style="10"/>
    <col min="7170" max="7170" width="13.28515625" style="10" customWidth="1"/>
    <col min="7171" max="7171" width="20" style="10" bestFit="1" customWidth="1"/>
    <col min="7172" max="7172" width="11.42578125" style="10"/>
    <col min="7173" max="7173" width="11.7109375" style="10" bestFit="1" customWidth="1"/>
    <col min="7174" max="7425" width="11.42578125" style="10"/>
    <col min="7426" max="7426" width="13.28515625" style="10" customWidth="1"/>
    <col min="7427" max="7427" width="20" style="10" bestFit="1" customWidth="1"/>
    <col min="7428" max="7428" width="11.42578125" style="10"/>
    <col min="7429" max="7429" width="11.7109375" style="10" bestFit="1" customWidth="1"/>
    <col min="7430" max="7681" width="11.42578125" style="10"/>
    <col min="7682" max="7682" width="13.28515625" style="10" customWidth="1"/>
    <col min="7683" max="7683" width="20" style="10" bestFit="1" customWidth="1"/>
    <col min="7684" max="7684" width="11.42578125" style="10"/>
    <col min="7685" max="7685" width="11.7109375" style="10" bestFit="1" customWidth="1"/>
    <col min="7686" max="7937" width="11.42578125" style="10"/>
    <col min="7938" max="7938" width="13.28515625" style="10" customWidth="1"/>
    <col min="7939" max="7939" width="20" style="10" bestFit="1" customWidth="1"/>
    <col min="7940" max="7940" width="11.42578125" style="10"/>
    <col min="7941" max="7941" width="11.7109375" style="10" bestFit="1" customWidth="1"/>
    <col min="7942" max="8193" width="11.42578125" style="10"/>
    <col min="8194" max="8194" width="13.28515625" style="10" customWidth="1"/>
    <col min="8195" max="8195" width="20" style="10" bestFit="1" customWidth="1"/>
    <col min="8196" max="8196" width="11.42578125" style="10"/>
    <col min="8197" max="8197" width="11.7109375" style="10" bestFit="1" customWidth="1"/>
    <col min="8198" max="8449" width="11.42578125" style="10"/>
    <col min="8450" max="8450" width="13.28515625" style="10" customWidth="1"/>
    <col min="8451" max="8451" width="20" style="10" bestFit="1" customWidth="1"/>
    <col min="8452" max="8452" width="11.42578125" style="10"/>
    <col min="8453" max="8453" width="11.7109375" style="10" bestFit="1" customWidth="1"/>
    <col min="8454" max="8705" width="11.42578125" style="10"/>
    <col min="8706" max="8706" width="13.28515625" style="10" customWidth="1"/>
    <col min="8707" max="8707" width="20" style="10" bestFit="1" customWidth="1"/>
    <col min="8708" max="8708" width="11.42578125" style="10"/>
    <col min="8709" max="8709" width="11.7109375" style="10" bestFit="1" customWidth="1"/>
    <col min="8710" max="8961" width="11.42578125" style="10"/>
    <col min="8962" max="8962" width="13.28515625" style="10" customWidth="1"/>
    <col min="8963" max="8963" width="20" style="10" bestFit="1" customWidth="1"/>
    <col min="8964" max="8964" width="11.42578125" style="10"/>
    <col min="8965" max="8965" width="11.7109375" style="10" bestFit="1" customWidth="1"/>
    <col min="8966" max="9217" width="11.42578125" style="10"/>
    <col min="9218" max="9218" width="13.28515625" style="10" customWidth="1"/>
    <col min="9219" max="9219" width="20" style="10" bestFit="1" customWidth="1"/>
    <col min="9220" max="9220" width="11.42578125" style="10"/>
    <col min="9221" max="9221" width="11.7109375" style="10" bestFit="1" customWidth="1"/>
    <col min="9222" max="9473" width="11.42578125" style="10"/>
    <col min="9474" max="9474" width="13.28515625" style="10" customWidth="1"/>
    <col min="9475" max="9475" width="20" style="10" bestFit="1" customWidth="1"/>
    <col min="9476" max="9476" width="11.42578125" style="10"/>
    <col min="9477" max="9477" width="11.7109375" style="10" bestFit="1" customWidth="1"/>
    <col min="9478" max="9729" width="11.42578125" style="10"/>
    <col min="9730" max="9730" width="13.28515625" style="10" customWidth="1"/>
    <col min="9731" max="9731" width="20" style="10" bestFit="1" customWidth="1"/>
    <col min="9732" max="9732" width="11.42578125" style="10"/>
    <col min="9733" max="9733" width="11.7109375" style="10" bestFit="1" customWidth="1"/>
    <col min="9734" max="9985" width="11.42578125" style="10"/>
    <col min="9986" max="9986" width="13.28515625" style="10" customWidth="1"/>
    <col min="9987" max="9987" width="20" style="10" bestFit="1" customWidth="1"/>
    <col min="9988" max="9988" width="11.42578125" style="10"/>
    <col min="9989" max="9989" width="11.7109375" style="10" bestFit="1" customWidth="1"/>
    <col min="9990" max="10241" width="11.42578125" style="10"/>
    <col min="10242" max="10242" width="13.28515625" style="10" customWidth="1"/>
    <col min="10243" max="10243" width="20" style="10" bestFit="1" customWidth="1"/>
    <col min="10244" max="10244" width="11.42578125" style="10"/>
    <col min="10245" max="10245" width="11.7109375" style="10" bestFit="1" customWidth="1"/>
    <col min="10246" max="10497" width="11.42578125" style="10"/>
    <col min="10498" max="10498" width="13.28515625" style="10" customWidth="1"/>
    <col min="10499" max="10499" width="20" style="10" bestFit="1" customWidth="1"/>
    <col min="10500" max="10500" width="11.42578125" style="10"/>
    <col min="10501" max="10501" width="11.7109375" style="10" bestFit="1" customWidth="1"/>
    <col min="10502" max="10753" width="11.42578125" style="10"/>
    <col min="10754" max="10754" width="13.28515625" style="10" customWidth="1"/>
    <col min="10755" max="10755" width="20" style="10" bestFit="1" customWidth="1"/>
    <col min="10756" max="10756" width="11.42578125" style="10"/>
    <col min="10757" max="10757" width="11.7109375" style="10" bestFit="1" customWidth="1"/>
    <col min="10758" max="11009" width="11.42578125" style="10"/>
    <col min="11010" max="11010" width="13.28515625" style="10" customWidth="1"/>
    <col min="11011" max="11011" width="20" style="10" bestFit="1" customWidth="1"/>
    <col min="11012" max="11012" width="11.42578125" style="10"/>
    <col min="11013" max="11013" width="11.7109375" style="10" bestFit="1" customWidth="1"/>
    <col min="11014" max="11265" width="11.42578125" style="10"/>
    <col min="11266" max="11266" width="13.28515625" style="10" customWidth="1"/>
    <col min="11267" max="11267" width="20" style="10" bestFit="1" customWidth="1"/>
    <col min="11268" max="11268" width="11.42578125" style="10"/>
    <col min="11269" max="11269" width="11.7109375" style="10" bestFit="1" customWidth="1"/>
    <col min="11270" max="11521" width="11.42578125" style="10"/>
    <col min="11522" max="11522" width="13.28515625" style="10" customWidth="1"/>
    <col min="11523" max="11523" width="20" style="10" bestFit="1" customWidth="1"/>
    <col min="11524" max="11524" width="11.42578125" style="10"/>
    <col min="11525" max="11525" width="11.7109375" style="10" bestFit="1" customWidth="1"/>
    <col min="11526" max="11777" width="11.42578125" style="10"/>
    <col min="11778" max="11778" width="13.28515625" style="10" customWidth="1"/>
    <col min="11779" max="11779" width="20" style="10" bestFit="1" customWidth="1"/>
    <col min="11780" max="11780" width="11.42578125" style="10"/>
    <col min="11781" max="11781" width="11.7109375" style="10" bestFit="1" customWidth="1"/>
    <col min="11782" max="12033" width="11.42578125" style="10"/>
    <col min="12034" max="12034" width="13.28515625" style="10" customWidth="1"/>
    <col min="12035" max="12035" width="20" style="10" bestFit="1" customWidth="1"/>
    <col min="12036" max="12036" width="11.42578125" style="10"/>
    <col min="12037" max="12037" width="11.7109375" style="10" bestFit="1" customWidth="1"/>
    <col min="12038" max="12289" width="11.42578125" style="10"/>
    <col min="12290" max="12290" width="13.28515625" style="10" customWidth="1"/>
    <col min="12291" max="12291" width="20" style="10" bestFit="1" customWidth="1"/>
    <col min="12292" max="12292" width="11.42578125" style="10"/>
    <col min="12293" max="12293" width="11.7109375" style="10" bestFit="1" customWidth="1"/>
    <col min="12294" max="12545" width="11.42578125" style="10"/>
    <col min="12546" max="12546" width="13.28515625" style="10" customWidth="1"/>
    <col min="12547" max="12547" width="20" style="10" bestFit="1" customWidth="1"/>
    <col min="12548" max="12548" width="11.42578125" style="10"/>
    <col min="12549" max="12549" width="11.7109375" style="10" bestFit="1" customWidth="1"/>
    <col min="12550" max="12801" width="11.42578125" style="10"/>
    <col min="12802" max="12802" width="13.28515625" style="10" customWidth="1"/>
    <col min="12803" max="12803" width="20" style="10" bestFit="1" customWidth="1"/>
    <col min="12804" max="12804" width="11.42578125" style="10"/>
    <col min="12805" max="12805" width="11.7109375" style="10" bestFit="1" customWidth="1"/>
    <col min="12806" max="13057" width="11.42578125" style="10"/>
    <col min="13058" max="13058" width="13.28515625" style="10" customWidth="1"/>
    <col min="13059" max="13059" width="20" style="10" bestFit="1" customWidth="1"/>
    <col min="13060" max="13060" width="11.42578125" style="10"/>
    <col min="13061" max="13061" width="11.7109375" style="10" bestFit="1" customWidth="1"/>
    <col min="13062" max="13313" width="11.42578125" style="10"/>
    <col min="13314" max="13314" width="13.28515625" style="10" customWidth="1"/>
    <col min="13315" max="13315" width="20" style="10" bestFit="1" customWidth="1"/>
    <col min="13316" max="13316" width="11.42578125" style="10"/>
    <col min="13317" max="13317" width="11.7109375" style="10" bestFit="1" customWidth="1"/>
    <col min="13318" max="13569" width="11.42578125" style="10"/>
    <col min="13570" max="13570" width="13.28515625" style="10" customWidth="1"/>
    <col min="13571" max="13571" width="20" style="10" bestFit="1" customWidth="1"/>
    <col min="13572" max="13572" width="11.42578125" style="10"/>
    <col min="13573" max="13573" width="11.7109375" style="10" bestFit="1" customWidth="1"/>
    <col min="13574" max="13825" width="11.42578125" style="10"/>
    <col min="13826" max="13826" width="13.28515625" style="10" customWidth="1"/>
    <col min="13827" max="13827" width="20" style="10" bestFit="1" customWidth="1"/>
    <col min="13828" max="13828" width="11.42578125" style="10"/>
    <col min="13829" max="13829" width="11.7109375" style="10" bestFit="1" customWidth="1"/>
    <col min="13830" max="14081" width="11.42578125" style="10"/>
    <col min="14082" max="14082" width="13.28515625" style="10" customWidth="1"/>
    <col min="14083" max="14083" width="20" style="10" bestFit="1" customWidth="1"/>
    <col min="14084" max="14084" width="11.42578125" style="10"/>
    <col min="14085" max="14085" width="11.7109375" style="10" bestFit="1" customWidth="1"/>
    <col min="14086" max="14337" width="11.42578125" style="10"/>
    <col min="14338" max="14338" width="13.28515625" style="10" customWidth="1"/>
    <col min="14339" max="14339" width="20" style="10" bestFit="1" customWidth="1"/>
    <col min="14340" max="14340" width="11.42578125" style="10"/>
    <col min="14341" max="14341" width="11.7109375" style="10" bestFit="1" customWidth="1"/>
    <col min="14342" max="14593" width="11.42578125" style="10"/>
    <col min="14594" max="14594" width="13.28515625" style="10" customWidth="1"/>
    <col min="14595" max="14595" width="20" style="10" bestFit="1" customWidth="1"/>
    <col min="14596" max="14596" width="11.42578125" style="10"/>
    <col min="14597" max="14597" width="11.7109375" style="10" bestFit="1" customWidth="1"/>
    <col min="14598" max="14849" width="11.42578125" style="10"/>
    <col min="14850" max="14850" width="13.28515625" style="10" customWidth="1"/>
    <col min="14851" max="14851" width="20" style="10" bestFit="1" customWidth="1"/>
    <col min="14852" max="14852" width="11.42578125" style="10"/>
    <col min="14853" max="14853" width="11.7109375" style="10" bestFit="1" customWidth="1"/>
    <col min="14854" max="15105" width="11.42578125" style="10"/>
    <col min="15106" max="15106" width="13.28515625" style="10" customWidth="1"/>
    <col min="15107" max="15107" width="20" style="10" bestFit="1" customWidth="1"/>
    <col min="15108" max="15108" width="11.42578125" style="10"/>
    <col min="15109" max="15109" width="11.7109375" style="10" bestFit="1" customWidth="1"/>
    <col min="15110" max="15361" width="11.42578125" style="10"/>
    <col min="15362" max="15362" width="13.28515625" style="10" customWidth="1"/>
    <col min="15363" max="15363" width="20" style="10" bestFit="1" customWidth="1"/>
    <col min="15364" max="15364" width="11.42578125" style="10"/>
    <col min="15365" max="15365" width="11.7109375" style="10" bestFit="1" customWidth="1"/>
    <col min="15366" max="15617" width="11.42578125" style="10"/>
    <col min="15618" max="15618" width="13.28515625" style="10" customWidth="1"/>
    <col min="15619" max="15619" width="20" style="10" bestFit="1" customWidth="1"/>
    <col min="15620" max="15620" width="11.42578125" style="10"/>
    <col min="15621" max="15621" width="11.7109375" style="10" bestFit="1" customWidth="1"/>
    <col min="15622" max="15873" width="11.42578125" style="10"/>
    <col min="15874" max="15874" width="13.28515625" style="10" customWidth="1"/>
    <col min="15875" max="15875" width="20" style="10" bestFit="1" customWidth="1"/>
    <col min="15876" max="15876" width="11.42578125" style="10"/>
    <col min="15877" max="15877" width="11.7109375" style="10" bestFit="1" customWidth="1"/>
    <col min="15878" max="16129" width="11.42578125" style="10"/>
    <col min="16130" max="16130" width="13.28515625" style="10" customWidth="1"/>
    <col min="16131" max="16131" width="20" style="10" bestFit="1" customWidth="1"/>
    <col min="16132" max="16132" width="11.42578125" style="10"/>
    <col min="16133" max="16133" width="11.7109375" style="10" bestFit="1" customWidth="1"/>
    <col min="16134" max="16384" width="11.42578125" style="10"/>
  </cols>
  <sheetData>
    <row r="1" spans="1:10" ht="22.5" x14ac:dyDescent="0.2">
      <c r="A1" s="6" t="s">
        <v>9</v>
      </c>
      <c r="B1" s="7" t="s">
        <v>10</v>
      </c>
      <c r="C1" s="8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</row>
    <row r="2" spans="1:10" x14ac:dyDescent="0.2">
      <c r="A2" s="10">
        <v>6</v>
      </c>
      <c r="B2" s="11" t="s">
        <v>19</v>
      </c>
      <c r="C2" s="12" t="s">
        <v>20</v>
      </c>
      <c r="D2" s="10">
        <f>[1]zonas!D42</f>
        <v>0</v>
      </c>
      <c r="E2" s="10">
        <f>[1]zonas!E42</f>
        <v>0</v>
      </c>
      <c r="F2" s="10">
        <f>[1]zonas!F42</f>
        <v>0</v>
      </c>
      <c r="G2" s="10">
        <f>[1]zonas!G42</f>
        <v>0</v>
      </c>
      <c r="H2" s="10">
        <f>[1]zonas!H42</f>
        <v>0</v>
      </c>
      <c r="I2" s="10">
        <f>[1]zonas!I42</f>
        <v>0</v>
      </c>
      <c r="J2" s="10">
        <f>[1]zonas!J42</f>
        <v>0</v>
      </c>
    </row>
    <row r="3" spans="1:10" x14ac:dyDescent="0.2">
      <c r="B3" s="11"/>
      <c r="C3" s="12" t="s">
        <v>21</v>
      </c>
      <c r="D3" s="10">
        <f>[1]zonas!D46</f>
        <v>0</v>
      </c>
      <c r="E3" s="10">
        <f>[1]zonas!E46</f>
        <v>0</v>
      </c>
      <c r="F3" s="10">
        <f>[1]zonas!F46</f>
        <v>0</v>
      </c>
      <c r="G3" s="10">
        <f>[1]zonas!G46</f>
        <v>0</v>
      </c>
      <c r="H3" s="10">
        <f>[1]zonas!H46</f>
        <v>0</v>
      </c>
      <c r="I3" s="10">
        <f>[1]zonas!I46</f>
        <v>0</v>
      </c>
      <c r="J3" s="10">
        <f>[1]zonas!J46</f>
        <v>0</v>
      </c>
    </row>
    <row r="4" spans="1:10" x14ac:dyDescent="0.2">
      <c r="B4" s="11"/>
      <c r="C4" s="12" t="s">
        <v>22</v>
      </c>
      <c r="D4" s="10">
        <f>[1]zonas!D128</f>
        <v>144</v>
      </c>
      <c r="E4" s="10">
        <f>[1]zonas!E128</f>
        <v>144.19999999999999</v>
      </c>
      <c r="F4" s="10">
        <f>[1]zonas!F128</f>
        <v>144.19999999999999</v>
      </c>
      <c r="G4" s="10">
        <f>[1]zonas!G128</f>
        <v>144.19999999999999</v>
      </c>
      <c r="H4" s="10">
        <f>[1]zonas!H128</f>
        <v>128.6</v>
      </c>
      <c r="I4" s="10">
        <f>[1]zonas!I128</f>
        <v>36.86</v>
      </c>
      <c r="J4" s="10">
        <f>[1]zonas!J128</f>
        <v>32.141306999999998</v>
      </c>
    </row>
    <row r="5" spans="1:10" s="7" customFormat="1" x14ac:dyDescent="0.2">
      <c r="B5" s="13"/>
      <c r="C5" s="14" t="s">
        <v>0</v>
      </c>
      <c r="D5" s="7">
        <f>SUM(D2:D4)</f>
        <v>144</v>
      </c>
      <c r="E5" s="7">
        <f t="shared" ref="E5:J5" si="0">SUM(E2:E4)</f>
        <v>144.19999999999999</v>
      </c>
      <c r="F5" s="7">
        <f t="shared" si="0"/>
        <v>144.19999999999999</v>
      </c>
      <c r="G5" s="7">
        <f t="shared" si="0"/>
        <v>144.19999999999999</v>
      </c>
      <c r="H5" s="7">
        <f t="shared" si="0"/>
        <v>128.6</v>
      </c>
      <c r="I5" s="7">
        <f t="shared" si="0"/>
        <v>36.86</v>
      </c>
      <c r="J5" s="15">
        <f t="shared" si="0"/>
        <v>32.141306999999998</v>
      </c>
    </row>
    <row r="6" spans="1:10" x14ac:dyDescent="0.2">
      <c r="A6" s="10">
        <v>7</v>
      </c>
      <c r="B6" s="11" t="s">
        <v>23</v>
      </c>
      <c r="C6" s="12" t="s">
        <v>24</v>
      </c>
      <c r="D6" s="16">
        <f>[1]zonas!D22</f>
        <v>1392</v>
      </c>
      <c r="E6" s="16">
        <f>[1]zonas!E22</f>
        <v>1003.8</v>
      </c>
      <c r="F6" s="16">
        <f>[1]zonas!F22</f>
        <v>1003.8</v>
      </c>
      <c r="G6" s="16">
        <f>[1]zonas!G22</f>
        <v>825.4</v>
      </c>
      <c r="H6" s="16">
        <f>[1]zonas!H22</f>
        <v>560.6</v>
      </c>
      <c r="I6" s="16">
        <f>[1]zonas!I22</f>
        <v>216.66</v>
      </c>
      <c r="J6" s="16">
        <f>[1]zonas!J22</f>
        <v>312.61490700000002</v>
      </c>
    </row>
    <row r="7" spans="1:10" x14ac:dyDescent="0.2">
      <c r="C7" s="12" t="s">
        <v>25</v>
      </c>
      <c r="D7" s="16">
        <f>[1]zonas!D23</f>
        <v>494</v>
      </c>
      <c r="E7" s="16">
        <f>[1]zonas!E23</f>
        <v>621.29999999999995</v>
      </c>
      <c r="F7" s="16">
        <f>[1]zonas!F23</f>
        <v>557.29999999999995</v>
      </c>
      <c r="G7" s="16">
        <f>[1]zonas!G23</f>
        <v>366.41</v>
      </c>
      <c r="H7" s="16">
        <f>[1]zonas!H23</f>
        <v>198.01</v>
      </c>
      <c r="I7" s="16">
        <f>[1]zonas!I23</f>
        <v>154.55000000000001</v>
      </c>
      <c r="J7" s="16">
        <f>[1]zonas!J23</f>
        <v>167.649325</v>
      </c>
    </row>
    <row r="8" spans="1:10" x14ac:dyDescent="0.2">
      <c r="C8" s="12" t="s">
        <v>26</v>
      </c>
      <c r="D8" s="16">
        <f>[1]zonas!D24</f>
        <v>374</v>
      </c>
      <c r="E8" s="16">
        <f>[1]zonas!E24</f>
        <v>361.3</v>
      </c>
      <c r="F8" s="16">
        <f>[1]zonas!F24</f>
        <v>361.3</v>
      </c>
      <c r="G8" s="16">
        <f>[1]zonas!G24</f>
        <v>179.18</v>
      </c>
      <c r="H8" s="16">
        <f>[1]zonas!H24</f>
        <v>150.68</v>
      </c>
      <c r="I8" s="16">
        <f>[1]zonas!I24</f>
        <v>37.89</v>
      </c>
      <c r="J8" s="16">
        <f>[1]zonas!J24</f>
        <v>49.228422999999999</v>
      </c>
    </row>
    <row r="9" spans="1:10" x14ac:dyDescent="0.2">
      <c r="C9" s="12" t="s">
        <v>27</v>
      </c>
      <c r="D9" s="16">
        <f>[1]zonas!D25</f>
        <v>1771</v>
      </c>
      <c r="E9" s="16">
        <f>[1]zonas!E25</f>
        <v>1421</v>
      </c>
      <c r="F9" s="16">
        <f>[1]zonas!F25</f>
        <v>1016.7</v>
      </c>
      <c r="G9" s="16">
        <f>[1]zonas!G25</f>
        <v>1678.15</v>
      </c>
      <c r="H9" s="16">
        <f>[1]zonas!H25</f>
        <v>1081.45</v>
      </c>
      <c r="I9" s="16">
        <f>[1]zonas!I25</f>
        <v>546.14</v>
      </c>
      <c r="J9" s="16">
        <f>[1]zonas!J25</f>
        <v>769.47629500000005</v>
      </c>
    </row>
    <row r="10" spans="1:10" x14ac:dyDescent="0.2">
      <c r="C10" s="12" t="s">
        <v>28</v>
      </c>
      <c r="D10" s="16">
        <f>[1]zonas!D26</f>
        <v>683</v>
      </c>
      <c r="E10" s="16">
        <f>[1]zonas!E26</f>
        <v>327.3</v>
      </c>
      <c r="F10" s="16">
        <f>[1]zonas!F26</f>
        <v>327.3</v>
      </c>
      <c r="G10" s="16">
        <f>[1]zonas!G26</f>
        <v>210.83</v>
      </c>
      <c r="H10" s="16">
        <f>[1]zonas!H26</f>
        <v>184.13</v>
      </c>
      <c r="I10" s="16">
        <f>[1]zonas!I26</f>
        <v>59.35</v>
      </c>
      <c r="J10" s="16">
        <f>[1]zonas!J26</f>
        <v>103.871298</v>
      </c>
    </row>
    <row r="11" spans="1:10" x14ac:dyDescent="0.2">
      <c r="C11" s="12" t="s">
        <v>29</v>
      </c>
      <c r="D11" s="16">
        <f>[1]zonas!D27</f>
        <v>4197.5</v>
      </c>
      <c r="E11" s="16">
        <f>[1]zonas!E27</f>
        <v>3384.4</v>
      </c>
      <c r="F11" s="16">
        <f>[1]zonas!F27</f>
        <v>2671.4</v>
      </c>
      <c r="G11" s="16">
        <f>[1]zonas!G27</f>
        <v>1976.8</v>
      </c>
      <c r="H11" s="16">
        <f>[1]zonas!H27</f>
        <v>1146.3</v>
      </c>
      <c r="I11" s="16">
        <f>[1]zonas!I27</f>
        <v>555.07000000000005</v>
      </c>
      <c r="J11" s="16">
        <f>[1]zonas!J27</f>
        <v>756.75719100000003</v>
      </c>
    </row>
    <row r="12" spans="1:10" x14ac:dyDescent="0.2">
      <c r="C12" s="12" t="s">
        <v>30</v>
      </c>
      <c r="D12" s="16">
        <f>[1]zonas!D28</f>
        <v>509</v>
      </c>
      <c r="E12" s="16">
        <f>[1]zonas!E28</f>
        <v>273.3</v>
      </c>
      <c r="F12" s="16">
        <f>[1]zonas!F28</f>
        <v>183.3</v>
      </c>
      <c r="G12" s="16">
        <f>[1]zonas!G28</f>
        <v>162.30000000000001</v>
      </c>
      <c r="H12" s="16">
        <f>[1]zonas!H28</f>
        <v>146.5</v>
      </c>
      <c r="I12" s="16">
        <f>[1]zonas!I28</f>
        <v>32.61</v>
      </c>
      <c r="J12" s="16">
        <f>[1]zonas!J28</f>
        <v>81.074395999999993</v>
      </c>
    </row>
    <row r="13" spans="1:10" x14ac:dyDescent="0.2">
      <c r="C13" s="12" t="s">
        <v>31</v>
      </c>
      <c r="D13" s="16">
        <f>[1]zonas!D29</f>
        <v>800</v>
      </c>
      <c r="E13" s="16">
        <f>[1]zonas!E29</f>
        <v>415.6</v>
      </c>
      <c r="F13" s="16">
        <f>[1]zonas!F29</f>
        <v>334.1</v>
      </c>
      <c r="G13" s="16">
        <f>[1]zonas!G29</f>
        <v>227.39</v>
      </c>
      <c r="H13" s="16">
        <f>[1]zonas!H29</f>
        <v>71.39</v>
      </c>
      <c r="I13" s="16">
        <f>[1]zonas!I29</f>
        <v>69.2</v>
      </c>
      <c r="J13" s="16">
        <f>[1]zonas!J29</f>
        <v>183.164468</v>
      </c>
    </row>
    <row r="14" spans="1:10" x14ac:dyDescent="0.2">
      <c r="C14" s="12" t="s">
        <v>32</v>
      </c>
      <c r="D14" s="10">
        <f>[1]zonas!D32</f>
        <v>509</v>
      </c>
      <c r="E14" s="10">
        <f>[1]zonas!E32</f>
        <v>188</v>
      </c>
      <c r="F14" s="10">
        <f>[1]zonas!F32</f>
        <v>98.3</v>
      </c>
      <c r="G14" s="10">
        <f>[1]zonas!G32</f>
        <v>93.95</v>
      </c>
      <c r="H14" s="10">
        <f>[1]zonas!H32</f>
        <v>18.149999999999999</v>
      </c>
      <c r="I14" s="10">
        <f>[1]zonas!I32</f>
        <v>96.96</v>
      </c>
      <c r="J14" s="10">
        <f>[1]zonas!J32</f>
        <v>56.215190999999997</v>
      </c>
    </row>
    <row r="15" spans="1:10" x14ac:dyDescent="0.2">
      <c r="C15" s="12" t="s">
        <v>33</v>
      </c>
      <c r="D15" s="10">
        <f>[1]zonas!D33</f>
        <v>1884</v>
      </c>
      <c r="E15" s="10">
        <f>[1]zonas!E33</f>
        <v>851.6</v>
      </c>
      <c r="F15" s="10">
        <f>[1]zonas!F33</f>
        <v>475.7</v>
      </c>
      <c r="G15" s="10">
        <f>[1]zonas!G33</f>
        <v>338.47</v>
      </c>
      <c r="H15" s="10">
        <f>[1]zonas!H33</f>
        <v>157.47</v>
      </c>
      <c r="I15" s="10">
        <f>[1]zonas!I33</f>
        <v>337.4</v>
      </c>
      <c r="J15" s="10">
        <f>[1]zonas!J33</f>
        <v>545.70945700000004</v>
      </c>
    </row>
    <row r="16" spans="1:10" x14ac:dyDescent="0.2">
      <c r="C16" s="12" t="s">
        <v>34</v>
      </c>
      <c r="D16" s="10">
        <f>[1]zonas!D34</f>
        <v>1548</v>
      </c>
      <c r="E16" s="10">
        <f>[1]zonas!E34</f>
        <v>633.1</v>
      </c>
      <c r="F16" s="10">
        <f>[1]zonas!F34</f>
        <v>466</v>
      </c>
      <c r="G16" s="10">
        <f>[1]zonas!G34</f>
        <v>352.46</v>
      </c>
      <c r="H16" s="10">
        <f>[1]zonas!H34</f>
        <v>215.96</v>
      </c>
      <c r="I16" s="10">
        <f>[1]zonas!I34</f>
        <v>270.63</v>
      </c>
      <c r="J16" s="10">
        <f>[1]zonas!J34</f>
        <v>330.54091199999999</v>
      </c>
    </row>
    <row r="17" spans="2:11" x14ac:dyDescent="0.2">
      <c r="C17" s="12" t="s">
        <v>35</v>
      </c>
      <c r="D17" s="10">
        <f>[1]zonas!D119</f>
        <v>0</v>
      </c>
      <c r="E17" s="10">
        <f>[1]zonas!E119</f>
        <v>0</v>
      </c>
      <c r="F17" s="10">
        <f>[1]zonas!F119</f>
        <v>0</v>
      </c>
      <c r="G17" s="10">
        <f>[1]zonas!G119</f>
        <v>0</v>
      </c>
      <c r="H17" s="10">
        <f>[1]zonas!H119</f>
        <v>0</v>
      </c>
      <c r="I17" s="10">
        <f>[1]zonas!I119</f>
        <v>0</v>
      </c>
      <c r="J17" s="10">
        <f>[1]zonas!J119</f>
        <v>6.9592700000000001</v>
      </c>
    </row>
    <row r="18" spans="2:11" x14ac:dyDescent="0.2">
      <c r="C18" s="12" t="s">
        <v>36</v>
      </c>
      <c r="D18" s="16">
        <f>[1]zonas!D120</f>
        <v>54</v>
      </c>
      <c r="E18" s="16">
        <f>[1]zonas!E120</f>
        <v>22.5</v>
      </c>
      <c r="F18" s="16">
        <f>[1]zonas!F120</f>
        <v>22.5</v>
      </c>
      <c r="G18" s="16">
        <f>[1]zonas!G120</f>
        <v>22.5</v>
      </c>
      <c r="H18" s="16">
        <f>[1]zonas!H120</f>
        <v>21.3</v>
      </c>
      <c r="I18" s="16">
        <f>[1]zonas!I120</f>
        <v>3.42</v>
      </c>
      <c r="J18" s="16">
        <f>[1]zonas!J120</f>
        <v>4.0281909999999996</v>
      </c>
    </row>
    <row r="19" spans="2:11" x14ac:dyDescent="0.2">
      <c r="C19" s="17" t="s">
        <v>37</v>
      </c>
      <c r="D19" s="16">
        <f>[1]zonas!D121</f>
        <v>2</v>
      </c>
      <c r="E19" s="16">
        <f>[1]zonas!E121</f>
        <v>0</v>
      </c>
      <c r="F19" s="16">
        <f>[1]zonas!F121</f>
        <v>0</v>
      </c>
      <c r="G19" s="16">
        <f>[1]zonas!G121</f>
        <v>0</v>
      </c>
      <c r="H19" s="16">
        <f>[1]zonas!H121</f>
        <v>0</v>
      </c>
      <c r="I19" s="16">
        <f>[1]zonas!I121</f>
        <v>0</v>
      </c>
      <c r="J19" s="16">
        <f>[1]zonas!J121</f>
        <v>0</v>
      </c>
    </row>
    <row r="20" spans="2:11" x14ac:dyDescent="0.2">
      <c r="C20" s="12" t="s">
        <v>38</v>
      </c>
      <c r="D20" s="16">
        <f>[1]zonas!D122</f>
        <v>18</v>
      </c>
      <c r="E20" s="16">
        <f>[1]zonas!E122</f>
        <v>18</v>
      </c>
      <c r="F20" s="16">
        <f>[1]zonas!F122</f>
        <v>18</v>
      </c>
      <c r="G20" s="16">
        <f>[1]zonas!G122</f>
        <v>15.38</v>
      </c>
      <c r="H20" s="16">
        <f>[1]zonas!H122</f>
        <v>5.08</v>
      </c>
      <c r="I20" s="16">
        <f>[1]zonas!I122</f>
        <v>0</v>
      </c>
      <c r="J20" s="16">
        <f>[1]zonas!J122</f>
        <v>0</v>
      </c>
    </row>
    <row r="21" spans="2:11" x14ac:dyDescent="0.2">
      <c r="C21" s="12" t="s">
        <v>39</v>
      </c>
      <c r="D21" s="16">
        <f>[1]zonas!D123</f>
        <v>0</v>
      </c>
      <c r="E21" s="16">
        <f>[1]zonas!E123</f>
        <v>0</v>
      </c>
      <c r="F21" s="16">
        <f>[1]zonas!F123</f>
        <v>0</v>
      </c>
      <c r="G21" s="16">
        <f>[1]zonas!G123</f>
        <v>0</v>
      </c>
      <c r="H21" s="16">
        <f>[1]zonas!H123</f>
        <v>0</v>
      </c>
      <c r="I21" s="16">
        <f>[1]zonas!I123</f>
        <v>0</v>
      </c>
      <c r="J21" s="16">
        <f>[1]zonas!J123</f>
        <v>0</v>
      </c>
    </row>
    <row r="22" spans="2:11" x14ac:dyDescent="0.2">
      <c r="C22" s="12" t="s">
        <v>40</v>
      </c>
      <c r="D22" s="16">
        <f>[1]zonas!D124</f>
        <v>7</v>
      </c>
      <c r="E22" s="16">
        <f>[1]zonas!E124</f>
        <v>0</v>
      </c>
      <c r="F22" s="16">
        <f>[1]zonas!F124</f>
        <v>0</v>
      </c>
      <c r="G22" s="16">
        <f>[1]zonas!G124</f>
        <v>0</v>
      </c>
      <c r="H22" s="16">
        <f>[1]zonas!H124</f>
        <v>0</v>
      </c>
      <c r="I22" s="16">
        <f>[1]zonas!I124</f>
        <v>0</v>
      </c>
      <c r="J22" s="16">
        <f>[1]zonas!J124</f>
        <v>0</v>
      </c>
    </row>
    <row r="23" spans="2:11" x14ac:dyDescent="0.2">
      <c r="C23" s="12" t="s">
        <v>41</v>
      </c>
      <c r="D23" s="16">
        <f>[1]zonas!D125</f>
        <v>32</v>
      </c>
      <c r="E23" s="16">
        <f>[1]zonas!E125</f>
        <v>0</v>
      </c>
      <c r="F23" s="16">
        <f>[1]zonas!F125</f>
        <v>0</v>
      </c>
      <c r="G23" s="16">
        <f>[1]zonas!G125</f>
        <v>0</v>
      </c>
      <c r="H23" s="16">
        <f>[1]zonas!H125</f>
        <v>0</v>
      </c>
      <c r="I23" s="16">
        <f>[1]zonas!I125</f>
        <v>0</v>
      </c>
      <c r="J23" s="16">
        <f>[1]zonas!J125</f>
        <v>0</v>
      </c>
    </row>
    <row r="24" spans="2:11" x14ac:dyDescent="0.2">
      <c r="C24" s="12" t="s">
        <v>42</v>
      </c>
      <c r="D24" s="16">
        <f>[1]zonas!D126</f>
        <v>83</v>
      </c>
      <c r="E24" s="16">
        <f>[1]zonas!E126</f>
        <v>81.3</v>
      </c>
      <c r="F24" s="16">
        <f>[1]zonas!F126</f>
        <v>81.3</v>
      </c>
      <c r="G24" s="16">
        <f>[1]zonas!G126</f>
        <v>81.3</v>
      </c>
      <c r="H24" s="16">
        <f>[1]zonas!H126</f>
        <v>81.3</v>
      </c>
      <c r="I24" s="16">
        <f>[1]zonas!I126</f>
        <v>35.01</v>
      </c>
      <c r="J24" s="16">
        <f>[1]zonas!J126</f>
        <v>35.005983999999998</v>
      </c>
    </row>
    <row r="25" spans="2:11" x14ac:dyDescent="0.2">
      <c r="C25" s="12" t="s">
        <v>43</v>
      </c>
      <c r="D25" s="16">
        <f>[1]zonas!D127</f>
        <v>0</v>
      </c>
      <c r="E25" s="16">
        <f>[1]zonas!E127</f>
        <v>0</v>
      </c>
      <c r="F25" s="16">
        <f>[1]zonas!F127</f>
        <v>0</v>
      </c>
      <c r="G25" s="16">
        <f>[1]zonas!G127</f>
        <v>0</v>
      </c>
      <c r="H25" s="16">
        <f>[1]zonas!H127</f>
        <v>0</v>
      </c>
      <c r="I25" s="16">
        <f>[1]zonas!I127</f>
        <v>0</v>
      </c>
      <c r="J25" s="16">
        <f>[1]zonas!J127</f>
        <v>0</v>
      </c>
    </row>
    <row r="26" spans="2:11" s="7" customFormat="1" x14ac:dyDescent="0.2">
      <c r="C26" s="8" t="s">
        <v>1</v>
      </c>
      <c r="D26" s="18">
        <f>SUM(D6:D25)</f>
        <v>14357.5</v>
      </c>
      <c r="E26" s="18">
        <f t="shared" ref="E26:J26" si="1">SUM(E6:E25)</f>
        <v>9602.5</v>
      </c>
      <c r="F26" s="18">
        <f t="shared" si="1"/>
        <v>7617.0000000000009</v>
      </c>
      <c r="G26" s="18">
        <f t="shared" si="1"/>
        <v>6530.5200000000013</v>
      </c>
      <c r="H26" s="18">
        <f t="shared" si="1"/>
        <v>4038.32</v>
      </c>
      <c r="I26" s="18">
        <f t="shared" si="1"/>
        <v>2414.8900000000003</v>
      </c>
      <c r="J26" s="18">
        <f t="shared" si="1"/>
        <v>3402.2953079999993</v>
      </c>
    </row>
    <row r="28" spans="2:11" ht="22.5" x14ac:dyDescent="0.2">
      <c r="D28" s="9" t="s">
        <v>44</v>
      </c>
      <c r="E28" s="9" t="s">
        <v>45</v>
      </c>
      <c r="F28" s="9" t="s">
        <v>45</v>
      </c>
      <c r="G28" s="9" t="s">
        <v>45</v>
      </c>
      <c r="H28" s="9" t="s">
        <v>45</v>
      </c>
      <c r="I28" s="9" t="s">
        <v>45</v>
      </c>
      <c r="J28" s="9" t="s">
        <v>45</v>
      </c>
      <c r="K28" s="9" t="s">
        <v>45</v>
      </c>
    </row>
    <row r="29" spans="2:11" x14ac:dyDescent="0.2">
      <c r="B29" s="20" t="s">
        <v>9</v>
      </c>
      <c r="C29" s="8" t="s">
        <v>10</v>
      </c>
      <c r="D29" s="9" t="s">
        <v>46</v>
      </c>
      <c r="E29" s="9" t="s">
        <v>47</v>
      </c>
      <c r="F29" s="9" t="s">
        <v>48</v>
      </c>
      <c r="G29" s="9" t="s">
        <v>49</v>
      </c>
      <c r="H29" s="9" t="s">
        <v>50</v>
      </c>
      <c r="I29" s="9" t="s">
        <v>51</v>
      </c>
      <c r="J29" s="9" t="s">
        <v>52</v>
      </c>
      <c r="K29" s="9" t="s">
        <v>53</v>
      </c>
    </row>
    <row r="30" spans="2:11" x14ac:dyDescent="0.2">
      <c r="B30" s="10">
        <v>6</v>
      </c>
      <c r="C30" s="11" t="s">
        <v>19</v>
      </c>
      <c r="D30" s="21">
        <f t="shared" ref="D30:J30" si="2">D5/100</f>
        <v>1.44</v>
      </c>
      <c r="E30" s="21">
        <f t="shared" si="2"/>
        <v>1.4419999999999999</v>
      </c>
      <c r="F30" s="21">
        <f t="shared" si="2"/>
        <v>1.4419999999999999</v>
      </c>
      <c r="G30" s="21">
        <f t="shared" si="2"/>
        <v>1.4419999999999999</v>
      </c>
      <c r="H30" s="21">
        <f t="shared" si="2"/>
        <v>1.286</v>
      </c>
      <c r="I30" s="21">
        <f t="shared" si="2"/>
        <v>0.36859999999999998</v>
      </c>
      <c r="J30" s="21">
        <f t="shared" si="2"/>
        <v>0.32141306999999997</v>
      </c>
      <c r="K30" s="22">
        <f>[2]Hoja1!$E$5</f>
        <v>0.30224000000000001</v>
      </c>
    </row>
    <row r="31" spans="2:11" x14ac:dyDescent="0.2">
      <c r="B31" s="10">
        <v>7</v>
      </c>
      <c r="C31" s="11" t="s">
        <v>23</v>
      </c>
      <c r="D31" s="21">
        <f t="shared" ref="D31:J31" si="3">D26/100</f>
        <v>143.57499999999999</v>
      </c>
      <c r="E31" s="21">
        <f t="shared" si="3"/>
        <v>96.025000000000006</v>
      </c>
      <c r="F31" s="21">
        <f t="shared" si="3"/>
        <v>76.170000000000016</v>
      </c>
      <c r="G31" s="21">
        <f t="shared" si="3"/>
        <v>65.305200000000013</v>
      </c>
      <c r="H31" s="21">
        <f t="shared" si="3"/>
        <v>40.383200000000002</v>
      </c>
      <c r="I31" s="21">
        <f t="shared" si="3"/>
        <v>24.148900000000005</v>
      </c>
      <c r="J31" s="21">
        <f t="shared" si="3"/>
        <v>34.022953079999994</v>
      </c>
      <c r="K31" s="22">
        <f>[2]Hoja1!$E$6</f>
        <v>28.045209</v>
      </c>
    </row>
    <row r="32" spans="2:11" x14ac:dyDescent="0.2">
      <c r="D32" s="21">
        <f t="shared" ref="D32:K32" si="4">SUM(D30:D31)</f>
        <v>145.01499999999999</v>
      </c>
      <c r="E32" s="21">
        <f t="shared" si="4"/>
        <v>97.466999999999999</v>
      </c>
      <c r="F32" s="21">
        <f t="shared" si="4"/>
        <v>77.612000000000009</v>
      </c>
      <c r="G32" s="21">
        <f t="shared" si="4"/>
        <v>66.747200000000007</v>
      </c>
      <c r="H32" s="21">
        <f t="shared" si="4"/>
        <v>41.669200000000004</v>
      </c>
      <c r="I32" s="21">
        <f t="shared" si="4"/>
        <v>24.517500000000005</v>
      </c>
      <c r="J32" s="21">
        <f t="shared" si="4"/>
        <v>34.344366149999992</v>
      </c>
      <c r="K32" s="22">
        <f t="shared" si="4"/>
        <v>28.347449000000001</v>
      </c>
    </row>
    <row r="34" spans="4:18" x14ac:dyDescent="0.2">
      <c r="D34" s="23"/>
      <c r="E34" s="23" t="s">
        <v>54</v>
      </c>
    </row>
    <row r="35" spans="4:18" x14ac:dyDescent="0.2">
      <c r="D35" s="24"/>
      <c r="E35" s="23" t="s">
        <v>55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4:18" x14ac:dyDescent="0.2"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4:18" x14ac:dyDescent="0.2">
      <c r="G37" s="26"/>
      <c r="H37" s="25"/>
      <c r="I37" s="25"/>
      <c r="J37" s="25"/>
      <c r="K37" s="25"/>
      <c r="L37" s="27"/>
      <c r="M37" s="27"/>
      <c r="N37" s="27"/>
      <c r="O37" s="27"/>
      <c r="P37" s="27"/>
      <c r="Q37" s="27"/>
      <c r="R37" s="27"/>
    </row>
    <row r="38" spans="4:18" x14ac:dyDescent="0.2">
      <c r="G38" s="28"/>
      <c r="H38" s="25"/>
      <c r="I38" s="25"/>
      <c r="J38" s="25"/>
      <c r="K38" s="25"/>
      <c r="L38" s="28"/>
      <c r="M38" s="28"/>
      <c r="N38" s="28"/>
      <c r="O38" s="28"/>
      <c r="P38" s="28"/>
      <c r="Q38" s="28"/>
      <c r="R38" s="28"/>
    </row>
    <row r="39" spans="4:18" x14ac:dyDescent="0.2">
      <c r="G39" s="28"/>
      <c r="H39" s="25"/>
      <c r="I39" s="25"/>
      <c r="J39" s="25"/>
      <c r="K39" s="25"/>
      <c r="L39" s="28"/>
      <c r="M39" s="28"/>
      <c r="N39" s="28"/>
      <c r="O39" s="28"/>
      <c r="P39" s="28"/>
      <c r="Q39" s="28"/>
      <c r="R39" s="28"/>
    </row>
    <row r="40" spans="4:18" x14ac:dyDescent="0.2">
      <c r="G40" s="28"/>
      <c r="H40" s="25"/>
      <c r="I40" s="25"/>
      <c r="J40" s="25"/>
      <c r="K40" s="25"/>
      <c r="L40" s="28"/>
      <c r="M40" s="28"/>
      <c r="N40" s="28"/>
      <c r="O40" s="28"/>
      <c r="P40" s="28"/>
      <c r="Q40" s="28"/>
      <c r="R40" s="28"/>
    </row>
    <row r="41" spans="4:18" x14ac:dyDescent="0.2"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4:18" x14ac:dyDescent="0.2"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4:18" x14ac:dyDescent="0.2"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4:18" x14ac:dyDescent="0.2"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F5" sqref="F5"/>
    </sheetView>
  </sheetViews>
  <sheetFormatPr baseColWidth="10" defaultRowHeight="12.75" x14ac:dyDescent="0.2"/>
  <cols>
    <col min="1" max="1" width="17.7109375" bestFit="1" customWidth="1"/>
  </cols>
  <sheetData>
    <row r="1" spans="1:3" ht="13.5" thickBot="1" x14ac:dyDescent="0.25">
      <c r="A1" s="29" t="s">
        <v>56</v>
      </c>
      <c r="B1" s="29" t="s">
        <v>57</v>
      </c>
      <c r="C1" s="29" t="s">
        <v>58</v>
      </c>
    </row>
    <row r="2" spans="1:3" ht="13.5" thickBot="1" x14ac:dyDescent="0.25">
      <c r="A2" s="30" t="s">
        <v>59</v>
      </c>
      <c r="B2" s="5">
        <v>2006</v>
      </c>
      <c r="C2" s="2">
        <v>2006</v>
      </c>
    </row>
    <row r="3" spans="1:3" ht="13.5" thickBot="1" x14ac:dyDescent="0.25">
      <c r="A3" s="30" t="s">
        <v>59</v>
      </c>
      <c r="B3" s="30">
        <v>2007</v>
      </c>
      <c r="C3" s="2">
        <v>2006</v>
      </c>
    </row>
    <row r="4" spans="1:3" ht="13.5" thickBot="1" x14ac:dyDescent="0.25">
      <c r="A4" s="30" t="s">
        <v>59</v>
      </c>
      <c r="B4" s="5">
        <v>2008</v>
      </c>
      <c r="C4" s="2">
        <v>2006</v>
      </c>
    </row>
    <row r="5" spans="1:3" ht="13.5" thickBot="1" x14ac:dyDescent="0.25">
      <c r="A5" s="30" t="s">
        <v>59</v>
      </c>
      <c r="B5" s="30">
        <v>2009</v>
      </c>
      <c r="C5" s="2">
        <v>2006</v>
      </c>
    </row>
    <row r="6" spans="1:3" ht="13.5" thickBot="1" x14ac:dyDescent="0.25">
      <c r="A6" s="30" t="s">
        <v>59</v>
      </c>
      <c r="B6" s="5">
        <v>2010</v>
      </c>
      <c r="C6" s="2">
        <v>2006</v>
      </c>
    </row>
    <row r="7" spans="1:3" ht="13.5" thickBot="1" x14ac:dyDescent="0.25">
      <c r="A7" s="30" t="s">
        <v>59</v>
      </c>
      <c r="B7" s="30">
        <v>2011</v>
      </c>
      <c r="C7" s="2">
        <v>2006</v>
      </c>
    </row>
    <row r="8" spans="1:3" ht="13.5" thickBot="1" x14ac:dyDescent="0.25">
      <c r="A8" s="30" t="s">
        <v>59</v>
      </c>
      <c r="B8" s="5">
        <v>2012</v>
      </c>
      <c r="C8" s="2">
        <v>2006</v>
      </c>
    </row>
    <row r="9" spans="1:3" ht="13.5" thickBot="1" x14ac:dyDescent="0.25">
      <c r="A9" s="30" t="s">
        <v>59</v>
      </c>
      <c r="B9" s="30">
        <v>2013</v>
      </c>
      <c r="C9" s="2">
        <v>2006</v>
      </c>
    </row>
    <row r="10" spans="1:3" ht="13.5" thickBot="1" x14ac:dyDescent="0.25">
      <c r="A10" s="30" t="s">
        <v>59</v>
      </c>
      <c r="B10" s="5">
        <v>2014</v>
      </c>
      <c r="C10" s="2">
        <v>2006</v>
      </c>
    </row>
    <row r="11" spans="1:3" ht="13.5" thickBot="1" x14ac:dyDescent="0.25">
      <c r="A11" s="30" t="s">
        <v>59</v>
      </c>
      <c r="B11" s="30">
        <v>2015</v>
      </c>
      <c r="C11" s="2">
        <v>2006</v>
      </c>
    </row>
    <row r="12" spans="1:3" ht="13.5" thickBot="1" x14ac:dyDescent="0.25">
      <c r="A12" s="30" t="s">
        <v>59</v>
      </c>
      <c r="B12" s="5">
        <v>2016</v>
      </c>
      <c r="C12" s="2">
        <v>2016</v>
      </c>
    </row>
    <row r="13" spans="1:3" ht="13.5" thickBot="1" x14ac:dyDescent="0.25">
      <c r="A13" s="30" t="s">
        <v>59</v>
      </c>
      <c r="B13" s="30">
        <v>2017</v>
      </c>
      <c r="C13" s="2">
        <v>2016</v>
      </c>
    </row>
    <row r="14" spans="1:3" ht="13.5" thickBot="1" x14ac:dyDescent="0.25">
      <c r="A14" s="30" t="s">
        <v>59</v>
      </c>
      <c r="B14" s="5">
        <v>2018</v>
      </c>
      <c r="C14" s="2">
        <v>2016</v>
      </c>
    </row>
    <row r="15" spans="1:3" ht="13.5" thickBot="1" x14ac:dyDescent="0.25">
      <c r="A15" s="30" t="s">
        <v>59</v>
      </c>
      <c r="B15" s="30">
        <v>2019</v>
      </c>
      <c r="C15" s="2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abSelected="1" zoomScale="145" zoomScaleNormal="145" workbookViewId="0">
      <selection activeCell="H14" sqref="H14"/>
    </sheetView>
  </sheetViews>
  <sheetFormatPr baseColWidth="10" defaultRowHeight="12.75" x14ac:dyDescent="0.2"/>
  <cols>
    <col min="2" max="2" width="17.5703125" bestFit="1" customWidth="1"/>
    <col min="3" max="3" width="6.42578125" bestFit="1" customWidth="1"/>
    <col min="5" max="5" width="11.42578125" style="37"/>
  </cols>
  <sheetData>
    <row r="1" spans="1:4" ht="13.5" thickBot="1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3.5" thickBot="1" x14ac:dyDescent="0.25">
      <c r="A2" s="3">
        <v>6</v>
      </c>
      <c r="B2" s="3" t="s">
        <v>6</v>
      </c>
      <c r="C2" s="9" t="s">
        <v>46</v>
      </c>
      <c r="D2" s="31">
        <v>1.44</v>
      </c>
    </row>
    <row r="3" spans="1:4" ht="13.5" thickBot="1" x14ac:dyDescent="0.25">
      <c r="A3" s="3">
        <v>6</v>
      </c>
      <c r="B3" s="5" t="s">
        <v>7</v>
      </c>
      <c r="C3" s="9" t="s">
        <v>46</v>
      </c>
      <c r="D3" s="31">
        <v>1.44</v>
      </c>
    </row>
    <row r="4" spans="1:4" ht="13.5" thickBot="1" x14ac:dyDescent="0.25">
      <c r="A4" s="3">
        <v>6</v>
      </c>
      <c r="B4" s="3" t="s">
        <v>8</v>
      </c>
      <c r="C4" s="9" t="s">
        <v>46</v>
      </c>
      <c r="D4" s="32">
        <v>0</v>
      </c>
    </row>
    <row r="5" spans="1:4" ht="13.5" thickBot="1" x14ac:dyDescent="0.25">
      <c r="A5" s="3">
        <v>6</v>
      </c>
      <c r="B5" s="3" t="s">
        <v>6</v>
      </c>
      <c r="C5" s="9" t="s">
        <v>47</v>
      </c>
      <c r="D5" s="33">
        <v>1.4419999999999999</v>
      </c>
    </row>
    <row r="6" spans="1:4" ht="13.5" thickBot="1" x14ac:dyDescent="0.25">
      <c r="A6" s="3">
        <v>6</v>
      </c>
      <c r="B6" s="5" t="s">
        <v>7</v>
      </c>
      <c r="C6" s="9" t="s">
        <v>47</v>
      </c>
      <c r="D6" s="33">
        <v>1.4419999999999999</v>
      </c>
    </row>
    <row r="7" spans="1:4" ht="13.5" thickBot="1" x14ac:dyDescent="0.25">
      <c r="A7" s="3">
        <v>6</v>
      </c>
      <c r="B7" s="3" t="s">
        <v>8</v>
      </c>
      <c r="C7" s="9" t="s">
        <v>47</v>
      </c>
      <c r="D7" s="34">
        <v>0</v>
      </c>
    </row>
    <row r="8" spans="1:4" ht="13.5" thickBot="1" x14ac:dyDescent="0.25">
      <c r="A8" s="3">
        <v>6</v>
      </c>
      <c r="B8" s="3" t="s">
        <v>6</v>
      </c>
      <c r="C8" s="9" t="s">
        <v>48</v>
      </c>
      <c r="D8" s="33">
        <v>1.4419999999999999</v>
      </c>
    </row>
    <row r="9" spans="1:4" ht="13.5" thickBot="1" x14ac:dyDescent="0.25">
      <c r="A9" s="3">
        <v>6</v>
      </c>
      <c r="B9" s="5" t="s">
        <v>7</v>
      </c>
      <c r="C9" s="9" t="s">
        <v>48</v>
      </c>
      <c r="D9" s="33">
        <v>1.4419999999999999</v>
      </c>
    </row>
    <row r="10" spans="1:4" ht="13.5" thickBot="1" x14ac:dyDescent="0.25">
      <c r="A10" s="3">
        <v>6</v>
      </c>
      <c r="B10" s="3" t="s">
        <v>8</v>
      </c>
      <c r="C10" s="9" t="s">
        <v>48</v>
      </c>
      <c r="D10" s="32">
        <v>0</v>
      </c>
    </row>
    <row r="11" spans="1:4" ht="13.5" thickBot="1" x14ac:dyDescent="0.25">
      <c r="A11" s="3">
        <v>6</v>
      </c>
      <c r="B11" s="3" t="s">
        <v>6</v>
      </c>
      <c r="C11" s="9" t="s">
        <v>49</v>
      </c>
      <c r="D11" s="33">
        <v>1.4419999999999999</v>
      </c>
    </row>
    <row r="12" spans="1:4" ht="13.5" thickBot="1" x14ac:dyDescent="0.25">
      <c r="A12" s="3">
        <v>6</v>
      </c>
      <c r="B12" s="5" t="s">
        <v>7</v>
      </c>
      <c r="C12" s="9" t="s">
        <v>49</v>
      </c>
      <c r="D12" s="33">
        <v>1.4419999999999999</v>
      </c>
    </row>
    <row r="13" spans="1:4" ht="13.5" thickBot="1" x14ac:dyDescent="0.25">
      <c r="A13" s="3">
        <v>6</v>
      </c>
      <c r="B13" s="3" t="s">
        <v>8</v>
      </c>
      <c r="C13" s="9" t="s">
        <v>49</v>
      </c>
      <c r="D13" s="32">
        <v>0</v>
      </c>
    </row>
    <row r="14" spans="1:4" ht="13.5" thickBot="1" x14ac:dyDescent="0.25">
      <c r="A14" s="3">
        <v>6</v>
      </c>
      <c r="B14" s="3" t="s">
        <v>6</v>
      </c>
      <c r="C14" s="9" t="s">
        <v>50</v>
      </c>
      <c r="D14" s="31">
        <v>1.286</v>
      </c>
    </row>
    <row r="15" spans="1:4" ht="13.5" thickBot="1" x14ac:dyDescent="0.25">
      <c r="A15" s="3">
        <v>6</v>
      </c>
      <c r="B15" s="5" t="s">
        <v>7</v>
      </c>
      <c r="C15" s="9" t="s">
        <v>50</v>
      </c>
      <c r="D15" s="31">
        <v>1.286</v>
      </c>
    </row>
    <row r="16" spans="1:4" ht="13.5" thickBot="1" x14ac:dyDescent="0.25">
      <c r="A16" s="3">
        <v>6</v>
      </c>
      <c r="B16" s="3" t="s">
        <v>8</v>
      </c>
      <c r="C16" s="9" t="s">
        <v>50</v>
      </c>
      <c r="D16" s="32">
        <v>0</v>
      </c>
    </row>
    <row r="17" spans="1:4" ht="13.5" thickBot="1" x14ac:dyDescent="0.25">
      <c r="A17" s="3">
        <v>6</v>
      </c>
      <c r="B17" s="3" t="s">
        <v>6</v>
      </c>
      <c r="C17" s="9" t="s">
        <v>51</v>
      </c>
      <c r="D17" s="31">
        <v>0.36859999999999998</v>
      </c>
    </row>
    <row r="18" spans="1:4" ht="13.5" thickBot="1" x14ac:dyDescent="0.25">
      <c r="A18" s="3">
        <v>6</v>
      </c>
      <c r="B18" s="5" t="s">
        <v>7</v>
      </c>
      <c r="C18" s="9" t="s">
        <v>51</v>
      </c>
      <c r="D18" s="31">
        <v>0.36859999999999998</v>
      </c>
    </row>
    <row r="19" spans="1:4" ht="13.5" thickBot="1" x14ac:dyDescent="0.25">
      <c r="A19" s="3">
        <v>6</v>
      </c>
      <c r="B19" s="3" t="s">
        <v>8</v>
      </c>
      <c r="C19" s="9" t="s">
        <v>51</v>
      </c>
      <c r="D19" s="32">
        <v>0</v>
      </c>
    </row>
    <row r="20" spans="1:4" ht="12.75" customHeight="1" thickBot="1" x14ac:dyDescent="0.25">
      <c r="A20" s="3">
        <v>6</v>
      </c>
      <c r="B20" s="3" t="s">
        <v>6</v>
      </c>
      <c r="C20" s="9" t="s">
        <v>52</v>
      </c>
      <c r="D20" s="33">
        <f>SUM(D21:D22)</f>
        <v>0.32141306999999997</v>
      </c>
    </row>
    <row r="21" spans="1:4" ht="13.5" thickBot="1" x14ac:dyDescent="0.25">
      <c r="A21" s="3">
        <v>6</v>
      </c>
      <c r="B21" s="5" t="s">
        <v>7</v>
      </c>
      <c r="C21" s="9" t="s">
        <v>52</v>
      </c>
      <c r="D21" s="33">
        <f>'Manglar total mse'!J30</f>
        <v>0.32141306999999997</v>
      </c>
    </row>
    <row r="22" spans="1:4" ht="13.5" thickBot="1" x14ac:dyDescent="0.25">
      <c r="A22" s="3">
        <v>6</v>
      </c>
      <c r="B22" s="3" t="s">
        <v>8</v>
      </c>
      <c r="C22" s="9" t="s">
        <v>52</v>
      </c>
      <c r="D22" s="35">
        <v>0</v>
      </c>
    </row>
    <row r="23" spans="1:4" ht="13.5" thickBot="1" x14ac:dyDescent="0.25">
      <c r="A23" s="3">
        <v>6</v>
      </c>
      <c r="B23" s="3" t="s">
        <v>6</v>
      </c>
      <c r="C23" s="9" t="s">
        <v>53</v>
      </c>
      <c r="D23" s="33">
        <f>SUM(D24:D25)</f>
        <v>0.30224000000000001</v>
      </c>
    </row>
    <row r="24" spans="1:4" ht="13.5" thickBot="1" x14ac:dyDescent="0.25">
      <c r="A24" s="3">
        <v>6</v>
      </c>
      <c r="B24" s="5" t="s">
        <v>7</v>
      </c>
      <c r="C24" s="9" t="s">
        <v>53</v>
      </c>
      <c r="D24" s="33">
        <f>'Manglar total mse'!K30</f>
        <v>0.30224000000000001</v>
      </c>
    </row>
    <row r="25" spans="1:4" ht="13.5" thickBot="1" x14ac:dyDescent="0.25">
      <c r="A25" s="3">
        <v>6</v>
      </c>
      <c r="B25" s="3" t="s">
        <v>8</v>
      </c>
      <c r="C25" s="9" t="s">
        <v>53</v>
      </c>
      <c r="D25" s="35">
        <v>0</v>
      </c>
    </row>
    <row r="26" spans="1:4" ht="13.5" thickBot="1" x14ac:dyDescent="0.25">
      <c r="A26" s="4">
        <v>7</v>
      </c>
      <c r="B26" s="3" t="s">
        <v>6</v>
      </c>
      <c r="C26" s="9" t="s">
        <v>46</v>
      </c>
      <c r="D26">
        <v>143.57499999999999</v>
      </c>
    </row>
    <row r="27" spans="1:4" ht="13.5" thickBot="1" x14ac:dyDescent="0.25">
      <c r="A27" s="3">
        <v>7</v>
      </c>
      <c r="B27" s="5" t="s">
        <v>7</v>
      </c>
      <c r="C27" s="9" t="s">
        <v>46</v>
      </c>
      <c r="D27">
        <v>143.57499999999999</v>
      </c>
    </row>
    <row r="28" spans="1:4" ht="13.5" thickBot="1" x14ac:dyDescent="0.25">
      <c r="A28" s="4">
        <v>7</v>
      </c>
      <c r="B28" s="3" t="s">
        <v>8</v>
      </c>
      <c r="C28" s="9" t="s">
        <v>46</v>
      </c>
      <c r="D28" s="36">
        <v>0</v>
      </c>
    </row>
    <row r="29" spans="1:4" ht="13.5" thickBot="1" x14ac:dyDescent="0.25">
      <c r="A29" s="4">
        <v>7</v>
      </c>
      <c r="B29" s="3" t="s">
        <v>6</v>
      </c>
      <c r="C29" s="9" t="s">
        <v>47</v>
      </c>
      <c r="D29">
        <v>96.025000000000006</v>
      </c>
    </row>
    <row r="30" spans="1:4" ht="13.5" thickBot="1" x14ac:dyDescent="0.25">
      <c r="A30" s="3">
        <v>7</v>
      </c>
      <c r="B30" s="5" t="s">
        <v>7</v>
      </c>
      <c r="C30" s="9" t="s">
        <v>47</v>
      </c>
      <c r="D30">
        <v>96.025000000000006</v>
      </c>
    </row>
    <row r="31" spans="1:4" ht="13.5" thickBot="1" x14ac:dyDescent="0.25">
      <c r="A31" s="4">
        <v>7</v>
      </c>
      <c r="B31" s="3" t="s">
        <v>8</v>
      </c>
      <c r="C31" s="9" t="s">
        <v>47</v>
      </c>
      <c r="D31" s="36">
        <v>0</v>
      </c>
    </row>
    <row r="32" spans="1:4" ht="13.5" thickBot="1" x14ac:dyDescent="0.25">
      <c r="A32" s="4">
        <v>7</v>
      </c>
      <c r="B32" s="3" t="s">
        <v>6</v>
      </c>
      <c r="C32" s="9" t="s">
        <v>48</v>
      </c>
      <c r="D32">
        <v>76.170000000000016</v>
      </c>
    </row>
    <row r="33" spans="1:4" ht="13.5" thickBot="1" x14ac:dyDescent="0.25">
      <c r="A33" s="3">
        <v>7</v>
      </c>
      <c r="B33" s="5" t="s">
        <v>7</v>
      </c>
      <c r="C33" s="9" t="s">
        <v>48</v>
      </c>
      <c r="D33">
        <v>76.170000000000016</v>
      </c>
    </row>
    <row r="34" spans="1:4" ht="13.5" thickBot="1" x14ac:dyDescent="0.25">
      <c r="A34" s="4">
        <v>7</v>
      </c>
      <c r="B34" s="3" t="s">
        <v>8</v>
      </c>
      <c r="C34" s="9" t="s">
        <v>48</v>
      </c>
      <c r="D34" s="36">
        <v>0</v>
      </c>
    </row>
    <row r="35" spans="1:4" ht="13.5" thickBot="1" x14ac:dyDescent="0.25">
      <c r="A35" s="4">
        <v>7</v>
      </c>
      <c r="B35" s="3" t="s">
        <v>6</v>
      </c>
      <c r="C35" s="9" t="s">
        <v>49</v>
      </c>
      <c r="D35">
        <v>65.305200000000013</v>
      </c>
    </row>
    <row r="36" spans="1:4" ht="13.5" thickBot="1" x14ac:dyDescent="0.25">
      <c r="A36" s="3">
        <v>7</v>
      </c>
      <c r="B36" s="5" t="s">
        <v>7</v>
      </c>
      <c r="C36" s="9" t="s">
        <v>49</v>
      </c>
      <c r="D36">
        <v>65.305200000000013</v>
      </c>
    </row>
    <row r="37" spans="1:4" ht="13.5" thickBot="1" x14ac:dyDescent="0.25">
      <c r="A37" s="4">
        <v>7</v>
      </c>
      <c r="B37" s="3" t="s">
        <v>8</v>
      </c>
      <c r="C37" s="9" t="s">
        <v>49</v>
      </c>
      <c r="D37" s="36">
        <v>0</v>
      </c>
    </row>
    <row r="38" spans="1:4" ht="13.5" thickBot="1" x14ac:dyDescent="0.25">
      <c r="A38" s="4">
        <v>7</v>
      </c>
      <c r="B38" s="3" t="s">
        <v>6</v>
      </c>
      <c r="C38" s="9" t="s">
        <v>50</v>
      </c>
      <c r="D38">
        <v>40.383200000000002</v>
      </c>
    </row>
    <row r="39" spans="1:4" ht="13.5" thickBot="1" x14ac:dyDescent="0.25">
      <c r="A39" s="3">
        <v>7</v>
      </c>
      <c r="B39" s="5" t="s">
        <v>7</v>
      </c>
      <c r="C39" s="9" t="s">
        <v>50</v>
      </c>
      <c r="D39">
        <v>40.383200000000002</v>
      </c>
    </row>
    <row r="40" spans="1:4" ht="13.5" thickBot="1" x14ac:dyDescent="0.25">
      <c r="A40" s="4">
        <v>7</v>
      </c>
      <c r="B40" s="3" t="s">
        <v>8</v>
      </c>
      <c r="C40" s="9" t="s">
        <v>50</v>
      </c>
      <c r="D40" s="36">
        <v>0</v>
      </c>
    </row>
    <row r="41" spans="1:4" ht="13.5" thickBot="1" x14ac:dyDescent="0.25">
      <c r="A41" s="4">
        <v>7</v>
      </c>
      <c r="B41" s="3" t="s">
        <v>6</v>
      </c>
      <c r="C41" s="9" t="s">
        <v>51</v>
      </c>
      <c r="D41">
        <v>24.148900000000005</v>
      </c>
    </row>
    <row r="42" spans="1:4" ht="13.5" thickBot="1" x14ac:dyDescent="0.25">
      <c r="A42" s="3">
        <v>7</v>
      </c>
      <c r="B42" s="5" t="s">
        <v>7</v>
      </c>
      <c r="C42" s="9" t="s">
        <v>51</v>
      </c>
      <c r="D42">
        <v>24.148900000000005</v>
      </c>
    </row>
    <row r="43" spans="1:4" ht="13.5" thickBot="1" x14ac:dyDescent="0.25">
      <c r="A43" s="4">
        <v>7</v>
      </c>
      <c r="B43" s="3" t="s">
        <v>8</v>
      </c>
      <c r="C43" s="9" t="s">
        <v>51</v>
      </c>
      <c r="D43" s="36">
        <v>0</v>
      </c>
    </row>
    <row r="44" spans="1:4" ht="13.5" thickBot="1" x14ac:dyDescent="0.25">
      <c r="A44" s="4">
        <v>7</v>
      </c>
      <c r="B44" s="3" t="s">
        <v>6</v>
      </c>
      <c r="C44" s="9" t="s">
        <v>52</v>
      </c>
      <c r="D44" s="33">
        <f>SUM(D45:D46)</f>
        <v>34.022953079999994</v>
      </c>
    </row>
    <row r="45" spans="1:4" ht="13.5" thickBot="1" x14ac:dyDescent="0.25">
      <c r="A45" s="3">
        <v>7</v>
      </c>
      <c r="B45" s="5" t="s">
        <v>7</v>
      </c>
      <c r="C45" s="9" t="s">
        <v>52</v>
      </c>
      <c r="D45" s="33">
        <f>'Manglar total mse'!J31</f>
        <v>34.022953079999994</v>
      </c>
    </row>
    <row r="46" spans="1:4" ht="13.5" thickBot="1" x14ac:dyDescent="0.25">
      <c r="A46" s="4">
        <v>7</v>
      </c>
      <c r="B46" s="3" t="s">
        <v>8</v>
      </c>
      <c r="C46" s="9" t="s">
        <v>52</v>
      </c>
      <c r="D46" s="35">
        <v>0</v>
      </c>
    </row>
    <row r="47" spans="1:4" ht="13.5" thickBot="1" x14ac:dyDescent="0.25">
      <c r="A47" s="4">
        <v>7</v>
      </c>
      <c r="B47" s="3" t="s">
        <v>6</v>
      </c>
      <c r="C47" s="9" t="s">
        <v>53</v>
      </c>
      <c r="D47" s="33">
        <f>SUM(D48:D49)</f>
        <v>28.045209</v>
      </c>
    </row>
    <row r="48" spans="1:4" ht="13.5" thickBot="1" x14ac:dyDescent="0.25">
      <c r="A48" s="3">
        <v>7</v>
      </c>
      <c r="B48" s="5" t="s">
        <v>7</v>
      </c>
      <c r="C48" s="9" t="s">
        <v>53</v>
      </c>
      <c r="D48" s="33">
        <f>'Manglar total mse'!K31</f>
        <v>28.045209</v>
      </c>
    </row>
    <row r="49" spans="1:4" ht="13.5" thickBot="1" x14ac:dyDescent="0.25">
      <c r="A49" s="4">
        <v>7</v>
      </c>
      <c r="B49" s="3" t="s">
        <v>8</v>
      </c>
      <c r="C49" s="9" t="s">
        <v>53</v>
      </c>
      <c r="D49" s="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Manglar total mse</vt:lpstr>
      <vt:lpstr>dato_escenario</vt:lpstr>
      <vt:lpstr>hab_mangrove_extent_mse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karla cordova</cp:lastModifiedBy>
  <cp:revision>0</cp:revision>
  <dcterms:created xsi:type="dcterms:W3CDTF">2019-06-14T15:17:07Z</dcterms:created>
  <dcterms:modified xsi:type="dcterms:W3CDTF">2019-08-31T20:19:04Z</dcterms:modified>
</cp:coreProperties>
</file>