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drawings/drawing3.xml" ContentType="application/vnd.openxmlformats-officedocument.drawingml.chartshapes+xml"/>
  <Override PartName="/xl/charts/chart4.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homolyarita/Library/Mobile Documents/com~apple~CloudDocs/Thesis/Data mining/Cars/"/>
    </mc:Choice>
  </mc:AlternateContent>
  <xr:revisionPtr revIDLastSave="0" documentId="13_ncr:1_{264CD431-9343-754E-AAA0-D1B28E62760A}" xr6:coauthVersionLast="47" xr6:coauthVersionMax="47" xr10:uidLastSave="{00000000-0000-0000-0000-000000000000}"/>
  <bookViews>
    <workbookView xWindow="0" yWindow="0" windowWidth="28800" windowHeight="18000" activeTab="2" xr2:uid="{1FABB021-0493-FE4F-ABC6-C78AD12B4A20}"/>
  </bookViews>
  <sheets>
    <sheet name="Cars" sheetId="1" r:id="rId1"/>
    <sheet name="Cars Statistics" sheetId="2" r:id="rId2"/>
    <sheet name="Characters" sheetId="4" r:id="rId3"/>
    <sheet name="Cars 3" sheetId="3" r:id="rId4"/>
  </sheets>
  <definedNames>
    <definedName name="_xlnm._FilterDatabase" localSheetId="0" hidden="1">Cars!$A$1:$C$1233</definedName>
    <definedName name="_xlnm._FilterDatabase" localSheetId="3" hidden="1">'Cars 3'!$A$1:$C$1044</definedName>
    <definedName name="Cars_2006_excel" localSheetId="0">Cars!$B$2:$D$1233</definedName>
    <definedName name="Cars_2017_excel" localSheetId="3">'Cars 3'!$B$2:$E$1044</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7" i="4" l="1"/>
  <c r="G26" i="4"/>
  <c r="F27" i="4"/>
  <c r="F26" i="4"/>
  <c r="E27" i="4"/>
  <c r="E26" i="4"/>
  <c r="H23" i="4"/>
  <c r="H22" i="4"/>
  <c r="J42" i="4" l="1"/>
  <c r="K42" i="4"/>
  <c r="I42" i="4"/>
  <c r="J41" i="4"/>
  <c r="K41" i="4"/>
  <c r="I41" i="4"/>
  <c r="J40" i="4"/>
  <c r="K40" i="4"/>
  <c r="I40" i="4"/>
  <c r="J39" i="4"/>
  <c r="K39" i="4"/>
  <c r="I39" i="4"/>
  <c r="J38" i="4"/>
  <c r="K38" i="4"/>
  <c r="I38" i="4"/>
  <c r="J37" i="4"/>
  <c r="K37" i="4"/>
  <c r="I37" i="4"/>
  <c r="J36" i="4"/>
  <c r="K36" i="4"/>
  <c r="I36" i="4"/>
  <c r="J35" i="4"/>
  <c r="K35" i="4"/>
  <c r="I35" i="4"/>
  <c r="AA6" i="4"/>
  <c r="AA10" i="4"/>
  <c r="AA14" i="4"/>
  <c r="Z3" i="4"/>
  <c r="Z7" i="4"/>
  <c r="Z11" i="4"/>
  <c r="Z15" i="4"/>
  <c r="Y4" i="4"/>
  <c r="Y8" i="4"/>
  <c r="Y12" i="4"/>
  <c r="U3" i="4"/>
  <c r="AA3" i="4" s="1"/>
  <c r="U4" i="4"/>
  <c r="Z4" i="4" s="1"/>
  <c r="U5" i="4"/>
  <c r="Y5" i="4" s="1"/>
  <c r="U6" i="4"/>
  <c r="Y6" i="4" s="1"/>
  <c r="U7" i="4"/>
  <c r="AA7" i="4" s="1"/>
  <c r="U8" i="4"/>
  <c r="Z8" i="4" s="1"/>
  <c r="U9" i="4"/>
  <c r="Y9" i="4" s="1"/>
  <c r="U10" i="4"/>
  <c r="Y10" i="4" s="1"/>
  <c r="U11" i="4"/>
  <c r="AA11" i="4" s="1"/>
  <c r="U12" i="4"/>
  <c r="Z12" i="4" s="1"/>
  <c r="U13" i="4"/>
  <c r="Y13" i="4" s="1"/>
  <c r="U14" i="4"/>
  <c r="Y14" i="4" s="1"/>
  <c r="U15" i="4"/>
  <c r="AA15" i="4" s="1"/>
  <c r="U2" i="4"/>
  <c r="Y2" i="4" s="1"/>
  <c r="D3" i="4"/>
  <c r="J3" i="4" s="1"/>
  <c r="D4" i="4"/>
  <c r="J4" i="4" s="1"/>
  <c r="D5" i="4"/>
  <c r="I5" i="4" s="1"/>
  <c r="D6" i="4"/>
  <c r="J6" i="4" s="1"/>
  <c r="D7" i="4"/>
  <c r="J7" i="4" s="1"/>
  <c r="D8" i="4"/>
  <c r="J8" i="4" s="1"/>
  <c r="D9" i="4"/>
  <c r="I9" i="4" s="1"/>
  <c r="D10" i="4"/>
  <c r="J10" i="4" s="1"/>
  <c r="D11" i="4"/>
  <c r="J11" i="4" s="1"/>
  <c r="D12" i="4"/>
  <c r="J12" i="4" s="1"/>
  <c r="D13" i="4"/>
  <c r="J13" i="4" s="1"/>
  <c r="D14" i="4"/>
  <c r="J14" i="4" s="1"/>
  <c r="D15" i="4"/>
  <c r="J15" i="4" s="1"/>
  <c r="D16" i="4"/>
  <c r="J16" i="4" s="1"/>
  <c r="D2" i="4"/>
  <c r="J2" i="4" s="1"/>
  <c r="AF25" i="2"/>
  <c r="AF26" i="2"/>
  <c r="AF27" i="2"/>
  <c r="AF28" i="2"/>
  <c r="AF29" i="2"/>
  <c r="AF30" i="2"/>
  <c r="AF31" i="2"/>
  <c r="AF32" i="2"/>
  <c r="AF33" i="2"/>
  <c r="AF34" i="2"/>
  <c r="AF35" i="2"/>
  <c r="AF36" i="2"/>
  <c r="AF37" i="2"/>
  <c r="AF38" i="2"/>
  <c r="AF39" i="2"/>
  <c r="AF40" i="2"/>
  <c r="AF41" i="2"/>
  <c r="AF42" i="2"/>
  <c r="AF43" i="2"/>
  <c r="AF44" i="2"/>
  <c r="AF45" i="2"/>
  <c r="AF46" i="2"/>
  <c r="AF47" i="2"/>
  <c r="AF48" i="2"/>
  <c r="AF49" i="2"/>
  <c r="AF50" i="2"/>
  <c r="AF51" i="2"/>
  <c r="AF52" i="2"/>
  <c r="AF53" i="2"/>
  <c r="AF54" i="2"/>
  <c r="AF55" i="2"/>
  <c r="AF56" i="2"/>
  <c r="AF57" i="2"/>
  <c r="AF58" i="2"/>
  <c r="AF59" i="2"/>
  <c r="AF60" i="2"/>
  <c r="AF61" i="2"/>
  <c r="AF62" i="2"/>
  <c r="AF63" i="2"/>
  <c r="AF64" i="2"/>
  <c r="AF65" i="2"/>
  <c r="AF66" i="2"/>
  <c r="AF67" i="2"/>
  <c r="AF68" i="2"/>
  <c r="AF69" i="2"/>
  <c r="AF70" i="2"/>
  <c r="AF71" i="2"/>
  <c r="AF72" i="2"/>
  <c r="AF73" i="2"/>
  <c r="AF74" i="2"/>
  <c r="AF75" i="2"/>
  <c r="AF24" i="2"/>
  <c r="AF22" i="2"/>
  <c r="AF21" i="2"/>
  <c r="AF17" i="2"/>
  <c r="AF18" i="2"/>
  <c r="AF19" i="2"/>
  <c r="AF16" i="2"/>
  <c r="AF11" i="2"/>
  <c r="AF12" i="2"/>
  <c r="AF10" i="2"/>
  <c r="AF7" i="2"/>
  <c r="AF8" i="2"/>
  <c r="AF6" i="2"/>
  <c r="G17" i="2"/>
  <c r="G73" i="2"/>
  <c r="G72" i="2"/>
  <c r="G71" i="2"/>
  <c r="G70" i="2"/>
  <c r="G69" i="2"/>
  <c r="G68" i="2"/>
  <c r="G67" i="2"/>
  <c r="G66" i="2"/>
  <c r="G65" i="2"/>
  <c r="G16" i="2"/>
  <c r="G64" i="2"/>
  <c r="G15" i="2"/>
  <c r="G14" i="2"/>
  <c r="G63" i="2"/>
  <c r="G62" i="2"/>
  <c r="G13" i="2"/>
  <c r="G61" i="2"/>
  <c r="G75" i="2"/>
  <c r="G60" i="2"/>
  <c r="G74" i="2"/>
  <c r="G59" i="2"/>
  <c r="G58" i="2"/>
  <c r="G57" i="2"/>
  <c r="G56" i="2"/>
  <c r="AF23" i="2"/>
  <c r="AF20" i="2"/>
  <c r="AF15" i="2"/>
  <c r="AF14" i="2"/>
  <c r="AF13" i="2"/>
  <c r="AF9" i="2"/>
  <c r="AF5" i="2"/>
  <c r="AF4" i="2"/>
  <c r="AF3" i="2"/>
  <c r="G18" i="2"/>
  <c r="Z43" i="2"/>
  <c r="C43" i="2"/>
  <c r="Z33" i="2"/>
  <c r="C36" i="2"/>
  <c r="Z31" i="2"/>
  <c r="C9" i="2"/>
  <c r="Z28" i="2"/>
  <c r="C7" i="2"/>
  <c r="Z23" i="2"/>
  <c r="C30" i="2"/>
  <c r="Z22" i="2"/>
  <c r="Z4" i="2"/>
  <c r="Z5" i="2"/>
  <c r="Z6" i="2"/>
  <c r="Z7" i="2"/>
  <c r="Z8" i="2"/>
  <c r="Z9" i="2"/>
  <c r="Z10" i="2"/>
  <c r="Z11" i="2"/>
  <c r="Z12" i="2"/>
  <c r="Z13" i="2"/>
  <c r="Z14" i="2"/>
  <c r="Z15" i="2"/>
  <c r="Z16" i="2"/>
  <c r="Z17" i="2"/>
  <c r="Z18" i="2"/>
  <c r="Z19" i="2"/>
  <c r="Z20" i="2"/>
  <c r="Z21" i="2"/>
  <c r="Z24" i="2"/>
  <c r="Z25" i="2"/>
  <c r="Z26" i="2"/>
  <c r="Z27" i="2"/>
  <c r="Z29" i="2"/>
  <c r="Z30" i="2"/>
  <c r="Z32" i="2"/>
  <c r="Z34" i="2"/>
  <c r="Z35" i="2"/>
  <c r="Z36" i="2"/>
  <c r="Z38" i="2"/>
  <c r="Z39" i="2"/>
  <c r="Z40" i="2"/>
  <c r="Z41" i="2"/>
  <c r="Z42" i="2"/>
  <c r="Z44" i="2"/>
  <c r="Z45" i="2"/>
  <c r="Z46" i="2"/>
  <c r="Z47" i="2"/>
  <c r="Z48" i="2"/>
  <c r="Z49" i="2"/>
  <c r="Z50" i="2"/>
  <c r="Z51" i="2"/>
  <c r="Z52" i="2"/>
  <c r="Z53" i="2"/>
  <c r="Z54" i="2"/>
  <c r="Z55" i="2"/>
  <c r="Z56" i="2"/>
  <c r="Z57" i="2"/>
  <c r="Z37" i="2"/>
  <c r="Z58" i="2"/>
  <c r="Z59" i="2"/>
  <c r="Z60" i="2"/>
  <c r="Z61" i="2"/>
  <c r="Z62" i="2"/>
  <c r="Z63" i="2"/>
  <c r="Z64" i="2"/>
  <c r="Z65" i="2"/>
  <c r="Z66" i="2"/>
  <c r="Z67" i="2"/>
  <c r="Z68" i="2"/>
  <c r="Z69" i="2"/>
  <c r="Z70" i="2"/>
  <c r="Z71" i="2"/>
  <c r="Z72" i="2"/>
  <c r="Z73" i="2"/>
  <c r="Z3" i="2"/>
  <c r="AH3" i="2" l="1"/>
  <c r="AB3" i="2"/>
  <c r="AF76" i="2"/>
  <c r="AG23" i="2" s="1"/>
  <c r="Z74" i="2"/>
  <c r="AA58" i="2" s="1"/>
  <c r="Y15" i="4"/>
  <c r="Y11" i="4"/>
  <c r="Y7" i="4"/>
  <c r="Y3" i="4"/>
  <c r="Z14" i="4"/>
  <c r="Z10" i="4"/>
  <c r="Z6" i="4"/>
  <c r="AA2" i="4"/>
  <c r="AA13" i="4"/>
  <c r="AA9" i="4"/>
  <c r="AA5" i="4"/>
  <c r="Z2" i="4"/>
  <c r="Z13" i="4"/>
  <c r="Z9" i="4"/>
  <c r="Z5" i="4"/>
  <c r="AA12" i="4"/>
  <c r="AA8" i="4"/>
  <c r="AA4" i="4"/>
  <c r="J9" i="4"/>
  <c r="H16" i="4"/>
  <c r="H12" i="4"/>
  <c r="H8" i="4"/>
  <c r="H4" i="4"/>
  <c r="I16" i="4"/>
  <c r="I12" i="4"/>
  <c r="I8" i="4"/>
  <c r="I4" i="4"/>
  <c r="H2" i="4"/>
  <c r="H9" i="4"/>
  <c r="J5" i="4"/>
  <c r="H15" i="4"/>
  <c r="H11" i="4"/>
  <c r="H7" i="4"/>
  <c r="H3" i="4"/>
  <c r="I15" i="4"/>
  <c r="I11" i="4"/>
  <c r="I7" i="4"/>
  <c r="I3" i="4"/>
  <c r="H13" i="4"/>
  <c r="H5" i="4"/>
  <c r="I13" i="4"/>
  <c r="D17" i="4"/>
  <c r="H14" i="4"/>
  <c r="H10" i="4"/>
  <c r="H6" i="4"/>
  <c r="I2" i="4"/>
  <c r="I14" i="4"/>
  <c r="I10" i="4"/>
  <c r="I6" i="4"/>
  <c r="AG34" i="2" l="1"/>
  <c r="AG27" i="2"/>
  <c r="AG47" i="2"/>
  <c r="AG67" i="2"/>
  <c r="AG20" i="2"/>
  <c r="AG36" i="2"/>
  <c r="AG56" i="2"/>
  <c r="AG24" i="2"/>
  <c r="AG25" i="2"/>
  <c r="AG45" i="2"/>
  <c r="AG65" i="2"/>
  <c r="AG14" i="2"/>
  <c r="AG38" i="2"/>
  <c r="AG62" i="2"/>
  <c r="AG16" i="2"/>
  <c r="AG3" i="2"/>
  <c r="AG43" i="2"/>
  <c r="AG11" i="2"/>
  <c r="AG52" i="2"/>
  <c r="AG15" i="2"/>
  <c r="AG19" i="2"/>
  <c r="AG51" i="2"/>
  <c r="AG40" i="2"/>
  <c r="AG29" i="2"/>
  <c r="AG73" i="2"/>
  <c r="AG4" i="2"/>
  <c r="AG46" i="2"/>
  <c r="AG66" i="2"/>
  <c r="AG7" i="2"/>
  <c r="AG63" i="2"/>
  <c r="AG28" i="2"/>
  <c r="AG72" i="2"/>
  <c r="AG41" i="2"/>
  <c r="AG61" i="2"/>
  <c r="AG54" i="2"/>
  <c r="AG21" i="2"/>
  <c r="AG31" i="2"/>
  <c r="AG75" i="2"/>
  <c r="AG9" i="2"/>
  <c r="AG60" i="2"/>
  <c r="AG12" i="2"/>
  <c r="AG49" i="2"/>
  <c r="AG35" i="2"/>
  <c r="AG59" i="2"/>
  <c r="AG17" i="2"/>
  <c r="AG44" i="2"/>
  <c r="AG68" i="2"/>
  <c r="AG6" i="2"/>
  <c r="AG33" i="2"/>
  <c r="AG57" i="2"/>
  <c r="AG22" i="2"/>
  <c r="AG30" i="2"/>
  <c r="AG50" i="2"/>
  <c r="AG70" i="2"/>
  <c r="AG13" i="2"/>
  <c r="AA4" i="2"/>
  <c r="AA32" i="2"/>
  <c r="AA9" i="2"/>
  <c r="AA35" i="2"/>
  <c r="AA15" i="2"/>
  <c r="AA12" i="2"/>
  <c r="AA17" i="2"/>
  <c r="AA56" i="2"/>
  <c r="AA53" i="2"/>
  <c r="AA14" i="2"/>
  <c r="AA36" i="2"/>
  <c r="AA16" i="2"/>
  <c r="AA47" i="2"/>
  <c r="AA43" i="2"/>
  <c r="AA27" i="2"/>
  <c r="AA63" i="2"/>
  <c r="AA37" i="2"/>
  <c r="AA64" i="2"/>
  <c r="AA42" i="2"/>
  <c r="AA48" i="2"/>
  <c r="AA38" i="2"/>
  <c r="AA20" i="2"/>
  <c r="AA3" i="2"/>
  <c r="AA23" i="2"/>
  <c r="AA39" i="2"/>
  <c r="AA71" i="2"/>
  <c r="AA73" i="2"/>
  <c r="AA28" i="2"/>
  <c r="AA45" i="2"/>
  <c r="AA68" i="2"/>
  <c r="AA51" i="2"/>
  <c r="AA6" i="2"/>
  <c r="AA24" i="2"/>
  <c r="AA50" i="2"/>
  <c r="AA70" i="2"/>
  <c r="AA7" i="2"/>
  <c r="AA25" i="2"/>
  <c r="AA54" i="2"/>
  <c r="AG39" i="2"/>
  <c r="AG55" i="2"/>
  <c r="AG71" i="2"/>
  <c r="AG8" i="2"/>
  <c r="AA8" i="2"/>
  <c r="AA26" i="2"/>
  <c r="AA62" i="2"/>
  <c r="AG32" i="2"/>
  <c r="AG48" i="2"/>
  <c r="AG64" i="2"/>
  <c r="AG18" i="2"/>
  <c r="AG5" i="2"/>
  <c r="AA5" i="2"/>
  <c r="AA21" i="2"/>
  <c r="AA44" i="2"/>
  <c r="AA59" i="2"/>
  <c r="AA29" i="2"/>
  <c r="AA49" i="2"/>
  <c r="AA46" i="2"/>
  <c r="AA66" i="2"/>
  <c r="AG37" i="2"/>
  <c r="AG53" i="2"/>
  <c r="AG69" i="2"/>
  <c r="AG10" i="2"/>
  <c r="AA10" i="2"/>
  <c r="AA57" i="2"/>
  <c r="AA61" i="2"/>
  <c r="AG26" i="2"/>
  <c r="AG42" i="2"/>
  <c r="AG58" i="2"/>
  <c r="AG74" i="2"/>
  <c r="AA33" i="2"/>
  <c r="AA11" i="2"/>
  <c r="AA30" i="2"/>
  <c r="AA65" i="2"/>
  <c r="AA31" i="2"/>
  <c r="AA13" i="2"/>
  <c r="AA34" i="2"/>
  <c r="AA52" i="2"/>
  <c r="AA67" i="2"/>
  <c r="AA40" i="2"/>
  <c r="AA60" i="2"/>
  <c r="AA69" i="2"/>
  <c r="AA18" i="2"/>
  <c r="AA72" i="2"/>
  <c r="AA55" i="2"/>
  <c r="AA22" i="2"/>
  <c r="AA19" i="2"/>
  <c r="AA41" i="2"/>
  <c r="G86" i="2"/>
  <c r="K86" i="2" s="1"/>
  <c r="J86" i="2" s="1"/>
  <c r="C86" i="2"/>
  <c r="K85" i="2" s="1"/>
  <c r="J85" i="2" s="1"/>
  <c r="L17" i="4"/>
  <c r="N17" i="4"/>
  <c r="C17" i="4"/>
  <c r="E17" i="4"/>
  <c r="H17" i="4" s="1"/>
  <c r="F17" i="4"/>
  <c r="I17" i="4" s="1"/>
  <c r="G17" i="4"/>
  <c r="J17" i="4" s="1"/>
  <c r="K17" i="4"/>
  <c r="V16" i="4"/>
  <c r="T16" i="4"/>
  <c r="W16" i="4"/>
  <c r="X16" i="4"/>
  <c r="AB16" i="4"/>
  <c r="AC16" i="4"/>
  <c r="AE16" i="4"/>
  <c r="AD15" i="4"/>
  <c r="AD14" i="4"/>
  <c r="AD13" i="4"/>
  <c r="AD12" i="4"/>
  <c r="AD11" i="4"/>
  <c r="AD10" i="4"/>
  <c r="AD8" i="4"/>
  <c r="AD7" i="4"/>
  <c r="AD6" i="4"/>
  <c r="AD5" i="4"/>
  <c r="AD4" i="4"/>
  <c r="AD3" i="4"/>
  <c r="AD2" i="4"/>
  <c r="M14" i="4"/>
  <c r="M15" i="4"/>
  <c r="M16" i="4"/>
  <c r="M13" i="4"/>
  <c r="M12" i="4"/>
  <c r="M11" i="4"/>
  <c r="M10" i="4"/>
  <c r="M9" i="4"/>
  <c r="M8" i="4"/>
  <c r="M7" i="4"/>
  <c r="M6" i="4"/>
  <c r="M5" i="4"/>
  <c r="M4" i="4"/>
  <c r="M3" i="4"/>
  <c r="M2" i="4"/>
  <c r="AF3" i="4"/>
  <c r="AF4" i="4"/>
  <c r="AF5" i="4"/>
  <c r="AF6" i="4"/>
  <c r="AF7" i="4"/>
  <c r="AF8" i="4"/>
  <c r="AF9" i="4"/>
  <c r="AF10" i="4"/>
  <c r="AF11" i="4"/>
  <c r="AF12" i="4"/>
  <c r="AF13" i="4"/>
  <c r="AF14" i="4"/>
  <c r="AF15" i="4"/>
  <c r="O14" i="4"/>
  <c r="P14" i="4"/>
  <c r="O15" i="4"/>
  <c r="P15" i="4"/>
  <c r="O16" i="4"/>
  <c r="P16" i="4"/>
  <c r="P13" i="4"/>
  <c r="O13" i="4"/>
  <c r="P12" i="4"/>
  <c r="O12" i="4"/>
  <c r="P11" i="4"/>
  <c r="O11" i="4"/>
  <c r="P10" i="4"/>
  <c r="O10" i="4"/>
  <c r="P9" i="4"/>
  <c r="O9" i="4"/>
  <c r="P8" i="4"/>
  <c r="O8" i="4"/>
  <c r="P7" i="4"/>
  <c r="O7" i="4"/>
  <c r="P6" i="4"/>
  <c r="O6" i="4"/>
  <c r="P5" i="4"/>
  <c r="O5" i="4"/>
  <c r="P4" i="4"/>
  <c r="O4" i="4"/>
  <c r="P3" i="4"/>
  <c r="O3" i="4"/>
  <c r="P2" i="4"/>
  <c r="O2" i="4"/>
  <c r="AG15" i="4"/>
  <c r="AG14" i="4"/>
  <c r="AG13" i="4"/>
  <c r="AG12" i="4"/>
  <c r="AG11" i="4"/>
  <c r="AG10" i="4"/>
  <c r="AG9" i="4"/>
  <c r="AG8" i="4"/>
  <c r="AG7" i="4"/>
  <c r="AG6" i="4"/>
  <c r="AG5" i="4"/>
  <c r="AG4" i="4"/>
  <c r="AG3" i="4"/>
  <c r="AG2" i="4"/>
  <c r="AF2" i="4"/>
  <c r="C80" i="2"/>
  <c r="C79" i="2"/>
  <c r="C81" i="2"/>
  <c r="K4" i="2" s="1"/>
  <c r="G81" i="2"/>
  <c r="K5" i="2" s="1"/>
  <c r="G80" i="2"/>
  <c r="G79" i="2"/>
  <c r="C70" i="2"/>
  <c r="C69" i="2"/>
  <c r="C68" i="2"/>
  <c r="C67" i="2"/>
  <c r="C73" i="2"/>
  <c r="C66" i="2"/>
  <c r="C65" i="2"/>
  <c r="C64" i="2"/>
  <c r="C63" i="2"/>
  <c r="C13" i="2"/>
  <c r="C62" i="2"/>
  <c r="C61" i="2"/>
  <c r="C60" i="2"/>
  <c r="G22" i="2"/>
  <c r="G30" i="2"/>
  <c r="G19" i="2"/>
  <c r="G33" i="2"/>
  <c r="G5" i="2"/>
  <c r="G26" i="2"/>
  <c r="G3" i="2"/>
  <c r="G27" i="2"/>
  <c r="G41" i="2"/>
  <c r="G25" i="2"/>
  <c r="G36" i="2"/>
  <c r="G46" i="2"/>
  <c r="G29" i="2"/>
  <c r="G42" i="2"/>
  <c r="G37" i="2"/>
  <c r="G28" i="2"/>
  <c r="G31" i="2"/>
  <c r="G47" i="2"/>
  <c r="G43" i="2"/>
  <c r="G8" i="2"/>
  <c r="G11" i="2"/>
  <c r="G38" i="2"/>
  <c r="G32" i="2"/>
  <c r="G24" i="2"/>
  <c r="G12" i="2"/>
  <c r="G23" i="2"/>
  <c r="G34" i="2"/>
  <c r="G21" i="2"/>
  <c r="G6" i="2"/>
  <c r="G48" i="2"/>
  <c r="G7" i="2"/>
  <c r="G44" i="2"/>
  <c r="G49" i="2"/>
  <c r="G39" i="2"/>
  <c r="G50" i="2"/>
  <c r="G10" i="2"/>
  <c r="G51" i="2"/>
  <c r="G52" i="2"/>
  <c r="G4" i="2"/>
  <c r="G53" i="2"/>
  <c r="G9" i="2"/>
  <c r="G20" i="2"/>
  <c r="G54" i="2"/>
  <c r="G45" i="2"/>
  <c r="G40" i="2"/>
  <c r="G35" i="2"/>
  <c r="G55" i="2"/>
  <c r="C29" i="2"/>
  <c r="C38" i="2"/>
  <c r="C45" i="2"/>
  <c r="C53" i="2"/>
  <c r="C11" i="2"/>
  <c r="C54" i="2"/>
  <c r="C18" i="2"/>
  <c r="C35" i="2"/>
  <c r="C55" i="2"/>
  <c r="C56" i="2"/>
  <c r="C25" i="2"/>
  <c r="C21" i="2"/>
  <c r="C57" i="2"/>
  <c r="C58" i="2"/>
  <c r="C59" i="2"/>
  <c r="C12" i="2"/>
  <c r="C20" i="2"/>
  <c r="C46" i="2"/>
  <c r="C16" i="2"/>
  <c r="C72" i="2"/>
  <c r="C24" i="2"/>
  <c r="C4" i="2"/>
  <c r="C71" i="2"/>
  <c r="C39" i="2"/>
  <c r="C31" i="2"/>
  <c r="C26" i="2"/>
  <c r="C42" i="2"/>
  <c r="C47" i="2"/>
  <c r="C8" i="2"/>
  <c r="C37" i="2"/>
  <c r="C14" i="2"/>
  <c r="C5" i="2"/>
  <c r="C17" i="2"/>
  <c r="C10" i="2"/>
  <c r="C22" i="2"/>
  <c r="C15" i="2"/>
  <c r="C48" i="2"/>
  <c r="C6" i="2"/>
  <c r="C33" i="2"/>
  <c r="C40" i="2"/>
  <c r="C49" i="2"/>
  <c r="C23" i="2"/>
  <c r="C3" i="2"/>
  <c r="C27" i="2"/>
  <c r="C41" i="2"/>
  <c r="C19" i="2"/>
  <c r="C44" i="2"/>
  <c r="C34" i="2"/>
  <c r="C32" i="2"/>
  <c r="C50" i="2"/>
  <c r="C28" i="2"/>
  <c r="C51" i="2"/>
  <c r="C52" i="2"/>
  <c r="S5" i="2" l="1"/>
  <c r="C74" i="2"/>
  <c r="M4" i="2" s="1"/>
  <c r="S4" i="2"/>
  <c r="R5" i="2"/>
  <c r="L5" i="2"/>
  <c r="Q5" i="2"/>
  <c r="L9" i="2"/>
  <c r="Q4" i="2"/>
  <c r="L8" i="2"/>
  <c r="M8" i="2" s="1"/>
  <c r="K9" i="2"/>
  <c r="G82" i="2"/>
  <c r="K8" i="2"/>
  <c r="N8" i="2" s="1"/>
  <c r="V9" i="2" s="1"/>
  <c r="C82" i="2"/>
  <c r="N5" i="2"/>
  <c r="R8" i="2" s="1"/>
  <c r="R4" i="2"/>
  <c r="L4" i="2"/>
  <c r="N4" i="2"/>
  <c r="V8" i="2" s="1"/>
  <c r="U16" i="4"/>
  <c r="Y16" i="4" s="1"/>
  <c r="O17" i="4"/>
  <c r="P17" i="4"/>
  <c r="AF16" i="4"/>
  <c r="M17" i="4"/>
  <c r="AG16" i="4"/>
  <c r="G76" i="2"/>
  <c r="AD16" i="4"/>
  <c r="U8" i="2" l="1"/>
  <c r="U9" i="2"/>
  <c r="M5" i="2"/>
  <c r="Q8" i="2" s="1"/>
  <c r="N9" i="2"/>
  <c r="R9" i="2" s="1"/>
  <c r="M9" i="2"/>
  <c r="Q9" i="2" s="1"/>
  <c r="Z16" i="4"/>
  <c r="AA16"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041E52F-34F3-5C49-9C3B-7590B18C3972}" name="Cars_2006_excel" type="6" refreshedVersion="7" background="1" saveData="1">
    <textPr sourceFile="/Users/homolyarita/Library/Mobile Documents/com~apple~CloudDocs/Thesis/Data mining/Cars/Cars_2006_excel.txt" decimal="," thousands=" " tab="0" delimiter=":">
      <textFields count="2">
        <textField type="text"/>
        <textField type="text"/>
      </textFields>
    </textPr>
  </connection>
  <connection id="2" xr16:uid="{CF68293C-9ADB-FB41-9350-7EC056D79343}" name="Cars_2017_excel" type="6" refreshedVersion="7" background="1" saveData="1">
    <textPr sourceFile="/Users/homolyarita/Library/Mobile Documents/com~apple~CloudDocs/Thesis/Data mining/Cars/Cars_2017_excel.txt" decimal="," thousands=" " tab="0" delimiter=":">
      <textFields count="2">
        <textField type="text"/>
        <textField type="text"/>
      </textFields>
    </textPr>
  </connection>
</connections>
</file>

<file path=xl/sharedStrings.xml><?xml version="1.0" encoding="utf-8"?>
<sst xmlns="http://schemas.openxmlformats.org/spreadsheetml/2006/main" count="7328" uniqueCount="2458">
  <si>
    <t>Scene</t>
  </si>
  <si>
    <t>Character</t>
  </si>
  <si>
    <t>Dialogue</t>
  </si>
  <si>
    <t>[The screen shows a dark background as a racer's voice is heard, inhaling and exhaling deeply.]</t>
  </si>
  <si>
    <t>Lightning McQueen</t>
  </si>
  <si>
    <t xml:space="preserve"> Okay, here we go. Focus. Speed. I am speed.</t>
  </si>
  <si>
    <t>[The screen then shows some race cars whizzing past on a racetrack, then it goes back to dark again.]</t>
  </si>
  <si>
    <t xml:space="preserve"> One winner. 42 losers. I eat losers for breakfast.</t>
  </si>
  <si>
    <t>[The screen then shows McQueen from the back of his left side as he accelerates and gains on a racer. Then the screen goes dark again.]</t>
  </si>
  <si>
    <t xml:space="preserve"> Breakfast? Wait, maybe I should've had breakfast? A little breaky could be good for me. No, no, no, stay focused. Speed!</t>
  </si>
  <si>
    <t>[The screen then shows race cars whizzing along the racetrack as the camera moves to the right. The screen then goes dark again]</t>
  </si>
  <si>
    <t xml:space="preserve"> I'm faster than fast, quicker than quick! I am Lightning!</t>
  </si>
  <si>
    <t>Mack</t>
  </si>
  <si>
    <t xml:space="preserve"> [pounds on Lightning's trailer door] Hey Lightnin'! Ya ready?</t>
  </si>
  <si>
    <t xml:space="preserve"> [Real Gone plays as the trailer door opens] Oh, yeah. Lightning's ready.</t>
  </si>
  <si>
    <t>[As "Real Gone" by Sheryl Crow plays, McQueen revs his engine, and his different body parts are shown as he drives slowly out of the trailer with his face visible. He later revs his engine again as the crowd cheers. The camera shows an aerial view of Motor Speedway of the South, as a cameraman aims his camera at McQueen. The camera shows Lightning on the scoring pylon screen. Finally, it zooms on McQueen as he yells his catchphrase to the fans]</t>
  </si>
  <si>
    <t xml:space="preserve"> Ka-chow!</t>
  </si>
  <si>
    <t>[The song continues playing as the camera shows race cars zooming along the racetrack. McQueen easily overtakes six racers. He then gets blocked by two racers, in order to overtake both of them, he squeezes between the two driving on two wheels on to the circuit's wall. The camera then shows McQueen on the scoring pylon screen as he winks, Mia and Tia screams in excitement, the camera then shows the audience cheering, then it skips to a pickup truck selling some souvenirs]</t>
  </si>
  <si>
    <t>Brian</t>
  </si>
  <si>
    <t xml:space="preserve"> Get your antenna balls here!</t>
  </si>
  <si>
    <t>[The camera cuts to the race in progress as it shows the infield full of RVs, two RVs in particular are seen cheering loudly at McQueen]</t>
  </si>
  <si>
    <t>Larry</t>
  </si>
  <si>
    <t xml:space="preserve"> Go Lightnin'! Whoo hoo!</t>
  </si>
  <si>
    <t>R.M.</t>
  </si>
  <si>
    <t xml:space="preserve"> You got that right, slick. [whistles]</t>
  </si>
  <si>
    <t>[The camera cuts again to the racers, this time, they are in the pits with air wrenches whirring and crew chiefs barking orders. The men and women restroom are seen, with the women restroom having a line of female cars waiting to use it. The scene cuts to the infield where an RV dressed up like Elvis Presley is seen as he finishes Sheryl Crow's line. The scene is now showing the leaders of the race, with consistent runner-up Chick Hicks purposefully hitting the racer in first place as he swerves off the track and loses control, Chick is later overtaken by seven-time Piston Cup champion Strip Weathers, otherwise known as "The King"]</t>
  </si>
  <si>
    <t>[The camera zooms in to the announcers' skybox booth, where Bob Cutlass and Darrell Cartrip are seen]</t>
  </si>
  <si>
    <t>Bob Cutlass</t>
  </si>
  <si>
    <t xml:space="preserve"> Welcome back to the Dinoco 400, I'm Bob Cutlass, here with my good friend, Darrell Cartrip, we're midway through what may turn out to be a historic day for racing.</t>
  </si>
  <si>
    <t>Darrell Cartrip</t>
  </si>
  <si>
    <t xml:space="preserve"> Bob, my oil pressure's through the roof right now. If this gets more exciting, they're gonna have to tow me outta the booth!</t>
  </si>
  <si>
    <t xml:space="preserve"> Right you are, Darrell. Three cars are tied for the season points lead, heading into the final race of the season. And the winner of this race Darrell, will win the season title and, the Piston Cup. Does The King, Strip Weathers, have one more victory in him before retirement?</t>
  </si>
  <si>
    <t>[The camera zooms into The King as he is seen leading the pack, with three clips playing on-screen; one of them shows The King's number and sponsor, the other one shows The King and his team at the Dinoco tent, and the third one shows The King in front of his seven Piston Cup trophies.]</t>
  </si>
  <si>
    <t xml:space="preserve"> He's been Dinoco's golden boy for years! Can he win them one last Piston Cup?</t>
  </si>
  <si>
    <t xml:space="preserve"> And, as always, in the second place spot we find Chick Hicks. He's been chasing that tailfin his entire career.</t>
  </si>
  <si>
    <t>[The camera zooms into Chick as he is seen in second place, with five clips playing on-screen; one showing Chick's rear bumper, the other one repeatedly zooming in and zooming out of Chick's number, the third one showing Chick losing various races to The King and McQueen, the fourth one showing Chick angrily looking up to The King and McQueen as they both finished ahead of him, and the last one showing Chick as he looks arrogantly at the camera.]</t>
  </si>
  <si>
    <t xml:space="preserve"> Chick thought this was his year, Bob. His chance to finally emerge from The King's shadow. But the last thing he expected was... Lightning McQueen!</t>
  </si>
  <si>
    <t xml:space="preserve"> You know, I don't think anybody expected this. The rookie sensation came into the season unknown. But everyone knows him now.</t>
  </si>
  <si>
    <t>[The camera zooms into Lightning as he is seen in third place, just a few centimeters behind Chick, with three clips playing on-screen; one showing Lightning's number and contingency sponsors, the second one showing Lightning slowly spinning on a turntable, and the third one showing Lightning as he knocks down a stack of tires.]</t>
  </si>
  <si>
    <t xml:space="preserve"> Will he be the first rookie to win a Piston Cup and land Dinoco?</t>
  </si>
  <si>
    <t xml:space="preserve"> The legend, the runner up, and the rookie! Three cars, one champion!</t>
  </si>
  <si>
    <t>[Chick desperately tries to overtake The King, but to no avail. McQueen slowly gains on Chick and the two fight for the second position.]</t>
  </si>
  <si>
    <t>Chick</t>
  </si>
  <si>
    <t xml:space="preserve"> No, you don't.</t>
  </si>
  <si>
    <t>[McQueen manages to overtake Chick, as the latter bumps on the former, causing McQueen to lose control as he swerves into the infield. The crowd is heard booing at Chick for this.]</t>
  </si>
  <si>
    <t xml:space="preserve"> Ooh. What a ride!</t>
  </si>
  <si>
    <t xml:space="preserve"> [laughs]</t>
  </si>
  <si>
    <t xml:space="preserve"> Go get 'em, McQueen! Go get 'em!</t>
  </si>
  <si>
    <t>Mia</t>
  </si>
  <si>
    <t xml:space="preserve"> I love you, Lightning! [whistles, McQueen quickly gets back on to the racetrack, Chick looks back and sees that McQueen is in last place.]</t>
  </si>
  <si>
    <t xml:space="preserve"> Dinoco is all mine. [bumps a racer, who slides into the wall, and collides with another racer and creates a domino effect involving 33 racers]</t>
  </si>
  <si>
    <t xml:space="preserve"> Trouble, turn-3!</t>
  </si>
  <si>
    <t xml:space="preserve"> [chuckles] Get through that, McQueen.</t>
  </si>
  <si>
    <t xml:space="preserve"> Oh, a huge crash behind the leaders!</t>
  </si>
  <si>
    <t>Fans</t>
  </si>
  <si>
    <t xml:space="preserve"> [gasps, the camera shows all racers as they collide, with one racer flying through the air, and another racer losing its tire. Two racers suddenly stop, facing towards each other. One of them giggles, the other smiles as he gets hit by two cars, the first one gasps as a racer comes towards him, they collide, and end up upside down on each other's roofs, they scream in confusion. The camera shows McQueen, who is driving through the wreckage and carefully dodging the other racers.]</t>
  </si>
  <si>
    <t xml:space="preserve"> Wait a second, Darrell. McQueen is in the wreckage.</t>
  </si>
  <si>
    <t xml:space="preserve"> There's no way the rookie can make it through! Not in one piece that is.</t>
  </si>
  <si>
    <t>[McQueen's continues dodging the other racers who are sliding across the track. Then he bounces on Claude's undercarriage and flies up into the air, McQueen exhales deeply and he sticks his tongue out. He moves his lightning bolt sticker towards the audience, a reflection of McQueen's bolt sticker shines on them]</t>
  </si>
  <si>
    <t>Mia and Tia</t>
  </si>
  <si>
    <t xml:space="preserve"> Lightning, oh! [sighs passionately]</t>
  </si>
  <si>
    <t>[McQueen then lands back on the ground, releasing sparks and tire marks on the process.]</t>
  </si>
  <si>
    <t xml:space="preserve"> Look at that, McQueen made it through!</t>
  </si>
  <si>
    <t xml:space="preserve"> Man, a spectacular move by Lightning McQueen.</t>
  </si>
  <si>
    <t xml:space="preserve"> Yeah! Ka-chow!</t>
  </si>
  <si>
    <t xml:space="preserve"> [chanting] McQueen! McQueen! McQueen! McQueen!...</t>
  </si>
  <si>
    <t>Albert Hinkey</t>
  </si>
  <si>
    <t xml:space="preserve"> Yeah McQueen! Ka-chow!! [honks his horn, while the crowd members around him are disgusted by its loud noise]</t>
  </si>
  <si>
    <t xml:space="preserve"> While everyone else heads into the pits, McQueen stays out, to take the lead!</t>
  </si>
  <si>
    <t>[While Bob is talking, the pace car drives in front of McQueen. The camera cuts to show a tow truck towing a damaged racer as he claims that he is still able to race]</t>
  </si>
  <si>
    <t>Chuck Armstrong</t>
  </si>
  <si>
    <t xml:space="preserve"> Don't take me out coach, I can still race!</t>
  </si>
  <si>
    <t>[The camera shows the pit row with many racers taking a pit stop, while others are seen getting towed out of the race for repairs. Chick is seen laughing as he takes a pit stop]</t>
  </si>
  <si>
    <t xml:space="preserve"> [chuckles] What do you think boys? A thing of beauty.</t>
  </si>
  <si>
    <t>Chief Chick</t>
  </si>
  <si>
    <t xml:space="preserve"> McQueen made it through!</t>
  </si>
  <si>
    <t xml:space="preserve"> What?!</t>
  </si>
  <si>
    <t>[The camera zooms into the speedway's big television screen, as it shows McQueen just behind the pace car.]</t>
  </si>
  <si>
    <t xml:space="preserve"> He's not pitting!</t>
  </si>
  <si>
    <t xml:space="preserve"> Come on, you gotta get me out there! Let's go, gotta get me back out there! Come on!</t>
  </si>
  <si>
    <t xml:space="preserve"> McQueen's not going into the pits!</t>
  </si>
  <si>
    <t xml:space="preserve"> You know the rookie just fired his crew chief! That's the third one this season!</t>
  </si>
  <si>
    <t>[The other racers are seen driving through the pit lane and back onto the track]</t>
  </si>
  <si>
    <t xml:space="preserve"> Well, he says he likes working alone, Darrell.</t>
  </si>
  <si>
    <t>[While Bob is talking, Chick is seen finishing his pit stop as the other racers are driving past him, Chick then starts off, getting in the back of the pack.]</t>
  </si>
  <si>
    <t xml:space="preserve"> Go, go, go!</t>
  </si>
  <si>
    <t xml:space="preserve"> Looks like Chick got caught up in the pits.</t>
  </si>
  <si>
    <t xml:space="preserve"> Yeah, after a stop like that, he's got a lot of ground to make up. Get ready boys, we're comin' to the restart! [The crowd is heard cheering as the race restarts with McQueen starting in first place. Meanwhile, both The King and Chick are seen struggling to reach their usual positions in front of the pack. McQueen comes in to the pits as his pit crew are quickly searching for new tires, one of them injects Dinoco fuel on Lightning's gas cap.]</t>
  </si>
  <si>
    <t>Not Chuck</t>
  </si>
  <si>
    <t xml:space="preserve"> We need tires now! Come on, let's go!</t>
  </si>
  <si>
    <t xml:space="preserve"> No, no, no, no! No tires, just gas! [drives away]</t>
  </si>
  <si>
    <t xml:space="preserve"> You need tires, you idiot!</t>
  </si>
  <si>
    <t>[One of Lightning's pitties throws a tire to the ground, while others are seen visibly angry at Lightning.]</t>
  </si>
  <si>
    <t xml:space="preserve"> Looks like it's all gas-and-go's for McQueen today.</t>
  </si>
  <si>
    <t xml:space="preserve"> That's right. No tires again.</t>
  </si>
  <si>
    <t xml:space="preserve"> Normally I said a short-term gain, long-term loss, but it's sure is workin' for him. He obviously knows somethin' we don't know.</t>
  </si>
  <si>
    <t>[The scene cuts to show Lightning having a huge advantage over his 22 competitors, with him almost lapping the racer in last place]</t>
  </si>
  <si>
    <t xml:space="preserve"> This is it, Darrell, one lap to go and Lightning McQueen has a huge lead.</t>
  </si>
  <si>
    <t xml:space="preserve"> Aw, he's got it in the bag. Call in the dogs and put out the fire! We're gonna crowm us a new champion!</t>
  </si>
  <si>
    <t xml:space="preserve"> [all cheering and whistling, Mia and Tia scream in excitement]</t>
  </si>
  <si>
    <t xml:space="preserve"> Checkered flag, here I come! [Suddenly, McQueen's rear left tire blows]</t>
  </si>
  <si>
    <t xml:space="preserve"> Oh no! McQueen has blown a tire!</t>
  </si>
  <si>
    <t>[crowd gasps]</t>
  </si>
  <si>
    <t xml:space="preserve"> And with only one turn to go! Do you can he make it?</t>
  </si>
  <si>
    <t xml:space="preserve"> You fool! [One of Lightning's pitties grunts and knocks down a cart of tires, McQueen is struggling to get to the finish line while his bare wheel causes sparks on the track. The camera then shows The King and Chick as they see McQueen's blown tire on the TV screen.]</t>
  </si>
  <si>
    <t xml:space="preserve"> [on radio] McQueen's blown a tire, McQueen's blown a tire! Go, go, go, go, go, and GO!</t>
  </si>
  <si>
    <t>[The King and Chick speed up as McQueen is driving slightly slower due to his blown tire, McQueen grunts as his rear right tire blows]</t>
  </si>
  <si>
    <t xml:space="preserve"> He's lost another tire! The King and Chick are coming up fast!</t>
  </si>
  <si>
    <t xml:space="preserve"> They're entering turn-3!</t>
  </si>
  <si>
    <t xml:space="preserve"> Come on. [grunts]</t>
  </si>
  <si>
    <t xml:space="preserve"> I don't believe what I'm watchin', Bob! Lightning McQueen is 100 feet from his Piston Cup! [McQueen gasps and continuously does several jumps towards the finish line as The King and Chick are getting closer, Chick growls and finally gets beside The King, but not in front of him]</t>
  </si>
  <si>
    <t xml:space="preserve"> The King and Chick rounding turn-4. [The King and Chick are now on the same stretch as McQueen]</t>
  </si>
  <si>
    <t xml:space="preserve"> And, down the stretch they come! And it's, and it's... [The King and Chick both cross the finish line along with McQueen as he sticks his tongue out]</t>
  </si>
  <si>
    <t xml:space="preserve"> It's too close to call! Too close to call!</t>
  </si>
  <si>
    <t xml:space="preserve"> I don't believe it! I don't believe it!</t>
  </si>
  <si>
    <t xml:space="preserve"> Lightning! [Screams, all cheering]</t>
  </si>
  <si>
    <t xml:space="preserve"> [while Darrell is talking] The most spectacular, amazing unequivocally, unbelievable ending in the history of the world! And we don't even know who won!</t>
  </si>
  <si>
    <t xml:space="preserve"> I don't believe it! I still don't believe it! Haha, look at that!</t>
  </si>
  <si>
    <t>[The officials are then shown watching replays of the finish at different angles. Meanwhile, one of the security officers, named Richard Clayton Kensington, notices someone watching them with a camera.]</t>
  </si>
  <si>
    <t>Richard Clayton Kensington</t>
  </si>
  <si>
    <t xml:space="preserve"> Hey, no Cameras! Get outta here! [The screen shows from a reporter's camera filming Kori Turbowitz with McQueen and his pit crew as the Rust-eze pitties change his tires]</t>
  </si>
  <si>
    <t>Kori Turbowitz</t>
  </si>
  <si>
    <t xml:space="preserve"> We're here in Victory Lane, awaiting the race results. McQueen that was quite a risky move, not taking tires.</t>
  </si>
  <si>
    <t xml:space="preserve"> Tell me about it.</t>
  </si>
  <si>
    <t xml:space="preserve"> Are you sorry you don't have a crew chief out there?</t>
  </si>
  <si>
    <t>Lightning McQueen's Crew</t>
  </si>
  <si>
    <t xml:space="preserve"> [Chuckles] Oh, Kori, there's a lot more to racing than just winning. I mean, takin' the race by a full lap, where's the entertainment in that? No, no, no, I wanted to give folks a little sizzle.</t>
  </si>
  <si>
    <t xml:space="preserve"> Sizzle?</t>
  </si>
  <si>
    <t xml:space="preserve"> Am I sorry I don't have a crew chief? No, I'm not. 'Cause I'm a one-man show.</t>
  </si>
  <si>
    <t xml:space="preserve"> What? Oh, yeah right.</t>
  </si>
  <si>
    <t xml:space="preserve"> [to the TV audience] That was a very confident Lightning McQueen. Coming to you live from Victory Lane, I'm Kori Turbowitz.</t>
  </si>
  <si>
    <t>[Kori then drives away, while the reporter tries to get McQueen's bolt sticker on the TV screen. Not Chuck was blocking the view while changing one of McQueen's tires]</t>
  </si>
  <si>
    <t xml:space="preserve"> Hey, get outta the shot!</t>
  </si>
  <si>
    <t xml:space="preserve"> Yo, Chuck, what are you doin'? You're blockin' the camera! Everyone wants to see the bolt!</t>
  </si>
  <si>
    <t xml:space="preserve"> WHAT?!</t>
  </si>
  <si>
    <t xml:space="preserve"> Now, back away.</t>
  </si>
  <si>
    <t xml:space="preserve"> [grunts and slams his air wrench towards the ground] THAT'S IT!! Come on, guys! [Lightning's pitties then leave, as one of them drops McQueen onto the ground]</t>
  </si>
  <si>
    <t xml:space="preserve"> OOWWWWW! Whoa, team! Where are you going?</t>
  </si>
  <si>
    <t xml:space="preserve"> WE QUIT, MR. ONE-MAN SHOW!</t>
  </si>
  <si>
    <t xml:space="preserve"> Oh, oh, oh, oh, OK, leave. Fine! [laughs] How will I ever find anyone else who knows how to fill me up with gas?</t>
  </si>
  <si>
    <t>[The reporters laugh]</t>
  </si>
  <si>
    <t xml:space="preserve"> Adi√≥s, Chuck!</t>
  </si>
  <si>
    <t xml:space="preserve"> AND MY NAME'S NOT CHUCK!</t>
  </si>
  <si>
    <t xml:space="preserve"> Oh, whatever.</t>
  </si>
  <si>
    <t xml:space="preserve"> Hey, Lightning! Yo, McQueen, seriously, that was some pretty darn nice racin' out there. [suddenly jumps in front of his pitties] BY ME! [chuckles] Welcome to the Chick era, baby! The Piston Cup, it's mine, dude. It's mine. Hey, fellas, how do you think I'm look in Dinoco blue? DINOCO BLUE! [continues chuckling]</t>
  </si>
  <si>
    <t xml:space="preserve"> In your dreams, Thunder.</t>
  </si>
  <si>
    <t xml:space="preserve"> Yeah, right. Thunder? What's he talkin' about, "Thunder"?</t>
  </si>
  <si>
    <t xml:space="preserve"> You know, 'cause thunder always comes after... Lightning! [poses to the crowd] Pew, ka-ka-pow!</t>
  </si>
  <si>
    <t xml:space="preserve"> Who here knows about the pa-thunder thing?</t>
  </si>
  <si>
    <t>Bruiser Bukowski</t>
  </si>
  <si>
    <t xml:space="preserve"> No, I didn't.</t>
  </si>
  <si>
    <t>Cameramen</t>
  </si>
  <si>
    <t xml:space="preserve"> [The crowd then tries to take pictures of McQueen posing his flashing bolt sticker to them] McQueen! That's right, right in the lens. Show us the bolt! Show me the bolt, baby! Smile, McQueen! Show me the bolt, McQueen! That's it!</t>
  </si>
  <si>
    <t>Tex</t>
  </si>
  <si>
    <t xml:space="preserve"> [Electronic music plays as the screen shows some cars entering the Dinoco tent, and some others chattering as they take pictures of the Dinoco Girls on stage. Then it shows Tex Dinoco, The King and Lynda Weathers] Oh, we that was one close finish. You sure made Dinoco proud. Thank you, King.</t>
  </si>
  <si>
    <t>The King</t>
  </si>
  <si>
    <t xml:space="preserve"> Well, Tex, you've been good to me all these years. It's the least I could do.</t>
  </si>
  <si>
    <t>Lynda Weathers</t>
  </si>
  <si>
    <t xml:space="preserve"> Whatever happens, you're winner to me, you old daddy rabbit.</t>
  </si>
  <si>
    <t xml:space="preserve"> Thanks, dear. We wouldn't be nothing without you.</t>
  </si>
  <si>
    <t>[The screen shows McQueen behind the winner's circle, posing his lightning bolt sticker to the crowd. Mia and Tia rush towards McQueen and greet him.]</t>
  </si>
  <si>
    <t xml:space="preserve"> I'm Mia.</t>
  </si>
  <si>
    <t>Tia</t>
  </si>
  <si>
    <t xml:space="preserve"> I'm Tia.</t>
  </si>
  <si>
    <t xml:space="preserve"> We're like your biggest fans! Ka-chow! [they flash McQueen with their headlights]</t>
  </si>
  <si>
    <t xml:space="preserve"> I love being me! [Then two police officers come up to move Mia and Tia away.]</t>
  </si>
  <si>
    <t>[Mia and Tia hide their headlights embarrassedly]</t>
  </si>
  <si>
    <t>Security</t>
  </si>
  <si>
    <t xml:space="preserve"> Okay, girls, that's it.</t>
  </si>
  <si>
    <t xml:space="preserve"> We love you, Lightning!</t>
  </si>
  <si>
    <t xml:space="preserve"> I love you more!</t>
  </si>
  <si>
    <t>[McQueen laughs, and blows a kiss to Mia and Tia. Then The King comes up.]</t>
  </si>
  <si>
    <t xml:space="preserve"> Hey, buddy. You're one gutsy racer.</t>
  </si>
  <si>
    <t xml:space="preserve"> Oh, hey, Mr. The King.</t>
  </si>
  <si>
    <t xml:space="preserve"> You got more talent in one lugnut than a lotta cars has got in their whole body.</t>
  </si>
  <si>
    <t xml:space="preserve"> Really? Oh, that...</t>
  </si>
  <si>
    <t xml:space="preserve"> But you're stupid.</t>
  </si>
  <si>
    <t xml:space="preserve"> Excuse me?</t>
  </si>
  <si>
    <t xml:space="preserve"> This ain't a one-man deal, kid. You need to wise-up and get yourself a good crew chief and a good team. And you ain't gonna win unless you got good folks behind you, [his voice dwindles as McQueen looks towards the Dinoco stage] and you let them do their job, like they should. Like I tell the boys at the shop...</t>
  </si>
  <si>
    <t xml:space="preserve"> [to himself] A good team, Yeah.</t>
  </si>
  <si>
    <t>[Electronic music plays as McQueen daydreams of being sponsored by Dinoco. It shows him with a trophy and two Dinoco Girls beside him, with one of the girls kissing him on the cheek. Then it shows his paint being changed to blue, removing his decals and replacing the Rust-eze logo with Dinoco's. It shows the text saying "The new face of Dinoco", and changing the text "The King" to a logo of McQueen with the text "Lightning McQueen". It then shows McQueen posing in a studio. Then it shows McQueen on the covers of some magazines, and then it shows him with Mia and Tia in Dinoco paint on a red carpet being surrounded by a cheering crowd. Then it shows the text "Lightning McQueen is Lightning Storm". It shows some people being attacked by some giant robots with bodies shaped like spark plugs. One person, who gets zapped by a robot's laser, does the Wilhelm scream as he turns to dust. McQueen is flying in the air, and shoots missiles at the robots. Then the screen shows McQueen with Mia and Tia around the crowd from on the red carpet, which McQueen signs his tire marks on the Walk of Fame. Then it shows him inside a building near the Hollywood Sign, which he is between Mia and Tia painted gold. Both Mia and Tia repeatedly kiss McQueen on the sides. Then his daydream ends as the screen shows the present day.]</t>
  </si>
  <si>
    <t xml:space="preserve"> [to McQueen] If you figure that out, you just gonna be OK.</t>
  </si>
  <si>
    <t xml:space="preserve"> [McQueen clears throat] Oh, yeah, that is spectacular advice. Thank you, Mr. The King! Oh!</t>
  </si>
  <si>
    <t xml:space="preserve"> [on speakers] Ladies and gentlemen, for the first time in Piston Cup history...</t>
  </si>
  <si>
    <t xml:space="preserve"> [revving his engine] A rookie has won the Piston Cup. [He rushes towards the winner's circle and already poses for the cameramen] YES!!</t>
  </si>
  <si>
    <t xml:space="preserve"> [on speakers] ...we have a 3-way tie!</t>
  </si>
  <si>
    <t>[McQueen was shocked at this. The crowd then cheers and flash their cameras as confetti is shot. Then The King and Chick come onto the stage slowly]</t>
  </si>
  <si>
    <t xml:space="preserve"> [laughs] Hey, McQueen, that must be really embarrassing. But I wouldn't be worry about it, because I didn't do it! [laughing]</t>
  </si>
  <si>
    <t xml:space="preserve"> Piston Cup officials have determined that a tiebreaker race between the three leaders will be held in California in one week.</t>
  </si>
  <si>
    <t xml:space="preserve"> Well, thank you! Thanks to all of you out there! Thank you! [whispering to McQueen] Hey, rook, first one to California gets Dinoco all to himself. [screaming to the crowd] Ah! No, not me! No, you rock, and you know that!</t>
  </si>
  <si>
    <t>[Then the screen shows fireworks exploding in the sky as a blimp named Al Oft watches from above]</t>
  </si>
  <si>
    <t>Al Oft</t>
  </si>
  <si>
    <t xml:space="preserve"> Oh, yeah! Whoo!</t>
  </si>
  <si>
    <t xml:space="preserve"> [The scene shows McQueen driving at the trailer parking lot, as he is headed towards his team trailer's parking space. Some pitties are seen loading their racer's tires onto their team trailer, including a Tank Coat pitty named Jerry Drivechain.] [mimicking Chick] "First one to California gets Dinoco all to himself." Oh, we'll see who gets there first, Chick. [McQueen turns right to his team trailer's parking space, only to find out it isn't there.] Huh?</t>
  </si>
  <si>
    <t xml:space="preserve"> Hey, kid! Congrats on the tie.</t>
  </si>
  <si>
    <t xml:space="preserve"> I don't wanna talk about it. Come on, let's go, Mack. Saddle up. What'd you do with my trailer?</t>
  </si>
  <si>
    <t xml:space="preserve"> I parked it at your sponsor's tent.</t>
  </si>
  <si>
    <t xml:space="preserve"> Gotta make your personal appearance.</t>
  </si>
  <si>
    <t xml:space="preserve"> No, no! No, no, no, no, no, no! [The screen then shows a Rust-eze commercial featuring Lightning McQueen on a TV screen inside the Rust-eze tent] Yes, yes, yes! Lightning McQueen here. And I use Rust-eze Medicated Bumper Ointment, new rear end formula! Nothing soothes rusty bumper like Rust-ezzzzzeeee. [A picture of a Rust-eze container moves across the rear bumper of a rusty car named Jonathan Wrenchworths. As the container moves, Jonathan's bumper becomes shiny. A text appears saying "Actual results may take up to 36 weeks."] Wow! Look at that shine! Use Rust-eze and you too can look like me! Ka-chow!</t>
  </si>
  <si>
    <t>Rusty</t>
  </si>
  <si>
    <t xml:space="preserve"> [The commercial ends, and the screen zooms out to show the rusty cars in the Rust-eze tent. On the stage was the founder brothers Rusty and Dusty Rust-eze laughing] I met this car from Swampscott. He was so rusty he didn't even cast a shadow. [laughs]</t>
  </si>
  <si>
    <t>Dusty</t>
  </si>
  <si>
    <t xml:space="preserve"> You could see his dirty undercarriage. [He crowd laughs, the screen zooms out to show McQueen and Mack outside the tent entrance which has two McQueen cardboard cut-outs. McQueen was hiding behind one of them]</t>
  </si>
  <si>
    <t xml:space="preserve"> [exclaims disgusted] I hate rusty cars! This is not good for my image!</t>
  </si>
  <si>
    <t xml:space="preserve"> [to McQueen] They did give you your big break. Besides, it's in your contract.</t>
  </si>
  <si>
    <t xml:space="preserve"> [to Mack] Oh, will you stop please? Just go get hooked up.</t>
  </si>
  <si>
    <t xml:space="preserve"> Winter is a grand old time.</t>
  </si>
  <si>
    <t xml:space="preserve"> Of this there are no ifs or buts. [While Dusty and Rusty are talking, McQueen is hiding behind a cardboard cut-out as he makes his way through the tent]</t>
  </si>
  <si>
    <t xml:space="preserve"> But remember, all that salt and grime...</t>
  </si>
  <si>
    <t xml:space="preserve"> Can rust your bolts and freeze your...</t>
  </si>
  <si>
    <t xml:space="preserve"> [The cardboard cut-out falls down, exposing McQueen to the rusty cars] Hey, look! There he is! [The rusty cars in the crowd then turn towards McQueen] Our almost champ! Victory ran to your rear end in here, kid.</t>
  </si>
  <si>
    <t>Rusty car 1</t>
  </si>
  <si>
    <t xml:space="preserve"> Lightning McQueen, you are wicked fast!</t>
  </si>
  <si>
    <t>J. Shoesteer</t>
  </si>
  <si>
    <t xml:space="preserve"> That race was a pisser!</t>
  </si>
  <si>
    <t xml:space="preserve"> Yeah, you were booking, McQueen!</t>
  </si>
  <si>
    <t xml:space="preserve"> Give me a little room, guys.</t>
  </si>
  <si>
    <t>Fred</t>
  </si>
  <si>
    <t xml:space="preserve"> You're my hero, Mr. McQueen!</t>
  </si>
  <si>
    <t xml:space="preserve"> Yes, I know! [laughs as he reads Fred's name on his license plate] Fred, Fred, thank you!</t>
  </si>
  <si>
    <t xml:space="preserve"> He knows my name! HE KNOWS MY NAME!</t>
  </si>
  <si>
    <t>[his front bumper falls off, Dusty and Rusty laughs]</t>
  </si>
  <si>
    <t xml:space="preserve"> Lookin' good, Freddie! [McQueen's and then get on the stage.]</t>
  </si>
  <si>
    <t xml:space="preserve"> Thanks to you, Lightning, we had a banner year!</t>
  </si>
  <si>
    <t xml:space="preserve"> We might clear enough to buy you some headlights.</t>
  </si>
  <si>
    <t xml:space="preserve"> Are you saying he doesn't have headlights?</t>
  </si>
  <si>
    <t xml:space="preserve"> That's what I'm tellin' ya. It's just stickers!</t>
  </si>
  <si>
    <t xml:space="preserve"> Well, ya know, race cars don't need headlights, because the track is always lit.</t>
  </si>
  <si>
    <t xml:space="preserve"> Yeah, well, so is my brother, but he still needs headlights. [crowd laughs]</t>
  </si>
  <si>
    <t xml:space="preserve"> [Does a forced laughter]</t>
  </si>
  <si>
    <t xml:space="preserve"> Ladies and gentlemen, Lightning McQueen!</t>
  </si>
  <si>
    <t>[A spotlight shines on McQueen as the rusty cars remain silent with crickets chirping]</t>
  </si>
  <si>
    <t xml:space="preserve"> [off-screen] Free bird!</t>
  </si>
  <si>
    <t xml:space="preserve"> You know, the Rust-eze Medicated Bumper Ointment team ran a great race today. And remember, with a little Rust-eze... [whispers to himself] And an insane amount of luck, [to the rusty cars] you too can look like me... Ka-chow!</t>
  </si>
  <si>
    <t xml:space="preserve"> [The rusty cars cheer as McQueen drives to his trailer] Hey, kid.</t>
  </si>
  <si>
    <t xml:space="preserve"> We love ya. And we're looking forward to another great year. Just like this year! [One of the brothers laughs as McQueen poses himself with a smile as the trailer door closes to show a picture of the same pose]</t>
  </si>
  <si>
    <t xml:space="preserve"> Not on your life. [Mack drives away]</t>
  </si>
  <si>
    <t xml:space="preserve"> Don't drive like my brother!</t>
  </si>
  <si>
    <t xml:space="preserve"> Oh yeah, don't drive like my brother!</t>
  </si>
  <si>
    <t xml:space="preserve"> California, here we come!</t>
  </si>
  <si>
    <t xml:space="preserve"> Dinoco, here we come. </t>
  </si>
  <si>
    <t>[The screen cuts to Mack exiting the Motor Speedway of the South and driving along the Interstate 40 to Los Angeles. Later, the screen shows Mack making faces with his reflection on the back of a tanker truck. A car named Bertha Butterswagon becomes confused by this. Then, the screen pans beside some telephone poles, where the birds from For the Birds are seen chirping. The screen then resumes to showing Mack progressing on his journey.]</t>
  </si>
  <si>
    <t xml:space="preserve"> [The song ends in the evening, of that same day. The camera cuts to McQueen being massaged by brushes inside his trailer as the phone rings.] Oh... Oh, I needed this... [presses a button in order to answer the phone call, which deactivate the brushes as they go into the trailer's roof] Hello?</t>
  </si>
  <si>
    <t>Harv</t>
  </si>
  <si>
    <t xml:space="preserve"> [on the phone] Is this Lightning McQueen, the world's fastest racing machine?</t>
  </si>
  <si>
    <t xml:space="preserve"> Is this Harv, the world's greatest agent?</t>
  </si>
  <si>
    <t xml:space="preserve"> [on the phone] And it is such a honor to be your agent and it almost hurts to take 10% of your winnings and merchandising and ancillary rights in perpetuity anyway. What a race! Hot champ?! I did-- I didn't see it, but I heard you were great.</t>
  </si>
  <si>
    <t xml:space="preserve"> [presses a button in order to change the TV channel as it shows the 3-way tie of the previous race] Um... Thanks, Harv.</t>
  </si>
  <si>
    <t xml:space="preserve"> [on the phone] Listen, they're giving you 20 tickets for the tiebreaker thing in Cali. I'll pass 'em on to your friends. You shoot me the names. You let Harv rock it for you, alright, baby?</t>
  </si>
  <si>
    <t xml:space="preserve"> Right! Friends! Yes, there's, um... [thinks]</t>
  </si>
  <si>
    <t xml:space="preserve"> [to McQueen] [on the phone] OK, I get it, Mr. Popular, so many friends you can't even narrow it down, hey, when you get to town, you better make time for your best friend. Gotta break bread with your mishpocheh here</t>
  </si>
  <si>
    <t xml:space="preserve"> Yeah, yeah, that would be great! We should totally...</t>
  </si>
  <si>
    <t xml:space="preserve"> [on the phone] OK, I gotta jump, kid. L-Let me know how it goes. I'm out.</t>
  </si>
  <si>
    <t xml:space="preserve"> [The phone call ends. McQueen sighs] [A minivan melodically honks his horn at Mack] What?! A minivan?! [on radio] Oh, come on, Mack, you're in the slow lane, this is Lightning McQueen you're haulin' here!</t>
  </si>
  <si>
    <t xml:space="preserve"> Just stoppin' off for a quick breather, kid. Old Mack needs a rest. [switches from the middle lane to the right lane in order to rest at the Top Down Truckstop]</t>
  </si>
  <si>
    <t xml:space="preserve"> Absolutely not. We're driving straight to all night till we get to California, we agreed to it!</t>
  </si>
  <si>
    <t xml:space="preserve"> [switches back from the right lane to the middle lane] All night?! May I remind you, federal DOT regs sta-</t>
  </si>
  <si>
    <t xml:space="preserve"> Come on, I need to get there before Chick get hang with Dinoco.</t>
  </si>
  <si>
    <t xml:space="preserve"> [sighs as he sees some trucks sleeping at the Top Down Truckstop] All those sleeping trucks! [on radio] Hey, kid, I don't know if I can make it.</t>
  </si>
  <si>
    <t xml:space="preserve"> Oh, sure you can, Mack. Look, it'll be easy, I'll stay up with you!</t>
  </si>
  <si>
    <t xml:space="preserve"> [to McQueen] All night?</t>
  </si>
  <si>
    <t xml:space="preserve"> All night long.</t>
  </si>
  <si>
    <t>[Later that night, McQueen is sleeping. McQueen snores]</t>
  </si>
  <si>
    <t>[The screen shows Mack, who is trying to stay awake. His engine slows down as his eyes start to shut. Mack snores, wakes up, gasps and blubbers, grunts as he tries to keep his eyes open. But they close again. Mack snores, and then wakes up, gasps and blubbers for about 5 seconds, and tries to keep his eyes open]</t>
  </si>
  <si>
    <t>[Rap music is heard as the screen shows close-ups of the Delinquent Road Hazards as they race through the Interstate. DJ is shown playing a song called Rollin' in the Rearview. Wingo is shown opening his shades. The screen cuts to all four Delinquent Road Hazards as they overtake two cars who angrily honk their horns at them, they later overtake a pickup truck named Duff Wrecks as he angrily scoffs at the four. Snot Rod sniffes two times and finally sneezes, causing him to reach his top speed and catch up to the trio as they all approach Mack. DJ drives to the right lane, Wingo and Boost drive to the left lane, and Snot Rod stays behind Mack. Wingo turns on his neon lights as he notices his reflection coming from Lightning's trailer, he proceeds to chuckle afterwards. Boost and DJ both drive in front of Mack, who is trying his best to stay awake.]</t>
  </si>
  <si>
    <t>Boost</t>
  </si>
  <si>
    <t xml:space="preserve"> Hey, yo, DJ!</t>
  </si>
  <si>
    <t>DJ</t>
  </si>
  <si>
    <t xml:space="preserve"> What up?!</t>
  </si>
  <si>
    <t xml:space="preserve"> We got ourselves a nodder!</t>
  </si>
  <si>
    <t xml:space="preserve"> [chuckles, Boost drives onto the right lane, while DJ drives onto the middle lane that Mack is on. DJ then plays the song Songbird.]</t>
  </si>
  <si>
    <t xml:space="preserve"> Pretty music. [falls asleep and snores]</t>
  </si>
  <si>
    <t xml:space="preserve"> Yo, Wingo! Lane change, man! [pushes Mack onto the left lane towards Wingo, pushes Mack back towards Boost]</t>
  </si>
  <si>
    <t>Wingo</t>
  </si>
  <si>
    <t xml:space="preserve"> [chuckles] Right back at ya! [chuckles]</t>
  </si>
  <si>
    <t>Snot Rod</t>
  </si>
  <si>
    <t xml:space="preserve"> Yeah!</t>
  </si>
  <si>
    <t xml:space="preserve"> [purposefully speeds in front of Mack] Oops! I missed!</t>
  </si>
  <si>
    <t xml:space="preserve"> You goin' on vacation? [laughs]</t>
  </si>
  <si>
    <t xml:space="preserve"> [The four cars laugh as Mack, who is still sleeping, drives into some pebbles. The vibration of the pebbles cause McQueen to move slightly forward as he is still sleeping. One of Lightning's bobble heads falls from the trailer's shelf and on top of the button that opens the trailer's door. The pebbles' vibration continue to make McQueen move slightly forward to the trailer's door, which is pressing on the ground and causing sparks to appear. Wingo chuckles and Snot Rod begins to sniff]</t>
  </si>
  <si>
    <t xml:space="preserve"> Oh no, Snot Rod!</t>
  </si>
  <si>
    <t xml:space="preserve"> He's gonna blow!</t>
  </si>
  <si>
    <t xml:space="preserve"> [Boost, Wingo and DJ drive away as Snot Rod is still besides Mack and about to sneeze.] Ah...ah...ah...achoo!!!</t>
  </si>
  <si>
    <t xml:space="preserve"> [Snot Rod sneezes and drives away, Mack wakes up startled] GESUNDHEIT! Whoa, one should never drive while drowsy.</t>
  </si>
  <si>
    <t>[McQueen falls off his trailer and into the highway. The trailer's door closes. The sounds of tires squealing and horns honking are heard as cars avoid to hit McQueen, who is still sleeping. McQueen wakes up, a truck's horn is heard as he slowly starts to approach McQueen, who is quick enough to dodge him. He later proceeds to dodge an SUV while driving on the wrong side of the road. Just then, three trucks are seen on each lane of the road honking their horns at McQueen, who quickly swerves off the road and into a bush.]</t>
  </si>
  <si>
    <t xml:space="preserve"> Mack! [McQueen drives back on to the road, nearly hitting a car in the process. McQueen speeds up and overtakes some cars while trying to find Mack.] Mack! [He then notices a fleet of trucks in front of him. He drives faster, trying to find which truck is Mack.] Mack! Hey, Mack! Mack! [He notices a red truck with yellow lights exiting the highway and driving to another road nearby, thinking that it is Mack.] Mack! Mack, wait for me! [His engine is heard revving as he turns onto the same road that the truck is driving along. His tires squeal as he slides onto the road.] Mack! [The truck, whose face is not seen properly, drives through a level crossing without barriers. Afterwards, the bell starts to ring as the pair of antique "upper-quadrant" wigwag crossing signals wave. McQueen notices this and looks to his left only to find out a train named Trev Diesel is incoming. McQueen reaches his top speed as the train angrily blasts his horn at him. Both Trev and McQueen approach the level crossing. McQueen quickly jumps over the level crossing before the train could hit him.] Mack! Mack! [McQueen slowly approaches the truck, who is slowing down at a 3-way junction.] Mack! Mack... ...wait up! [coughs] Mack. Mack! Mack! [McQueen notices that the truck has a lightning bolt design on his sides, however, he then realizes that the truck is not Mack, but a Peterbilt named Jerry Recycled Batteries] What? You're not Mack.</t>
  </si>
  <si>
    <t>Jerry Recycled Batteries</t>
  </si>
  <si>
    <t xml:space="preserve"> Mack?! I ain't no Mack, I'm a Peterbilt for dang sake! [Jerry drives away] Turn on your lights, you moron!</t>
  </si>
  <si>
    <t xml:space="preserve"> Mack... The Interstate.</t>
  </si>
  <si>
    <t>[McQueen reverses and drives to the left lane, forgetting that he was actually on the right road to the Interstate before turning to the wrong road. The screen moves to show that he is actually on Route 66, then it cuts to an aerial view of him racing along the road. He then drives past a billboard where Sheriff was sleeping, however, he suddenly wakes up due to McQueen's loud engine]</t>
  </si>
  <si>
    <t>Sheriff</t>
  </si>
  <si>
    <t xml:space="preserve"> [gasps] Not in my town, you don't. [chases after McQueen with his siren wailing]</t>
  </si>
  <si>
    <t xml:space="preserve"> [notices Sheriff] Oh, no. Oh, maybe he can help me! [Suddenly, Sheriff is heard backfiring. McQueen thinks that Sheriff was shooting at him.] He's shootin' at me! Why is he shooting at me?</t>
  </si>
  <si>
    <t xml:space="preserve"> [backfiring] I haven't gone this fast in years. [Sheriff grunts as he backfires again] I'm gonna blow a gasket or somethin'.</t>
  </si>
  <si>
    <t xml:space="preserve"> Serpentine, serpentine, serpentine!</t>
  </si>
  <si>
    <t xml:space="preserve"> [noticing McQueen doing serpentine] What in the blue blazes?! Crazy hot-rodder! [he continues to chase after McQueen as his siren are still wailing.]</t>
  </si>
  <si>
    <t>[The scene cuts to Radiator Springs, with the song My Heart Would Know by Hank Williams playing. It shows a montage of the characters in their everydays. Some bugs are heard buzzing as they get attracted by the lights of Flo's V8 Caf√©. Guido tries to keep a tire upright on top of another tire lying flat on the ground, which a sign being blown by the breeze keeps tilting it. Then it shows the statue of Stanley, which Red the fire truck is seen watering flowers around it. Lizzie is seen sleeping outside her curio shop. Ramone, Flo, Sarge and Fillmore are seen at Flo's V8 Caf√© as Fillmore and Sarge are both watching the traffic light blinking from yellow to yellow.]</t>
  </si>
  <si>
    <t>Fillmore</t>
  </si>
  <si>
    <t xml:space="preserve"> I'm tellin' ya, man, every third blink is slower.</t>
  </si>
  <si>
    <t>Sarge</t>
  </si>
  <si>
    <t xml:space="preserve"> The sixties weren't good to you, were they? [Fillmore, Sarge and Ramone hear backfiring noises and they look up into the distance to figure it out what that was. The scene then goes to McQueen's still being chased by Sheriff as he sees Radiator Springs in the distance.]</t>
  </si>
  <si>
    <t xml:space="preserve"> What? That's not the Interstate! [Suddenly, Sheriff backfires again. Lightning is startled by this and drives into a lane full of traffic cones] Ow, ow, ow, ow! [McQueen then drives off the road, and comes across a giant cone. He screams, tries to get back on the road, but is then caught by a fence filled with barbed wires.] Ow! [McQueen looks at a sign pointing to the left and saying "DRIVE THRU", so, he follows the sign. ]</t>
  </si>
  <si>
    <t xml:space="preserve"> I'm not the only seeing this, right?</t>
  </si>
  <si>
    <t>[McQueen races past Flo's V8 Caf√© and accidentally knocks down a tower of oil cans in the process.]</t>
  </si>
  <si>
    <t xml:space="preserve"> Incoming!</t>
  </si>
  <si>
    <t xml:space="preserve"> Whoa, man.</t>
  </si>
  <si>
    <t xml:space="preserve"> No! [Sarge, Fillmore and Ramone drive out of the way. The barbed wire hits Ramone and slightly scratches his paint job. Guido hides behind a stack of tires.]</t>
  </si>
  <si>
    <t>Ramone</t>
  </si>
  <si>
    <t xml:space="preserve"> Hey, you scratched my paint!</t>
  </si>
  <si>
    <t xml:space="preserve"> Whoa, whoa, whoa, whoa!</t>
  </si>
  <si>
    <t>[McQueen accidentally knocks down Luigi and Guido's stack of tires]</t>
  </si>
  <si>
    <t>Luigi</t>
  </si>
  <si>
    <t xml:space="preserve"> My tires!</t>
  </si>
  <si>
    <t>[He drives along the main road towards the courthouse, with tires all over his body. McQueen spits out a tire from his mouth. Red gasps and hides inside the building, McQueen spots Stanley's statue and quickly makes his way around it, killing Red's flowers in the process. However, the barbed wire gets stuck around the statue. McQueen notices this and reverses as hard as he can in order to be free from the statue. With his tires squealing and the barbed wire vibrating, he successfully manages to be free from the statue, as it flies up in the air. Suddenly, the statue lands in front of him, startles him, and the statue's pole start to tear and destroy the road apart. Flo, Ramone, Sarge and Fillmore watch McQueen tear the road in shock and anger. The statue continues to destroy the road apart, when it suddenly goes off road and splits a ramp in half. The ramp made the statue fly into the air, where it got stuck on some telephone wires. McQueen grunts and struggles to drive forward as he is also stuck, suddenly, the telephone wires pull McQueen backwards and launch the statue of Stanley into the air once again.]</t>
  </si>
  <si>
    <t xml:space="preserve"> Fly away, Stanley. Be free!</t>
  </si>
  <si>
    <t>[Red gasps as the statue flies towards him, and quickly hides back into the courthouse, the statue unexpectedly lands back on its original place without damage. Red witnesses the miracle in shock. The music resumes as Sheriff slowly approaches McQueen, who is hanging nose down from the telephone wires.]</t>
  </si>
  <si>
    <t xml:space="preserve"> Boy, you're in a heap of trouble. [McQueen sighs and passes out from exhaustion.]</t>
  </si>
  <si>
    <t xml:space="preserve"> [The next day, we see cameramen at the Los Angeles International Speedway watching Mack arrive.] We're live at the Los Angeles International Speedway as the first competitor, Lightning McQueen, is arriving at the track.</t>
  </si>
  <si>
    <t xml:space="preserve"> [The photographers are heard talking as they all surround Mack.] He's here! Is it true he's gonna pose for Car girl? Lightning, what's your strategy? [Lightning's trailer door opens revealing that there is nobody inside, the cameramen all gasp]</t>
  </si>
  <si>
    <t xml:space="preserve"> What? Did I forget to wipe my mud flaps?</t>
  </si>
  <si>
    <t>[The words "LIGHTNING MCQUEEN MISSING" are shown on-screen]</t>
  </si>
  <si>
    <t>[Mack drives to Lightning's trailer, only to find out that his racer is nowhere to be seen]</t>
  </si>
  <si>
    <t>News</t>
  </si>
  <si>
    <t xml:space="preserve"> McQueen's driver arrived in California, but McQueen was missing. Race car Lightning McQueen was reported missing. McQueen is scheduled to race in an unprecedented... [Dusty and Rusty are surrounded by many cameramen] Sponsor stated they have no idea where he is.</t>
  </si>
  <si>
    <t>Chuki</t>
  </si>
  <si>
    <t>Junior</t>
  </si>
  <si>
    <t xml:space="preserve"> I just hope Lightning's okay, I'd sure hate to see anything bad happen to him.</t>
  </si>
  <si>
    <t>Jay Limo</t>
  </si>
  <si>
    <t xml:space="preserve"> I don't know what's harder to find, Lightning McQueen or a crew chief who'll work for him!</t>
  </si>
  <si>
    <t>Sven</t>
  </si>
  <si>
    <t xml:space="preserve"> [German accent] Lightning McQueen must be found at all costs!</t>
  </si>
  <si>
    <t>[The scene cuts to the RSN studio, where Chuck Manifold is reporting on Lightning's disappearance. In the background, there are many clips of the Dinoco 400 playing at the same time, all of these clips prominently feature McQueen.]</t>
  </si>
  <si>
    <t>Chuck Manifold</t>
  </si>
  <si>
    <t>[A picture of Mack near Lightning's trailer appears on-screen, this time, there is a giant question mark in the middle of the picture.]</t>
  </si>
  <si>
    <t xml:space="preserve"> [The screen shows McQueen waking up at the Radiator Springs Municipal Impound, later that morning as he starts to regain consciousness.] [McQueen sighs] Oh, boy. Oh... Where am I?</t>
  </si>
  <si>
    <t>[McQueen sees a rusty tow truck watching him sleep.]</t>
  </si>
  <si>
    <t>Mater</t>
  </si>
  <si>
    <t xml:space="preserve"> Mornin', sleepin' beauty! [McQueen screams the screen then shows from McQueen's point of view as he wakes up. We see Mater outside the impound gate. Mater chuckling.] Boy, I was wonderin' when you was gonna wake up!</t>
  </si>
  <si>
    <t xml:space="preserve"> Take whatever you want! Just don't hurt me! [McQueen tries to reverse, then he felt a bump and heard a thud. He notices a parking boot on his tire, which it moves ahead as his tire was moving backwards.] The parking boot? Why do I have a parking boot on? [The screen zooms out to show our heroes in the impound.] What's going on here?! Please!</t>
  </si>
  <si>
    <t xml:space="preserve"> [McQueen tries to push the parking boot back, but it wouldn't go underneath his tire. Mater chuckles] You're funny, I like you already. My name's Mater.</t>
  </si>
  <si>
    <t xml:space="preserve"> Mater?</t>
  </si>
  <si>
    <t xml:space="preserve"> Yeah, like "tuh-mater", but without the "tuh"! What's your names?</t>
  </si>
  <si>
    <t xml:space="preserve"> Do you don't know my name?</t>
  </si>
  <si>
    <t xml:space="preserve"> Um, no, I know your name, is your name "Mater" too?</t>
  </si>
  <si>
    <t xml:space="preserve"> What?! Look, I need to get to California as fast as possible, where am I?</t>
  </si>
  <si>
    <t xml:space="preserve"> Where are you?! Shoot! You're in Radiator Springs! The cutest little town in Carburetor County. [looks around to see a few old buildings]</t>
  </si>
  <si>
    <t xml:space="preserve"> Oh, great. Just great!</t>
  </si>
  <si>
    <t xml:space="preserve"> Well, if you think that's great, you should see the rest of the town.</t>
  </si>
  <si>
    <t xml:space="preserve"> You know? I'd love to see the rest of the town! So if you could just open the gate, take this boot off, you and me, we go cruisin', check out the local scene---</t>
  </si>
  <si>
    <t xml:space="preserve"> Dad-gum! [gets ready to press the button for the gate]</t>
  </si>
  <si>
    <t xml:space="preserve"> How'd that be, Tuhmater? [about to press the button]</t>
  </si>
  <si>
    <t xml:space="preserve"> Cool!</t>
  </si>
  <si>
    <t xml:space="preserve"> MATER! [Mater then stops, and reverses as Sheriff arrives. McQueen then frown and some members of then feel sorry for Mater while some of them look confused.] What did I tell you about talkin' to the accused?!</t>
  </si>
  <si>
    <t xml:space="preserve"> To not to.</t>
  </si>
  <si>
    <t xml:space="preserve"> [presses the button to open the gate] Well, quit yer yappin' and tow this delinquent road hazard to traffic court.</t>
  </si>
  <si>
    <t xml:space="preserve"> [Mater whispering to McQueen's] Well, we'll talk later, Mater. [chuckles as he gets behind McQueen] "Later, Mater." That's funny! [McQueen screams. He uses his tow hook to grab McQueen's undercarriage]</t>
  </si>
  <si>
    <t xml:space="preserve"> [Then the screen skips to show the Radiator Springs Courthouse &amp; Fire Department from outside as Sheriff's voice is heard.] The Radiator Springs Traffic Court will come to order!</t>
  </si>
  <si>
    <t xml:space="preserve"> [Then the screen shows inside the building as McQueen and Mater enter the courtroom, which most of the other Radiator Springs residents were inside and were angry with McQueen for what he have done from that night.] Hey, you scratched my paint! I oughta take a blowtorch to you, man!</t>
  </si>
  <si>
    <t xml:space="preserve"> [Then the screen shows McQueen as he moves his tire up while getting pushed by Mater into the courtroom to the accused space.] You broke-a the road! You a very bad car!</t>
  </si>
  <si>
    <t xml:space="preserve"> Fascist!</t>
  </si>
  <si>
    <t xml:space="preserve"> Commie!</t>
  </si>
  <si>
    <t xml:space="preserve"> [to Sheriff] Officer, talk to me, babe. How long is this gonna take? I gotta get to California, pronto.</t>
  </si>
  <si>
    <t xml:space="preserve"> Where's your lawyer?</t>
  </si>
  <si>
    <t xml:space="preserve"> [scoffs] I don't know. Tahiti maybe. He's got a timeshare there.</t>
  </si>
  <si>
    <t xml:space="preserve"> When a defendant has no lawyer, the court will assign one to him. [to the other residents] Hey! Anyone wanna be his lawyer? [All of the residents move back, except Mater.]</t>
  </si>
  <si>
    <t xml:space="preserve"> Shoot, I'll do it, Sheriff!</t>
  </si>
  <si>
    <t>[Mater moves beside McQueen]</t>
  </si>
  <si>
    <t xml:space="preserve"> All rise! The Honorable Doc Hudson presidin'.</t>
  </si>
  <si>
    <t xml:space="preserve"> [Ramone moves his body up from his tires] Show Off.</t>
  </si>
  <si>
    <t xml:space="preserve"> May Doc have mercy on your soul.</t>
  </si>
  <si>
    <t>[The door bangs as Doc Hudson comes in, which the screen shows him from his side as he drives to his bench. McQueen gasps as he hears the door bang]</t>
  </si>
  <si>
    <t>Doc Hudson</t>
  </si>
  <si>
    <t xml:space="preserve"> Alright, I wanna know who's responsible for wreckin' my town, Sheriff. I wanna his hood on a platter! I'm gonna put him in jail till he rots! No, check that. [McQueen gulps. He gets on some ramps that move him up to the top of his bench] I'm gonna put him in jail till the jail rots on top of him, and then I'm gonna move him to a new jail and let that jail rot. I'm-- [notices McQueen, as McQueen does a nervous grin] Throw him outta here, Sheriff. I want him outta my courtroom. I want him outta our town! Case dismissed.</t>
  </si>
  <si>
    <t xml:space="preserve"> Yes!</t>
  </si>
  <si>
    <t xml:space="preserve"> Boy, I'm purty good at this lawyerin' stuff.</t>
  </si>
  <si>
    <t>Sally</t>
  </si>
  <si>
    <t xml:space="preserve"> [Then the door opens as Sally appears.] Sorry, I'm late, your honor!</t>
  </si>
  <si>
    <t xml:space="preserve"> [McQueen and turn around to see her, which McQueen instantly falls in love with her.] [to himself McQueen whispers] Holy porsche! She's gotta be from my attorney's office! [Sally then drives into the courtroom as McQueen turn back to the front.] [to Sally] Hey, thanks for comin', we're all set. He's letting me go.</t>
  </si>
  <si>
    <t xml:space="preserve"> [stops, and turns to McQueen] He's letting you go?</t>
  </si>
  <si>
    <t xml:space="preserve"> Yeah, your job's pretty easy today. All you have to do now is stand there and let me look at you. Listen, I'm gonna cut to the chase. Me, you, dinner. [reflects sunlight on his bolt sticker] Ka-chow! [The reflected sunlight shines on Sally's eyes; Sally groans, grunts] I know, I get that reaction a lot. I create feelings in others that they themselves don't understand. [stops reflecting sunlight, revs his engine. Sally groans] Oh, I'm sorry. Did I scare you?</t>
  </si>
  <si>
    <t xml:space="preserve"> Well, a little bit, but I'll be alright.</t>
  </si>
  <si>
    <t xml:space="preserve"> OK, I'm gonna go talk to the judge.</t>
  </si>
  <si>
    <t xml:space="preserve"> Do what you gotta do, baby. Oh, but listen, be careful. Folks around here are not firing on all cylinders, if you know what I mean.</t>
  </si>
  <si>
    <t xml:space="preserve"> [Then we see Mater, who is trying to reflect sunlight on his wing mirror like what McQueen did with his bolt sticker earlier.] Ka-ching! [Then the sunlight goes into his eyes.] [Mater groans]</t>
  </si>
  <si>
    <t xml:space="preserve"> [to McQueen] I'll keep that in mind. [to Mater] Hey, there, Mater.</t>
  </si>
  <si>
    <t xml:space="preserve"> Howdy, Sally. [Then McQueen's smile turn to frown.]</t>
  </si>
  <si>
    <t xml:space="preserve"> Hi, folks! [to the other Radiator Springs residents, drives to Doc]</t>
  </si>
  <si>
    <t>Folks</t>
  </si>
  <si>
    <t xml:space="preserve"> Good morning, Sally!</t>
  </si>
  <si>
    <t xml:space="preserve"> [to Mater] Do you know her?</t>
  </si>
  <si>
    <t xml:space="preserve"> She's the town attorney and my fiancee.</t>
  </si>
  <si>
    <t xml:space="preserve"> What?</t>
  </si>
  <si>
    <t xml:space="preserve"> [chuckling, smacks McQueen with his tire] I'm just kiddin'. She just likes me for my body.</t>
  </si>
  <si>
    <t xml:space="preserve"> What do you want, Sally?</t>
  </si>
  <si>
    <t xml:space="preserve"> [Sally sighs] Come on, make this guy fix the road. The town needs this.</t>
  </si>
  <si>
    <t xml:space="preserve"> No. I know his type. Race car. That's the last thing this town needs.</t>
  </si>
  <si>
    <t xml:space="preserve"> OK, I didn't wanna have to do this, Doc. But you leave me no choice. [to the other citizens] Fellow citizens, you're all aware of our town's proud history.</t>
  </si>
  <si>
    <t xml:space="preserve"> [to himself] Here she goes again.</t>
  </si>
  <si>
    <t xml:space="preserve"> Radiator Springs, the glorious jewel strung on the necklace of Route 66, the mother road! It is our job and our pleasure to take care of the travelers on our stretch of that road.</t>
  </si>
  <si>
    <t xml:space="preserve"> [in voice] Travelers? What travelers?</t>
  </si>
  <si>
    <t xml:space="preserve"> [in voice] Ignore him.</t>
  </si>
  <si>
    <t xml:space="preserve"> But how, I ask you, are we to care for those travelers if there is no road for them to drive on? [to Luigi] Luigi, what do you have at your store?</t>
  </si>
  <si>
    <t xml:space="preserve"> Tires.</t>
  </si>
  <si>
    <t xml:space="preserve"> And if no one can get to you?</t>
  </si>
  <si>
    <t xml:space="preserve"> I won't sell any.... tires. I will lose everything!</t>
  </si>
  <si>
    <t xml:space="preserve"> Flo, what do you have at your store?</t>
  </si>
  <si>
    <t>Flo</t>
  </si>
  <si>
    <t xml:space="preserve"> I have gas. Lotsa gas! [Mater and Ramone laugh on a joke with gasoline and gas from farts]</t>
  </si>
  <si>
    <t xml:space="preserve"> OK, boys, stay with me. And, and, Flo, what'll happen if no one can come to your station to buy gas?</t>
  </si>
  <si>
    <t xml:space="preserve"> I'll go outta business and we'll have to leave town!</t>
  </si>
  <si>
    <t xml:space="preserve"> And what's gonna happen to all of us if Flo leaves town and closes her station?</t>
  </si>
  <si>
    <t xml:space="preserve"> Without gas, we're done for!</t>
  </si>
  <si>
    <t>Lizzie</t>
  </si>
  <si>
    <t xml:space="preserve"> So, don't you think the car responsible should fix our road?</t>
  </si>
  <si>
    <t xml:space="preserve"> The only guy strong enough to fix that road is Big Al!</t>
  </si>
  <si>
    <t xml:space="preserve"> Lizzie, the guy left, like, 15 years ago.</t>
  </si>
  <si>
    <t xml:space="preserve"> Then why are you bringing him up, you lemon?</t>
  </si>
  <si>
    <t xml:space="preserve"> Oh, he can do it. He's got the horsepower. So, what do you want him to do?</t>
  </si>
  <si>
    <t xml:space="preserve"> Fix the road!</t>
  </si>
  <si>
    <t xml:space="preserve"> Because we are a town worth fixing!</t>
  </si>
  <si>
    <t xml:space="preserve"> Yeah! [all cheering]</t>
  </si>
  <si>
    <t xml:space="preserve"> [honks his own horn, which represents banging a hammer] Order in the court! Seems like my mind has been changed for me.</t>
  </si>
  <si>
    <t xml:space="preserve"> No.</t>
  </si>
  <si>
    <t xml:space="preserve"> Nice rulin'.</t>
  </si>
  <si>
    <t xml:space="preserve"> [groans to Sally] I am so not take you to dinner.</t>
  </si>
  <si>
    <t xml:space="preserve"> [giggles] That's OK, Stickers. You can take Bessie.</t>
  </si>
  <si>
    <t xml:space="preserve"> Oh, man, you got to work with Bessie, I'd give my left 2-Lug Nuts for somethin' like that!</t>
  </si>
  <si>
    <t xml:space="preserve"> Bessie? Who's Bessie?</t>
  </si>
  <si>
    <t>[The screen then skips to outside, where we see Bessie, who is a road-paving machine that is not a living vehicle. Tar is heard gurgling. Doc is next to her, with McQueen and Mater.]</t>
  </si>
  <si>
    <t xml:space="preserve"> This here is Bessie, finest Road-Pavin' Machine ever built. [to McQueen] I'm hereby sentencing you to community service. You're gonna fix the road under my supervision.</t>
  </si>
  <si>
    <t xml:space="preserve"> WHAT?! This place is crazy!</t>
  </si>
  <si>
    <t xml:space="preserve"> [whispers to McQueen] Hey, I know this may be a bad time right now, but you owe me $32,000 in legal fees.</t>
  </si>
  <si>
    <t xml:space="preserve"> [to McQueen] So we're gonna hitch you up to sweet Bessie, and you're gonna pull her nice.</t>
  </si>
  <si>
    <t xml:space="preserve"> You gotta be kidding me!</t>
  </si>
  <si>
    <t xml:space="preserve"> [to McQueen] You start there where the road begins, [drives to where the road begins from the courthouse] you finish down there where the road ends.</t>
  </si>
  <si>
    <t xml:space="preserve"> [Mater get onto the road, facing towards the end of the town, and has a long swirly crack. McQueen moves his tire up, and moves himself forward so he can move with his parking boot still on. Mater looking at the damaged road] HOLY SHOOT!!!</t>
  </si>
  <si>
    <t xml:space="preserve"> Whoa, whoa, whoa! How long is this gonna take?!</t>
  </si>
  <si>
    <t xml:space="preserve"> Well, fella does it right, should take him about 5-days.</t>
  </si>
  <si>
    <t xml:space="preserve"> 5-days? But I should be in California schmoozin' Dinoco right now!</t>
  </si>
  <si>
    <t xml:space="preserve"> Then if I were you, I'd quit yappin' and start workin'! Hook him up, Mater.</t>
  </si>
  <si>
    <t xml:space="preserve"> Okay-dokey. [Mater tries to get McQueen's parking boot off as watched him do that. Mater groaning. Finally, McQueen's boot comes off. Suddenly, he quickly move away and into the distance.]</t>
  </si>
  <si>
    <t xml:space="preserve"> FREEDOM!!!!</t>
  </si>
  <si>
    <t xml:space="preserve"> [Doc crossly looked at Mater, who was shocked.] Maybe I should've hooked him up to Bessie...and then...then took the boot off. [looks at the team]</t>
  </si>
  <si>
    <t>[Then the screen shows McQueen driving away from Radiator Springs, even driving past a billboard saying "Leaving so soon?"]</t>
  </si>
  <si>
    <t xml:space="preserve"> WHOO-HOO! Goodbye, Radiator Springs, and goodbye, Bessie! California, here I come! Yeah! Oh, fell that wind! Yes! [Sheriff but then, he start sputtering.] No, no, no, no! Outta gas? How can I be outta gas?</t>
  </si>
  <si>
    <t xml:space="preserve"> [He stopped near the other billboard, where Sheriff and Sally are.] [laughs] Boy, we ain't as dumb as you think we are.</t>
  </si>
  <si>
    <t xml:space="preserve"> [sputtering] But, but, but how did...? How did--? You--?</t>
  </si>
  <si>
    <t xml:space="preserve"> We siphoned your gas while you were passed out, [reflects sunlight on her wing mirror] KA-CHOW! [McQueen getting hit in the eyes by the reflected sunlight] [McQueen groans] [Sheriff laughing]</t>
  </si>
  <si>
    <t xml:space="preserve"> [The screen shows the traffic light, as its amber light continues blinking. Then we see Sheriff driving to Flo's V8 Cafe, where Fillmore and Sarge are standing.] Gentlemen.</t>
  </si>
  <si>
    <t xml:space="preserve"> [The gas station bell dings.] Sheriff.</t>
  </si>
  <si>
    <t xml:space="preserve"> Hey, Sheriff.</t>
  </si>
  <si>
    <t xml:space="preserve"> [Then the screen shows Luigi and Guido at Luigi's Casa Della Tires as they are arguing about where some tires were put at the moment and before. Red is watering some flowers there.] Why the tires are here?</t>
  </si>
  <si>
    <t>Guido</t>
  </si>
  <si>
    <t xml:space="preserve"> [speaking Italian] Sono sempre stati qui.</t>
  </si>
  <si>
    <t xml:space="preserve"> They were better well before.</t>
  </si>
  <si>
    <t xml:space="preserve"> Stai sempre a parlare.</t>
  </si>
  <si>
    <t xml:space="preserve"> Guido!</t>
  </si>
  <si>
    <t xml:space="preserve"> [to Red] Red, can you move over? I want to get look at that sexy hot rod.</t>
  </si>
  <si>
    <t xml:space="preserve"> [While Lizzie was talking, Red stops watering. Then we see McQueen pulling Bessie slowly along the road between the many old closed shops, laying out tar behind Bessie. Mater was standing on the sidewalk and the whole of are with him.] Ya know, I used to be a purty good whistler. I can't do it now of course, on account of sometimes I get fluid built up in my engine block, but Doc said he's gonna fix it dough. He can fix about anything. That's why we made him the judge. Boy, you shoulda heard me on "giddy-up, oom papa mow mow." Now, I'm not one to brag, but people come purty far to see me get low on the mow-mow.</t>
  </si>
  <si>
    <t xml:space="preserve"> [Then a bubble of tar comes out from one of Bessie's pipes, pops, and a little slob of tar lands on McQueen's right bolt sticker.] [McQuen gasps] Aw, man, that's just great!</t>
  </si>
  <si>
    <t xml:space="preserve"> Hey, what's wrong?</t>
  </si>
  <si>
    <t xml:space="preserve"> My lucky sticker's all dirty.</t>
  </si>
  <si>
    <t xml:space="preserve"> [groans] That ain't nothin', I'll clean it for ya! [Mater snorts, and hacks]</t>
  </si>
  <si>
    <t xml:space="preserve"> No, no, no! That wouldn't be necessary. [notices Red the fire truck, who was watering the same flowers at Luigi's store] Hey! Hey, big fella! Yeah, you in the red! [sees McQueen, and stops watering] I could use a little hose down. Help me wash this off. [But Red instead leaves nervously, pushing the flowers away.] What, where's he goin'?</t>
  </si>
  <si>
    <t xml:space="preserve"> Oh, he's still a little bit shy, and he hates you for killin' his flowers.</t>
  </si>
  <si>
    <t xml:space="preserve"> I shouldn't have to put up with this! I'm a precision instrument of speed and aerodynamics!</t>
  </si>
  <si>
    <t xml:space="preserve"> You hurt your what?</t>
  </si>
  <si>
    <t xml:space="preserve"> I'm a very famous race car!</t>
  </si>
  <si>
    <t>[Then Luigi and Guido come over.]</t>
  </si>
  <si>
    <t xml:space="preserve"> You are a famous race car? A real race car?</t>
  </si>
  <si>
    <t xml:space="preserve"> Yes, I'm a real race car. What do you think? Look at me.</t>
  </si>
  <si>
    <t xml:space="preserve"> I have followed racin' my entire life of my whole life!</t>
  </si>
  <si>
    <t xml:space="preserve"> Then you know who I am. I'm Lightning McQueen.</t>
  </si>
  <si>
    <t xml:space="preserve"> Lightning McQueen!</t>
  </si>
  <si>
    <t xml:space="preserve"> YES! YES!</t>
  </si>
  <si>
    <t xml:space="preserve"> I must scream it to the world! My excitement from the top of someplace very high! Do you know many Ferraris?</t>
  </si>
  <si>
    <t xml:space="preserve"> No, no, no. They race on the European circuit. I'm in the Piston Cup! [Then we see Luigi and Guido, who are now frowning.] What?</t>
  </si>
  <si>
    <t xml:space="preserve"> Luigi follow only the Ferraris.</t>
  </si>
  <si>
    <t>[Luigi and Guido then drive back to their store. McQueen then gets saddened at not being known because of Luigi watching just the Ferrari racing.]</t>
  </si>
  <si>
    <t xml:space="preserve"> Is that what I think it is? [The camera then shows Van and Minny in the distance, driving towards the town.]</t>
  </si>
  <si>
    <t xml:space="preserve"> Customers. Customers! Customers, everyone! Customers! Okay!</t>
  </si>
  <si>
    <t xml:space="preserve"> Customers?</t>
  </si>
  <si>
    <t xml:space="preserve"> [Then, as Sally is talking, we see Luigi and Guido hearing Sally and are glad. Ramone then moves his body up. Mater gasps and drives to the crossroad. Sarge and Fillmore start driving to their stores.] All right, everybody calm down for a long time. Just remember what we rehearsed. Make sure your "Open, please come in" signs are out. And you all know what to do. All right, nobody panics. Here we go! [drives towards Van and Minny. The camera then shows Van and Minny driving along the road, as they are lost trying to find the Interstate.]</t>
  </si>
  <si>
    <t>Minny</t>
  </si>
  <si>
    <t xml:space="preserve"> Van, I just don't see any on-ramp anywhere.</t>
  </si>
  <si>
    <t>Van</t>
  </si>
  <si>
    <t xml:space="preserve"> Minny, I know exactly where we are.</t>
  </si>
  <si>
    <t xml:space="preserve"> Yeah, we're in the middle of nowhere.</t>
  </si>
  <si>
    <t xml:space="preserve"> Honey, please.</t>
  </si>
  <si>
    <t>[Then Sally appears in front of them.]</t>
  </si>
  <si>
    <t xml:space="preserve"> Hello. Welcome to Radiator Springs, gateway to Ornament Valley. Legendary for it's quality service and friendly hospitality. How can we help you?</t>
  </si>
  <si>
    <t xml:space="preserve"> We don't need anything, thank you very much. [drives past Sally, to Van]</t>
  </si>
  <si>
    <t xml:space="preserve"> Whoa, honey ask her direction to the Interstate. [drives along, while Sally follows. As Van and Minny drive along the road, they drive alongside the bumps caused by Stanley's statue.]</t>
  </si>
  <si>
    <t xml:space="preserve"> There's no need to ask for directions. Minny, I know exactly where we're going.</t>
  </si>
  <si>
    <t xml:space="preserve"> [to Sally] He did the same thing on our trip to Shakopee. You know, we were headed over there for the Crazy Days, and we...</t>
  </si>
  <si>
    <t xml:space="preserve"> [chuckles] OK, OK. Really. We're just peachy, OK?</t>
  </si>
  <si>
    <t xml:space="preserve"> What you really need is the sweet taste of my homemade, organic fuel.</t>
  </si>
  <si>
    <t xml:space="preserve"> [chuckles] No, it doesn't agree with my tank.</t>
  </si>
  <si>
    <t xml:space="preserve"> We're just tryin' to find the Interstate.</t>
  </si>
  <si>
    <t xml:space="preserve"> Good to see you, Soldier! Come on by Sarge's Surplus Hut for all your government surplus needs.</t>
  </si>
  <si>
    <t xml:space="preserve"> Oh, honey, surplus!</t>
  </si>
  <si>
    <t xml:space="preserve"> I think we have too much surplus.</t>
  </si>
  <si>
    <t xml:space="preserve"> I do have a map over the Cozy Cone Motel. And if you do stay, we offer a free Lincoln Continental breakfast.</t>
  </si>
  <si>
    <t xml:space="preserve"> Honey, she's got a map.</t>
  </si>
  <si>
    <t xml:space="preserve"> I don't need a map! I have the GPS. Never need a map again, thank you.</t>
  </si>
  <si>
    <t xml:space="preserve"> How 'bout somethin' to drink? Stop at Flo's V8 Cafe. Finest fuel on Route 66.</t>
  </si>
  <si>
    <t xml:space="preserve"> No, we just top off.</t>
  </si>
  <si>
    <t xml:space="preserve"> [juggles tires while Luigi is talking, and ends with most of them in a pile with one standing up on top] And if you need tires, stop by Luigi's Casa Della Tires, home of the Leaning Tower of Tires.</t>
  </si>
  <si>
    <t xml:space="preserve"> But you do need a paint job man. Ramone will paint you up right. Hey, anything you want! You know, like a flame job.</t>
  </si>
  <si>
    <t xml:space="preserve"> No, thanks...</t>
  </si>
  <si>
    <t xml:space="preserve"> Maybe ghost flames! You like old school pinstripin'? Von Dutch style ha? [lifts his rear end up in front in Van and Minny gasping]</t>
  </si>
  <si>
    <t xml:space="preserve"> Oh, honey, look. Von Dutch.</t>
  </si>
  <si>
    <t xml:space="preserve"> [laughs] OK, now. [chuckles, and starts to drive away along with Minny] We're gonna be going now, OK? [Then Lizzie puts a bumper sticker attached to her tire onto Van's rear bumper. Van grunts and turns around towards Lizzie]</t>
  </si>
  <si>
    <t xml:space="preserve"> [laughing] A little somethin' to remember us by, OK?</t>
  </si>
  <si>
    <t xml:space="preserve"> [laughs] OK! [drives away along with Minny]</t>
  </si>
  <si>
    <t xml:space="preserve"> Come back soon, OK? I mean, you know where we are! [giggles] Tell your friends!</t>
  </si>
  <si>
    <t xml:space="preserve"> [Then the camera does a close-up of the bumper sticker, which shows Willy's Butte and a message saying "Nice Butte - Radiator Springs", and zooms out. Van chuckles] OK! Yes. You bet.</t>
  </si>
  <si>
    <t xml:space="preserve"> Thanks again, folks. Bye-bye now.</t>
  </si>
  <si>
    <t xml:space="preserve"> Psst! Psst! Hey! Hey, hey,hey! I know how to get to the Interstate!</t>
  </si>
  <si>
    <t xml:space="preserve"> Oh, do ya?</t>
  </si>
  <si>
    <t xml:space="preserve"> Minny, no.</t>
  </si>
  <si>
    <t xml:space="preserve"> Yeah, yeah,yeah. No, not really. But listen. I'm Lightning McQueen, the famous race car. I'm being held heren against my will. [Van then grins as Minny smiles at McQueen.] And I need you to call my team, so they can rescue me, and get me to California in time for me to win The Piston Cup. Do you understand?</t>
  </si>
  <si>
    <t>[Van and Minny just stand for about three seconds of silence. Then their locks beep, their smiles turn to frowns, and they just leave.]</t>
  </si>
  <si>
    <t xml:space="preserve"> No, no, no, no, no! No, It's the truth! I'm tellin' you! You gotta help me! Don't leave me here!! I'm in hillbilly hell!! My IQ's dropping by the second!! I'M BECOMING ONE OF 'EM!!!</t>
  </si>
  <si>
    <t xml:space="preserve"> [Van and Minny disappear as McQueen yells, and "them" is echoed. Sally sighs, and then talks to the other residents] OK, don't worry. They know where we are now. They're gonna tell their friends. You'll see.</t>
  </si>
  <si>
    <t>Radio</t>
  </si>
  <si>
    <t xml:space="preserve"> And we'll be back for our Hank Williams marathon...</t>
  </si>
  <si>
    <t xml:space="preserve"> That's good. [as the other residents drive away]</t>
  </si>
  <si>
    <t xml:space="preserve"> [through the radio] ...after a Piston Cup update. Still no sign of Lightning McQueen. Meanwhile, Chick Hicks arrived in California and today became the first car to spend practice time on the track.</t>
  </si>
  <si>
    <t xml:space="preserve"> [through the radio] Yeah, well it's just nice to get out here before the other competitors. Ya know, get a head start. Gives me an edge.</t>
  </si>
  <si>
    <t>[McQueen is then shocked as Chick talks. Electronic music plays as he daydreams of Chick instead being sponsored by Dinoco. First, we see Chick in front of Dinoco's stage touching Tex Dinoco with his tire, as the camera zooms out to show them and the Dinoco gang at the Los Angeles International Speedway laughing. Then we see Chick overtaking The King in the race, as The King is shocked, as he overtakes The King. Chick then crosses the finish line, and we then see him with his trophy and two Dinoco girls beside him. Then it shows his paint being changed to blue, removing most of his decals and replacing the Hostile Tank over Bank logo with Dinoco's. It shows the text saying "The new face of" above Chick and Tex before the text "Dinoco" covers the other text. Then the screen shows the text "The King" changing to a logo of Chick with the text "Chick" and zooming out to show the Dinoco helicopter Rotor Turbo sky winking on top of the stage with pictures of Chick all over it along with his name and the text "Chick likes Dinoco". It then shows Chick posing in the same studio as with McQueen in his previous daydream. Then it shows Chick on the covers of the same magazines, and then it shows him with Mia and Tia in Dinoco paint on the same red carpet being surrounded by the same cheering crowd. Then it shows the text "Chick Thunder Hicks". It shows Chick flying through the air. Then the screen shows two magnets pulled together and the text "Chick Magnet" Then it shows Chick inside the same building near the Hollywood Sign, which he is between Mia and Tia painted gold. Mia and Tia chatter and giggle and then we see Mia and Tia pulled towards Chick like a magnet.]</t>
  </si>
  <si>
    <t xml:space="preserve"> Yeah! Hey, McQueen... Eat your heart out.</t>
  </si>
  <si>
    <t xml:space="preserve"> [Then McQueen's daydream ends as the screen shows the present day. McQueen gasps] Oh! Mater, let me get this straight. I can go when this road is done. That's the deal, right?</t>
  </si>
  <si>
    <t xml:space="preserve"> That's what they done did said.</t>
  </si>
  <si>
    <t xml:space="preserve"> OK. Outta my way. I got a road to finished. [The screen then zooms in on two "End Construction Zone" signs in the distance. McQueen grunts and revs his engine. McQueen starts to move at his normal speed. Bits of tar come out of Bessie as McQueen drives faster. Mater is then shocked at seeing him move.]</t>
  </si>
  <si>
    <t xml:space="preserve"> [Then the camera shows inside Doc Hudson's office as Mater comes in] He's done!</t>
  </si>
  <si>
    <t xml:space="preserve"> Done?</t>
  </si>
  <si>
    <t xml:space="preserve"> [nobs his face] Ahmhm.</t>
  </si>
  <si>
    <t xml:space="preserve"> It's only been an hour.</t>
  </si>
  <si>
    <t>[Then we see McQueen at the end of the construction zone, glad at laying tar across the whole road as the other residents are standing in front of him and looking shocked. Bessie groans]</t>
  </si>
  <si>
    <t xml:space="preserve"> I'm done. Look, I'm finished. Just say thank you, and I'll be on my way. That's all I gotta say.</t>
  </si>
  <si>
    <t xml:space="preserve"> [Then the camera moves up into the air and shows the new road which now looks incredibly bumpy and sloppy. Mater is seen beside it in the distance.] WHOO HOO! I'm the first one on the new road! UH OH! [drives onto the road, and vibrates as he moves over the bumpy tar, and several objects fall off him] It rides purty smooth. [continues vibrating]</t>
  </si>
  <si>
    <t xml:space="preserve"> It looks awful!</t>
  </si>
  <si>
    <t xml:space="preserve"> Well, it matches the rest of the town.</t>
  </si>
  <si>
    <t xml:space="preserve"> Oh!</t>
  </si>
  <si>
    <t>[Red blubbers, sobs, and drives away]</t>
  </si>
  <si>
    <t xml:space="preserve"> Red?</t>
  </si>
  <si>
    <t>[Red continues sobbing, and disappears as he drives around the impound, knocking over a pile of tires. Sally then Angrily turns to McQueen.]</t>
  </si>
  <si>
    <t xml:space="preserve"> Who do you think you are?</t>
  </si>
  <si>
    <t xml:space="preserve"> Look! Doc said when I finish, I could go! That was the deal!</t>
  </si>
  <si>
    <t xml:space="preserve"> [driving up] The deal was you fix the road, not make it worse. Now, scrape it off! Start over again.</t>
  </si>
  <si>
    <t xml:space="preserve"> Hey, look, grandpa, I'm not a bulldozer. I'm a race car.</t>
  </si>
  <si>
    <t xml:space="preserve"> Ho,ho,ho! Is that right? Then why don't we just have a little race? Me and you.</t>
  </si>
  <si>
    <t xml:space="preserve"> [chuckles] Me and you. Is that a joke?</t>
  </si>
  <si>
    <t xml:space="preserve"> If you win, you go and I fix the road. If I win, you do the road my way.</t>
  </si>
  <si>
    <t xml:space="preserve"> Doc, what're you doin'?</t>
  </si>
  <si>
    <t xml:space="preserve"> [laughs] I don't mean to be rude here Doc, but you probably go zero to sixty in like what? Three-point-five years?</t>
  </si>
  <si>
    <t xml:space="preserve"> Then I reckon you ain't got nothin' to worry about.</t>
  </si>
  <si>
    <t xml:space="preserve"> You know what old timer? That's a wonderful idea. Let's race.</t>
  </si>
  <si>
    <t>[Then the screen shows the sky, and moves down to show McQueen and Doc Hudson on a dirt road near which is a rock resembling the landmark of and a classic Pontiac hood ornament. Sheriff is front of them, telling them the rules. The other Radiator Springs residents and the whole of are seen attending. Luigi and Guido are wearing Ferrari merchandise, excited with watching a race. Luigi is waving a Ferrari flag on his antenna. McQueen is making small jumps to the left and right, and stretching his tires.]</t>
  </si>
  <si>
    <t xml:space="preserve"> Gentlemen, this will be a one-lap race. You will drive to Willy's Butte, go around Willy's Butte and come back. There will be no bumpin', no cheatin', no spittin', no bittin', no road rage, no maimin', no oil slickin', no pushin', no shovin', no back-stabbin', no road-hoggin' and no lollygaggin'.</t>
  </si>
  <si>
    <t xml:space="preserve"> [whispering] Speed. I'm speed. Float like a Cadillac, sting like a Beemer.</t>
  </si>
  <si>
    <t xml:space="preserve"> [laughing] My friend Guido, he dream to give a real race car a pit stop!</t>
  </si>
  <si>
    <t xml:space="preserve"> [turns up] Pit stop!</t>
  </si>
  <si>
    <t xml:space="preserve"> [groans, chuckles] The race is only one lap, guys. Uno lappo! [Luigi's smile then turns to a frown, while Guido is still shaking happily.] Don't need any help. I work solo mio.</t>
  </si>
  <si>
    <t xml:space="preserve"> Fine. Race your way. [drives away to join the others, Guido is still standing there shaking happily.]</t>
  </si>
  <si>
    <t xml:space="preserve"> No pit stoppo. Comprendo?</t>
  </si>
  <si>
    <t xml:space="preserve"> OK. [drives away to join the others]</t>
  </si>
  <si>
    <t xml:space="preserve"> Gentlemen. Start your engines!</t>
  </si>
  <si>
    <t>[Doc Hudson starts his engine, which sputters, and smoke puffs out of his tailpipe. Then McQueen revs his engine furiously.]</t>
  </si>
  <si>
    <t xml:space="preserve"> Hijole! Check that out!</t>
  </si>
  <si>
    <t xml:space="preserve"> Whoa.</t>
  </si>
  <si>
    <t xml:space="preserve"> Emm, emm.</t>
  </si>
  <si>
    <t xml:space="preserve"> Great idea, Doc. Now the road will never get done.</t>
  </si>
  <si>
    <t xml:space="preserve"> Luigi? [then he joins the others as Luigi drives onto the road with his Ferrari flag to start the race.]</t>
  </si>
  <si>
    <t xml:space="preserve"> [chuckling] On your mark, get set. Uno for the money, due for the show, tre to get ready, and quattro to... [While Luigi is talking, the screen does a closeup of McQueen and Doc's eyes. McQueen's eyes move towards Doc, whose eyes look furious. Luigi as McQueen revs his engine] I can't believe it... [waves his flag] Go!! [McQueen then starts off, and races towards Willy's Butte and leaving a pile of dust. Luigi laughs]</t>
  </si>
  <si>
    <t xml:space="preserve"> Yee ha! Ha ha ha!</t>
  </si>
  <si>
    <t xml:space="preserve"> Yeah.</t>
  </si>
  <si>
    <t xml:space="preserve"> Huh? [As the dust clears, we see that Doc is still there, not moving.] Doc, the flag means go. Remember the flag. Here we go. Go. [But Doc is still not moving.]</t>
  </si>
  <si>
    <t xml:space="preserve"> Um... Doc, what are you doin', man?</t>
  </si>
  <si>
    <t xml:space="preserve"> Oh, dear. It would seem I'm off to a poor start. Well, better late than never. Come on, Mater. Might need a little help.</t>
  </si>
  <si>
    <t xml:space="preserve"> Um, okay. [drives alongside Doc]</t>
  </si>
  <si>
    <t xml:space="preserve"> You got your tow cable?</t>
  </si>
  <si>
    <t xml:space="preserve"> [showing his tow cable] Well, yeah. I always got my tow cable. Why?</t>
  </si>
  <si>
    <t xml:space="preserve"> Oh, just in case.</t>
  </si>
  <si>
    <t>[Then we see McQueen driving around the first curve, and towards the final turn. His front wheels turn left, but he then gets shocked as instead of going left, he went right, fell off the side and towards a cactus patch in the valley.]</t>
  </si>
  <si>
    <t xml:space="preserve"> [screams] AH, OW, OW, OW, OW, NO, NO, NO, NO, NO, NO, NO!!! [hits the cacti]</t>
  </si>
  <si>
    <t xml:space="preserve"> Oh, man! Ow!</t>
  </si>
  <si>
    <t xml:space="preserve"> Whoa. Bad trip, man.</t>
  </si>
  <si>
    <t xml:space="preserve"> [McQueen tries to reverse out of the cactus, but he couldn't budge. Then Doc and Mater turn up to the cliff.] Hey! Was that floatin' like a Cadillac or was that stingin' like a Beemer? I'm confused.</t>
  </si>
  <si>
    <t xml:space="preserve"> [chuckles]</t>
  </si>
  <si>
    <t xml:space="preserve"> You drive like you fix roads. [McQueen's frowns angrily] Lousy! [to Mater] Have fun fishin', Mater. [drives off]</t>
  </si>
  <si>
    <t xml:space="preserve"> [Mater swings his tow cable, and throws his hook towards McQueen, which it grabs onto his rear end. McQueen gasps and Mater then pulls McQueen out of the cactus.]</t>
  </si>
  <si>
    <t xml:space="preserve"> I'm startin' to think he knowed you was gonna crash!</t>
  </si>
  <si>
    <t xml:space="preserve"> [as he gets pulled up the side of the valley] Thank you, Mater. Thank you.</t>
  </si>
  <si>
    <t>[Then the screen shows McQueen scraping the tar off the road with a shovel, as the other residents and watch him.]</t>
  </si>
  <si>
    <t xml:space="preserve"> I can make a little turn on dirt. You think? [grunts as he scrapes another bit of tar] No. And now I'm a day behind. I'm never gonna get outta here!</t>
  </si>
  <si>
    <t xml:space="preserve"> Hey, ese! You need a new paint job, man!</t>
  </si>
  <si>
    <t xml:space="preserve"> No, thank you.</t>
  </si>
  <si>
    <t xml:space="preserve"> How 'bout some organic fuel?</t>
  </si>
  <si>
    <t xml:space="preserve"> That freak juice?</t>
  </si>
  <si>
    <t xml:space="preserve"> Pass.</t>
  </si>
  <si>
    <t xml:space="preserve"> Whoo! Watchin' him is makin' me thirsty. [to Mater] Anybody else want somethin' to drink?</t>
  </si>
  <si>
    <t xml:space="preserve"> Nah, not me, Flo. I'm on one of 'em there special diets. [a few bits of spit comes out of him as he says "special"] I'm a precisional instrument of speed and air-matics.</t>
  </si>
  <si>
    <t xml:space="preserve"> [chuckles] Music. Sweet music. [drives into his building]</t>
  </si>
  <si>
    <t xml:space="preserve"> Maybe this wasn't such a good idea.</t>
  </si>
  <si>
    <t xml:space="preserve"> Radiator Springs, a happy place!!</t>
  </si>
  <si>
    <t>Bessie</t>
  </si>
  <si>
    <t xml:space="preserve"> [clucking] [Sally drives into her building at the Cozy Cone Motel as the rest of all go into their tents to try to get some sleep despite fart noises and McQueen's very loud complaining]</t>
  </si>
  <si>
    <t xml:space="preserve"> [Then another slop of tar lands on McQueen.] Whoa, OK, Bessie you think that funny?! Great!! I'm talkin' to Bessie now!! I'm talkin' to Bessie!!!</t>
  </si>
  <si>
    <t xml:space="preserve"> [Then the screen shows the next morning, and moves down to Sally exiting her building and the whole of all coming out of their tents, all dressed in their regular outfits. Then, they all hear Mater, who is heard laughing and cheering.]</t>
  </si>
  <si>
    <t xml:space="preserve"> Wow! [She and the team then went to the crossroad, to which it is then shown that there is flat tarmac on the part of the road from the courthouse to the end of the crossroad. Mater driving around on the tarmac]</t>
  </si>
  <si>
    <t xml:space="preserve"> Mornin', Sally! Hey, look at this here fancy new road that Lightnin' McQueen done just made!</t>
  </si>
  <si>
    <t xml:space="preserve"> Yeah! [sighs and moves his front back down]</t>
  </si>
  <si>
    <t xml:space="preserve"> Oh, Ramone, Mama ain't seen you that low in years.</t>
  </si>
  <si>
    <t xml:space="preserve"> I haven't seen a road like this in years.</t>
  </si>
  <si>
    <t xml:space="preserve"> Well, then let's cruise, baby.</t>
  </si>
  <si>
    <t xml:space="preserve"> Low and slow.</t>
  </si>
  <si>
    <t xml:space="preserve"> [speaking Italian] E Bellissima! It's beautiful! Guido, look, it's a like it was paved by angels. Oh!!</t>
  </si>
  <si>
    <t xml:space="preserve"> Oh, I tell you what. I bet even the roads on the moon ain't this smooth.</t>
  </si>
  <si>
    <t xml:space="preserve"> Doc, look at this! Shoulda tossed him into the cactus a lot sooner, huh?</t>
  </si>
  <si>
    <t xml:space="preserve"> Well, he ain't finished yet. Still got a long way to go.</t>
  </si>
  <si>
    <t>[Sally, Doc and then turn around, as we notice that McQueen still has the pave the rest of the road. Then the screen shows all of the other residents driving on the tarmac. Luigi is being towed by Mater.]</t>
  </si>
  <si>
    <t xml:space="preserve"> Guido, look at Luigi! [Mater lets go, and Luigi slides across the tarmac at the crossroad. Luigi driving back and forth once across the tarmac, Luigi chuckling] This is fantastico!</t>
  </si>
  <si>
    <t xml:space="preserve"> That looks like fun! Mater, I got dibs, next turn!</t>
  </si>
  <si>
    <t xml:space="preserve"> Hey, Luigi, this new road makes your place look like a dump.</t>
  </si>
  <si>
    <t xml:space="preserve"> [groans] That crazy old devil woman. [sighs as he and Guido get shocked at the look of their store] She's right!</t>
  </si>
  <si>
    <t xml:space="preserve"> [shrieks and sliding along the tarmac and back the other way]</t>
  </si>
  <si>
    <t xml:space="preserve"> Huh! That punk actually did a good jab. [noticing Bessie on the other road] Well, now... where the hack is he? [Then the screen shows Lightning McQueen in the desert driving on the same dirt road used for the race track. Doc then comes to Sheriff, who was watching McQueen.] Sheriff! Is he makin' another run for it?</t>
  </si>
  <si>
    <t xml:space="preserve"> No, no. He ran outta asphalt in the middle of the night, asked me if he could come down here. All he's tryin' to do is make that there turn.</t>
  </si>
  <si>
    <t xml:space="preserve"> [slides off the track and onto the dirt] NO NO NO NO! Aw, great! [Doc laughs and driving back onto the track] Perfect turns on every track I've ever raced on.</t>
  </si>
  <si>
    <t xml:space="preserve"> Sheriff, why don't you go get yourself a quart of oil at Flo's. I'll keep an eye on him.</t>
  </si>
  <si>
    <t xml:space="preserve"> Well, thanks, Doc. I've been feelin' a quart low. [drives back to Radiator Springs]</t>
  </si>
  <si>
    <t>[We then see McQueen again, with his engine revs as he still tries to make the final turn. But again, he slides off the track onto the dirt.]</t>
  </si>
  <si>
    <t xml:space="preserve"> AAH!!!!!</t>
  </si>
  <si>
    <t>[His side moves towards the camera, which dust fills the screen. When it clears, we see McQueen with a tumbleweed on his head and McQueen spits dust out. Doc then appears in front of him as he moves the tumbleweed off.]</t>
  </si>
  <si>
    <t xml:space="preserve"> This ain't asphalt, son. This is dirt.</t>
  </si>
  <si>
    <t xml:space="preserve"> Oh, great. What do you want? You hear to gloat? [drives past slowly]</t>
  </si>
  <si>
    <t xml:space="preserve"> You don't have three-wheel brakes, so you gotta pitch it hard, break it loose and then just drive it with the throttle. Give it too much, you'll be outta the dirt and into the tulips.</t>
  </si>
  <si>
    <t xml:space="preserve"> [turns around] So you're a judge, a doctor and a racing expert.</t>
  </si>
  <si>
    <t xml:space="preserve"> I'll put it simple. If you goin' hard enough left, you'll find yourself turnin' right.</t>
  </si>
  <si>
    <t xml:space="preserve"> Ooh, right, that makes perfect sense. Turn right to go left! Yes! Thank you! Or should I say, "No thank you"? Because in Opposite World, maybe that really means, "Thank you"! [his smile turns to a frown, then he starts his engine and drives off, McQueen scoffs] Crazy grandpa car. What an idiot!</t>
  </si>
  <si>
    <t xml:space="preserve"> [groans as he then drives away slowly back to Radiator Springs with his feelings hurt by McQueen.]</t>
  </si>
  <si>
    <t>[Then we see McQueen driving around the first corner, and he looks towards Doc driving off.]</t>
  </si>
  <si>
    <t xml:space="preserve"> Turn right to go left. [to Doc, drives away slowly back to Radiator Springs] Mm... [He moves his front wheels right, but he then suddenly went right.] OH! [He then drives off the side, stays still in midair for a second, and falls down into the valley.] WHOA! [McQueen winds up in another cactus patch] OW! Oh, that-- [Then, a cactus falls and crashes on top of McQueen.] OW!!!!</t>
  </si>
  <si>
    <t>[The screen shows McQueen, covered with little bits of cactus around him, as he continues pulling Bessie along the road, while "Find Yourself" is playing.]</t>
  </si>
  <si>
    <t xml:space="preserve"> Turn right to go left. Guess what. I tried it. You know what? This crazy thing happened... I went right!</t>
  </si>
  <si>
    <t xml:space="preserve"> You keep talkin' to yourself, people'll think you crazy!</t>
  </si>
  <si>
    <t xml:space="preserve"> Thanks for the tip.</t>
  </si>
  <si>
    <t xml:space="preserve"> What? I wasn't talkin' to you!</t>
  </si>
  <si>
    <t>[Then the screen shows Luigi and Guido as they decorate their store, with helping them. Luigi is cleaning the windows from inside while are cleaning the windows from outside, while Guido is holding two rollers dipped in green paint from two trays and paints the wall beneath the windows. Sally then comes to them.]</t>
  </si>
  <si>
    <t xml:space="preserve"> Oh, Guido, e bellissimo!</t>
  </si>
  <si>
    <t xml:space="preserve"> Che cosa?</t>
  </si>
  <si>
    <t xml:space="preserve"> It looks great! This is great!</t>
  </si>
  <si>
    <t xml:space="preserve"> Ti piace, eh? Si, si, bellissimo.</t>
  </si>
  <si>
    <t>[Luigi then comes out, happy on Sally's comments. Meanwhile, Mater uses his hook to get the "Mater Towing &amp; Salvage" sign upright while and watch him.]</t>
  </si>
  <si>
    <t xml:space="preserve"> [groans as he pulls his sign upright, then passes gas] Oh, Lord! [Then the sign tilts to the other side. Mater laughs] Huh?</t>
  </si>
  <si>
    <t xml:space="preserve"> Mater?! I need you to watch the prisoner tonight.</t>
  </si>
  <si>
    <t xml:space="preserve"> Well, Dad Gum! Wait a minute, what if he tries to run again?</t>
  </si>
  <si>
    <t xml:space="preserve"> Just let him run outta gas and tow him on back. But keep an eye on him.</t>
  </si>
  <si>
    <t xml:space="preserve"> Yes, sir! [closes one eye, and keeps the other open] Unh!</t>
  </si>
  <si>
    <t>[Sheriff sighs and drives away]</t>
  </si>
  <si>
    <t xml:space="preserve"> While I'm stuck here pavin' this stinkin' road, Chick's in california schmoozin' dinoco. My dinoco! [feels something] WHOA WHOA WHOA! Who's touchin' me?! [Guido then pops up beside him. He was spinning each of McQueen's tires to get the cactus bits off them, and uses a spray can on the tires.]</t>
  </si>
  <si>
    <t xml:space="preserve"> You have a slow leak. Guido, he fix. You make a such a nice new road. You come to my shop. Luigi take a good care of you. Even though you not a Ferrari. [to McQueen] You buy four tires, I give you a full size spare absolutely free!</t>
  </si>
  <si>
    <t xml:space="preserve"> Look, I get all my tires for free.</t>
  </si>
  <si>
    <t xml:space="preserve"> [chuckles and gasps] I like your style, Eu? You drive the hard bargain. Okay, Luigi make you a new deal. You buy one tire, I give you three for free! [The screen shows Sally watching them, then she turns around to see Flo amazed with Ramone cleaning a fence around a house beside Ramone's House of Body Art.]</t>
  </si>
  <si>
    <t xml:space="preserve"> Aw... Would you look at that? Ramone, Ramone!</t>
  </si>
  <si>
    <t xml:space="preserve"> Then Luigi make you a new deal.</t>
  </si>
  <si>
    <t>[Sally then looks towards Red cleaning the Leaning Tower of Tires with his water, while McQueen and Luigi continue talking.]</t>
  </si>
  <si>
    <t xml:space="preserve"> No, no, no, no. Deal me out. Pass. No, thank you. [The screen then shows McQueen, Luigi, Guido.]</t>
  </si>
  <si>
    <t xml:space="preserve"> No, no, no, no, no. This is it, my last offer. You buy one tire, I give you 7-a snow tire for all free! Done. You interested, you call me. You know where I am.</t>
  </si>
  <si>
    <t>[Luigi and Guido then leave. McQueen exhales deeply. Suddenly, a burst of water is shot out at McQueen, causing most of the cactus pieces on him to come off.]</t>
  </si>
  <si>
    <t xml:space="preserve"> Stop! Let me--! [Then the water stops, as McQueen coughs. The screen then turns around to show Sally and Red, who was shooting water at McQueen to get him clean.]</t>
  </si>
  <si>
    <t xml:space="preserve"> [noticing a cactus piece on McQueen's hood] Oh, Red! You missed a spot, see it right there? On the hood right there.</t>
  </si>
  <si>
    <t xml:space="preserve"> No, no!</t>
  </si>
  <si>
    <t>[Red then starts shooting water at McQueen again, struggling to get the cactus piece off McQueen's hood.]</t>
  </si>
  <si>
    <t xml:space="preserve"> NO! Stop! Stop! That cold! Help! Please stop! [Finally, the cactus piece comes off, and Red stops. McQueen coughs and sputters]</t>
  </si>
  <si>
    <t xml:space="preserve"> Thanks, Red. [Red then leaves.]</t>
  </si>
  <si>
    <t xml:space="preserve"> What was that for?!</t>
  </si>
  <si>
    <t xml:space="preserve"> Do you wanna stay at the Cozy Cone or what?</t>
  </si>
  <si>
    <t xml:space="preserve"> Huh?</t>
  </si>
  <si>
    <t xml:space="preserve"> And if you do, you gotta be clean. 'Cause even here in hillibilly hell we have standards.</t>
  </si>
  <si>
    <t xml:space="preserve"> What, I--? I don't get it.</t>
  </si>
  <si>
    <t xml:space="preserve"> Nothin'. I just thought I'd say thank you for doin' a great job. So I thought I'd let you stay with me. I mean, not with me! But there. Not with me there, but there in your own Cozy Cone. And I'd be in my cone, and it's...</t>
  </si>
  <si>
    <t xml:space="preserve"> Wait. Wait, you're being nice to me.</t>
  </si>
  <si>
    <t xml:space="preserve"> I mean if you wanna stay at the dirty impound, thats, thats fine. You know, I understand you criminal types.</t>
  </si>
  <si>
    <t xml:space="preserve"> No, no, no, no. That's okay. Yeah, the Cozy Cone. [looks at the Cozy Cone Motel]</t>
  </si>
  <si>
    <t xml:space="preserve"> Eu, it's newly refurbished.</t>
  </si>
  <si>
    <t xml:space="preserve"> [chuckles] Yeah, it's like a clever little twist the motel's made out of caution cones, which, of course, cars usually try to avoid, now we're gonna stay in 'em. [chuckles] That's funny.</t>
  </si>
  <si>
    <t xml:space="preserve"> Figure that all out on your own, did you? [reverses and turns around, drives back to the motel] Cone number one, if you want.</t>
  </si>
  <si>
    <t xml:space="preserve"> [groans and notices a tattoo on Sally's back] Hey, do I spy a little pinstriping tattoo back there?</t>
  </si>
  <si>
    <t xml:space="preserve"> OH! [turns around and giggles, then reverses] That's just a-- [bumps into a pile of cones, with one on her roof] OH! [McQueen and Sally laughing] Oh, You saw that? [giggles] Yeah! Just gonna be going. [reverses to the door of the building] Gonna... [the cone on her roof comes off as it hits the door] Yeah. [McQueen then grins. The screen then zooms out to show Mater next to them.]</t>
  </si>
  <si>
    <t xml:space="preserve"> [McQueen gasps as Mater starts talking] You know, I once knew this girl doreen. Good-lookin' girl! Looked just like a jaguar, only she was a truck! You know, I used to crash into her, just so I could spoke to her!</t>
  </si>
  <si>
    <t xml:space="preserve"> What are you talking about?</t>
  </si>
  <si>
    <t xml:space="preserve"> I don't know. Hey, I know somethin' we can do tonight, 'cause I'm in charge of watchin' ya!</t>
  </si>
  <si>
    <t xml:space="preserve"> No, Mater, I gotta finish this road, and I have to get out of here.</t>
  </si>
  <si>
    <t xml:space="preserve"> Well, that's all right, Mr. I Can't Turn On Dirt. You probably couldn't handle it anyway.</t>
  </si>
  <si>
    <t xml:space="preserve"> Whoa, whoa, easy now, Mater. Ya know who you're talkin' to? This is Lightning McQueen. I can handle anything.</t>
  </si>
  <si>
    <t>[Then the screen shows McQueen and beside Mater on top of a hill at night.]</t>
  </si>
  <si>
    <t xml:space="preserve"> [Whispers] Mater, I'm not doin' this.</t>
  </si>
  <si>
    <t xml:space="preserve"> Aw, come on, you'll love it! [Mater chuckles. The screen then shows a field full of sleeping tractors.] Tractor-tippin's fun!</t>
  </si>
  <si>
    <t xml:space="preserve"> [Tractors snoring] This is ridiculous.</t>
  </si>
  <si>
    <t xml:space="preserve"> [to McQueen] Alright, listen, when I say go, we go, but don't let Frank catch you, GO! [drives towards the field]</t>
  </si>
  <si>
    <t xml:space="preserve"> Whoa! Whoa, whoa, whoa! Wait, Wait, Wait! W--Wh--Who's Frank? [Mater continues driving, and enters the field. McQueen whispering] Mater! Wait, Mater! [McQueen and the whole team then follow Mater.]</t>
  </si>
  <si>
    <t xml:space="preserve"> Okay, here's what you do, you just sneak up in front of them, and then honk? And they do the rest. Watch this. [tiptoes towards a tractor, and honks his horn loudly. Tractor 1 wakes up. Leans up and moos, then lands on its back. Then gas is heard sloshing, and the tractor backfires, which it sounded like farting. Mater laughs loudly]</t>
  </si>
  <si>
    <t xml:space="preserve"> I swear, tractors is so dumb! I tell you what, buddy, you don't get much better than this.</t>
  </si>
  <si>
    <t xml:space="preserve"> Yep, you're livin' the dream, Mater boy.</t>
  </si>
  <si>
    <t>[Then Mater drives away towards another tractor, jumps up into the air, lands back on the ground, and honks his horn. Tractor 2 wakes up. Leans up, moos, and lands on its back. Mater then drives back to McQueen and the team, and poses himself for the tractor's gas sloshing and the backfiring. Mater laughs again.]</t>
  </si>
  <si>
    <t xml:space="preserve"> I don't care who you are, that's funny right there. [to the team, to McQueen] Ah, you turn, bud.</t>
  </si>
  <si>
    <t xml:space="preserve"> Mater, I can't. I don't even have a horn.</t>
  </si>
  <si>
    <t xml:space="preserve"> Baby?</t>
  </si>
  <si>
    <t xml:space="preserve"> I'm not a baby!</t>
  </si>
  <si>
    <t xml:space="preserve"> [clucking]</t>
  </si>
  <si>
    <t xml:space="preserve"> [to Mater] Fine. Stop, Stop, Okay? Alright, I'll do something.</t>
  </si>
  <si>
    <t>[Then the screen shows McQueen driving slowly towards a tractor. He stops in front of it, and just watches. Tractor 3 snores, McQueen looks shocked, then he looks towards and Mater, who grins and moves his tire towards the tractor. The camera then shows from beneath the tractor's undercarriage as McQueen gets prepared to do something. The screen then does a close-up on McQueen as he revs his engine loudly. Tractor 3 wakes up. Then all of the other tractors wake up. Tractors exclaim, and lean up all land on their backs. Then the tractors gurgle as Mater, McQueen and look toward each other. Then the tractors all backfire, one by one. After one second, the last tractor remaining backfires. Then Mater, McQueen laugh. Then an angry moo is heard in the distance as they both stop laughing. The screen then turns to show a bush, and some lights from behind as another moo is heard.]</t>
  </si>
  <si>
    <t xml:space="preserve"> ... That's Frank. [drives away, while our heroes are standing still]</t>
  </si>
  <si>
    <t>[Then the bushes get shredded as Frank, a combine harvester appears and notices our heroes. Frank bellows angrily]</t>
  </si>
  <si>
    <t xml:space="preserve"> [Screams]</t>
  </si>
  <si>
    <t>[Our non-vehicle heroes run and fly away, while the vehicle heroes rev their engines, turn around and drive away quickly as Frank chases them. Frank bellows. Frank gets closer to McQueen, who then goes faster as he notices. Our heroes then catch up to Mater, who is laughing.]</t>
  </si>
  <si>
    <t xml:space="preserve"> RUN!!! [continues laughing. Then the screen zooms out to show them heading towards the fence. Our heroes then turn to the left as Frank continues chasing them. Frank bellowing, Mater laughing. Frank is then seen from his side as he gains on McQueen.] Run, he's gonna get ya! [The screen then shows from McQueen' point of view as they all come towards another end of the field where there was one piece in the fence, and Mater with McQueen drive through it. McQueen screams and Frank stops as he comes towards the edge of the field, and McQueen stop and then drive away on the road with Mater back to Radiator Springs. Mater laughing]</t>
  </si>
  <si>
    <t xml:space="preserve"> [Then the screen shows Sally inside the Cozy Cone Motel. Shadows then appear moving on the wall. Sally gasping and notices the shadows] Customers! [drives towards the door, turns on the neon lights, and notices a light saying "no" going off and coming back on, turns the lights off, turns the lights on again, but the "no" light was on before and turned off when the other lights turned on. Then we see Mater, McQueen and in the distance driving, walking and fluttering along the road.]</t>
  </si>
  <si>
    <t xml:space="preserve"> Tomorrow night we can go look for the ghost light!</t>
  </si>
  <si>
    <t xml:space="preserve"> I can't wait, Mater.</t>
  </si>
  <si>
    <t xml:space="preserve"> Oh, yeah, I'm tellin' ya! [As Mater talks, the screen shows Sally, who notices them, sighs, grins and drives back into the building. Then the screen shows Mater, McQueen and the team again.] Oh, boy, you gotta admit that was fun!</t>
  </si>
  <si>
    <t xml:space="preserve"> Oh, Yeah Yeah.</t>
  </si>
  <si>
    <t xml:space="preserve"> Well, we better get you back to the impound lot.</t>
  </si>
  <si>
    <t xml:space="preserve"> Ya know, actually, Sally's gonna let me stay at the motel.</t>
  </si>
  <si>
    <t xml:space="preserve"> Aw. Gettin' cozy at the Cone, is we?</t>
  </si>
  <si>
    <t xml:space="preserve"> Oh, co-No, No, Are you kidding? Besides, she can't stand me. [McQueen scoffs] And I don't like her, to be honest.</t>
  </si>
  <si>
    <t xml:space="preserve"> [looking around] Where-Where?!</t>
  </si>
  <si>
    <t xml:space="preserve"> [laughing] [McQueen groans] You're in love with Miss Sally!</t>
  </si>
  <si>
    <t xml:space="preserve"> [As our heroes are talking, Sally then turns to see them from inside the building.] No, I'm not.</t>
  </si>
  <si>
    <t xml:space="preserve"> Yes, you do.</t>
  </si>
  <si>
    <t xml:space="preserve"> No way.</t>
  </si>
  <si>
    <t xml:space="preserve"> Way.</t>
  </si>
  <si>
    <t xml:space="preserve"> Come on, look...</t>
  </si>
  <si>
    <t xml:space="preserve"> [turns around and drives backwards] You're in love with Miss Sally! You're in love with Miss Sally!</t>
  </si>
  <si>
    <t xml:space="preserve"> Okay, that's real mature Mater, real grown up.</t>
  </si>
  <si>
    <t xml:space="preserve"> You love her! You love her, you love her! You love her, You love her, You love her!</t>
  </si>
  <si>
    <t xml:space="preserve"> Wait... Alright, okay, Mater, Mater, Mater, no! [Mater laughs and noticing Mater driving backwards] Will you stop that?!</t>
  </si>
  <si>
    <t xml:space="preserve"> Stop what?</t>
  </si>
  <si>
    <t xml:space="preserve"> That's drivin' backwards stuff. It's creeping me out. You're gonna wreck on somethin'.</t>
  </si>
  <si>
    <t xml:space="preserve"> [stops moving] Wreck?! Shoot, I'm the world's best backwards driver! You just watch this right here, lover boy. [drives backwards with his lights on, drives towards one of the Cozy Cones]</t>
  </si>
  <si>
    <t xml:space="preserve"> What are you doing?! Watch out, Look out! Mater?! [Mater then drives around the cone.] Mater! [Mater laughs as he drives around a few more cones] Mater! [Sally watches as Mater drives around the building. Finally, Mater drives backwards onto the desert ground, stops, and starts spinning.] Hey, take it easy, Mater!</t>
  </si>
  <si>
    <t xml:space="preserve"> [screams happily. Then Mater stops spinning, and drives backwards into the forest, laughing. Mater grunting and blubbering, and jumps high up into the air in front of the full orange Moon]</t>
  </si>
  <si>
    <t xml:space="preserve"> [Laughs] He's nuts!</t>
  </si>
  <si>
    <t xml:space="preserve"> [driving back to McQueen and while still going backwards] No need to watch where I'm goin'! [jumps and turns around as he stops in front of McQueen] Just need to know where I've been. [turns his lights off]</t>
  </si>
  <si>
    <t xml:space="preserve"> Whoa, that was incredible! How'd you do that?</t>
  </si>
  <si>
    <t xml:space="preserve"> Rear view mirrors. We'll get you some, and I'll teach you if you want.</t>
  </si>
  <si>
    <t xml:space="preserve"> [chuckles] Yeah, maybe I'll use it in my big race. [drives along]</t>
  </si>
  <si>
    <t xml:space="preserve"> What's so important about this race of yours, anyway?</t>
  </si>
  <si>
    <t xml:space="preserve"> [stops moving, and turns around] It's not just a race. We're talkin' about the Piston Cup! I've been dreamin' about it my whole life! I'll be the first rookie in history ever to win it. And when I do, we're talkin' big new sponsor, with private helicopters. No more medicated bumper ointment. No more rusty old cars.</t>
  </si>
  <si>
    <t xml:space="preserve"> What's wrong with rusty old cars?</t>
  </si>
  <si>
    <t xml:space="preserve"> Well, I don't mean you, Mater. I mean other old cars. Ya know? Not like you. I like you.</t>
  </si>
  <si>
    <t xml:space="preserve"> It's OK, buddy. [to McQueen] Hey, you think maybe one day I can get a ride in one of them helicopters? I mean, I've always wanted to ride in one of 'em fancy helicopters.</t>
  </si>
  <si>
    <t xml:space="preserve"> Yeah, yeah, yeah, sure, sure.</t>
  </si>
  <si>
    <t xml:space="preserve"> You mean it?</t>
  </si>
  <si>
    <t xml:space="preserve"> Oh, yeah. Anything you'd say.</t>
  </si>
  <si>
    <t xml:space="preserve"> I knew it. I knowed I made a good choice!</t>
  </si>
  <si>
    <t xml:space="preserve"> In what?</t>
  </si>
  <si>
    <t xml:space="preserve"> My best friend.</t>
  </si>
  <si>
    <t>[Then McQueen smile at this.]</t>
  </si>
  <si>
    <t xml:space="preserve"> See ya tomorrow, buddy! [Mater then turns on his lights, swings his hook, and drives backwards around McQueen and back to his home. Mater singing as he drives backwards] McQueen and Sally parked beneath a tree, K-i-s somethin'-somethin'-somethin'-t!</t>
  </si>
  <si>
    <t xml:space="preserve"> [McQueen laughs. Then the team walk, flutter and drive toward the Cozy Cones, as McQueen tries to go backwards and looks behind.] Whoa, whoa, whoa. [We then see Sally as she watches them all going to their Cozy Cones.] Now then... [looks around to find his cone] Number 1, number 1! [finds Cone number one] Oh, Number 1! [drives into the cone and looks around as Sally comes to him.] Ha, this is nice.</t>
  </si>
  <si>
    <t xml:space="preserve"> Hey, Stickers! [McQueen screams and Sally shrieks] I'm sorry!</t>
  </si>
  <si>
    <t xml:space="preserve"> [turns around] Whoq! You scared me, you gotta be careful.</t>
  </si>
  <si>
    <t xml:space="preserve"> I scared myself scarin' ya scaring me.</t>
  </si>
  <si>
    <t xml:space="preserve"> I mean, I wasn't like "scared" scared.</t>
  </si>
  <si>
    <t xml:space="preserve"> No, of course not. Not.</t>
  </si>
  <si>
    <t xml:space="preserve"> I was more...</t>
  </si>
  <si>
    <t xml:space="preserve"> Just I overheard you talkin' to Mater.</t>
  </si>
  <si>
    <t xml:space="preserve"> When? Just, just now? What, what did, what did you hear?</t>
  </si>
  <si>
    <t xml:space="preserve"> Oh, just something about a helicopter ride.</t>
  </si>
  <si>
    <t xml:space="preserve"> Oh, yeah. Yeah, he got a kick outta that, didn't he?</t>
  </si>
  <si>
    <t xml:space="preserve"> Did you mean it?</t>
  </si>
  <si>
    <t xml:space="preserve"> That you'll get him a ride.</t>
  </si>
  <si>
    <t xml:space="preserve"> Oh, who knows? I mean first things first. I gotta get outta here and make the race.</t>
  </si>
  <si>
    <t xml:space="preserve"> Uh-huh. You know Mater trusts you.</t>
  </si>
  <si>
    <t xml:space="preserve"> Yeah, OK.</t>
  </si>
  <si>
    <t xml:space="preserve"> Did you mean that?</t>
  </si>
  <si>
    <t xml:space="preserve"> Was it just a "Yeah, OK", or "Yeah...OK" or"Yea-yeah, OK"?</t>
  </si>
  <si>
    <t xml:space="preserve"> Look, I'm exhausted. It's kinda been a long day.</t>
  </si>
  <si>
    <t xml:space="preserve"> Yeah, okay. Good night. [turns around and drives back to the building]</t>
  </si>
  <si>
    <t xml:space="preserve"> [McQueen grunts as he remembers what asked him to do] Ah... Hey, thank you.</t>
  </si>
  <si>
    <t xml:space="preserve"> [Sally then stops, and turns around.] What did you just say?</t>
  </si>
  <si>
    <t xml:space="preserve"> Ya know, thanks for lettin' me stay here. It's nice to be out of the impound, and this is... It's great. Newly refurbished, right?</t>
  </si>
  <si>
    <t xml:space="preserve"> Good night.</t>
  </si>
  <si>
    <t xml:space="preserve"> Good night. [drives back to her building, Sally giggles. Then McQueen presses a button to close the door on the cone.]</t>
  </si>
  <si>
    <t>[The next morning, we hear an off-screen rooster crowing and we see the United States flag moving up to the top of a pole as a reveille plays. The screen then changes shot to the ground to show Sarge, who had raised the flag up.]</t>
  </si>
  <si>
    <t xml:space="preserve"> [salutes with his antenna. Then Sarge's bugle reveille gets interrupted by Jimi Hendrix's rendition of "The Star-Strangled Banner" being put on by Fillmore.] Will you turn that disrespectful junk off?!</t>
  </si>
  <si>
    <t xml:space="preserve"> Respect the classics, man. It's Hendrix.</t>
  </si>
  <si>
    <t>[Then the screen shows inside McQueen's cone, where he is still sleeping. McQueen groans, then breathes rapidly and mutters. Fast-paced electronic music plays as McQueen mutters, which it is shown that McQueen was dreaming of competing in the final race with The King and Chick, only that it was actually the Motor Speedway of the South circuit, not the Los Angeles International Speedway. Suddenly, Frank appears on the track, driving behind the three racers. Frank growling and Chick screaming. All three racers get shocked at seeing Frank. The King drives off the track, gets shredded by Frank's shredders. Then McQueen slides off the track. Frank crosses the finish line as the camera zooms in on Dexter Hoover's checkered flag and shows Frank on stage with his Piston Cup trophy, Tex and the Dinoco Girls. Two of the Dinoco Girls, who are on trophy models with discs on top, kiss Frank on his cheeks. Frank screaming loudly. Then the screen shows McQueen being surrounded by tractors, which one of them licks him. Tractor mooing. Then the screen shows back in the present, where McQueen wakes up from his dream.]</t>
  </si>
  <si>
    <t xml:space="preserve"> No! [gasping] [Then an alarm beeps as a model car pops in and out of a miniature cone alarm clock.] I gotta get outta here! Hey, have you seen the Sheriff? [The screen shows inside Doc Hudson's building as McQueen and come in, notices Sheriff's rear, as Sheriff is on a ramp up in the air] Oh! Oh, my gosh. Oh!</t>
  </si>
  <si>
    <t xml:space="preserve"> [The screen turns around as it shows that Doc Hudson was sorting something on Sheriff's undercarriage. Doc turns around] Hey, what are you doing?!</t>
  </si>
  <si>
    <t xml:space="preserve"> Get a good peak, City Boy?</t>
  </si>
  <si>
    <t xml:space="preserve"> [Stutters] I, a.. a.. I just need my daily gas ration from the Sheriff.</t>
  </si>
  <si>
    <t xml:space="preserve"> [angrily] Wait for him at Flo's! Now get outta here!</t>
  </si>
  <si>
    <t xml:space="preserve"> Hope you enjoyed the show! [McQueen grunts in anger as he kicks a can, which goes into a garage in the side of Doc Hudson's building, and we hear the sounds of objects falling down. McQueen and the team stop moving as they hear this. McQueen groans. Then the screen shows inside the garage as McQueen opens the doors, and he and the whole of enter. McQueen notices all of the boxes on the floor beside him]</t>
  </si>
  <si>
    <t xml:space="preserve"> [Chuckling] Whoa ho, Doc. Time to clean out the garage, buddy, come on. [Then McQueen notice something near the window. They turn towards it, and it turns out to be a Piston Cup trophy. They look up to see that the text on the bottom says "Hudson Hornet, Champion, 1951".] What? He has a Piston Cup? [Then they look to see another Piston Cup trophy behind a few boxes. They push the boxes aside, and see a third trophy as well along with four old racing tires with red hubcaps.] Oh, my gosh. Three Piston Cup? [They look at the text on the two trophies, which say that Doc was the champion of 1952 and 1953. Then they look to see a newspaper beside saying "Third Piston Cup Win! Hudson Hornet champion for all time" and showing a picture of Doc with the racing number 51 and the text "Fabulous Hudson Hornet" and a few other decals.]</t>
  </si>
  <si>
    <t xml:space="preserve"> Sign says stay out! [McQueen gasps upon hearing Doc's voice]</t>
  </si>
  <si>
    <t xml:space="preserve"> [They all reverse and see Doc standing grumpily outside the door.]You You have three Piston Cups. How could you have--? [Doc drives in]</t>
  </si>
  <si>
    <t xml:space="preserve"> I knew you couldn't drive. I didn't know you couldn't read. [as Doc pushes McQueen outside]</t>
  </si>
  <si>
    <t xml:space="preserve"> You're the Hudson Hornet!</t>
  </si>
  <si>
    <t xml:space="preserve"> Wait over at Flo's, like I told you!!</t>
  </si>
  <si>
    <t xml:space="preserve"> Of course. I can't believe I didn't see it before! You're The Fabulous Hudson Hornet! You still to hold the record for most wins in single season! Oh, we gotta talk. You gotta show me your tricks. Please.</t>
  </si>
  <si>
    <t xml:space="preserve"> I already tried that.</t>
  </si>
  <si>
    <t xml:space="preserve"> And you won the championship three times! Look at those trophies!</t>
  </si>
  <si>
    <t xml:space="preserve"> You look. All I see is a bunch of empty cups. [closes the doors. McQueen frowns]</t>
  </si>
  <si>
    <t>["Behind the Clouds" plays as the screen shows the other residents, except Ramone and Sally, at Flo's V8 Cafe.]</t>
  </si>
  <si>
    <t xml:space="preserve"> Ya know, some automotive yoga could really lower your RPM's, man.</t>
  </si>
  <si>
    <t xml:space="preserve"> Oh, take a car wash, hippie.</t>
  </si>
  <si>
    <t xml:space="preserve"> Yeah, look at my husband, y'all. WHOO! That's your color!</t>
  </si>
  <si>
    <t>[Ramone shows up while Flo is talking, having yellow paint and a bit of purple and his orange and yellow flame on his sides.]</t>
  </si>
  <si>
    <t xml:space="preserve"> Yellow, baby. [chuckles]</t>
  </si>
  <si>
    <t xml:space="preserve"> Mm! You smokin' hot!</t>
  </si>
  <si>
    <t xml:space="preserve"> [noticing McQueen and come towards them] There he is!</t>
  </si>
  <si>
    <t xml:space="preserve"> Oh My Gosh! Did you know Doc is a famous race-car?!</t>
  </si>
  <si>
    <t xml:space="preserve"> [All of the residents stay silent for a few seconds, then all of them except Sheriff laugh.]</t>
  </si>
  <si>
    <t xml:space="preserve"> Doc? Our Doc?</t>
  </si>
  <si>
    <t xml:space="preserve"> Not Doc Hudson.</t>
  </si>
  <si>
    <t>[The screen shows inside Doc Hudson's garage as he then grumpily watches the conversation outside.]</t>
  </si>
  <si>
    <t xml:space="preserve"> No no no no no, it's true! He's a real racing legend. He's The Fabulous Hudson Hornet!</t>
  </si>
  <si>
    <t xml:space="preserve"> Fabulous? I never seen Doc drive more than 20 miles an hour. I mean, have you ever seen him race?</t>
  </si>
  <si>
    <t xml:space="preserve"> No, but I wish I could've. They say he was amazin', he wins three Piston Cups!</t>
  </si>
  <si>
    <t xml:space="preserve"> [spits out on his drink] He did what in his cup?</t>
  </si>
  <si>
    <t xml:space="preserve"> I think the heat's startin' to get to the boy!</t>
  </si>
  <si>
    <t xml:space="preserve"> Well, I'll say! Look how red he is! [McQueen frowns]</t>
  </si>
  <si>
    <t xml:space="preserve"> Yeah, I think he needs a new coat of poly, man.</t>
  </si>
  <si>
    <t xml:space="preserve"> Are you sick, buddy?</t>
  </si>
  <si>
    <t xml:space="preserve"> You are lookin' a little peaked.</t>
  </si>
  <si>
    <t xml:space="preserve"> Yeah, he needs a new coat of poly for sure!</t>
  </si>
  <si>
    <t>[Then the screen shows Sally pressing a foot pedal attached to one of the fuel dispensers, causing the pump to go into McQueen's fuel door and pump fuel into him. The gas bell rings as the screen shows the fuel dispenser with the gallons of fuel and total sale.]</t>
  </si>
  <si>
    <t xml:space="preserve"> Hey-Hey! What are you doin'?</t>
  </si>
  <si>
    <t xml:space="preserve"> It's OK, Sheriff. You can trust me, right?</t>
  </si>
  <si>
    <t xml:space="preserve"> I trust you, all right. It's him I'm worried about.</t>
  </si>
  <si>
    <t xml:space="preserve"> Mm... I trust him. [to McQueen] Come on, let's take a drive.</t>
  </si>
  <si>
    <t xml:space="preserve"> A drive?</t>
  </si>
  <si>
    <t xml:space="preserve"> Yeah, a drive. Don't you big city race cars ever just take a drive?</t>
  </si>
  <si>
    <t xml:space="preserve"> Uh, No. No, we don't.</t>
  </si>
  <si>
    <t>[The gas pump then stops and vibrates once. Sally then drives onto the road towards the courthouse, and McQueen moves himself to make the gas pump move back into its place. As McQueen drives onto the road, he turns towards the other side of the road and smiles as the screen shows the distance. Then Sheriff, thinking that McQueen is planning to escape, turns on his emergency lighting.]</t>
  </si>
  <si>
    <t xml:space="preserve"> Hey, Stickers! You comin' or what?</t>
  </si>
  <si>
    <t xml:space="preserve"> [Sally and McQueen fly and chuff the other way out of town toward the courthouse. McQueen then turns around and follows her.] Mm-hm! [to Sheriff] And you thought he was gonna run. [Sheriff turns off his emergency lighting.]</t>
  </si>
  <si>
    <t xml:space="preserve"> Hey, can you believe it, man? He actually thought Doc was a famous race-car! [Laughing] That's so too much! [We then see Doc inside his garage looking outside the window, now feeling sad.]</t>
  </si>
  <si>
    <t xml:space="preserve"> [The screen shows McQueen's catching up with Sally after they go past Radiator Cap Mountain, to Sally] Okay, you got me out here. Where are we going?</t>
  </si>
  <si>
    <t xml:space="preserve"> I don't know. [Then McQueen revs his engine and moves a bit ahead of Sally, then Sally revs hers and moves a bit ahead. McQueen does the same thing, then Sally races off.]</t>
  </si>
  <si>
    <t xml:space="preserve"> Whoa! Yes!</t>
  </si>
  <si>
    <t>[McQueen then go faster as they race Sally through a forest. McQueen and eventually catch her up as they come towards a puddle across the road. The water splashed by Sally goes onto McQueen. McQueen sputters and shakes the water off. Sally giggles. Sally then comes across another puddle. McQueen and our heroes dodge the water splashed by her. McQueen laughs. Suddenly, some mud hits McQueen. McQueen groans and Sally giggles. Then McQueen come towards a pile of leaves on one side of the road. He hits it, and gets leaves covered over him. McQueen groans and Sally giggles, much to his anger. McQueen sputters and shakes most of the leaves off. Our heroes then drive, chuff and fly faster as the rest of the leaves come off McQueen. As they go past a lake, our heroes overtake Sally. Later, they go around a hairpin that goes uphill, and continue driving around the bends. McQueen and Sally smile as Sally drives past him. Then our heroes get surprised as they see a hill shaped like a car's front with the small road tunnel beneath it in place of a tire. Then they go through a longer tunnel in a bigger hill. As they come out, they see a waterfall behind a road bridge. McQueen then looks towards Sally, who was driving along the bridge. She then looks towards him, to which McQueen smiles, and we see a few bugs on the front of his teeth. Sally giggles. McQueen laughs, then notices the bugs on his teeth. Gasps and spits them off. Our heroes then cross the bridge and follow Sally along a zigzag of curves. The song then ended as they go around a regular left curve, and stop at an old motel.]</t>
  </si>
  <si>
    <t xml:space="preserve"> Wow! What is this place?</t>
  </si>
  <si>
    <t xml:space="preserve"> Wheel Well. Used to be the most popular stop on the mother road.</t>
  </si>
  <si>
    <t xml:space="preserve"> [McQueen then see a few gas pumps, and then look at some old cans and parts with flies flying and crawling.] This place? [The screen shows a closeup of the flies buzzing around and crawling. The car-ified bugs beep their horns. The camera then zooms out.]</t>
  </si>
  <si>
    <t xml:space="preserve"> [sighs] Yeah, imagine...Oh, imagine what it must've been like to stay here.</t>
  </si>
  <si>
    <t xml:space="preserve"> [to Sally] You know, I don't get you. How does a Porsche wind up in a place like this?</t>
  </si>
  <si>
    <t xml:space="preserve"> Well, it's really pretty simple. I was... [drives into the motel, while our heroes follow her in.] ...an attorney in LA livin' life in the fast lane, and.</t>
  </si>
  <si>
    <t xml:space="preserve"> Ah, you were, were you? Were you rich?</t>
  </si>
  <si>
    <t xml:space="preserve"> Just... clues to the puzzle.</t>
  </si>
  <si>
    <t xml:space="preserve"> Yeah, OK. Well, that was my life. And you know what? It never felt... happy.</t>
  </si>
  <si>
    <t xml:space="preserve"> Yeah. I mean... really?</t>
  </si>
  <si>
    <t xml:space="preserve"> [Then, Sally sings her version of the song "What More Is Out There" to McQueen and explaining her contemplating her place at LA, living life in the fast lane and also lamenting that she feels trapped at California with all the other rich cars and cannot find somewhere she truly belongs. While all our heroes listen to Sally, McQueen sings to himself in his mind about his racing life in the past and now in the present but now realizes somehow he's lacking and missing something very important in his life, but he couldn't figure out what it is.] Yeah. So I left California. Just drove and drove and finally broke down right here. Doc fixed me up, Flo took me in. Well, they all did. And I never left. [Sally then drives out of the motel as the screen shows from behind one of the windows with a few flies crawling on it, along with a dead one being upside down. McQueen then follow Sally outside.]</t>
  </si>
  <si>
    <t xml:space="preserve"> Yeah. Ya know, I understand. You need a little R &amp; R. Recharge and old batteries. But you know, after a while, why didn't you go back?</t>
  </si>
  <si>
    <t xml:space="preserve"> [Inhales deeply] I fell in love.</t>
  </si>
  <si>
    <t xml:space="preserve"> Oh.</t>
  </si>
  <si>
    <t xml:space="preserve"> Yep.</t>
  </si>
  <si>
    <t xml:space="preserve"> Corvette?</t>
  </si>
  <si>
    <t xml:space="preserve"> No. [drives to the cliff with small logs as barriers, as McQueen and the whole team follow her] I fell in love with this. </t>
  </si>
  <si>
    <t>[The screen then changes to show the wonderful view of Ornament Valley and Radiator Springs.]</t>
  </si>
  <si>
    <t xml:space="preserve"> Whoa. [seeing the mountain where the road led up to] Look at that. [sees some traffic driving on the Interstate 40 in the distance] Look, they're drivin' right by. They don't even know what they're missin'! ["Our Town" starts to play.]</t>
  </si>
  <si>
    <t xml:space="preserve"> Well, it didn't used to be that way.</t>
  </si>
  <si>
    <t xml:space="preserve"> Oh, yeah?</t>
  </si>
  <si>
    <t xml:space="preserve"> Yeah. 40 years ago, that Interstate down there didn't exist.</t>
  </si>
  <si>
    <t xml:space="preserve"> Really? [The screen shows the Interstate again as it does an illusion of the Interstate fading and the hills joined up.]</t>
  </si>
  <si>
    <t xml:space="preserve"> Yeah. Back then, cars came across the country a whole different way.</t>
  </si>
  <si>
    <t xml:space="preserve"> How do you mean? [The screen then goes to a flashback showing an aerial view of some traffic driving along Route 66 as Sally starts talking.]</t>
  </si>
  <si>
    <t xml:space="preserve"> Well, the road didn't cut through land like that Interstate. It moved with the land, you know? It rose, it fell, it curved. [The screen then shows at ground level as it moves from side to side beside the road with traffic going by.</t>
  </si>
  <si>
    <t xml:space="preserve"> Mornin'! Nice day, huh?</t>
  </si>
  <si>
    <t xml:space="preserve"> [narrating] Cars didn't drive on it to make a great time. They drove on it to have a great time.</t>
  </si>
  <si>
    <t>[The screen then moves around the center of Radiator Springs as the singing of "Our Town" starts. We see Flo serving a few drinks to her customers, as Mater, covered completely with blue paint, tows a red car named Percy Handbrakes to Flo's V8 Cafe. The screen then shows Sarge and Fillmore talking to each other as cars enter into Ramone's House of Body Art, and Ramone, in a dark red paint job with white at the bottom of his sides, comes out with Greta, who then goes to Luigi's Casa Della Tires. Mildred Bylane then comes out of the store with new tires, and drives away. Sheriff is seen sleeping beside the store. Then the screen goes back to Sally and McQueen.]</t>
  </si>
  <si>
    <t xml:space="preserve"> Well, what happened?</t>
  </si>
  <si>
    <t xml:space="preserve"> The town got bypassed just to save ten minutes of driving.</t>
  </si>
  <si>
    <t>[The screen then shows a map, which shows the Interstate 40 being constructed and going past Route 66, including Radiator Springs. The screen then shows Red, Flo, Ramone, Luigi and Guido watch with excitement at the new highway under construction. Then the screen shows Radiator Springs again as Mater and Red the fire truck put a sign above the intersection, saying "Welcome, Interstate travelers". The screen shows on one side of the Interstate after its construction is finished, then some traffic appear driving along the highway, as the screen then changes to show on Radiator Springs' main road, with no traffic driving on it. We then see Mater, Sheriff, Lizzie, Fillmore, Sarge, Luigi, Guido, Flo, Ramone and Red looking sad. The screen then shows the map again as Radiator Springs' mark on it disappears as well as the thick red line and signs of Route 66 changing to a thin blue line. We then see several of the buildings behind Luigi's Casa Della Tires and Ramone's House of Body Art as they change to show that they have been closed down. We again see the same residents with a sad look at those buildings, then we see Ramone and Flo with Luigi and Guido as they head back to their stores. Luigi puts up a "We're still open" sign behind the window of his store. The camera then moves slowly backwards along the main road of Radiator Springs, showing "Open" signs at several of the stores along with the traffic light showing its red and green lights. The screen then changes to show the road at the present time and much further, with the traffic light blinking its amber light, and the partly-finished road, as we then see McQueen and Sally.]</t>
  </si>
  <si>
    <t xml:space="preserve"> How great would it have been to see this place in its heyday!</t>
  </si>
  <si>
    <t xml:space="preserve"> Oh, I can't tell you how many times I've dreamed of that. But one of these days we'll find a way to get it back on the map.</t>
  </si>
  <si>
    <t xml:space="preserve"> Yeah. [to Sally] Hey, listen, thanks for the drive. I had a great time. It's kinda nice to slow down every once in a while.</t>
  </si>
  <si>
    <t xml:space="preserve"> You're welcome. [drives back to the Cozy Cone Motel]</t>
  </si>
  <si>
    <t>[Suddenly, Mater rushes towards McQueen, looking worried.]</t>
  </si>
  <si>
    <t xml:space="preserve"> Hey, listen, listen! If anybody asks you, we was out smashin' mailboxes, OK?! [drives away]</t>
  </si>
  <si>
    <t xml:space="preserve"> [chuckling] Wha... What?</t>
  </si>
  <si>
    <t>[Suddenly, they hear a rumble. Then they look at the other end of the road to see what it is. The camera turns around to show that end of the road as a stampede of tractors appears driving towards the town. Tractors mooing. McQueen drive and jump off the road just as the tractors come towards them. The tractors drive through the town, as Flo, Sarge, Fillmore and Sheriff notice them from Flo's V8 Cafe. We then see Ramone using paint to spray the markings on the road. Red is watering his flowers. Ramone noticing the tractors]</t>
  </si>
  <si>
    <t xml:space="preserve"> Oh, man, the paint's still wet! [drives away]</t>
  </si>
  <si>
    <t>[Red stops watering as he notices the tractors. Tractors mooing. Red moves in front of Stanley's statue and honks loudly at the tractors to make most of them tip. Tractors tipping mooing. One of the tractors who did not tip drives into Luigi's Casa Della Tires, as Luigi and Guido try to get it out.]</t>
  </si>
  <si>
    <t xml:space="preserve"> No, no, no, no, get out of the store! [notices another tractor munching on a radial tire] Hey?! DON'T EAT THE RADIAL! Here, take-a the snow tires. [nudges a set of snow tires. We then see McQueen and the whole of arriving at the scene as Sheriff, Fillmore, Sarge and Mater drive around the town, with Sheriff chasing one of the tractors, another tractor between Fillmore and Sarge as they drive around, while Mater is not chasing a tractor.]</t>
  </si>
  <si>
    <t xml:space="preserve"> MATER!</t>
  </si>
  <si>
    <t xml:space="preserve"> I wasn't tractor-tippin'!</t>
  </si>
  <si>
    <t xml:space="preserve"> THEN WHERE DID ALL THESE GOL-DURN TRACTORS COME FROM?!</t>
  </si>
  <si>
    <t xml:space="preserve"> [McQueen laughs, exclaiming] WHOA, BOY! WHOA!</t>
  </si>
  <si>
    <t xml:space="preserve"> [noticing a tractor driving away from the town] Hey! Hey, guys, There's one goin' this way! [pause] I got it! [McQueen and the whole team then follow the tractor, who is driving towards Willy's Butte.] Come here, little tractor, come here. [The tractor then stops.] Yeah, that's a good tractor. [But the tractor then moves away.] No, no, no, no, come here. [But the tractor just drives away.] What are you doing? You're not supposed to go wandering off all--[notices Doc Hudson on the track]--alone. [Then the whole of all notice Doc on the track, as well. The screen then shows McQueen and the whole team as they get closer to a distance from the track, while the tractor drives back towards the town. McQueen noticing that Doc has his racing tires on] What are you doin' with those old racin' tires? [The screen does a closeup of Doc's side to show us one of his racing tires. It then moves to on the road to show him still standing there. Doc sighs heavily] [McQueen whispering] Come on, Doc, drive. [Doc looks towards the end of the track, then revs his engine. McQueen and smile as the camera does a closeup on Doc's front, the lining on his trunk and side, his rear, and his front and eyes, and he then sets off. Our heroes watch him happily. Doc drives along the hillside beside the first curve. As he drives along the next straight, our heroes get shocked as he comes towards the final curve where McQueen slid off before. Doc then does an opposite lock, where he turns his body to the left, and turns his wheels right while going around the curve perfectly. Doc then stops as he approaches the finish line, with the dust covering the camera for a few seconds until it shows him looking happy.]</t>
  </si>
  <si>
    <t xml:space="preserve"> [sighs heavily] Yeah.</t>
  </si>
  <si>
    <t xml:space="preserve"> [Come toward Doc.] Wow! [noticing McQueen] You're amazing! [But Doc just angrily drives away. McQueen coughs from the dust] What are you doin'? Doc, wait! [McQueen then follow Doc as they arrive back in Radiator Springs. As Doc goes left on the crossroad back to his garage, McQueen and the whole team stop as the tractors drive along in a lineup with Mater behind. Tractors mooing. Mater hitting the back tractor with his hook]</t>
  </si>
  <si>
    <t xml:space="preserve"> Giddy-up right in there! Come on, Rusty. WHEE-HE!</t>
  </si>
  <si>
    <t xml:space="preserve"> [McQueen and the whole of eventually catch up with Doc as he drives into his garage.] Doc, hold it! Seriously, your driving's incredible!</t>
  </si>
  <si>
    <t xml:space="preserve"> Wonderful. Now, go away.</t>
  </si>
  <si>
    <t xml:space="preserve"> [as he drive into the garage] Hey, I mean it. You've still got it!</t>
  </si>
  <si>
    <t xml:space="preserve"> I'm askin' you to leave.</t>
  </si>
  <si>
    <t xml:space="preserve"> Come on. I'm a race car, you're a much older race car, but under the hood you and I are the same.</t>
  </si>
  <si>
    <t xml:space="preserve"> We are not the same! Understand? Now, get out. [drives out of his garage]</t>
  </si>
  <si>
    <t xml:space="preserve"> How could a car like you quit at the top of your game?</t>
  </si>
  <si>
    <t xml:space="preserve"> [pauses] You think I quit? [Doc then presses a button on the garage floor to turn on a light beside our heroes, who then look to see a newspaper's front page on the wall saying "Crash! Hudson Hornet out for season".]</t>
  </si>
  <si>
    <t xml:space="preserve"> Right. Your big wreck in 54.</t>
  </si>
  <si>
    <t xml:space="preserve"> They quit on me, when I finally got put together, I went back expecting a big welcome, you know what they said? "You're history", moved right on to the next rookie standing in line, there was a lot left in me, I never got chance to show 'em, I keep that, to remind me never to go back, I just never expected that that world would find me here.</t>
  </si>
  <si>
    <t xml:space="preserve"> Hey, look, Doc, I'm not them.</t>
  </si>
  <si>
    <t xml:space="preserve"> No, I'm not.</t>
  </si>
  <si>
    <t xml:space="preserve"> When is the last time you cared about somethin' except yourself, hot rod? You name me one time. And I will take it all back. [McQueen then feels ashamed.] Uh-huh? I didn't think so. [to McQueen, who then feels ashamed again] These are good folk around here, who care about one another. I don't want 'em depending on someone they can't count on.</t>
  </si>
  <si>
    <t xml:space="preserve"> Oh, like you? You've been here how long and your friends don't even know who you are? [Doc then looks hurt at McQueen's fact.] Who's caring about only himself?</t>
  </si>
  <si>
    <t xml:space="preserve"> Just finish that road and get outta here! [drives away]</t>
  </si>
  <si>
    <t>[The screen shows Radiator Cap Mountain and Cadillac Range the next morning, as the same reveille Sarge uses is heard playing. It is again interrupted by Fillmore playing "The Star-Strangled Banner".]</t>
  </si>
  <si>
    <t xml:space="preserve"> Will you turn that disrespectful junk off?!</t>
  </si>
  <si>
    <t xml:space="preserve"> Respect the classics, man.</t>
  </si>
  <si>
    <t>[The screen then shows Mater sleeping and snores in his house, shown to be drooling oil. He then snorts and putters as he wakes up, groans as he stretches himself. Mater smacks and sighs. Mater then drives to the main road, where he notices that it has been completed and there is no sign of McQueen and the whole of Mater and Doc are then shown driving to the end of the paving.]</t>
  </si>
  <si>
    <t xml:space="preserve"> He's done. He must've finished it while we was all sleepin'.</t>
  </si>
  <si>
    <t xml:space="preserve"> Good riddance. [Doc then drives away as the other residents arrive at the same scene. Ramone has a red paint job.]</t>
  </si>
  <si>
    <t xml:space="preserve"> He's gone?</t>
  </si>
  <si>
    <t xml:space="preserve"> Well, we wouldn't want him to miss that race of his. [Sally drives away.]</t>
  </si>
  <si>
    <t xml:space="preserve"> [sniffs]</t>
  </si>
  <si>
    <t xml:space="preserve"> Oh, dude, are you crying?</t>
  </si>
  <si>
    <t xml:space="preserve"> NO! I'M HAPPY! I DON'T HAVE TO WATCH HIM EVERY SECOND OF THE DAY ANYMORE! I'M GLAD HE'S GONE!</t>
  </si>
  <si>
    <t>Red</t>
  </si>
  <si>
    <t xml:space="preserve"> [blubbers, then sobs and drives away, again knocking down that same pile of tires at that corner of the impound. Just then, McQueen show up after just coming back through the portal.]</t>
  </si>
  <si>
    <t xml:space="preserve"> What's wrong with Red?</t>
  </si>
  <si>
    <t xml:space="preserve"> [not realizing who he's talking to] Oh, he's just sad 'cause you left town, and went to your big race to win the Piston Cup that you've always dreamed about your whole life and get that big ol' sponsor and that fancy helicopter you was talkin' about. [As he talks, the other residents then notice our heroes, looking glad. After finishing his quote, Mater stares at McQueen and the team as they are grinning. Mater gasps as he realizes who he was talking to] Wait a minute! [other laugh, smacks McQueen with his tire] I knowed you wouldn't leave without saying goodbye.</t>
  </si>
  <si>
    <t xml:space="preserve"> What are you doin' here, son? You're gonna miss your race. [turns on his emergency lighting] Don't worry. I'll give you a police escort, and we'll make up the time.</t>
  </si>
  <si>
    <t xml:space="preserve"> Thank you, Sheriff. But you know I can't go just yet.</t>
  </si>
  <si>
    <t xml:space="preserve"> Well, why not?</t>
  </si>
  <si>
    <t xml:space="preserve"> [laughing] I can't-a believe it!</t>
  </si>
  <si>
    <t>[The screen then shows the residents and outside Luigi's Casa Della Tires, watching Luigi and Guido with McQueen.]</t>
  </si>
  <si>
    <t xml:space="preserve"> Four new tires! Grazien, Mr. Lightning. [gives a hug] Grazien!</t>
  </si>
  <si>
    <t xml:space="preserve"> [Sally then arrives, feeling glad as she sees McQueen.] Would you look at that!</t>
  </si>
  <si>
    <t xml:space="preserve"> Our first real customers in years! I am filled with tears of ecstasy, [while Luigi is talking, McQueen winks to and Sally, who is then shown smiling. Doc then appears, starting to feel angry hen he sees McQueen] for this is the most glorious day of my life!</t>
  </si>
  <si>
    <t xml:space="preserve"> [as Luigi presses a button to make the car lift he is on go up] Alright, Luigi, give me the best set of black walls you've got.</t>
  </si>
  <si>
    <t xml:space="preserve"> Alright, you're the expert.</t>
  </si>
  <si>
    <t xml:space="preserve"> [chuckles and Doc snarls and drives away]</t>
  </si>
  <si>
    <t xml:space="preserve"> Oh, and don't forget the spare.</t>
  </si>
  <si>
    <t xml:space="preserve"> Perfetto. Guido!</t>
  </si>
  <si>
    <t xml:space="preserve"> Peet stop!</t>
  </si>
  <si>
    <t>[Guido is then shown holding his wheel gun, which is heard whirring as Chuck Berry's version of "Route 66" plays. Luigi is seen holding a flag up, attached to his antenna. He holds it up a bit more, which Guido make the wheel gun whir. Luigi then moves the flag down, and Guido then gets to work on unfastening the bolts on McQueen's tires, as Luigi dodges one of the tires going through the air. When Guido is finished putting the new tires, McQueen is shown looking at them in a mirror.]</t>
  </si>
  <si>
    <t xml:space="preserve"> [chuckling] What did Luigi tell you, Huh?</t>
  </si>
  <si>
    <t xml:space="preserve"> Wow, you were right! Better than a Ferrari, huh?</t>
  </si>
  <si>
    <t xml:space="preserve"> [frowns] Eh, no.</t>
  </si>
  <si>
    <t xml:space="preserve"> [McQueen then frowns, and then the screen shows him and the whole team with Fillmore at the Taste-Inn, drinking some organic fuel.] Wow! This organic fuel is great! Why haven't I heard about it before?</t>
  </si>
  <si>
    <t xml:space="preserve"> It's a conspiracy, man!! The oil companies got a grip on the government!! They're feedin' us a bunch of lies, man!</t>
  </si>
  <si>
    <t xml:space="preserve"> OK, I'll take a case.</t>
  </si>
  <si>
    <t>[The screen then shows from McQueen's point of view as he looks around with night-vision goggles on, and Sarge is seen. The screen then McQueen as the goggles move up, then it shows Sarge hooked to some surplus with a note saying, "Guaranteed, no tailgaters." The screen then shows a close-up of a snow globe with Radiator Springs Curios and Knick in it. The screen zooms out to show McQueen and looking at it with Lizzie. It then shows some bumper stickers and other souvenirs. Lizzie is then shown putting some onto McQueen. McQueen yelps as Lizzie sticks on the third sticker. The screen then shows Ramone inside his shop, holding a paint hose. Ramone chuckles. McQueen is then seen, with covers for his tires, and breathes in deeply and closes his eyes as Ramone starts to paint him. Ramone sighs. As Ramone does a shade on a lightning bolt shape. The screen then shows the other townsfolk outside at sunset. Mater noticing Sally]</t>
  </si>
  <si>
    <t xml:space="preserve"> Here she comes!</t>
  </si>
  <si>
    <t xml:space="preserve"> Okay, places, everybody. Hurry! Act natural.</t>
  </si>
  <si>
    <t xml:space="preserve"> [Red whistles as Sally arrives] Hi, Sally!</t>
  </si>
  <si>
    <t xml:space="preserve"> All right, what's goin' on?</t>
  </si>
  <si>
    <t>[Everyone moves out of the way as McQueen appears in his new paint job, revving his engine.]</t>
  </si>
  <si>
    <t xml:space="preserve"> [posing] POW! What do you think? Radiator Springs looks pretty good on me.</t>
  </si>
  <si>
    <t xml:space="preserve"> [giggles] I'll say. [purrs as McQueen continues revving his engine] Ka-chow. You're gonna fit right in in California. Oh, my goodness, it looks like you've helped everybody in town.</t>
  </si>
  <si>
    <t xml:space="preserve"> Everybody except one.</t>
  </si>
  <si>
    <t>[Sally is shown with a happy look.]</t>
  </si>
  <si>
    <t xml:space="preserve"> Hey, is it getting dark out?</t>
  </si>
  <si>
    <t xml:space="preserve"> What!? What'd he say?</t>
  </si>
  <si>
    <t xml:space="preserve"> Let me say that again. Is it getting dark out?!</t>
  </si>
  <si>
    <t xml:space="preserve"> Now, what was I supposed to do after that?</t>
  </si>
  <si>
    <t>[Red then presses a button on the radio, making Lizzie jump. The Chords' "Sh-Boom" is heard as the buildings' lights turn on. Ramone's House of Body Art is shown with its lights turning on. Luigi, Guido and Flo are shown at their buildings, looking glad as the lights turn on.]</t>
  </si>
  <si>
    <t xml:space="preserve"> [Gasping] They fixed their neon.</t>
  </si>
  <si>
    <t>[The lights on Radiator Springs Curios turn on, then the ones at Fillmore's Taste-In, as Fillmore drives out, looking glad. Then the screen shows the lights on Sarge's Surplus Hut. It then shows Ramone and Flo at the crossroad.]</t>
  </si>
  <si>
    <t xml:space="preserve"> Low and slow?</t>
  </si>
  <si>
    <t xml:space="preserve"> Oh, yeah, baby! [chuckles as they take a cruise along the main road to the Courthouse. Flo laughs and shrieks. McQueen to Sally]</t>
  </si>
  <si>
    <t xml:space="preserve"> Just like in its heyday, right?</t>
  </si>
  <si>
    <t xml:space="preserve"> [exhales] It's even better than I pictured it. Thank you.</t>
  </si>
  <si>
    <t>[The screen then shows different shots as the other townsfolk and the engines are shown cruising and the rest of are shown dancing on the sidewalks. Ramone chuckles as he lifts his bodywork up and presses his rear end on the tarmac, creating sparks. Noticing what Ramone did, Mater then presses his whole bodywork on the tarmac, creating a lot of sparks.]</t>
  </si>
  <si>
    <t xml:space="preserve"> Shall we cruise?</t>
  </si>
  <si>
    <t xml:space="preserve"> [appearing out of nowhere] Oh, thank you, dear. I'd love to! [pulls McQueen away]</t>
  </si>
  <si>
    <t xml:space="preserve"> No no no!</t>
  </si>
  <si>
    <t xml:space="preserve"> Lizzie!</t>
  </si>
  <si>
    <t xml:space="preserve"> [to McQueen as they drive along] I remember when Stanley first asked me to take a drive with him.</t>
  </si>
  <si>
    <t xml:space="preserve"> [to Mater] Hey, "Miss Sally." May I have this cruise?</t>
  </si>
  <si>
    <t xml:space="preserve"> Of course, Mater.</t>
  </si>
  <si>
    <t xml:space="preserve"> [stopping them] A-A-Ah!</t>
  </si>
  <si>
    <t>[The screen then shows that the traffic lights at the crossroad are now showing all the lights, as they change to red for Sally, Mater and a line of tractors then drive across, mooing.]</t>
  </si>
  <si>
    <t xml:space="preserve"> ...and again and I said, "no," and he asked me again, and I said, "no..." [Sally giggles as she notices McQueen stepping sideways while with Lizzie] ...but, oh, he was a persistent little burger for a two-cylinder... [continues driving, while McQueen stops and turns around] ...finally I said, "alright, one little drive..." [McQueen looks to see the other townsfolk still cruising. Suddenly, Mater grabs him with his tow hook.]</t>
  </si>
  <si>
    <t xml:space="preserve"> OH!</t>
  </si>
  <si>
    <t xml:space="preserve"> [laughs, "Dah ha ha ha ha ha!" tows him to Sally, and lets go]</t>
  </si>
  <si>
    <t xml:space="preserve"> Hey!</t>
  </si>
  <si>
    <t xml:space="preserve"> Thanks, Mater.</t>
  </si>
  <si>
    <t xml:space="preserve"> Good evenin', you two! [McQueen and Sally then look at each other. Lizzie standing next to Stanley's statue]</t>
  </si>
  <si>
    <t xml:space="preserve"> Oh, Stanley, I wish you could see this. [McQueen and Sally then touch each other's front. Flo noticing something]</t>
  </si>
  <si>
    <t xml:space="preserve"> Is that what I think it is?</t>
  </si>
  <si>
    <t xml:space="preserve"> Oh, I don't know, Flo. I haven't had a chance to find out. [both her and McQueen close their eyes] But I am going to find out. Hello.</t>
  </si>
  <si>
    <t xml:space="preserve"> Not that! That!</t>
  </si>
  <si>
    <t xml:space="preserve"> [Everyone then looks into the distance to see lots of headlights approaching. Sally gasping] Customers?</t>
  </si>
  <si>
    <t xml:space="preserve"> Customers, everybody! And a lot of 'em! You know what to do, just like we rehearsed!</t>
  </si>
  <si>
    <t xml:space="preserve"> [Suddenly, a blue light shines on McQueen. A townsfolk gasp] It's the Ghost-Light!</t>
  </si>
  <si>
    <t>Kathy Copter</t>
  </si>
  <si>
    <t xml:space="preserve"> [shown to be shining the light] We have found McQueen! We have found McQueen!</t>
  </si>
  <si>
    <t xml:space="preserve"> [It is then shown that the people who have arrived are actually the press, coming towards McQueen and surrounding him, flashing their cameras.] McQueen, over here, kid!</t>
  </si>
  <si>
    <t xml:space="preserve"> Oh, wait......Excuse me.</t>
  </si>
  <si>
    <t xml:space="preserve"> Is it true you've been in rehab?! Did you have a nervous breakdown, McQueen?!</t>
  </si>
  <si>
    <t xml:space="preserve"> I'm sorry, what?</t>
  </si>
  <si>
    <t xml:space="preserve"> McQueen's wearin' whitewalls! Are the tires you wearin' are turning baldin'?!</t>
  </si>
  <si>
    <t xml:space="preserve"> Stickers, McQueen!</t>
  </si>
  <si>
    <t xml:space="preserve"> [to Mater] Was Lightning McQueen your prisoner?!</t>
  </si>
  <si>
    <t xml:space="preserve"> Shoot, no, we're best buds! I ain't braggin' or nothin', but I was in charge of huntin' him down if he tried to escape.</t>
  </si>
  <si>
    <t xml:space="preserve"> Sally, Sally!</t>
  </si>
  <si>
    <t xml:space="preserve"> McQueen, will you still race for the Piston Cup?!</t>
  </si>
  <si>
    <t xml:space="preserve"> Stickers?!</t>
  </si>
  <si>
    <t xml:space="preserve"> Sally!</t>
  </si>
  <si>
    <t xml:space="preserve"> Come on, give us some bolt! [Suddenly, a horn honks, and the press clear the way for Mack.]</t>
  </si>
  <si>
    <t xml:space="preserve"> YOU'RE HERE! Thank the manufacturer, you're alive!</t>
  </si>
  <si>
    <t xml:space="preserve"> Mack?!</t>
  </si>
  <si>
    <t xml:space="preserve"> [Mack turning around] You're here! I can't believe it! [Sally then watches as she notices the picture on the side of Mack's trailer. Mack chuckles to McQueen] You are a sight for sore headlights! I'm so sorry I lost you, boss. I'll make it up to you...</t>
  </si>
  <si>
    <t xml:space="preserve"> Mack, I can't believe you're here!</t>
  </si>
  <si>
    <t xml:space="preserve"> Is that the world's fastest racing machine?</t>
  </si>
  <si>
    <t xml:space="preserve"> Is that "Harv"?</t>
  </si>
  <si>
    <t xml:space="preserve"> Yeah, he's in the back. [splits from his trailer, and McQueen turns around to the trailer door]</t>
  </si>
  <si>
    <t>Houser Boon</t>
  </si>
  <si>
    <t xml:space="preserve"> Show us the bolt, McQueen!</t>
  </si>
  <si>
    <t xml:space="preserve"> [drives towards the press, and angrily] GET BACK, YOU OIL-THIRSTY PARASITES!</t>
  </si>
  <si>
    <t xml:space="preserve"> Hey, where's the old McQueen?!</t>
  </si>
  <si>
    <t xml:space="preserve"> Actually, this is my good side here. [drives to a spot between McQueen and the press]</t>
  </si>
  <si>
    <t xml:space="preserve"> Show us the bolt!</t>
  </si>
  <si>
    <t xml:space="preserve"> Harv! Harv!</t>
  </si>
  <si>
    <t xml:space="preserve"> Give us the bolt!</t>
  </si>
  <si>
    <t xml:space="preserve"> [The trailer door then opens, showing no one in the trailer.] Harv?</t>
  </si>
  <si>
    <t xml:space="preserve"> Come on!</t>
  </si>
  <si>
    <t xml:space="preserve"> [on the phone, as it pops out] Kid, I'm over here!</t>
  </si>
  <si>
    <t xml:space="preserve"> How ya doin', buddy?</t>
  </si>
  <si>
    <t xml:space="preserve"> My star client disappears off the face of the earth! How do you think I'm doin'?!</t>
  </si>
  <si>
    <t xml:space="preserve"> Harv, I can explain.</t>
  </si>
  <si>
    <t xml:space="preserve"> I'm doing great! You're everywhere, baby, radio, TV, the papers! You can't buy this kinda publicity! What do you need me for?! That's just a figure of speech by the way you signed a contract. Where are you?! I can't even find you on my GPS.</t>
  </si>
  <si>
    <t xml:space="preserve"> I'm in this little town called Radiator Springs. Ya know Route 66? It's still here!</t>
  </si>
  <si>
    <t xml:space="preserve"> Yeah, that's great, kid. Playtime is over, pal. While the world's been tryin' to find you, Dinoco has had no one to woo. Who are they gonna woo?</t>
  </si>
  <si>
    <t xml:space="preserve"> [whispering] Chick.</t>
  </si>
  <si>
    <t xml:space="preserve"> Bingo, in fact, check out what's on the plasma right now.</t>
  </si>
  <si>
    <t>[The TV in McQueen's trailer then shows some photographers with Chick, who now has a thundercloud, lightning bolt and "C" between his tire and front, and is seen with Mia and Tia, who have green paint and "C" merchandise.]</t>
  </si>
  <si>
    <t xml:space="preserve"> [on TV] Show us the thunder!</t>
  </si>
  <si>
    <t xml:space="preserve"> [on TV] You want thunder? You want thunder?! [reflects sunlight on the "C" insignia] Ka-chicka, ka-chicka! Ka-chicka! [laughing]</t>
  </si>
  <si>
    <t xml:space="preserve"> Hey, that's my bit!</t>
  </si>
  <si>
    <t xml:space="preserve"> You've gotta get to Cali, pronto! Just get outta Radiation Stinks now, or Dinoco is history, ya hear me?</t>
  </si>
  <si>
    <t xml:space="preserve"> [noticing Sally beside the trailer] Just give me a second here, Harv. [drives to Sally]</t>
  </si>
  <si>
    <t xml:space="preserve"> No, no, wait, where are you goin'?! Get in the trailer, baby! Kid, you wa... You want a bigger trailer?!</t>
  </si>
  <si>
    <t xml:space="preserve"> Sally, I want you to, look, I wish--[sighs]</t>
  </si>
  <si>
    <t xml:space="preserve"> Thank you. Thanks for everything.</t>
  </si>
  <si>
    <t xml:space="preserve"> [sighs and laughs] It just a road.</t>
  </si>
  <si>
    <t xml:space="preserve"> No. It was much more than that. [The screen shows McQueen with tears in his eyes. Mack comes to McQueen]</t>
  </si>
  <si>
    <t xml:space="preserve"> Hey, kid! We gotta go! Harv's goin' CRAZY! He's gonna have me fired if I don't get you in the truck right now!</t>
  </si>
  <si>
    <t xml:space="preserve"> Mack, just hold it for...</t>
  </si>
  <si>
    <t xml:space="preserve"> You should go.</t>
  </si>
  <si>
    <t xml:space="preserve"> I know, but...</t>
  </si>
  <si>
    <t xml:space="preserve"> Good luck in California. I hope you find what you're looking for. [drives away]</t>
  </si>
  <si>
    <t xml:space="preserve"> McQueen, come on!</t>
  </si>
  <si>
    <t xml:space="preserve"> [tries to follow Sally] Sally! [gets surrounded by the press]</t>
  </si>
  <si>
    <t>Bert</t>
  </si>
  <si>
    <t xml:space="preserve"> Show us the bolt, McQueen! The bolt! Hey, Lightning, show us the bolt! Where's the old McQueen?! [The press make indistinct talk as McQueen is forced into the trailer, with Mack getting hooked up.]</t>
  </si>
  <si>
    <t xml:space="preserve"> Come on, kid, get in the trailer. That's it. That's right, kid, let's go! You're a big shining star. You're a superstar. You don't belong there, anyway.</t>
  </si>
  <si>
    <t xml:space="preserve"> [As Harv is talking, McQueen takes one last look at the town and the whole of before the trailer door starts to close.] Whoa Wait Whoa Whoa Wait Wait! [The door closes, and Mack starts his engine as he gets going as other photographers are with Luigi, Guido and Red]</t>
  </si>
  <si>
    <t xml:space="preserve"> Hey, guys! McQueen's leaving in the truck! [The press then leave, following Mack and talking indistinctly. Kori then notices Doc near Ramone's House of Body Art, and comes to him.]</t>
  </si>
  <si>
    <t xml:space="preserve"> Hey, are you Doc Hudson?</t>
  </si>
  <si>
    <t xml:space="preserve"> Thanks for the call. [drives away]</t>
  </si>
  <si>
    <t xml:space="preserve"> [The screen then zooms out to show Sally.] You called them?</t>
  </si>
  <si>
    <t xml:space="preserve"> It's best for everyone, Sally.</t>
  </si>
  <si>
    <t xml:space="preserve"> Best for everyone, or best for you? [drives away, Doc is shown frowning, and Sally comes onto the main road to watch Mack and the press drive away with McQueen. The other townsfolk are seen behind her, watching as well and wanting to cry. Doc then joins them.]</t>
  </si>
  <si>
    <t xml:space="preserve"> I didn't get to say goodbye to him.</t>
  </si>
  <si>
    <t>[Sally then drives to the Cozy Cone Motel, and turns the light on the sign off. The rest of the townsfolk, except Doc, go back to their buildings and turn off all of the neon lighting. A all drive and walk to the cones at the Cozy Cone, as Doc is left alone at the crossroad, and notices the traffic light buzzing and blinking its amber light once again.]</t>
  </si>
  <si>
    <t xml:space="preserve"> [The screen then shows a hill and goes over it to show the Los Angeles International Speedway. Darrell and Bob are heard talking as Al Oft flies over, along with the spectators coming into the circuit.] Hello, race fans, and welcome to what has become, quite simply, the biggest event in the history of racing. A three way battle for the Piston Cup!</t>
  </si>
  <si>
    <t xml:space="preserve"> There's a crowd of nearly 200,000 cars here at the Los Angeles International Speedway. Tickets to this race are hotter than a black leather seat on a hot summer day!</t>
  </si>
  <si>
    <t xml:space="preserve"> The King, Chick Hicks and Lightning McQueen in a 200 laps, winner-takes-all, tiebreaker race. [Then the screen fades to a different shot and moves to Darrell and Bob, who are in front of a couple of spectators, along with Todd the Pizza Planet truck and Elvis.]</t>
  </si>
  <si>
    <t xml:space="preserve"> You know I got a lotta miles on me, but let me tell ya somethin' buddy. I never thought I'd see anything like this. Wow! Man, this is exciting! [The screen then shows several closed signs on different buildings as Bob is talking, such as a person turning a sign from "Open" to "Closed", the sign for the East Honkers Shopping Mall saying "Closed for race", and Emery ville's sign showing a label saying "Closed for the race", and at the end of Bob's line, the screen shows some trucks and drivers watching the race on TV.]</t>
  </si>
  <si>
    <t xml:space="preserve"> In fact, the country has almost shut down, to watch what many experts are calling the race of the century. [The King's pit crew have finished putting a new set of tires on him, when Junior appears.]</t>
  </si>
  <si>
    <t xml:space="preserve"> Hey, King! Good luck in your last race. You've sure been an inspiration to me.</t>
  </si>
  <si>
    <t xml:space="preserve"> Thanks, Junior. Appreciate it.</t>
  </si>
  <si>
    <t xml:space="preserve"> Hey, be careful out there, OK?</t>
  </si>
  <si>
    <t xml:space="preserve"> Yeah, mam. [Then the screen shows Chick with the press again, with Mia and Tia behind him.]</t>
  </si>
  <si>
    <t xml:space="preserve"> Oh! He's so hot!</t>
  </si>
  <si>
    <t xml:space="preserve"> [while the photographers are talking] Oh, yeah. Wanna know the forecast? I'll give you the forecast. A 100 percent chance of THUNDER! [the press take pictures as he poses] Ka-chicka! Ka-chicka! Say it with me! [the press join in] Ka-chicka! Ka-chicka! Ka-chicka!</t>
  </si>
  <si>
    <t>[Meanwhile, a security officer named Marco Axelbender notices Fred while checking all of the spectators with another security officer.]</t>
  </si>
  <si>
    <t xml:space="preserve"> [to Fred] Hey, you! No admittance without a garage pass.</t>
  </si>
  <si>
    <t xml:space="preserve"> Oh, it's okay. Lightning McQueen knows me!</t>
  </si>
  <si>
    <t>Andretti</t>
  </si>
  <si>
    <t xml:space="preserve"> [coming up with Patty] Hey, Marco, it's a beautiful day for a race, isn't it?</t>
  </si>
  <si>
    <t xml:space="preserve"> Absolutely, Mr. Andretti.</t>
  </si>
  <si>
    <t xml:space="preserve"> [Fred chuckles] And good morning to you uh [looks at Fred's license plate] Fred.</t>
  </si>
  <si>
    <t xml:space="preserve"> Mario Andretti he knows my name! [to Marco] You gotta let me in now!</t>
  </si>
  <si>
    <t xml:space="preserve"> Sorry, pal.</t>
  </si>
  <si>
    <t>[The screen then moves and zooms in on Mack's trailer as the press surround it. McQueen's voice is heard.]</t>
  </si>
  <si>
    <t xml:space="preserve"> Okay, here we go. Focus. Speed.</t>
  </si>
  <si>
    <t>[The screen goes black.]</t>
  </si>
  <si>
    <t xml:space="preserve"> I am speed.</t>
  </si>
  <si>
    <t>[The screen then shows the same shot of race cars whizzes past as shown at the very beginning of the film, before going back to black.]</t>
  </si>
  <si>
    <t xml:space="preserve"> Victory. 1 winner, 2 losers.</t>
  </si>
  <si>
    <t>[The screen then shows the same shot of McQueen engine revving and racing from when he was preparing while inside Mack's trailer at the very beginning of the film.]</t>
  </si>
  <si>
    <t xml:space="preserve"> Speed, speed, speed, speed...</t>
  </si>
  <si>
    <t>[The sound of birds singing is then heard as the screen then shows the view of Radiator Springs from Wheel Well, before changing to show Mater, Sheriff, Luigi, Guido, Sarge, Fillmore, Red, Ramone, Flo and Lizzie while in the town, then it changes to show the whole of smiling while at just then, Mack knocks on the trailer's door.]</t>
  </si>
  <si>
    <t xml:space="preserve"> Hey, Lightnin'! Ya ready?</t>
  </si>
  <si>
    <t xml:space="preserve"> [gasps] Y-yeah, yeah, yeah, I'm uh I'm ready. [McQueen then opens the door and comes out, noticing the press chattering indistinctly and taking pictures of him. The screen then shows an aerial view of the circuit, before coming back to the ground to show McQueen driving to Mack, who is wearing a headset.] Mack, thanks for being my pit crew today.</t>
  </si>
  <si>
    <t xml:space="preserve"> Na. Don't worry about it, kid. It's the least I could do. After all, "Gas Can" is my middle name.</t>
  </si>
  <si>
    <t xml:space="preserve"> It is?</t>
  </si>
  <si>
    <t xml:space="preserve"> Nahh, not really.</t>
  </si>
  <si>
    <t>[The Alpha numeros are then shown driving along the track, forming the words "Piston Cup" as the crowd cheers. Then the Convoy Brothers are shown shouting as the camera pans past them, showing a caravan drinking Dinoco Light, and Syd VanDerKamper sitting in an inflatable pool surrounded by little palm trees, Dinoco cans and plastic flamingos. Barney Stormin is then shown completing his skywriting of "Piston Cup", and then hears Marco, Stu Bop and another jet heading towards him.]</t>
  </si>
  <si>
    <t>Small Airplane</t>
  </si>
  <si>
    <t xml:space="preserve"> Uh-oh! [Small airplane and flies out of the way. The jets then fly through the skywriting and over the circuit, where the crowd is cheering and laughing upon seeing them. Coriander Wide track giggles upon seeing them, wearing a Marco toy on her antenna. Two of the jets then fly away in different directions, as the screen then shows Artie and another announcer looking at the different cameras.]</t>
  </si>
  <si>
    <t>TV Crew</t>
  </si>
  <si>
    <t xml:space="preserve"> Nelson! Zoom in. Ready, 16? Take 16. [One of the TV cameras then changes to show McQueen on the track with Chick and the King, as they warm up while behind Charlie Checker. While Darrell and Bob are talking, the cameramen aim their cameras at McQueen.]</t>
  </si>
  <si>
    <t xml:space="preserve"> And there he is; "Lightning McQueen"! Missing all week, and then he turns up in the middle of nowhere! In a little town called Radiator Springs.</t>
  </si>
  <si>
    <t xml:space="preserve"> Wearin' whitewall tires, of all things. [McQueen grunts and as Chick's "C" sticker shines sunlight over his eyes]</t>
  </si>
  <si>
    <t xml:space="preserve"> Ka-chicka, Ka-chicka, Ka-chicka! [laughs] Hey, where you been? I've been kinda lonely. Nobody to hang out with. I mean, except the Dinoco folks. Aw, and the twins. Of course. You know the twins the one that used to be your fans, but now they're my fans. Anyway, listen to what the twins think...</t>
  </si>
  <si>
    <t>[But then McQueen daydreams of when he sees Sally driving along the bridge beside the waterfall in then of and the rest of offering to teach him about the ways of friendship at the on. Just then, a green flag is waved as the screen then shows Dexter Hoover waving it to start the race. The King and Chick get on their way, but McQueen was not ready.]</t>
  </si>
  <si>
    <t xml:space="preserve"> [Gasps] Shoot! [gets on his way]</t>
  </si>
  <si>
    <t xml:space="preserve"> Boogity, boogity, boogity, boys! Let's go racin'!</t>
  </si>
  <si>
    <t>[The screen shows the three race cars racing, as McQueen is a couple of seconds behind and catching up. The crowd is seen cheering, as the camera moves to show Lynda and Tex cheering on for the King.]</t>
  </si>
  <si>
    <t xml:space="preserve"> Come on, you can do it!</t>
  </si>
  <si>
    <t xml:space="preserve"> Come on kid, make us proud, boy!</t>
  </si>
  <si>
    <t xml:space="preserve"> Fifty laps down, and The King is still holdin' a slim lead.</t>
  </si>
  <si>
    <t xml:space="preserve"> [as McQueen gets beside Chick] Hey, McQueen's got a run on him! He's lookin' to the inside! [But then, Chick goes right in front of McQueen, causing him to brake.] Oh, Chick slammed the door on him!</t>
  </si>
  <si>
    <t xml:space="preserve"> Chick's not makin' it easy on him today.</t>
  </si>
  <si>
    <t xml:space="preserve"> Oh, man, he lost so much momentum, and now he's gonna have to chase him back down!</t>
  </si>
  <si>
    <t>[The screen changes to McQueen's point of view as he sees the King and Chick ahead. The screen then changes as McQueen daydreams again, showing him following Sally and the whole of driving, chuffing and flying through the woods, as soft music is heard along with birds singing. But when Sally splashes through the puddle, McQueen then notices he is heading towards the barrier, and turns away, with his brakes squealing, and spins off the track.]</t>
  </si>
  <si>
    <t xml:space="preserve"> OH!!! McQueen spins out in the infield!</t>
  </si>
  <si>
    <t>[Mia and Tia gasp along with the crowd. McQueen then comes to a stop on the infield.]</t>
  </si>
  <si>
    <t xml:space="preserve"> [chuckles] Just me and the old man, fellas. McQueen just doesn't have it today.</t>
  </si>
  <si>
    <t>[Chick Hicks' Pit Crew all laugh. McQueen groans and drives back onto the track]</t>
  </si>
  <si>
    <t>Chief Chick and Roger Wheeler</t>
  </si>
  <si>
    <t xml:space="preserve"> [through the radio] Hey, kid, are you alright?</t>
  </si>
  <si>
    <t xml:space="preserve"> I don't know, Mack. I don't think I-</t>
  </si>
  <si>
    <t xml:space="preserve"> [through the radio] I didn't come all this way to see you quit.</t>
  </si>
  <si>
    <t>[McQueen then looks to see Doc, the rest of the whole of and most of the Radiator Springs residents in his pit. Ramone has had a new paint job, being red with McQueen's bolt and the are shown wearing cheerleader outfits and holding pom-poms, while Doc has his original racing paint job and tires and a headset, which and also had to contact with McQueen on his radio.]</t>
  </si>
  <si>
    <t xml:space="preserve"> Guys, you're here! I can't believe this!</t>
  </si>
  <si>
    <t xml:space="preserve"> I knew you needed a crew chief, but I didn't know it was this bad.</t>
  </si>
  <si>
    <t xml:space="preserve"> I thought you said you'd never come back.</t>
  </si>
  <si>
    <t xml:space="preserve"> Well, I really didn't have a choice. Mater didn't get to say goodbye.</t>
  </si>
  <si>
    <t xml:space="preserve"> Goodbye! Okay, I'm good.</t>
  </si>
  <si>
    <t xml:space="preserve"> [McQueen then comes to the pits, as Mater holds the sign, which has Radiator Springs' logo on it. Fillmore and Sarge refuel McQueen, to McQueen] Alright, if you can drive as good as you fix a road, then you can win this race with you eyes shut. Now, get back out there! [McQueen then drives back out through the pit lane.] Hot snot, we are back in business! Guido! Luigi! You're goin' up against professional pit crews boys, you're gonna have to be fast.</t>
  </si>
  <si>
    <t xml:space="preserve"> They will not know what bit them!</t>
  </si>
  <si>
    <t xml:space="preserve"> [to McQueen] Kid, [through the radio] you can beat these guys. Find a groove that works for you and get that lap back!</t>
  </si>
  <si>
    <t>[McQueen then goes faster, going around the bends and catching up. Then the Dinoco pit crew notice Doc in his look, murmuring as they see him.]</t>
  </si>
  <si>
    <t>Chick's Crew</t>
  </si>
  <si>
    <t xml:space="preserve"> Is that? Oh, wow. That's him!</t>
  </si>
  <si>
    <t xml:space="preserve"> Is that--? That's the Hudson Hornet! Bob, Darrell, the Hudson Hornet's back!</t>
  </si>
  <si>
    <t xml:space="preserve"> Darrell, it appears McQueen has got himself a pit crew. And look who he has for a crew chief! [All of the cameramen turn their cameras to show Doc, and the crowd then notices him.]</t>
  </si>
  <si>
    <t xml:space="preserve"> Whoa! Look, man. It's the Hudson Hornet!</t>
  </si>
  <si>
    <t xml:space="preserve"> Whoa!</t>
  </si>
  <si>
    <t xml:space="preserve"> Well, dip me in axle grease and call me Slick! It surely is!</t>
  </si>
  <si>
    <t>[A whistle is heard, and the crowd then cheers. The screen then shows a TV at Flo's V8 Cafe showing Doc, as Sally, Red and Lizzie are watching the race on TV back in Radiator Springs.]</t>
  </si>
  <si>
    <t xml:space="preserve"> Wow, this is history in the makin'. Nobody has seen the racin' legend in over 50-Years!</t>
  </si>
  <si>
    <t xml:space="preserve"> [noticing Doc on the TV, not realizing it is him] Hey, Doc! Come look at the fellow on the radio! He looks just like you!</t>
  </si>
  <si>
    <t>[Sally giggles and Red chuckles. Then the screen shows McQueen catching up to the King and Chick, and he manages to get past.]</t>
  </si>
  <si>
    <t xml:space="preserve"> McQueen passes them on the inside!</t>
  </si>
  <si>
    <t xml:space="preserve"> But he's still nearly a lap down!</t>
  </si>
  <si>
    <t xml:space="preserve"> Can he catch up to them with only 60 laps to go?!</t>
  </si>
  <si>
    <t xml:space="preserve"> You're goin' great, kid. Just keep your head on.</t>
  </si>
  <si>
    <t xml:space="preserve"> Vai, vai, vai! [pushes a cart of tires away]</t>
  </si>
  <si>
    <t xml:space="preserve"> Hey, shrimpie, where did McQueen find you, huh? Those round things are called tires, and they go UNDER THE CAR!</t>
  </si>
  <si>
    <t xml:space="preserve"> [laughing]</t>
  </si>
  <si>
    <t xml:space="preserve"> [angered] Con chi credi di parlare?! Ma, con chi stai parlando?!</t>
  </si>
  <si>
    <t xml:space="preserve"> No, no, no! You'll have your chance, you'll have your chance.</t>
  </si>
  <si>
    <t>[McQueen is then seen racing, progressing through the race and managing to get to Chick and the King, as McQueen gets beside him]</t>
  </si>
  <si>
    <t xml:space="preserve"> Oh, kid's just tryin' to be a hero, huh? Well, what do ya think of this?! [hits McQueen, causing him to spin] Yeah, that's it kid. [But McQueen manages to keep up with going backwards and past Chick.] What?</t>
  </si>
  <si>
    <t xml:space="preserve"> Whoa! GitRDone! [McQueen winks, and turns back around. Mater laughs] I taught him that. [poses to Chick's pit crew] KA CHOW!</t>
  </si>
  <si>
    <t xml:space="preserve"> [getting their eyes hit by the sunlight reflecting off Mater's wing mirror] AH!!!</t>
  </si>
  <si>
    <t xml:space="preserve"> What a move by McQueen, he's caught up to the leaders!</t>
  </si>
  <si>
    <t xml:space="preserve"> Oh, yeah. This is what it's all about. A 3-way battle for the lead, with 10 to go!</t>
  </si>
  <si>
    <t xml:space="preserve"> [chortles] Look at that boy go out there!</t>
  </si>
  <si>
    <t xml:space="preserve"> [Chick then tries to get past McQueen, but gets blocked on several attempts. Chick gasps and grunts, before coming up beside McQueen] ...No You don't! [presses against McQueen, causing a puncture in one of his rear tires]</t>
  </si>
  <si>
    <t xml:space="preserve"> Doc, I'm flat! I'm flat!</t>
  </si>
  <si>
    <t xml:space="preserve"> Can you get back to the pits?</t>
  </si>
  <si>
    <t xml:space="preserve"> Yeah, yeah. I think so.</t>
  </si>
  <si>
    <t xml:space="preserve"> [noticing Dexter waving a yellow flag] Hey, got a yellow. Bring it in. Don't tear yourself up, kid. [Charlie Checker then comes out in front of the King and Chick.]</t>
  </si>
  <si>
    <t xml:space="preserve"> We gotta get him back out there fast or we're gonna be a lap down, and we'll never win this race!</t>
  </si>
  <si>
    <t xml:space="preserve"> Guido, it's time.</t>
  </si>
  <si>
    <t xml:space="preserve"> Hey, tiny, you gonna clean his windshield?! [everyone laughing]</t>
  </si>
  <si>
    <t>[As McQueen comes into the pits, Guido throws the new tires up in the air, quickly takes off the old tires and catches the new tires, and puts them on, lasting four seconds, before McQueen gets going again. Chick's crew then feel shocked, and all of the pities' grilles, except the one of Wide Chick Pity, fall off.]</t>
  </si>
  <si>
    <t xml:space="preserve"> I don't believe it!</t>
  </si>
  <si>
    <t xml:space="preserve"> That was the fastest pit stop I've ever seen!</t>
  </si>
  <si>
    <t xml:space="preserve"> It was a great stop, but he's still gotta beat that pace car out!</t>
  </si>
  <si>
    <t xml:space="preserve"> It's gonna be close!</t>
  </si>
  <si>
    <t>[McQueen manages to get back in front of Charlie. His pit crew and then cheer.]</t>
  </si>
  <si>
    <t>Biggest Fan</t>
  </si>
  <si>
    <t xml:space="preserve"> [All of the crowd holler.] Yeah, baby!</t>
  </si>
  <si>
    <t xml:space="preserve"> Yeah! [laughing]</t>
  </si>
  <si>
    <t xml:space="preserve"> Yeah! He's back in the race!</t>
  </si>
  <si>
    <t xml:space="preserve"> [blows his wheel gun] Pit stop.</t>
  </si>
  <si>
    <t>[Then Wide Chick Pitty's grill falls off. All of McQueen's pit crew and then cheer for Guido.]</t>
  </si>
  <si>
    <t xml:space="preserve"> Guido, you did it!</t>
  </si>
  <si>
    <t xml:space="preserve"> Way to go, Guido!</t>
  </si>
  <si>
    <t>[McQueen manages to catch up to the other racers as Charlie comes back in. The crowd is seen again, cheering, before the camera shows Dexter waving the white flag.]</t>
  </si>
  <si>
    <t xml:space="preserve"> This is it. We're heading into the final lap and McQueen is right behind the leaders. What a comeback!</t>
  </si>
  <si>
    <t xml:space="preserve"> A hundred and ninety-nine laps, and, baby, it all comes down to this!</t>
  </si>
  <si>
    <t xml:space="preserve"> This is it, kiddo. [through the radio to McQueen] You've got 4 turns left, 1 at a time. Drive it in deep and hope it sticks...GO!</t>
  </si>
  <si>
    <t>[McQueen closes in, revving his engine, and is about to pass Chick, who tries get in front again, but McQueen swerves and goes to the other side.]</t>
  </si>
  <si>
    <t xml:space="preserve"> We'll see about that! [tries to get in front of McQueen, who then brakes, causing Chick to press against the wall, and making McQueen able to go past]</t>
  </si>
  <si>
    <t xml:space="preserve"> McQueen's going inside! [But then, Chick rams McQueen off the track, and then hits the King, causing them both to serpentine.] Chick and The King are loose!</t>
  </si>
  <si>
    <t xml:space="preserve"> I think McQueen is outta the race! [McQueen suddenly gets a thought, and turns his front tires right, impressing Doc and surprising the team as it helps McQueen to get back on the track and past the King and Chick.] McQueen saved it!</t>
  </si>
  <si>
    <t xml:space="preserve"> He's back on the track!</t>
  </si>
  <si>
    <t xml:space="preserve"> Float like a Cadillac...</t>
  </si>
  <si>
    <t xml:space="preserve"> Sting like a Beemer!</t>
  </si>
  <si>
    <t xml:space="preserve"> Ka-chow, ka-chow, ka-chow!</t>
  </si>
  <si>
    <t xml:space="preserve"> Wow!</t>
  </si>
  <si>
    <t xml:space="preserve"> Yaaaaaah! [laughing]</t>
  </si>
  <si>
    <t xml:space="preserve"> Lightning McQueen is gonna win the Piston Cup!</t>
  </si>
  <si>
    <t xml:space="preserve"> C'mon, you got it, you got it, Stickers!</t>
  </si>
  <si>
    <t xml:space="preserve"> [grunts as the King keeps blocking him] Argh! I am not comin' in behind you again, old man. [then he rams the King off the track, causing him to go through the air, hitting the infield several times and spinning, before coming to a stop, having huge damage. The crowd gasps at what happened.]</t>
  </si>
  <si>
    <t xml:space="preserve"> Oh, no.</t>
  </si>
  <si>
    <t>[Doc feeling and looking shocked. Then McQueen notices on the circuit's television screen what has happened, then the screen changes to show the newspaper about Doc's crash. Realizing what had happened to Doc, McQueen grinds to a halt before reaching the finish line, leaving the crowd shocked and puzzled. Chick crossing the finish line]</t>
  </si>
  <si>
    <t xml:space="preserve"> Yeah! Whoo-hoo! [goes onto the infield and spins around] I won, baby! Yeah! Oh, yeah!</t>
  </si>
  <si>
    <t xml:space="preserve"> What's he up to, Doc?</t>
  </si>
  <si>
    <t>[Doc then gets a smile before McQueen drives backwards towards the King. The injured King grunts and moans.]</t>
  </si>
  <si>
    <t xml:space="preserve"> What are you doin', kid?</t>
  </si>
  <si>
    <t xml:space="preserve"> I think The King should finish his last race. [begins to push the King along the track]</t>
  </si>
  <si>
    <t xml:space="preserve"> You just gave up the Piston Cup, you know that?</t>
  </si>
  <si>
    <t xml:space="preserve"> Ah, this grumpy old racecar I know once told me somethin'. It's just an empty cup.</t>
  </si>
  <si>
    <t>[Doc smiles, as well as the crowd.]</t>
  </si>
  <si>
    <t xml:space="preserve"> Darrell, is pushin' on the last lap legal?</t>
  </si>
  <si>
    <t xml:space="preserve"> Hey, man. He's not really pushing him. He's just givin' him a little bump draft.</t>
  </si>
  <si>
    <t xml:space="preserve"> [still cheering] Woo hoo! [stops spinning upon noticing that the crowd is not paying attention to him] Hey! What?! What's going on?!</t>
  </si>
  <si>
    <t xml:space="preserve"> That's what I call racing right there.</t>
  </si>
  <si>
    <t>[McQueen pushes the King across the finish line, which Dexter waves the checkered flag excitedly, and the crowd cheers wildly, throwing merchandise in the air.]</t>
  </si>
  <si>
    <t xml:space="preserve"> Bravo il mio amico!</t>
  </si>
  <si>
    <t xml:space="preserve"> Way to go, buddy!</t>
  </si>
  <si>
    <t xml:space="preserve"> There's a lotta love out there, you know, man?</t>
  </si>
  <si>
    <t xml:space="preserve"> Don't embarrass me, Fillmore.</t>
  </si>
  <si>
    <t xml:space="preserve"> That's my hot rod.</t>
  </si>
  <si>
    <t>[Red and Sally also smile. Then the camera shows Chick on the stage as he is surrounded by Mia, Tia and the press, who are all frowning, standing still and remaining quiet.]</t>
  </si>
  <si>
    <t xml:space="preserve"> Come on, baby, bring it out! Bring out the Piston Cup. Ka-chicka, ka-chicka! [The trophy is thrown at him.] Yeah-ha-ha! Now, that's what I'm talking about! Hey! How come I'm the only one celebrating is me, huh?! Where are the girls?! Brin' on the confetti! [Gets harshly shot by the confetti] Ow!! Ow!! Easy with the confetti. What's goin' on? Come on, snap some pictures. I gotta go sign my deal with Dinoco! Ka-chicka! Say it with me. Ka-chicka, ka-chicka, ka-chicka!</t>
  </si>
  <si>
    <t>[The crowd starts to boo at Chick]</t>
  </si>
  <si>
    <t xml:space="preserve"> Boo!</t>
  </si>
  <si>
    <t xml:space="preserve"> What's wrong with everybody? [gets hit by a tire] Ow! Where's the happiness?! [the press throw multiple Chick Hicks merchandise at him] Hey! This is the start of the Chick era! [leaves with his trophy. Meanwhile, McQueen pushes the King back to the Dinoco stage. Lynda then kisses McQueen on the cheek.]</t>
  </si>
  <si>
    <t xml:space="preserve"> Thanks, Lightning.</t>
  </si>
  <si>
    <t xml:space="preserve"> You're welcome. [leaves]</t>
  </si>
  <si>
    <t xml:space="preserve"> Way to go, King!</t>
  </si>
  <si>
    <t xml:space="preserve"> You're still the car!</t>
  </si>
  <si>
    <t xml:space="preserve"> You're The King! Yeah!</t>
  </si>
  <si>
    <t>[The entire speedway is heard as they cheer at McQueen]</t>
  </si>
  <si>
    <t>Rust-eze Folks</t>
  </si>
  <si>
    <t xml:space="preserve"> [McQueen arrives at the Rust-eze tent, with all his friends from Radiator Springs and his rusty supporters cheering happily at him.]</t>
  </si>
  <si>
    <t xml:space="preserve"> You make us proud, kid!</t>
  </si>
  <si>
    <t xml:space="preserve"> Congrats on the loss, me bucko!</t>
  </si>
  <si>
    <t xml:space="preserve"> You got a lotta of stuff, kid.</t>
  </si>
  <si>
    <t xml:space="preserve"> Thanks, Doc.</t>
  </si>
  <si>
    <t>[Tex approaches McQueen]</t>
  </si>
  <si>
    <t xml:space="preserve"> Hey, Lightnin'. How 'bout comin' over here and talk to me a minute? Son, that was some real racin' out there. How'd you like to become the new face of Dinoco?</t>
  </si>
  <si>
    <t xml:space="preserve"> [feels surprised, looks at the Dinoco stage with all their members happy to welcome their new racer. Rotor Turbosky winks at McQueen] But I didn't win.</t>
  </si>
  <si>
    <t xml:space="preserve"> Lightnin', there's a whole lot more to racin' than just winnin'.</t>
  </si>
  <si>
    <t>[Lightning looks back at the Rust-eze tent with all his rusty supporters and friends from Radiator Springs cracking jokes]</t>
  </si>
  <si>
    <t xml:space="preserve"> He was so rusty, when he drove down the street buzzards used to circle the car!</t>
  </si>
  <si>
    <t xml:space="preserve"> Thank, you, Mr. Tex, but...but these Rust-eze guys over there gave me my big break. I'm gonna stick with them.</t>
  </si>
  <si>
    <t xml:space="preserve"> Well, I sure can respect that. Still, ya know, if there's ever anything I can do for you, just let me know.</t>
  </si>
  <si>
    <t xml:space="preserve"> I sure appreciate that, thank you... Actually, there's 1 thing...</t>
  </si>
  <si>
    <t xml:space="preserve"> [riding in Rotor Turbosky, Dinoco is helicopter, over Radiator Springs] WHOO-HOO! [laughs] Hey, look at me! I'm flyin', by golly! Whoo-hoo! [as most of the Radiator Springs residents watch from the ground] I'm happier than a tornado in a trailer park! [Then the screen shows Luigi and Guido looking at their tire shelves in their store.]</t>
  </si>
  <si>
    <t xml:space="preserve"> [to Guido] I think it's about-a time we redecorate.</t>
  </si>
  <si>
    <t>Michael Schumacher</t>
  </si>
  <si>
    <t xml:space="preserve"> [revving his engine] [arriving with Antonio Veloce Eccellente and Costanzo Della Corsa] Ciao! Hi, Lightning McQueen told me this was the best place in the world to get tires. How 'bout settin' me and my friends up with three or four sets each?</t>
  </si>
  <si>
    <t xml:space="preserve"> [Gasps] Guido! There is a real Michael Schumacher Ferrari in my store. A REAL FERRARI! Punch me, Guido, punch me in the face! This is the most glorious day of my life! [Faints]</t>
  </si>
  <si>
    <t xml:space="preserve"> Whoa, [speaks Italian to Guido] spero che il tuo amico si riprenda. Mi dicono che siete fantastici.</t>
  </si>
  <si>
    <t>[Guido faints as well. Leaving Michael Schumacher puzzled. Then the screen shows the Wheel Well, and moves to show Sally looking at it, Sally sighing. Then she hears the sound of an engine revving, Sally gasping and turns to see McQueen appearing with a new paint job and also the whole of and they Sally giggles and McQueen laughs]</t>
  </si>
  <si>
    <t xml:space="preserve"> Just passin' through?</t>
  </si>
  <si>
    <t xml:space="preserve"> Actually, I thought I'd stop and stay awhile, I hear this place is back on the map.</t>
  </si>
  <si>
    <t xml:space="preserve"> Yeah, there's some rumor floating around that some hotshot Piston Cup racecar is setting up his big racin' headquarters here.</t>
  </si>
  <si>
    <t xml:space="preserve"> Really? Ah, well, there goes the town.</t>
  </si>
  <si>
    <t xml:space="preserve"> Ya know, I really missed you, Sally.</t>
  </si>
  <si>
    <t xml:space="preserve"> Well, I create feelings in others they themselves don't understand and, blah, blah, blah, blah.</t>
  </si>
  <si>
    <t xml:space="preserve"> [chuckles as they move slowly toward each other, Mater appearing onboard Rotor]</t>
  </si>
  <si>
    <t xml:space="preserve"> McQueen and Sally parked beneath the tree, K-i-s-s... auuu... i-n-t!</t>
  </si>
  <si>
    <t xml:space="preserve"> Great timing, Mater!</t>
  </si>
  <si>
    <t xml:space="preserve"> [as Rotor flies away] Hepnon, hiphep, hilililly! Wheeeeeee!!</t>
  </si>
  <si>
    <t xml:space="preserve"> [to Sally] He's my best friend. What're you gonna do?</t>
  </si>
  <si>
    <t xml:space="preserve"> So, Stickers. Last one to Flo's buys?</t>
  </si>
  <si>
    <t xml:space="preserve"> I don't know. Why don't we just take a drive?</t>
  </si>
  <si>
    <t xml:space="preserve"> Hmm, nah. [quickly drives away]</t>
  </si>
  <si>
    <t xml:space="preserve"> Yeah, Ka-chow! [follows Sally and as they race each other, while John Mayer's version of "Route 66" plays, with Mater yelling while riding in Rotor.]</t>
  </si>
  <si>
    <t xml:space="preserve"> YEEEEEEHHOOOOOOOOO!</t>
  </si>
  <si>
    <t>1. Champ McQueen</t>
  </si>
  <si>
    <t>[first lines; the screen shows a dark background as Lightning McQueen's voice is heard, inhales and exhales deeply]</t>
  </si>
  <si>
    <t xml:space="preserve"> [inhales] Ok. Here we go. Focus. Speed, I am speed.</t>
  </si>
  <si>
    <t>[The screen then shows some race cars whizzing past on a racetrack, then goes back to dark again]</t>
  </si>
  <si>
    <t xml:space="preserve"> One winner, forty-two losers. I eat losers for breakfast.</t>
  </si>
  <si>
    <t>[The screen then shows McQueen from the back of his left side as his car accelerates and gains on a race car. Then the screen goes dark again]</t>
  </si>
  <si>
    <t xml:space="preserve"> Did I used to say that?</t>
  </si>
  <si>
    <t xml:space="preserve"> Yes, sir. You did!</t>
  </si>
  <si>
    <t xml:space="preserve"> [opens his eyes] Aah!</t>
  </si>
  <si>
    <t xml:space="preserve"> Shoot. You say that all the time.</t>
  </si>
  <si>
    <t xml:space="preserve"> Mater, what are you doing in here?</t>
  </si>
  <si>
    <t xml:space="preserve"> Well, I didn't want you to be lonely.</t>
  </si>
  <si>
    <t xml:space="preserve"> Well, thank you. But, I'm kinda preparing for a race. I need a little quiet.</t>
  </si>
  <si>
    <t xml:space="preserve"> Oh, right. You got it, buddy!</t>
  </si>
  <si>
    <t>[Mater drove out of Lightning's trailer]</t>
  </si>
  <si>
    <t xml:space="preserve"> Hey, everybody! Listen up! My best friend, Lightning McQueen, needs quiet! Perfect quiet!</t>
  </si>
  <si>
    <t>[Back inside Lightning's trailer]</t>
  </si>
  <si>
    <t xml:space="preserve"> [chuckles] Okay, where was I?</t>
  </si>
  <si>
    <t>[inhales and close his eyes] Racing. Real racing.</t>
  </si>
  <si>
    <t>[Then, the flashback appears with Doc Hudson aka the Fabulous Hudson Hornet]</t>
  </si>
  <si>
    <t xml:space="preserve"> [laughs] That ain't racing. That wasn't even a Sunday drive. That was one lap. Racing is 500 of those. Everybody fighting to move up. Lap after lap. Inside, outside, inches apart. Never touching. Now that's racing.</t>
  </si>
  <si>
    <t xml:space="preserve"> Well, I can't argue with The Doc Hudson.</t>
  </si>
  <si>
    <t xml:space="preserve"> How true, how true. [chuckles]</t>
  </si>
  <si>
    <t>[The flashback ends when Mack knocks on the door]</t>
  </si>
  <si>
    <t xml:space="preserve"> Hey, Lightning, you ready?</t>
  </si>
  <si>
    <t xml:space="preserve"> Oh yeah. [opens his eyes] Lightning's ready.</t>
  </si>
  <si>
    <t>[revs his engine and opens his trailer's door]</t>
  </si>
  <si>
    <t xml:space="preserve"> This one's for you, Doc.</t>
  </si>
  <si>
    <t xml:space="preserve"> Whoo-hoo! Come on, Stickers!</t>
  </si>
  <si>
    <t xml:space="preserve"> [pushing past the others] Pardon me. Excuse me. Best friend comin' through. Go, McQueen! Whoo-hoo!</t>
  </si>
  <si>
    <t>Brick Yardley Fan</t>
  </si>
  <si>
    <t xml:space="preserve"> Pass him now, 24!</t>
  </si>
  <si>
    <t>Maddy McGear</t>
  </si>
  <si>
    <t xml:space="preserve"> Go, 95! [honks] Whoo-hoo!</t>
  </si>
  <si>
    <t>[On the track, Lightning catches up to Cal Weathers]</t>
  </si>
  <si>
    <t xml:space="preserve"> Hey, Cal, your blinker's on.</t>
  </si>
  <si>
    <t>Cal Weathers</t>
  </si>
  <si>
    <t xml:space="preserve"> What? No it's not. Hey! Hey! Your... blinker's on.</t>
  </si>
  <si>
    <t>[Bobby Swift appears behind him]</t>
  </si>
  <si>
    <t>Bobby Swift</t>
  </si>
  <si>
    <t xml:space="preserve"> Good comeback, Cal.</t>
  </si>
  <si>
    <t>[They head into the pits]</t>
  </si>
  <si>
    <t xml:space="preserve"> And into the pit, goes Lightning McQueen, Bobby Swift and Cal Weathers. These three are fun to watch, aren't they, Darrell?</t>
  </si>
  <si>
    <t xml:space="preserve"> You know, Bob, I can't tell they have more fun on or off the track.</t>
  </si>
  <si>
    <t>[Guido changes McQueen's tires]</t>
  </si>
  <si>
    <t xml:space="preserve"> Finito! Mmm.</t>
  </si>
  <si>
    <t xml:space="preserve"> You getting a car wash too, Cal?</t>
  </si>
  <si>
    <t xml:space="preserve"> No. You're getting a car wash, McQueen.</t>
  </si>
  <si>
    <t>Strip "The King" Weathers</t>
  </si>
  <si>
    <t xml:space="preserve"> Good comeback, Cal. [watches him drive away]</t>
  </si>
  <si>
    <t>[Back on the track, McQueen passes the other racers again and wins]</t>
  </si>
  <si>
    <t>Shannon Spokes</t>
  </si>
  <si>
    <t xml:space="preserve"> [Later] Lightning, how do you keep your focus racing against Bobby and Cal?</t>
  </si>
  <si>
    <t xml:space="preserve"> I think the key is we respect each other. Theses guys are real class acts...</t>
  </si>
  <si>
    <t>[Just then, he is splashed by fire extinguisher foam courtesy of Bobby and one of his pitties]</t>
  </si>
  <si>
    <t xml:space="preserve"> Congratulations, cupcake!</t>
  </si>
  <si>
    <t xml:space="preserve"> [spits out some foam] Oh, they're gonna pay.</t>
  </si>
  <si>
    <t>[In another race, Cal and Lightning become neck and neck]</t>
  </si>
  <si>
    <t>[Lightning and Cal approach the finish line and Cal wins]</t>
  </si>
  <si>
    <t>Dinoco Pitties</t>
  </si>
  <si>
    <t xml:space="preserve"> Go, go, Dinoco!</t>
  </si>
  <si>
    <t>[Shannon interviews Cal]</t>
  </si>
  <si>
    <t xml:space="preserve"> Great win today, Cal.</t>
  </si>
  <si>
    <t xml:space="preserve"> Thank you, Shannon. It was a great boost and I was...</t>
  </si>
  <si>
    <t>[notices his tires blowing up]</t>
  </si>
  <si>
    <t xml:space="preserve"> Hey! Hey!</t>
  </si>
  <si>
    <t>[sees Guido behind him]</t>
  </si>
  <si>
    <t xml:space="preserve"> Pit stop.</t>
  </si>
  <si>
    <t xml:space="preserve"> Ha, ha. Laugh it up. Real funny.</t>
  </si>
  <si>
    <t>[At Willy's Butte, Lightning is training]</t>
  </si>
  <si>
    <t xml:space="preserve"> [cheers]</t>
  </si>
  <si>
    <t xml:space="preserve"> Keep it goin', buddy!</t>
  </si>
  <si>
    <t>[In the third race, Lightning wins again]</t>
  </si>
  <si>
    <t xml:space="preserve"> Whoo-hoo!</t>
  </si>
  <si>
    <t>[After the race, Lightning drives by his sponsors]</t>
  </si>
  <si>
    <t xml:space="preserve"> Hey, are my sponsors happy today?</t>
  </si>
  <si>
    <t xml:space="preserve"> Stop winning for crying out loud. We're running out of bumper cream to sell. [he and Rusty laugh]</t>
  </si>
  <si>
    <t xml:space="preserve"> Hey, big Tex, how's my favorite competitor?</t>
  </si>
  <si>
    <t>Tex Dinoco</t>
  </si>
  <si>
    <t xml:space="preserve"> We were thinking of booting Cal off the Dinoco team and replacing him with you.</t>
  </si>
  <si>
    <t xml:space="preserve"> I know you can hear me, right? I'm right here.</t>
  </si>
  <si>
    <t xml:space="preserve"> Bye, Cal. See you next week. Or not.</t>
  </si>
  <si>
    <t xml:space="preserve"> Come on, Cal. I'm joking.</t>
  </si>
  <si>
    <t>[At Dinoco 400 race, Mater wears a race track like hat]</t>
  </si>
  <si>
    <t xml:space="preserve"> Go, little buddy. And big buddy too! Whoo-oo!</t>
  </si>
  <si>
    <t>[On the track]</t>
  </si>
  <si>
    <t xml:space="preserve"> How's the view back there, Bobby?</t>
  </si>
  <si>
    <t xml:space="preserve"> Well, you better not blink. I'll blow right past ya.</t>
  </si>
  <si>
    <t>[Bob and Darrell watch]</t>
  </si>
  <si>
    <t xml:space="preserve"> Well, we are witnessing some got races out there today, Darrell.</t>
  </si>
  <si>
    <t xml:space="preserve"> Okay, let's see what you got!</t>
  </si>
  <si>
    <t xml:space="preserve"> Woohoo!</t>
  </si>
  <si>
    <t>2. Storm Front</t>
  </si>
  <si>
    <t>[Just then, out of nowhere, a black and blue racecar whizzes between the racers, gets passed Lightning, Bobby and Cal and crosses the finish line]</t>
  </si>
  <si>
    <t xml:space="preserve"> Holy cow!</t>
  </si>
  <si>
    <t xml:space="preserve"> It's Jackson Strom for the win. A huge upset!</t>
  </si>
  <si>
    <t xml:space="preserve"> Neither Lightning nor Bobby ever saw him comin'.</t>
  </si>
  <si>
    <t>[After the race, Bobby, Lightning and Cal look at Jackson on the screen]</t>
  </si>
  <si>
    <t xml:space="preserve"> It's one thing to start fast, but we haven't seen anyone cross the line... with that kinda speed and power since a young... Lightning McQueen first arrived on the scene.</t>
  </si>
  <si>
    <t xml:space="preserve"> Hey, Bobby. Who is that?</t>
  </si>
  <si>
    <t xml:space="preserve"> Oh, um... That's, uh, Jackson Storm.</t>
  </si>
  <si>
    <t xml:space="preserve"> Yeah, he's one of the rookies.</t>
  </si>
  <si>
    <t>[Lightning drives up next to Jackson]</t>
  </si>
  <si>
    <t>Jackson Storm</t>
  </si>
  <si>
    <t xml:space="preserve"> Thank you, guys. Thank you. No, I appreciate it. Thank you very much.</t>
  </si>
  <si>
    <t xml:space="preserve"> Hey! Jackson Storm, right? Great race today.</t>
  </si>
  <si>
    <t xml:space="preserve"> Wow! Thank you, Mr. McQueen. You have no idea what a pleasure it is for me to finally beat you.</t>
  </si>
  <si>
    <t xml:space="preserve"> Thanks. Wait a minute. Did you say "meet" or "beat"?</t>
  </si>
  <si>
    <t xml:space="preserve"> I think you heard me.</t>
  </si>
  <si>
    <t xml:space="preserve"> Uh, what?</t>
  </si>
  <si>
    <t xml:space="preserve"> Storm, can we get some pictures?</t>
  </si>
  <si>
    <t xml:space="preserve"> Yeah, yeah. Come on. Let's get a picture. Ya know what? Get a ton of pictures because champ here has been a role model of mine... for years now. And I mean a lot of years. Right. I love this guy.</t>
  </si>
  <si>
    <t xml:space="preserve"> Storm, give us a quote What's your top speed?</t>
  </si>
  <si>
    <t xml:space="preserve"> I think I touched a nerve.</t>
  </si>
  <si>
    <t>[The team watches]</t>
  </si>
  <si>
    <t>Chick Hicks</t>
  </si>
  <si>
    <t xml:space="preserve"> Welcome back to Chick's Picks with Chick Hicks. I'm your host, former and forever, Piston Cup champion, Chick Hicks. Doo-doo-doo-doo. This just in... Rookie Jackson Storm slams the proverbial door on Lightning McQueen. [laughs] Oh. I couldn't have enjoyed it more if I'd beaten McQueen myself. Oh, wait, I have. [chuckles] But enough about me. Here to tell you how it happened is professional number cruncher, Miss Natalie Certain.</t>
  </si>
  <si>
    <t>Natalie Certain</t>
  </si>
  <si>
    <t xml:space="preserve"> It's a pleasure to be here, Chick. And actually, I prefer the term "Statistical Analyst".</t>
  </si>
  <si>
    <t xml:space="preserve"> Right. So, who is this mysterious newcomer, Jackson Storm? And why is he so darn fast?</t>
  </si>
  <si>
    <t xml:space="preserve"> It's no mystery if you study the data, Mr. Hicks. Jackson Storm is part of the next generation of high-tech racers. Unlike the veterans of yesterday--</t>
  </si>
  <si>
    <t xml:space="preserve"> [stammers] Old-timers like this guy? [laughs]</t>
  </si>
  <si>
    <t xml:space="preserve"> Um... Right. Storm achieves his top speeds be exploiting the numbers. I refer, of course, to racing data, tire pressure, downforce, weight distribution, aerodynamics, and... next-gens like Storm are taking advantage. The racing world is changing.</t>
  </si>
  <si>
    <t xml:space="preserve"> And for the better it if means my old pal, Lightning, is down for the count. Am I right, Certain?</t>
  </si>
  <si>
    <t xml:space="preserve"> Well, if I'm certain of anything, Chick, it's that this season is about to get even more interesting.</t>
  </si>
  <si>
    <t xml:space="preserve"> I'll tell ya what, Darrell, Jackson Storm has certainly made an impact. We've got six more next-generation rookies in the field.</t>
  </si>
  <si>
    <t xml:space="preserve"> With six veterans fired to clear the way.</t>
  </si>
  <si>
    <t xml:space="preserve"> Morning, champ. How's our living legend today?</t>
  </si>
  <si>
    <t xml:space="preserve"> Uh... Still very much alive, thank you. -And I would appreciate--</t>
  </si>
  <si>
    <t xml:space="preserve"> You know, I can't believe I get to race the Lightning McQueen...</t>
  </si>
  <si>
    <t xml:space="preserve"> [sighs]</t>
  </si>
  <si>
    <t>...in his farewell season!</t>
  </si>
  <si>
    <t xml:space="preserve"> Oh, green flag. Good luck out there, champ. You're gonna need it.</t>
  </si>
  <si>
    <t xml:space="preserve"> Win number three for the rookie sensation.</t>
  </si>
  <si>
    <t xml:space="preserve"> Storm's ability to hold that line is like nothing we've ever seen.</t>
  </si>
  <si>
    <t xml:space="preserve"> Four in a row? Are you kidding me?</t>
  </si>
  <si>
    <t xml:space="preserve"> 2% lower drag coefficient.</t>
  </si>
  <si>
    <t xml:space="preserve"> Oh, what a finish!</t>
  </si>
  <si>
    <t xml:space="preserve"> 5% increase downforce.</t>
  </si>
  <si>
    <t xml:space="preserve"> Lucky number seven.</t>
  </si>
  <si>
    <t xml:space="preserve"> 1.2% higher top speed.</t>
  </si>
  <si>
    <t xml:space="preserve"> Amazing! Nine!</t>
  </si>
  <si>
    <t xml:space="preserve"> Piston Cup winner, Chick Hicks here with the racer takin' the circuit... by storm, Jackson Storm. Another easy win over old "Ka-chow". Or should I say, "Caboose"? 'Cause he's always in the back. Am I right?</t>
  </si>
  <si>
    <t xml:space="preserve"> No, no, no, Chick. McQueen is a crafty veteran champ. He's the elder statesman of the sport. Ya know? Takes everything I got to beat him.</t>
  </si>
  <si>
    <t xml:space="preserve"> [sighs] You gotta be kidding me.</t>
  </si>
  <si>
    <t>Reporter 1</t>
  </si>
  <si>
    <t xml:space="preserve"> What changes are you gonna make to get McQueen back to top?</t>
  </si>
  <si>
    <t>Reporter 2</t>
  </si>
  <si>
    <t xml:space="preserve"> Will McQueen try new training methods?</t>
  </si>
  <si>
    <t>Reporter 3</t>
  </si>
  <si>
    <t xml:space="preserve"> Is he prepared to retire?</t>
  </si>
  <si>
    <t xml:space="preserve"> Come on, guys. Let's not overreact. It's just a slump. We'll get 'em next week. Okay, that's enough. No comment.</t>
  </si>
  <si>
    <t xml:space="preserve"> Not even about Cal Weathers retiring?</t>
  </si>
  <si>
    <t xml:space="preserve"> Wait, what?</t>
  </si>
  <si>
    <t xml:space="preserve"> Cal Weathers. He's hanging up his Lightyears.</t>
  </si>
  <si>
    <t xml:space="preserve"> No. No comment on that either.</t>
  </si>
  <si>
    <t xml:space="preserve"> Wait a minute.</t>
  </si>
  <si>
    <t xml:space="preserve"> More changes ahead Chick, every week we've seen veteran racers either retire, like Cal Weathers tonight, or fired to make room for these younger, faster racers and... it's not over yet.</t>
  </si>
  <si>
    <t>3. Crash</t>
  </si>
  <si>
    <t>Announcer</t>
  </si>
  <si>
    <t xml:space="preserve"> Hello racing fans, welcome to the Los Angeles 500, the final race of the Piston Cup season.</t>
  </si>
  <si>
    <t>Brick Yardley</t>
  </si>
  <si>
    <t xml:space="preserve"> You can't do this! I've raced for you guys almost ten years!</t>
  </si>
  <si>
    <t xml:space="preserve"> Brick?</t>
  </si>
  <si>
    <t>Vitoline Sponsor</t>
  </si>
  <si>
    <t xml:space="preserve"> Sorry, Brick. My mind's made up and I'm giving your number to someone new.</t>
  </si>
  <si>
    <t xml:space="preserve"> Hey! I have two wins last year!</t>
  </si>
  <si>
    <t xml:space="preserve"> All sports changed...</t>
  </si>
  <si>
    <t xml:space="preserve"> Hey, Bobby. Do you know what's happening with Brick... huh? Hey... wait, you're not Bobby.</t>
  </si>
  <si>
    <t>Danny Swervez</t>
  </si>
  <si>
    <t xml:space="preserve"> [revs his engine] Name's Danny, bro.</t>
  </si>
  <si>
    <t xml:space="preserve"> Hey, Champ! Where did all your friends go?</t>
  </si>
  <si>
    <t xml:space="preserve"> A final check of his tires as Storm settles into the pole position</t>
  </si>
  <si>
    <t xml:space="preserve"> Boogity, boogity, boogity. let's end this season's With a great race.</t>
  </si>
  <si>
    <t xml:space="preserve"> That's it, buddy!</t>
  </si>
  <si>
    <t xml:space="preserve"> Forty laps to go, 40 laps to go and race leader Jackson Storm is making his way on the pit road with McQueen on his tail a good stop here could mean the difference between victory and defeat.</t>
  </si>
  <si>
    <t xml:space="preserve"> Come on! Come on! Come on! Come on! Faster, Guido, I need to get back out there before he does! Guido, hurry up!</t>
  </si>
  <si>
    <t xml:space="preserve"> But, but, but...</t>
  </si>
  <si>
    <t xml:space="preserve"> what a pitstop by McQueen man, he just got the lead</t>
  </si>
  <si>
    <t xml:space="preserve"> can he hold on it</t>
  </si>
  <si>
    <t xml:space="preserve"> [panting]</t>
  </si>
  <si>
    <t xml:space="preserve"> Hey, McQueen! Are you all right? Listen, don't you worry, pal. You've got a good run. Enjoy your retirement!</t>
  </si>
  <si>
    <t xml:space="preserve"> Storm takes back the lead!</t>
  </si>
  <si>
    <t xml:space="preserve"> Unbelievable! McQueen is fading! McQueen is fading! Fading fast!</t>
  </si>
  <si>
    <t xml:space="preserve"> No! [panting] No! No! No! No! NO!</t>
  </si>
  <si>
    <t>[panting and grunting]</t>
  </si>
  <si>
    <t>[Suddenly, Lightning was skidded out of control. Before he reacts, one of his back tires pops, hits the wall and flies into the air]</t>
  </si>
  <si>
    <t>Sally Carrera</t>
  </si>
  <si>
    <t xml:space="preserve"> [gasps]</t>
  </si>
  <si>
    <t>[Mater, Sally, Luigi, and Guido, rushed to Lightning's wreck while a tow truck, security cars and a fire truck came to help but Lightning was extremely badly injured as the scene faded to back]</t>
  </si>
  <si>
    <t>4. Wake-Up Call</t>
  </si>
  <si>
    <t>[Four months, at Radiator springs]</t>
  </si>
  <si>
    <t>Mike Joyride</t>
  </si>
  <si>
    <t xml:space="preserve"> [on a radio] Welcome to Piston. cup around-the-clock where we do nothing but talk racing let's get to it starting of course with Lightning McQueen the season start just two weeks away there's still no official announcement but with number 95 coming off his worst year on record don't shoot the messenger here folks I think it's safe to assume that Lightning McQueen's racing days are over meanwhile Jackson Storm is looking even faster than....</t>
  </si>
  <si>
    <t>[Lightning, who was in primar, stops the radio and sadly sighs. Then, Lightning starts to watch the video about Doc racing]</t>
  </si>
  <si>
    <t xml:space="preserve"> [in the video] The number six and the number 12 cars are still fighting it out to the lead. but wait, here he comes it's the fabulous Hudson hornet knocking at their door what's he got up his sleeve today and there it is with one incredible move he has passed them the hornet takes this decisive lead. he's left the pack behind his crew chief Smokey is loving it.. It's unbelievable! Oh no, he's in trouble! The Hudson Hornet has lost control! THE HUDSON HORNET HAS LOST CONTROL!!!</t>
  </si>
  <si>
    <t xml:space="preserve"> [in the video] What should been a scene of jubilation has turned tragic here today folks. Has we await news on the Hudson Hornet condition, after such a devastating crash we can only hope that this race today wasn't his last.</t>
  </si>
  <si>
    <t>[Then, the video stops playing as Lightning was looking very sad while the flashback was shown]</t>
  </si>
  <si>
    <t xml:space="preserve"> [in the flashback] when I finally got put together and went back expecting a big welcome, you know what they said? You are history, moved right on to the next rookie standing in line there was a lot left in me. I never got a chance to show</t>
  </si>
  <si>
    <t>[As the flashback ends, Lightning looked at the newspaper about Doc's crash and Sally came in]</t>
  </si>
  <si>
    <t xml:space="preserve"> Hey, Stickers.</t>
  </si>
  <si>
    <t xml:space="preserve"> Hey, Sal.</t>
  </si>
  <si>
    <t xml:space="preserve"> How are you feeling?</t>
  </si>
  <si>
    <t xml:space="preserve"> Great. Really, really great.</t>
  </si>
  <si>
    <t xml:space="preserve"> Think about Doc again?</t>
  </si>
  <si>
    <t xml:space="preserve"> [to Sally; about Doc Hudson] Yeah. You know they told him when he was done. He didn't decide. I don't want what happened to Doc... to happen to me.</t>
  </si>
  <si>
    <t xml:space="preserve"> But that hasn't happened.</t>
  </si>
  <si>
    <t xml:space="preserve"> No. But I can't go out on the track and do the same old thing! It won't work!</t>
  </si>
  <si>
    <t xml:space="preserve"> Then better chance it up, try something new.</t>
  </si>
  <si>
    <t xml:space="preserve"> okay Sal, I get it. I get it.</t>
  </si>
  <si>
    <t xml:space="preserve"> I Miss you Lightning. We all do.</t>
  </si>
  <si>
    <t xml:space="preserve"> try something new, huh.</t>
  </si>
  <si>
    <t xml:space="preserve"> heyy, did it work Miss Sally did you set him straight with your lawyerly powers of persuasion is he ready to start training?</t>
  </si>
  <si>
    <t xml:space="preserve"> Well, stinky Stickers.</t>
  </si>
  <si>
    <t xml:space="preserve"> yes mater, I am. I decide when i'm done.</t>
  </si>
  <si>
    <t xml:space="preserve"> I was hoping you'd say that.</t>
  </si>
  <si>
    <t xml:space="preserve"> okay, but I got an idea and i'm gonna need to talk to Rusty and Dusty,</t>
  </si>
  <si>
    <t xml:space="preserve"> all right oh, i'll get them on the horn yeah get them on the horn. oops, oh no, got a sneeze. Dadgum, I lost it hey, I will see you through. I found it... Hey, watch your steps</t>
  </si>
  <si>
    <t>5. The Phone Call</t>
  </si>
  <si>
    <t xml:space="preserve"> What about the car from Everett? Remember him? He was stuck in reverse! I said, you need a house with a circular driveway![BOTH LAUGHING]</t>
  </si>
  <si>
    <t xml:space="preserve"> You boys need to get your rusty tails down here. I created a drink in your honor. </t>
  </si>
  <si>
    <t xml:space="preserve"> Yeah! The Rust-eze Medicated Bumper Bomb. It goes down faster than an elevator full of Winnebagos.</t>
  </si>
  <si>
    <t xml:space="preserve"> Rusty and Dusty!</t>
  </si>
  <si>
    <t xml:space="preserve"> Well, look who's here.</t>
  </si>
  <si>
    <t xml:space="preserve"> Hey, there he is! Good to see ya, Lightnin'!</t>
  </si>
  <si>
    <t xml:space="preserve"> Thanks, guys. Wow. You're all here.</t>
  </si>
  <si>
    <t xml:space="preserve"> Sorry, buddy, did you want this call to be private?</t>
  </si>
  <si>
    <t xml:space="preserve"> No, Mater. This is perfect. [nervously] Listen, thanks, everyone, for sticking by me. It took me a while to figure it out, but I know now that it's time for me to make some changes.</t>
  </si>
  <si>
    <t xml:space="preserve"> Changes? What kind of changes?</t>
  </si>
  <si>
    <t>Filmore</t>
  </si>
  <si>
    <t xml:space="preserve"> It's futile to resist change, man.</t>
  </si>
  <si>
    <t xml:space="preserve"> You're right, Fillmore.</t>
  </si>
  <si>
    <t xml:space="preserve"> Really?</t>
  </si>
  <si>
    <t xml:space="preserve"> Which is why I have an announcement to make. I've thought long and hard about it. Done a lotta soul-searchin' and considered all of the options. And I've finally decided...</t>
  </si>
  <si>
    <t>[Everybody listening anxiously]</t>
  </si>
  <si>
    <t xml:space="preserve"> You do want to keep racin'?</t>
  </si>
  <si>
    <t xml:space="preserve"> Are you kidding? Of course I wanna keep racin'!</t>
  </si>
  <si>
    <t xml:space="preserve"> Thank goodness!</t>
  </si>
  <si>
    <t xml:space="preserve"> Glad to hear it. All right.</t>
  </si>
  <si>
    <t xml:space="preserve"> [SIGHS] Man, for a second I-- Wait a minute. I knew that the whole time.</t>
  </si>
  <si>
    <t xml:space="preserve"> Guys! I'm talkin' about makin' this my best season yet!</t>
  </si>
  <si>
    <t xml:space="preserve"> We were hoping you'd say that.</t>
  </si>
  <si>
    <t xml:space="preserve"> The thing is, if I'm gonna be faster than Storm, I need to train like him.</t>
  </si>
  <si>
    <t>Rusty and Dusty</t>
  </si>
  <si>
    <t xml:space="preserve"> We're way ahead of you, buddy!</t>
  </si>
  <si>
    <t xml:space="preserve"> Lightnin', we want you on the road first thing in the morning... so you can come out and see the brand-new...</t>
  </si>
  <si>
    <t xml:space="preserve"> Rust-eze Racing Center!</t>
  </si>
  <si>
    <t xml:space="preserve"> It's wicked awesome.</t>
  </si>
  <si>
    <t xml:space="preserve"> Wait what? Rust-eze Racing Center?</t>
  </si>
  <si>
    <t xml:space="preserve"> It's got all the fancy bells and whistles that kids are training on these days. We'll send Macky boy all the directions. Now get movin', all right?</t>
  </si>
  <si>
    <t xml:space="preserve"> Okay! Yes!</t>
  </si>
  <si>
    <t xml:space="preserve"> Fancy new training center?</t>
  </si>
  <si>
    <t xml:space="preserve"> That sounds nice!</t>
  </si>
  <si>
    <t xml:space="preserve"> Guido, come! We have to pack the tires!</t>
  </si>
  <si>
    <t xml:space="preserve"> Hey, McQueen! You can't race in primer, man. Come on! Let's go.</t>
  </si>
  <si>
    <t>[McQueen is seen getting a new paint job]</t>
  </si>
  <si>
    <t xml:space="preserve"> [CHUCKLES] Ramone, you have done it again.</t>
  </si>
  <si>
    <t xml:space="preserve"> It's like the Sistine Chapel on wheels.</t>
  </si>
  <si>
    <t xml:space="preserve"> [ENGINE REVVING] I'm comin' for ya, Storm.</t>
  </si>
  <si>
    <t xml:space="preserve"> Mornin', McQueen! Hey, look at you.</t>
  </si>
  <si>
    <t xml:space="preserve"> Oh! He looks so good!</t>
  </si>
  <si>
    <t xml:space="preserve"> Welcome back. You look different.</t>
  </si>
  <si>
    <t xml:space="preserve"> [CHUCKLES] Obviously.</t>
  </si>
  <si>
    <t xml:space="preserve"> You look ready.</t>
  </si>
  <si>
    <t xml:space="preserve"> Guido, come! Scusi, sucui. Tires comin' through.</t>
  </si>
  <si>
    <t xml:space="preserve"> Go kick those rookies in the trunk.</t>
  </si>
  <si>
    <t>[SALLY CHUCKLES]</t>
  </si>
  <si>
    <t xml:space="preserve"> All right, bye.</t>
  </si>
  <si>
    <t xml:space="preserve"> Go get them tiger!</t>
  </si>
  <si>
    <t xml:space="preserve"> Catch you on the flipside.</t>
  </si>
  <si>
    <t xml:space="preserve"> I'll see you guys in Florida.</t>
  </si>
  <si>
    <t xml:space="preserve"> See ya, McQueen.</t>
  </si>
  <si>
    <t xml:space="preserve"> Don't forget to call me.</t>
  </si>
  <si>
    <t xml:space="preserve"> Good luck in college.</t>
  </si>
  <si>
    <t>[CHUCKLES] Hey, Sal. Thanks.</t>
  </si>
  <si>
    <t xml:space="preserve"> Anytime.</t>
  </si>
  <si>
    <t xml:space="preserve"> Love you!</t>
  </si>
  <si>
    <t xml:space="preserve"> Love you more!</t>
  </si>
  <si>
    <t xml:space="preserve"> Rust-eze Racing Center, here we come! Good times ahead.[HORN BLOWING]</t>
  </si>
  <si>
    <t>[Everybody is waving goodbye, while Red is sobbing]</t>
  </si>
  <si>
    <t>6. The Racing Center</t>
  </si>
  <si>
    <t>[Reporters clamoring]</t>
  </si>
  <si>
    <t xml:space="preserve"> McQueen, over here!</t>
  </si>
  <si>
    <t xml:space="preserve"> McQueen how you feelin'? Have you seen the latest records Storm's been settin'?</t>
  </si>
  <si>
    <t xml:space="preserve"> Have you given any thought to retirement?</t>
  </si>
  <si>
    <t>[Cameras clicking]</t>
  </si>
  <si>
    <t xml:space="preserve"> Okay that's enough. No questions! Scusi. Out of the way! Comin' through! Okay, back up. Back up! No pictures. No, no, no. Okay, thank you. Bye-bye. [sighs] Guido, can you believe them?</t>
  </si>
  <si>
    <t xml:space="preserve"> Paparazzi. [spits]</t>
  </si>
  <si>
    <t xml:space="preserve"> [CHUCKLES EXCITEDLY] Wow!</t>
  </si>
  <si>
    <t xml:space="preserve"> Looks good, doesn't it?</t>
  </si>
  <si>
    <t xml:space="preserve"> Hey, guys.</t>
  </si>
  <si>
    <t xml:space="preserve"> What do ya think?</t>
  </si>
  <si>
    <t xml:space="preserve"> What do I think? It's unbelievable.</t>
  </si>
  <si>
    <t xml:space="preserve"> Yeah, ya know, it's kinda a cozy, humble, little place.</t>
  </si>
  <si>
    <t xml:space="preserve"> Guys, how did you ever do this?</t>
  </si>
  <si>
    <t xml:space="preserve"> You wanna tell him or should I?</t>
  </si>
  <si>
    <t xml:space="preserve"> No, you start. Go ahead.</t>
  </si>
  <si>
    <t xml:space="preserve"> [CLEARS THROAT] We sold Rust-eze. Huh?</t>
  </si>
  <si>
    <t xml:space="preserve"> Wh.. what?</t>
  </si>
  <si>
    <t xml:space="preserve"> What? Ya think a couple of jabronis like us could do this on our own?</t>
  </si>
  <si>
    <t xml:space="preserve"> Wait. You sold Rust-eze?</t>
  </si>
  <si>
    <t xml:space="preserve"> It's all good news. We just realized that you needed something that we couldn't give you. It felt like the time was right for us too. I mean, we're not as young and handsome as we look.</t>
  </si>
  <si>
    <t>[They both chuckle]</t>
  </si>
  <si>
    <t xml:space="preserve"> Oh, that's true.</t>
  </si>
  <si>
    <t xml:space="preserve"> Besides, this Sterling fellow? He's got every high-tech thing you'll ever need. Everything we wanted to give you, but couldn't.</t>
  </si>
  <si>
    <t xml:space="preserve"> Whoa, whoa, whoa. Sterling? Who's Sterling?</t>
  </si>
  <si>
    <t>Sterling</t>
  </si>
  <si>
    <t xml:space="preserve"> Lightning McQueen! You made some serious time, partner.</t>
  </si>
  <si>
    <t xml:space="preserve"> Your new sponsor. He's the Mudflap King of the Eastern seaboard.</t>
  </si>
  <si>
    <t xml:space="preserve"> Welcome to the Rust-eze Racing Center! You have no idea how much I've been looking forward to this.</t>
  </si>
  <si>
    <t xml:space="preserve"> Thanks, uh, Mr.-</t>
  </si>
  <si>
    <t xml:space="preserve"> Please. No "mister". Just Sterling. I have been a fan or yours forever. And to be your sponsor? How great is that? I can't thank Rusty and Dusty here enough. Tough negotiators by the way.</t>
  </si>
  <si>
    <t xml:space="preserve"> Oh, you flatter us, but don't stop!</t>
  </si>
  <si>
    <t>[All laughing]</t>
  </si>
  <si>
    <t xml:space="preserve"> Anyway, just wanted to say a quick hello. Take as much time as you need. Door's always open, guys.</t>
  </si>
  <si>
    <t xml:space="preserve"> See?</t>
  </si>
  <si>
    <t>[They head out through the doors of the racing center]</t>
  </si>
  <si>
    <t xml:space="preserve"> [SIGHS] I sure am gonna miss racin' for you guys.</t>
  </si>
  <si>
    <t xml:space="preserve"> Ya know, you gave us a lotta great memories, Lightnin'. Memories we'll remember.</t>
  </si>
  <si>
    <t xml:space="preserve"> Wow. That's good.</t>
  </si>
  <si>
    <t xml:space="preserve"> Hey, Lightnin', whatever you do--</t>
  </si>
  <si>
    <t xml:space="preserve"> Don't drive like my brother.</t>
  </si>
  <si>
    <t xml:space="preserve"> Please no pictures.</t>
  </si>
  <si>
    <t xml:space="preserve"> Okay, maybe one. Get my good side though, will ya?[CHUCKLES]</t>
  </si>
  <si>
    <t>[The door closes]</t>
  </si>
  <si>
    <t xml:space="preserve"> So? You like it?</t>
  </si>
  <si>
    <t xml:space="preserve"> Oh, hey, Mr. Sterling. Wow. My career on a wall. Nice that you included Doc.</t>
  </si>
  <si>
    <t xml:space="preserve"> Of course. He was your mentor. Losing him left a giant hole in the sport.</t>
  </si>
  <si>
    <t xml:space="preserve"> Yeah. Jars of dirt?</t>
  </si>
  <si>
    <t xml:space="preserve"> Huh. Hey, is that-</t>
  </si>
  <si>
    <t xml:space="preserve"> A bit asphalt from Glen Ellen.</t>
  </si>
  <si>
    <t xml:space="preserve"> My first win! You really are a fan.</t>
  </si>
  <si>
    <t xml:space="preserve"> I am. And a fan or your future. You ready for it?</t>
  </si>
  <si>
    <t xml:space="preserve"> Definitely.</t>
  </si>
  <si>
    <t xml:space="preserve"> First, let's get you into a more...contemporary look.</t>
  </si>
  <si>
    <t>[McQueen gets a new cover melted on to him]</t>
  </si>
  <si>
    <t xml:space="preserve"> Wow.</t>
  </si>
  <si>
    <t xml:space="preserve"> [on speaker] It's an electronic suit. With it we'll be able to track your speed and your vital signs.</t>
  </si>
  <si>
    <t>[Suit beeping]</t>
  </si>
  <si>
    <t xml:space="preserve"> Does it have a phone</t>
  </si>
  <si>
    <t xml:space="preserve"> [LAUGHS] Don't be crazy. Racecars don't have phones.</t>
  </si>
  <si>
    <t>[Sterling and McQueen enter the racing center main hall]</t>
  </si>
  <si>
    <t xml:space="preserve"> Not bad, huh?</t>
  </si>
  <si>
    <t xml:space="preserve"> This is really impressive.</t>
  </si>
  <si>
    <t xml:space="preserve"> This center has quickly become the most coveted destination for young racers training to make our team someday.And it's where you'll train until you leave for Florida. Treadmills, wind tunnels, virtual reality. [Cars thud] Still workin' on that. And the best fitness regimen anyone could possibly imagine.</t>
  </si>
  <si>
    <t xml:space="preserve"> Wait. Wait. Whoa. Is that the simulator?</t>
  </si>
  <si>
    <t xml:space="preserve"> Oh, yes.</t>
  </si>
  <si>
    <t>[Someone is seen raceing on the simulator]</t>
  </si>
  <si>
    <t xml:space="preserve"> Lightnin', I'd like to introduce you to the multi-million dollar flagship of interactive race simulation. The XDL 24-GTS Mark Z.</t>
  </si>
  <si>
    <t xml:space="preserve"> The XDL... etcetera.</t>
  </si>
  <si>
    <t xml:space="preserve"> Jackson Storm wishes he had this model.</t>
  </si>
  <si>
    <t>[Cruz is finishing the race on the simulator at 193 m/h. She turns around panting.]</t>
  </si>
  <si>
    <t>Car 1</t>
  </si>
  <si>
    <t xml:space="preserve"> That was amazing.</t>
  </si>
  <si>
    <t>Car 2</t>
  </si>
  <si>
    <t xml:space="preserve"> Awesome. Yeah!</t>
  </si>
  <si>
    <t xml:space="preserve"> It's just like being on a real track, so put your hours in. Okay, let's hit the treadmills. Come on. Show me what'd you got!</t>
  </si>
  <si>
    <t xml:space="preserve"> Wow. Pretty fast. Who's the racer?</t>
  </si>
  <si>
    <t xml:space="preserve"> No. She's not a racer. She's a trainer. Cruz Ramirez. The best trainer in the business.</t>
  </si>
  <si>
    <t xml:space="preserve"> Ready to meet it, greet it...</t>
  </si>
  <si>
    <t>Student Cars</t>
  </si>
  <si>
    <t xml:space="preserve"> and defeat it!</t>
  </si>
  <si>
    <t xml:space="preserve"> All right. Now bring up those RPMs!</t>
  </si>
  <si>
    <t xml:space="preserve"> [CHUCKLES] Like the attitude.</t>
  </si>
  <si>
    <t xml:space="preserve"> Yeah, we call her our maestro of motivation.</t>
  </si>
  <si>
    <t>7. Modern Training</t>
  </si>
  <si>
    <t>Cruz Ramirez</t>
  </si>
  <si>
    <t>Student Ronald</t>
  </si>
  <si>
    <t xml:space="preserve"> Do your exercise!</t>
  </si>
  <si>
    <t xml:space="preserve"> I am a fluffy cloud, I am a fluffy cloud...!!! I am a fluffy...</t>
  </si>
  <si>
    <t>[calms down]</t>
  </si>
  <si>
    <t xml:space="preserve"> ...cloud...</t>
  </si>
  <si>
    <t xml:space="preserve"> There you go!</t>
  </si>
  <si>
    <t>Student Kurt</t>
  </si>
  <si>
    <t>[snickers]</t>
  </si>
  <si>
    <t xml:space="preserve"> Shut up, Kurt!</t>
  </si>
  <si>
    <t xml:space="preserve"> Here comes the bugs, Kurt! You ready?</t>
  </si>
  <si>
    <t>[sprays bugs in his face]</t>
  </si>
  <si>
    <t xml:space="preserve"> Hey, I kept my eyes open this time!</t>
  </si>
  <si>
    <t xml:space="preserve"> Gotta see that track! Oh no, homesick again, Gabr√≠el?</t>
  </si>
  <si>
    <t xml:space="preserve"> S√≠...</t>
  </si>
  <si>
    <t>[Cruz shows him a Mexican town]</t>
  </si>
  <si>
    <t xml:space="preserve"> Santa Sesilia! M√≠ publo!</t>
  </si>
  <si>
    <t xml:space="preserve"> Win for them.</t>
  </si>
  <si>
    <t xml:space="preserve"> Hey, Cruz!</t>
  </si>
  <si>
    <t xml:space="preserve"> Oh, hey, Mr. Sterling!</t>
  </si>
  <si>
    <t xml:space="preserve"> I'd like to introduce you to Lightning McQueen.</t>
  </si>
  <si>
    <t xml:space="preserve"> [to Cruz] I hear you're the maestro.</t>
  </si>
  <si>
    <t>[chuckles]</t>
  </si>
  <si>
    <t xml:space="preserve"> [ignoring Lightning] Mr. Sterling, did you say Lightning McQueen was here? Because...</t>
  </si>
  <si>
    <t>[snorts]</t>
  </si>
  <si>
    <t xml:space="preserve"> I don't see him anywhere.</t>
  </si>
  <si>
    <t xml:space="preserve"> Uh... but he's right here.</t>
  </si>
  <si>
    <t>[gestures to McQueen]</t>
  </si>
  <si>
    <t xml:space="preserve"> Do you not see him?</t>
  </si>
  <si>
    <t xml:space="preserve"> Nope. Still don't see him.</t>
  </si>
  <si>
    <t xml:space="preserve"> But he is right in front of you! IT IS LIGHTNING MCQUEEN!</t>
  </si>
  <si>
    <t xml:space="preserve"> He's obviously an imposter.</t>
  </si>
  <si>
    <t>[circles]</t>
  </si>
  <si>
    <t xml:space="preserve"> He looks old, and broken down.</t>
  </si>
  <si>
    <t xml:space="preserve"> With flabby tires!</t>
  </si>
  <si>
    <t>[hits his front right tire]</t>
  </si>
  <si>
    <t xml:space="preserve"> I do not!</t>
  </si>
  <si>
    <t xml:space="preserve"> Use that!</t>
  </si>
  <si>
    <t xml:space="preserve"> Whoa! Oh, yeah. I see. I can use that energy for motivation, right?</t>
  </si>
  <si>
    <t>[playfully growls]</t>
  </si>
  <si>
    <t xml:space="preserve"> It's all about motivation, Mr. McQueen. You can use anything negative as fuel to push through to the positive!</t>
  </si>
  <si>
    <t xml:space="preserve"> I've been pretty positive since I was a rookie.</t>
  </si>
  <si>
    <t xml:space="preserve"> I am so excited that I get to train you. I grew up watching you on TV!</t>
  </si>
  <si>
    <t xml:space="preserve"> Huh, is that right?</t>
  </si>
  <si>
    <t xml:space="preserve"> These young guys are great and all, but I like a challenge.</t>
  </si>
  <si>
    <t xml:space="preserve"> Haha.</t>
  </si>
  <si>
    <t>[half-mutters]</t>
  </si>
  <si>
    <t xml:space="preserve"> Not that much older but ‚Äî</t>
  </si>
  <si>
    <t xml:space="preserve"> In fact, I call you my..."Senior Project".</t>
  </si>
  <si>
    <t>[Lightning looks confused.]</t>
  </si>
  <si>
    <t>[As crazy Hispanic music plays, Cruz does her own workout routine while Lightning tries to follow along.]</t>
  </si>
  <si>
    <t xml:space="preserve"> We need to loosen those ancient joints! First, the wheels! And forward! And rest! And forward! And rest! Join me! Rest!</t>
  </si>
  <si>
    <t>[pants three times]</t>
  </si>
  <si>
    <t xml:space="preserve"> And rest!</t>
  </si>
  <si>
    <t xml:space="preserve"> Is all this resting necessary?</t>
  </si>
  <si>
    <t xml:space="preserve"> Wha... hey, when I do...</t>
  </si>
  <si>
    <t xml:space="preserve"> Reach for your lunch! Now reach...</t>
  </si>
  <si>
    <t xml:space="preserve"> To the front! What is there?</t>
  </si>
  <si>
    <t xml:space="preserve"> I-I don't think this is--</t>
  </si>
  <si>
    <t xml:space="preserve"> It's your lunch!!</t>
  </si>
  <si>
    <t>[Lightning rolls his eyes.]</t>
  </si>
  <si>
    <t xml:space="preserve"> Now backwards! Is lunch there?</t>
  </si>
  <si>
    <t xml:space="preserve"> When do we go on the simulator?</t>
  </si>
  <si>
    <t xml:space="preserve"> Good morning, Mr. McQueen. Looking good.</t>
  </si>
  <si>
    <t>[Lightning is lifted on a hydraulic two post lift and tipped forward facing the floor]</t>
  </si>
  <si>
    <t xml:space="preserve"> AHH!!!</t>
  </si>
  <si>
    <t>[pants]</t>
  </si>
  <si>
    <t xml:space="preserve"> Why?...</t>
  </si>
  <si>
    <t>[we hear oil gush inside him]</t>
  </si>
  <si>
    <t xml:space="preserve"> This'll get oil to places it hasn't been in a long time!</t>
  </si>
  <si>
    <t>[She slides something under him]</t>
  </si>
  <si>
    <t xml:space="preserve"> Is that a... drip pan?!</t>
  </si>
  <si>
    <t xml:space="preserve"> Just in case.</t>
  </si>
  <si>
    <t xml:space="preserve"> How old do you think I am?!</t>
  </si>
  <si>
    <t>[As Cruz drives away]</t>
  </si>
  <si>
    <t xml:space="preserve"> Wait, wait, Cruz!! A few what!?! I just wanna go on the simulator!</t>
  </si>
  <si>
    <t>[Lightning is on the treadmills with the other students; his speedometer is only 5mph while theirs are much higher.]</t>
  </si>
  <si>
    <t xml:space="preserve"> 'Sup?</t>
  </si>
  <si>
    <t>8. Deal</t>
  </si>
  <si>
    <t>[While waiting, Lightning suddenly hallucinates the floor waxer is closer to him]</t>
  </si>
  <si>
    <t xml:space="preserve"> WHOA!!!!!</t>
  </si>
  <si>
    <t>Floor waxer</t>
  </si>
  <si>
    <t xml:space="preserve"> Oh, right. [Chuckles to himself]</t>
  </si>
  <si>
    <t xml:space="preserve"> [As Cruz drives out] ...Thank you very much.</t>
  </si>
  <si>
    <t xml:space="preserve"> Uh... Good luck.</t>
  </si>
  <si>
    <t xml:space="preserve"> Hey! Lightning! Come in, got something to show ya. You ready?</t>
  </si>
  <si>
    <t xml:space="preserve"> Uh... for what? [He enters; Sterling shows him of array of Lightning McQueen-themed merchandise] Wow.</t>
  </si>
  <si>
    <t xml:space="preserve"> You are about to become the best brand in racing. We are talking saturation on all continents for every demographic. Movie deals, infomercials, product endorsements!</t>
  </si>
  <si>
    <t xml:space="preserve"> Mudflaps?</t>
  </si>
  <si>
    <t xml:space="preserve"> Of course! We'll be rich beyond belief! You think you're famous now?</t>
  </si>
  <si>
    <t>[Both laugh]</t>
  </si>
  <si>
    <t xml:space="preserve"> Thought you'd be mad about the simulator, I mean th-this is all great, Mr. Sterling, I guess, but... I don't know. I never really thought of myself as a brand.</t>
  </si>
  <si>
    <t xml:space="preserve"> Oh, nor do I. I'm a fan, maybe your most avid. I think of this as your legacy.</t>
  </si>
  <si>
    <t xml:space="preserve"> [pause, chuckles weirly] That... that sounds like something that happens after you're... [with sudden realization] ...done racing. [Long pause] Mr. Sterling, what is this about?</t>
  </si>
  <si>
    <t xml:space="preserve"> Look, Lightning. [inhales] I'm not gonna race you.</t>
  </si>
  <si>
    <t xml:space="preserve"> [shocked] What? What do you mean, not race me?</t>
  </si>
  <si>
    <t xml:space="preserve"> Hold on, hold on.</t>
  </si>
  <si>
    <t xml:space="preserve"> I'm not going to Florida?</t>
  </si>
  <si>
    <t xml:space="preserve"> Lightning! You have no idea how excited I was to get you here because I knew. I knew you'd be back! Was gonna be the comeback story of the year, but... your speed and performance just aren't where they need to be. I'm sorry.</t>
  </si>
  <si>
    <t xml:space="preserve"> Wha... we're talking about speed on a simulator! Listen to how crazy that sounds!</t>
  </si>
  <si>
    <t xml:space="preserve"> Look, I'm trying to help you. As your sponsor, yes, but also as your friend. Your racing days are coming to an end. Every time you lose, you damage yourself.</t>
  </si>
  <si>
    <t xml:space="preserve"> Damage the brand, you mean?</t>
  </si>
  <si>
    <t xml:space="preserve"> Oh, Lightning, come on! You've done the work, now move on the next phase and reap the reward!</t>
  </si>
  <si>
    <t xml:space="preserve"> The racing is the reward, not the stuff! I - I don't wanna cash in, I - I wanna feel the rush of moving 200 miles an hour! Inches from the other guys, pushing myself faster than I thought I'd go! That's the reward, Mr. Sterling!</t>
  </si>
  <si>
    <t xml:space="preserve"> Oh, Lightning, come on.</t>
  </si>
  <si>
    <t xml:space="preserve"> Look, I can do this! I - I - I can, I promise! I - I - I'll train like I did with Doc! I-I'll get my tires dirty on every dirt track from here to Florida! I - I can start right there on Fireball Beach, where all the old greats used to race!</t>
  </si>
  <si>
    <t xml:space="preserve"> Get your tires dirty? That's how you're gonna get faster than Storm?</t>
  </si>
  <si>
    <t xml:space="preserve"> Yes! Exactly! I mean ‚Äî sacred dirt, right? Mr. Sterling, if you care about my legacy, the one that Doc started, you'll let me do this! I promise you! I will win!</t>
  </si>
  <si>
    <t xml:space="preserve"> [sighs] I don't know. What you're asking is too risky.</t>
  </si>
  <si>
    <t xml:space="preserve"> Come on, you'll like it, I can tell! It's got that little comeback story of the year feel, doesn't it?!</t>
  </si>
  <si>
    <t xml:space="preserve"> [sighs and rolls his eyes; pauses] One race? [Lightning nods] If you don't win at Florida, you retire?</t>
  </si>
  <si>
    <t xml:space="preserve"> Look, if I don't win, I'll sell all the mudflaps you got. But if I do win, I decide when I'm done. Deal?</t>
  </si>
  <si>
    <t xml:space="preserve"> [pauses] Deal.</t>
  </si>
  <si>
    <t xml:space="preserve"> Thank you, Mr. Sterling. You won't be sorry.</t>
  </si>
  <si>
    <t>[Lightning starts to leave but stops, speechless.]</t>
  </si>
  <si>
    <t>9. Beach</t>
  </si>
  <si>
    <t xml:space="preserve"> you talked him into it way to go Mr. McQueen</t>
  </si>
  <si>
    <t xml:space="preserve"> Cruz!</t>
  </si>
  <si>
    <t xml:space="preserve"> you could talk a snowmobile into an air conditioner</t>
  </si>
  <si>
    <t xml:space="preserve"> you're going with me with that thing</t>
  </si>
  <si>
    <t xml:space="preserve"> yeah, you still need my help you're brittle like a fossil.</t>
  </si>
  <si>
    <t xml:space="preserve"> I don't need a trainer out here Cruz</t>
  </si>
  <si>
    <t xml:space="preserve"> you're old what if you have fallen on this beach and can't get up</t>
  </si>
  <si>
    <t xml:space="preserve"> Well, life's a beach. And then you drive.</t>
  </si>
  <si>
    <t>[Pauses; Luigi and Guido snicker.]</t>
  </si>
  <si>
    <t xml:space="preserve"> ha ha McQueen..</t>
  </si>
  <si>
    <t xml:space="preserve"> Heh, thank you.</t>
  </si>
  <si>
    <t xml:space="preserve"> This is beautiful! I can see why Mr. Sterling said you wanted to train out here. As soon as this thing is booted up, we'll get you on the treadmill and I'll track your speed.</t>
  </si>
  <si>
    <t>[The treadmill finishes booting up]</t>
  </si>
  <si>
    <t xml:space="preserve"> [crushed] Oh, okay...</t>
  </si>
  <si>
    <t>[Starts packing it away real slowly]</t>
  </si>
  <si>
    <t xml:space="preserve"> Welcome racers, to Fireball Beach! Historical for today's great test of speed! Our finish line will be the abandoned pier in the distance!</t>
  </si>
  <si>
    <t xml:space="preserve"> [under his breath] All right...quicker than quick...</t>
  </si>
  <si>
    <t>[closes eyes]</t>
  </si>
  <si>
    <t xml:space="preserve"> ...faster than fast. I... am... speed...</t>
  </si>
  <si>
    <t xml:space="preserve"> That is great self-motivation! Did you come up with that?</t>
  </si>
  <si>
    <t xml:space="preserve"> Yeah, I did!</t>
  </si>
  <si>
    <t xml:space="preserve"> On your mark, get set... GO!</t>
  </si>
  <si>
    <t>[Lightning zooms forward and finishes at the pier]</t>
  </si>
  <si>
    <t xml:space="preserve"> Whoo-hoo-hoo-hoo! There you go! Felt good!</t>
  </si>
  <si>
    <t>[drives back to Cruz]</t>
  </si>
  <si>
    <t xml:space="preserve"> Hey, what was my speed?</t>
  </si>
  <si>
    <t xml:space="preserve"> I don't know. I can only track you on the treadmill.</t>
  </si>
  <si>
    <t xml:space="preserve"> No treadmills!</t>
  </si>
  <si>
    <t xml:space="preserve"> Oh. What about Hamilton?</t>
  </si>
  <si>
    <t>Hamilton</t>
  </si>
  <si>
    <t xml:space="preserve"> Hamilton here.</t>
  </si>
  <si>
    <t xml:space="preserve"> Who's "Hamilton"?</t>
  </si>
  <si>
    <t xml:space="preserve"> My electronic personal assistant. Y'know, like on your phone. [chuckles; pause] You do have a phone, don't you?</t>
  </si>
  <si>
    <t xml:space="preserve"> Race cars don't have phones, Cruz.</t>
  </si>
  <si>
    <t xml:space="preserve"> Hamilton, track Mr. McQueen's Speed and report it.</t>
  </si>
  <si>
    <t xml:space="preserve"> Tracking.</t>
  </si>
  <si>
    <t xml:space="preserve"> On your mark, get-a set... and go!</t>
  </si>
  <si>
    <t>[Lightning speeds off]</t>
  </si>
  <si>
    <t xml:space="preserve"> 46 miles per hour. 53 miles... Out of range. Out of range. Out of range.</t>
  </si>
  <si>
    <t>[Lightning skids to a stop; Cruz is still at the start.]</t>
  </si>
  <si>
    <t>[Tries to drive but can't]</t>
  </si>
  <si>
    <t>[Back at the start]</t>
  </si>
  <si>
    <t xml:space="preserve"> On sand, you gotta ease into your start, so your tires can grab, okay?</t>
  </si>
  <si>
    <t xml:space="preserve"> Okay!</t>
  </si>
  <si>
    <t xml:space="preserve"> Yeah, but never outside.</t>
  </si>
  <si>
    <t xml:space="preserve"> Go!</t>
  </si>
  <si>
    <t>[Both take off.]</t>
  </si>
  <si>
    <t xml:space="preserve"> 54 miles per hour.</t>
  </si>
  <si>
    <t xml:space="preserve"> 75 miles per hour. Out of ranger. Out of range. Out of range.</t>
  </si>
  <si>
    <t>[skids to a stop]</t>
  </si>
  <si>
    <t xml:space="preserve"> [having crashed into a bank of sand] Sorry! Got stuck!</t>
  </si>
  <si>
    <t xml:space="preserve"> Go again!</t>
  </si>
  <si>
    <t xml:space="preserve"> And go!</t>
  </si>
  <si>
    <t xml:space="preserve"> [having skidded into the water; a waves hits her] Sorry.</t>
  </si>
  <si>
    <t xml:space="preserve"> Go.</t>
  </si>
  <si>
    <t xml:space="preserve"> [slides out of control] Ohhhhhhhh...!</t>
  </si>
  <si>
    <t xml:space="preserve"> [completely irritated] Go....</t>
  </si>
  <si>
    <t xml:space="preserve"> [sinks into the sand until only her eyes are visible] The beach ate me.</t>
  </si>
  <si>
    <t>[Now it is cloudy]</t>
  </si>
  <si>
    <t>[flexes his tire]</t>
  </si>
  <si>
    <t xml:space="preserve"> [getting bored] On your mark, get set, go.</t>
  </si>
  <si>
    <t>[Both takes off]</t>
  </si>
  <si>
    <t xml:space="preserve"> 122 miles per hour. 134 miles... Out of range. Out of range. Out of range.</t>
  </si>
  <si>
    <t xml:space="preserve"> [stops once again] NOW WHAT?!</t>
  </si>
  <si>
    <t>[Cruz suddenly came to a stop]</t>
  </si>
  <si>
    <t xml:space="preserve"> You gotta be kidding me...</t>
  </si>
  <si>
    <t xml:space="preserve"> What? It was cute!</t>
  </si>
  <si>
    <t xml:space="preserve"> Ugh!</t>
  </si>
  <si>
    <t xml:space="preserve"> Yes.</t>
  </si>
  <si>
    <t xml:space="preserve"> Uh-huh!</t>
  </si>
  <si>
    <t xml:space="preserve"> And alllllll of the crabbies have gone night-night!</t>
  </si>
  <si>
    <t xml:space="preserve"> Mr. McQueen...</t>
  </si>
  <si>
    <t xml:space="preserve"> [completely irritated] And go...</t>
  </si>
  <si>
    <t>[They take off for the final time; Cruz manages to stay behind him all the way.]</t>
  </si>
  <si>
    <t xml:space="preserve"> 150 miles per hour. 175 miles per hour. 196 miles per hour.</t>
  </si>
  <si>
    <t>[They reach the abandoned pier together.]</t>
  </si>
  <si>
    <t xml:space="preserve"> You topped out at 198.</t>
  </si>
  <si>
    <t xml:space="preserve"> Still Slower than Storm.</t>
  </si>
  <si>
    <t>10. Crazy Eight</t>
  </si>
  <si>
    <t>[Lightning discovers he and Cruz have snuck into a demolition derby]</t>
  </si>
  <si>
    <t xml:space="preserve"> Cruz, this isn't what I thought it was. C'mon! Follow me and we'll slip out!</t>
  </si>
  <si>
    <t>[The gate closes right before they can escape.]</t>
  </si>
  <si>
    <t>Roscoe</t>
  </si>
  <si>
    <t xml:space="preserve"> [gasps as someone spraypaints #20 on her side] Wait, nonono! I'm not a racer!!</t>
  </si>
  <si>
    <t>[leaves]</t>
  </si>
  <si>
    <t xml:space="preserve"> Excuse me? Sir...?!</t>
  </si>
  <si>
    <t xml:space="preserve"> Wait! No! I'm just a TRAINER!</t>
  </si>
  <si>
    <t>[They are dragged back to the track.]</t>
  </si>
  <si>
    <t xml:space="preserve"> Whoo!</t>
  </si>
  <si>
    <t xml:space="preserve"> And make way for the undefeated Crazy Eight champion, the Diva of Demolition, Miss Fritter!</t>
  </si>
  <si>
    <t>Miss Fritter</t>
  </si>
  <si>
    <t xml:space="preserve"> Boo! [laughs] Lookie here, boys. We got us a couple of rookies. I'm gonna call you Muddy Britches and you Lemonade.</t>
  </si>
  <si>
    <t>Arvy</t>
  </si>
  <si>
    <t xml:space="preserve"> Hey, neither one of them has a single dent.</t>
  </si>
  <si>
    <t xml:space="preserve"> Oh, I'm gonna fix that!</t>
  </si>
  <si>
    <t xml:space="preserve"> All right, everybody! Let's go racing!</t>
  </si>
  <si>
    <t xml:space="preserve"> [cackles] I'm about to commit a moving violation.</t>
  </si>
  <si>
    <t xml:space="preserve"> Ow!</t>
  </si>
  <si>
    <t xml:space="preserve"> [grunts]</t>
  </si>
  <si>
    <t xml:space="preserve"> Ha-ha! Watch out.</t>
  </si>
  <si>
    <t xml:space="preserve"> What are you doing? Got to keep moving!</t>
  </si>
  <si>
    <t xml:space="preserve"> I shouldn't be out here! [shrieks]</t>
  </si>
  <si>
    <t xml:space="preserve"> Move, Cruz! Move!</t>
  </si>
  <si>
    <t xml:space="preserve"> What do I do? I can't steer!</t>
  </si>
  <si>
    <t xml:space="preserve"> Turn right to go left! Turn right to go left!</t>
  </si>
  <si>
    <t xml:space="preserve"> That doesn't make any sense!</t>
  </si>
  <si>
    <t xml:space="preserve"> Turn right to go left!</t>
  </si>
  <si>
    <t>[racer whooping]</t>
  </si>
  <si>
    <t>Bill</t>
  </si>
  <si>
    <t xml:space="preserve"> Hey, Patty.</t>
  </si>
  <si>
    <t>Patty</t>
  </si>
  <si>
    <t xml:space="preserve"> Oh, hey, Bill!</t>
  </si>
  <si>
    <t xml:space="preserve"> Ahhhh! [yelps]</t>
  </si>
  <si>
    <t>T-Bone</t>
  </si>
  <si>
    <t xml:space="preserve"> Whoo-hoo! Look, Ma, I can drive... Oh, man!</t>
  </si>
  <si>
    <t xml:space="preserve"> Nice day for a drive, huh?</t>
  </si>
  <si>
    <t>Faregame</t>
  </si>
  <si>
    <t xml:space="preserve"> Hey, buddy! Get the [honks] out of my way!</t>
  </si>
  <si>
    <t xml:space="preserve"> Hey! I'm driving...</t>
  </si>
  <si>
    <t xml:space="preserve"> Oh, look at my new hat!</t>
  </si>
  <si>
    <t>Superfly</t>
  </si>
  <si>
    <t xml:space="preserve"> [whooping] I'm flying! No! I'm not flying...</t>
  </si>
  <si>
    <t xml:space="preserve"> Get it. Get it.</t>
  </si>
  <si>
    <t>Fan</t>
  </si>
  <si>
    <t xml:space="preserve"> I got it!</t>
  </si>
  <si>
    <t>Dr. Damage</t>
  </si>
  <si>
    <t xml:space="preserve"> Hey, buddy! Move it!</t>
  </si>
  <si>
    <t xml:space="preserve"> Here I come, boy!</t>
  </si>
  <si>
    <t>Taco</t>
  </si>
  <si>
    <t xml:space="preserve"> No, no, no!</t>
  </si>
  <si>
    <t xml:space="preserve"> Buckle up, everybody! It's Fritter Time!</t>
  </si>
  <si>
    <t>[the crowd chants 'Fritter']</t>
  </si>
  <si>
    <t xml:space="preserve"> Fritter! Fritter! Fritter!</t>
  </si>
  <si>
    <t>Mr. Drippy</t>
  </si>
  <si>
    <t xml:space="preserve"> We love you, Miss Fritter.</t>
  </si>
  <si>
    <t xml:space="preserve"> Oh, yeah! Your license plate's gonna look real nice in my collection.</t>
  </si>
  <si>
    <t>Jimbo</t>
  </si>
  <si>
    <t xml:space="preserve"> Run!</t>
  </si>
  <si>
    <t xml:space="preserve"> Remember, obey all appropriate street signs.</t>
  </si>
  <si>
    <t xml:space="preserve"> Oh, my gracious! Miss Fritter's down!</t>
  </si>
  <si>
    <t xml:space="preserve"> Nobody touches him. He is mine!</t>
  </si>
  <si>
    <t>RV Fan</t>
  </si>
  <si>
    <t xml:space="preserve"> You go get it now, Whipplefilter!</t>
  </si>
  <si>
    <t xml:space="preserve"> Come on, McQueen. You can do it. Come on, Lightning, keep going!</t>
  </si>
  <si>
    <t xml:space="preserve"> Miss Fritter is looking to get upright, folks. She is not pleased.</t>
  </si>
  <si>
    <t xml:space="preserve"> Get up! Get up!</t>
  </si>
  <si>
    <t>Crowd</t>
  </si>
  <si>
    <t xml:space="preserve"> Fritter! Fritter!</t>
  </si>
  <si>
    <t xml:space="preserve"> You about to feel the wrath of the Lower Belleville County Unified School District! Oh! What the... Wait... [screams] No, no, no! No! No!</t>
  </si>
  <si>
    <t xml:space="preserve"> Ladies and gentleman, we have a winner! Frances Beltline!</t>
  </si>
  <si>
    <t xml:space="preserve"> Cruz! Cruz! No!</t>
  </si>
  <si>
    <t xml:space="preserve"> Whoa, whoa! [whimpers]</t>
  </si>
  <si>
    <t xml:space="preserve"> Whipplefilter! It's Lightning McQueen!</t>
  </si>
  <si>
    <t>[crowd screaming]</t>
  </si>
  <si>
    <t xml:space="preserve"> McQueen!</t>
  </si>
  <si>
    <t>11. Cruz's Dream</t>
  </si>
  <si>
    <t>[Later, Mack drives along]</t>
  </si>
  <si>
    <t xml:space="preserve"> [on TV] He was always been my favorite! My garage is filled with head to toe in 95 posters.</t>
  </si>
  <si>
    <t>[Lightning stares at Cruz and the Thunder Hollow Trophy]</t>
  </si>
  <si>
    <t xml:space="preserve"> So, trophy's kinda nice. Don't you think?</t>
  </si>
  <si>
    <t>[Lightning just stares]</t>
  </si>
  <si>
    <t xml:space="preserve"> I mean, I know you got a million of them, so you would know.</t>
  </si>
  <si>
    <t xml:space="preserve"> [enraged] Stop! Just stop! Okay, Cruz? You don't even know. You don't even have one clue!</t>
  </si>
  <si>
    <t xml:space="preserve"> Hey! I was just trying to ‚Äî</t>
  </si>
  <si>
    <t xml:space="preserve"> Do you know what happens if I lose this race?! Every mile of this trip was to get me faster than Jackson Storm. Faster! I start off getting nowhere for a week, on a simulator! I lose a whole day with you on Fireball Beach! And then, I waste tonight in the crosshairs of Miss Fritter! I'm stuck in the same speed I was a month ago! I can't get any faster, because I'm too busy TAKING CARE OF MY TRAINER!!! This is my last chance, Cruz! Last! Final! Finito! If I lose, I will get to do this again! If you were a racer, you'd know what I'm talking about! But you're not! So you don't!</t>
  </si>
  <si>
    <t>[Because Lightning was very enraged and angry, he accidentally knocks the Thunder Hollow trophy and caused it to fall and break]</t>
  </si>
  <si>
    <t xml:space="preserve"> [gasps and gets angry] Mack, pull over!</t>
  </si>
  <si>
    <t xml:space="preserve"> What, now?</t>
  </si>
  <si>
    <t xml:space="preserve"> NOW!</t>
  </si>
  <si>
    <t>[She presses the buttons and opens the door with sparks flewing]</t>
  </si>
  <si>
    <t xml:space="preserve"> Okay! I'm pulling over! I'm pulling over!</t>
  </si>
  <si>
    <t>[She leaves the trailer]</t>
  </si>
  <si>
    <t xml:space="preserve"> Ask me if I dreamed of being a trainer, Mr McQueen, go ahead! Ask me if I got up, in the dark, to run laps before school every day! Ask me if I saved every penny to buy a ticket to the races when they came to town. Ask me if I did that so that I could be a trainer someday. Ask me.</t>
  </si>
  <si>
    <t xml:space="preserve"> Did you...</t>
  </si>
  <si>
    <t>[Cruz looks down while Lightning looks extremely remorseful]</t>
  </si>
  <si>
    <t xml:space="preserve"> Yeah, so, I'm gonna head back to the training center. I think we both know it's for the best.</t>
  </si>
  <si>
    <t>[turns to drive away, but then turns to him]</t>
  </si>
  <si>
    <t xml:space="preserve"> But can I ask you something? What was it like for you? When you showed up to your first race. How did you know you could do it?</t>
  </si>
  <si>
    <t xml:space="preserve"> I don't know. I guess I just never thought that I couldn't.</t>
  </si>
  <si>
    <t xml:space="preserve"> I wish I knew what that felt like.</t>
  </si>
  <si>
    <t>[to McQueen]</t>
  </si>
  <si>
    <t xml:space="preserve"> Good luck, Mr. McQueen.</t>
  </si>
  <si>
    <t>[drives away]</t>
  </si>
  <si>
    <t xml:space="preserve"> Cruz. Cruz, wait.</t>
  </si>
  <si>
    <t>[But Cruz has already disappeared]</t>
  </si>
  <si>
    <t>[Later that night, Lightning watches the tv]</t>
  </si>
  <si>
    <t>TV</t>
  </si>
  <si>
    <t xml:space="preserve"> Champion for the ages</t>
  </si>
  <si>
    <t>[Lightning was Change Channel]</t>
  </si>
  <si>
    <t xml:space="preserve"> [on TV] Chick Hicks here coming to you live from Chick Hicks studios where i'm joined once again by next-gen racing expert, Natalie Certain</t>
  </si>
  <si>
    <t xml:space="preserve"> [on TV] thanks Chick, Piston Cup champion Jackson Storm set a new record today when he pulled off the fastest lap ever recorded an unprecedented 213 miles an hour so what do you think Certain Stormy boy gonna start the the season with another win</t>
  </si>
  <si>
    <t>12. Facetime</t>
  </si>
  <si>
    <t xml:space="preserve"> [singing] ‚ô™ First you find a clamp from a rusty vamp bump bump quicker than a dart make it in the park bump bump that's the way it's done it ain't 'bout the fun bump bump lifting my funk making sculptures out of junk what's it ‚ô™</t>
  </si>
  <si>
    <t xml:space="preserve"> there we go, somebody's interrupting genius well, hey there buddy</t>
  </si>
  <si>
    <t xml:space="preserve"> mater!</t>
  </si>
  <si>
    <t xml:space="preserve"> You know I was just thinking of you and here you are looking right at me you see me okay wait a second, let me see here. Is that better?</t>
  </si>
  <si>
    <t xml:space="preserve"> Looking you straight in the eye there pal hey sorry about calling so late</t>
  </si>
  <si>
    <t xml:space="preserve"> not for me it's not i'm always burning that midnight oil so get me caught up on everything</t>
  </si>
  <si>
    <t xml:space="preserve"> well, actually I am kind hope i might hear what's going on back home</t>
  </si>
  <si>
    <t xml:space="preserve"> well, not much but if you don't count Sergeant Fillmore trying to run the tire shop but tell Luigi not to worry Sergeant's gonna track down every last tired it fell more done gived away other than that everything's good</t>
  </si>
  <si>
    <t xml:space="preserve"> how is Sally</t>
  </si>
  <si>
    <t xml:space="preserve"> oh she's fine, keepin busy at the cone. She misses you well shoot, we all do when you're on the road..</t>
  </si>
  <si>
    <t xml:space="preserve"> Yeah you know, i've been kind of thinking about that you know what what we should do when i'm not on the road anymore</t>
  </si>
  <si>
    <t xml:space="preserve"> What do you mean "not on the road"?</t>
  </si>
  <si>
    <t xml:space="preserve"> Huh?!</t>
  </si>
  <si>
    <t xml:space="preserve"> [talking to Lightning on his smartphone] Hmm... Alright, let me think. Oh. You know what I'd do?</t>
  </si>
  <si>
    <t>[Pauses]</t>
  </si>
  <si>
    <t xml:space="preserve"> ... I dunno. I got nothin'. I guess ain't Doc. Well, expect for, maybe, whoever taught him.</t>
  </si>
  <si>
    <t xml:space="preserve"> Yep, there was nobody smarter than old Doc. Well, except for, maybe, whoever taught him.</t>
  </si>
  <si>
    <t xml:space="preserve"> Yeah... Wait, what.</t>
  </si>
  <si>
    <t xml:space="preserve"> I mean, everybody was taught by somebody, right? Take my cousin, Oil. He taught me how to sing and whistle at the same time, he was very musical that way.</t>
  </si>
  <si>
    <t xml:space="preserve"> Smokey?</t>
  </si>
  <si>
    <t>[gains hope]</t>
  </si>
  <si>
    <t xml:space="preserve"> I get to go to Thomasville!</t>
  </si>
  <si>
    <t xml:space="preserve"> Oh well good you know me buddy i'm always happy to help think i'm better dad to most folks, you know talk.</t>
  </si>
  <si>
    <t>13. Olive Branch</t>
  </si>
  <si>
    <t>[Meanwhile, Cruz is driving back the Racing Centre when Mack honking his horn. toots He drives in front of her and lowers his trailer door to reveal McQueen and the team]</t>
  </si>
  <si>
    <t xml:space="preserve"> You won't talk me out of this, Mr. McQueen! I'm going back! I resign as your trainer!</t>
  </si>
  <si>
    <t xml:space="preserve"> Okay. I accept you resignation.</t>
  </si>
  <si>
    <t>[as the trailer door closes]</t>
  </si>
  <si>
    <t xml:space="preserve"> Bye.</t>
  </si>
  <si>
    <t xml:space="preserve"> [confused] Okay.</t>
  </si>
  <si>
    <t xml:space="preserve"> But since you've cleaned your calander, why don't you come with us? I'm looking for someone named Smokey hoping he can help me. Maybe he can help you too.</t>
  </si>
  <si>
    <t xml:space="preserve"> Nah.</t>
  </si>
  <si>
    <t xml:space="preserve"> Come on.</t>
  </si>
  <si>
    <t>[shows Cruz he fixed her trophy with tape]</t>
  </si>
  <si>
    <t xml:space="preserve"> I fixed it.</t>
  </si>
  <si>
    <t xml:space="preserve"> No. Thanks anyway, but I'm done.</t>
  </si>
  <si>
    <t xml:space="preserve"> Okay. But maybe this will change your mind.</t>
  </si>
  <si>
    <t>[to Gudio And Luigi]</t>
  </si>
  <si>
    <t xml:space="preserve"> Hit it!</t>
  </si>
  <si>
    <t>[Gudio And Luigi puts on music]</t>
  </si>
  <si>
    <t xml:space="preserve"> First, I'm gonna loosen up these ancient joints!</t>
  </si>
  <si>
    <t>[starts dancing with the team joining in and laughing]</t>
  </si>
  <si>
    <t xml:space="preserve"> No, please don't.</t>
  </si>
  <si>
    <t xml:space="preserve"> I'm sorry, I'm sorry~ I'm sorry that I yelled~ It wasn't your fault that I almost got killed~</t>
  </si>
  <si>
    <t xml:space="preserve"> Stop.</t>
  </si>
  <si>
    <t xml:space="preserve"> And now you're leaving~</t>
  </si>
  <si>
    <t xml:space="preserve"> Okay, I'll go.</t>
  </si>
  <si>
    <t xml:space="preserve"> And you won't get on the ramp~ You won't get on the ramp~</t>
  </si>
  <si>
    <t xml:space="preserve"> I said, I'll go. Just stop.</t>
  </si>
  <si>
    <t>14. Smokey</t>
  </si>
  <si>
    <t xml:space="preserve"> I don't.</t>
  </si>
  <si>
    <t xml:space="preserve"> Oh. Do you know if he's even alive?</t>
  </si>
  <si>
    <t xml:space="preserve"> Nope.</t>
  </si>
  <si>
    <t xml:space="preserve"> Wait. Mack, pull over! Back it up! Back it up. Good to see you, Doc.</t>
  </si>
  <si>
    <t xml:space="preserve"> Hey, isn't that your old crew chief?</t>
  </si>
  <si>
    <t xml:space="preserve"> Hey, Cruz? You want to check out the home track of the greatest racer ever?</t>
  </si>
  <si>
    <t xml:space="preserve"> Aren't we supposed to be looking for Smokey? Oh, that's right, he's dead.</t>
  </si>
  <si>
    <t xml:space="preserve"> We don't know that.</t>
  </si>
  <si>
    <t xml:space="preserve"> Are you sure you have time for this?</t>
  </si>
  <si>
    <t xml:space="preserve"> For this, I do. Wow! If this track could talk. Cruz, what do you say? Let's take a lap. Oh, yeah!</t>
  </si>
  <si>
    <t xml:space="preserve"> Oh, whoa!</t>
  </si>
  <si>
    <t xml:space="preserve"> Yes! You nailed it!</t>
  </si>
  <si>
    <t xml:space="preserve"> Way easier without the school bus of death trying to kill us!</t>
  </si>
  <si>
    <t xml:space="preserve"> Yeah, no kidding!</t>
  </si>
  <si>
    <t>Smokey</t>
  </si>
  <si>
    <t xml:space="preserve"> Was starting to think I might never meet you.</t>
  </si>
  <si>
    <t xml:space="preserve"> He is alive.</t>
  </si>
  <si>
    <t xml:space="preserve"> I know why you're here. You're thirsty. I'll tell you what, these folks are gonna get a kick out of meeting Hud's boy.</t>
  </si>
  <si>
    <t xml:space="preserve"> Who's Hud? Oh, Doc Hudson! Right.</t>
  </si>
  <si>
    <t xml:space="preserve"> Hey! Act civilized. We got company. Hey, Les. How's that back axle treating you?</t>
  </si>
  <si>
    <t>Les</t>
  </si>
  <si>
    <t xml:space="preserve"> Hey, sugar. Welcome to Thomasville.</t>
  </si>
  <si>
    <t xml:space="preserve"> [laughing] Would you look at that?</t>
  </si>
  <si>
    <t xml:space="preserve"> Three of the biggest racing legends ever! Junior "Midnight" Moon. River Scott. Louise...</t>
  </si>
  <si>
    <t xml:space="preserve"> Louise "Barnstormer" Nash? She had 38 wins!</t>
  </si>
  <si>
    <t xml:space="preserve"> Well, as I live and breathe. If it ain't Lightning McQueen.</t>
  </si>
  <si>
    <t xml:space="preserve"> Ms. Nash, it's a pleasure to meet you...</t>
  </si>
  <si>
    <t xml:space="preserve"> You've had a tough year, haven't you?</t>
  </si>
  <si>
    <t xml:space="preserve"> Oh, uh...</t>
  </si>
  <si>
    <t xml:space="preserve"> Shouldn't you be running practice laps in Florida by now?</t>
  </si>
  <si>
    <t xml:space="preserve"> Yeah, sure, but-</t>
  </si>
  <si>
    <t xml:space="preserve"> They're here to steal our secrets.</t>
  </si>
  <si>
    <t>River Scot</t>
  </si>
  <si>
    <t xml:space="preserve"> Looking for you lost mojo?</t>
  </si>
  <si>
    <t xml:space="preserve"> Wow. You don't mince words around here, do you?</t>
  </si>
  <si>
    <t xml:space="preserve"> [SCOFFS] Truth is always quicker, kid.</t>
  </si>
  <si>
    <t xml:space="preserve"> Guido, she's an angel.</t>
  </si>
  <si>
    <t>[All chuckling]</t>
  </si>
  <si>
    <t xml:space="preserve"> Lou won't admit this, but she used to have serious eyes for Hud.</t>
  </si>
  <si>
    <t xml:space="preserve"> [CHUCKLES] Oh, really?</t>
  </si>
  <si>
    <t>Louise Nash</t>
  </si>
  <si>
    <t xml:space="preserve"> Even if I did, it wouldn't have mattered. Hud didn't like fast women. And that left me out.</t>
  </si>
  <si>
    <t xml:space="preserve"> Old Lou wasn't just fast, she was fearless.</t>
  </si>
  <si>
    <t xml:space="preserve"> The second I saw my first race, I just knew I had to get in there. Of course, the fellas in charge didn't like a lady racer showin' 'em up. So they wouldn't let me have a number.</t>
  </si>
  <si>
    <t xml:space="preserve"> [GASPS] What did you do?</t>
  </si>
  <si>
    <t xml:space="preserve"> I stole one!</t>
  </si>
  <si>
    <t xml:space="preserve"> Life's too short to take no for an answer. Right, River?</t>
  </si>
  <si>
    <t xml:space="preserve"> If we had waited for an invitation, we might've never raced.</t>
  </si>
  <si>
    <t xml:space="preserve"> And once we got on the track, we didn't wanna leave.</t>
  </si>
  <si>
    <t xml:space="preserve"> I think that's how Doc felt too.</t>
  </si>
  <si>
    <t xml:space="preserve"> You should've seen him when he first came to town. Shiny blue paint. Not just the Hudson Hornet. He was already callin' himself...</t>
  </si>
  <si>
    <t xml:space="preserve"> ...the Fabulous Hudson Hornet.-Whoo-hoo!</t>
  </si>
  <si>
    <t>[ALL LAUGHING]</t>
  </si>
  <si>
    <t xml:space="preserve"> Did we ever rige him on that.</t>
  </si>
  <si>
    <t xml:space="preserve"> Not for long.</t>
  </si>
  <si>
    <t xml:space="preserve"> Hud was the fastest racer this side of the Mississippi.</t>
  </si>
  <si>
    <t xml:space="preserve"> Until he wasn't.</t>
  </si>
  <si>
    <t>15. Hud's Win</t>
  </si>
  <si>
    <t xml:space="preserve"> Everything changed when the rookie showed up.</t>
  </si>
  <si>
    <t>[Flaskback to Hud's old race]</t>
  </si>
  <si>
    <t>[ALL CHEERING]</t>
  </si>
  <si>
    <t xml:space="preserve"> Took Hud all of no time to work his way through the best racers in both Carolinas. Past River. Past Lou. Even Junior. But there was still the rookie to deal with. Tried slamming him into the wall. But Hud never touched any wall, unless he wanted to.</t>
  </si>
  <si>
    <t>[Hud flips over the rookie, taking back the lead. The crowd is cheering as he finishes in first place.]</t>
  </si>
  <si>
    <t xml:space="preserve"> That rookie never saw anything like that before.</t>
  </si>
  <si>
    <t>[Back in the bar of Louisville]</t>
  </si>
  <si>
    <t xml:space="preserve"> Doc did that?</t>
  </si>
  <si>
    <t xml:space="preserve"> Whoa! Are you kidding?</t>
  </si>
  <si>
    <t xml:space="preserve"> Couldn't wipe the smile off his face for week after that.</t>
  </si>
  <si>
    <t>[ALL LAUGH]</t>
  </si>
  <si>
    <t xml:space="preserve"> [SIGHS] I wish I could've seen him like that.</t>
  </si>
  <si>
    <t xml:space="preserve"> Like what?</t>
  </si>
  <si>
    <t xml:space="preserve"> So happy.</t>
  </si>
  <si>
    <t>16. It's Over</t>
  </si>
  <si>
    <t xml:space="preserve"> You didn't come all this way for a quart of oil, did ya?</t>
  </si>
  <si>
    <t xml:space="preserve"> I need your help, Smokey.</t>
  </si>
  <si>
    <t xml:space="preserve"> Yeah? What kind of help?</t>
  </si>
  <si>
    <t xml:space="preserve"> That's just it, I'm not sure. All I know is if I lose in Florida... it's over for me. What happened to Doc will happen to me.</t>
  </si>
  <si>
    <t xml:space="preserve"> What did happen to him?</t>
  </si>
  <si>
    <t xml:space="preserve"> You know, racing was the best part his life. And when it ended, he- Well, we both know he was never the same after that.</t>
  </si>
  <si>
    <t xml:space="preserve"> Is that what you think? Come on. I wanna show you something.</t>
  </si>
  <si>
    <t>[They go to an old garage]</t>
  </si>
  <si>
    <t xml:space="preserve"> You got the first part right. The crash broke Hud's body and the "no more racing" broke his heart. He cut himself off. Disappeared to Radiator Springs. Son of a gun didn't talk to me for 50 years. But then one day, the letters started coming in.</t>
  </si>
  <si>
    <t>[Smokey open the garage and reveals the letters Doc sent about coaching McQueen]</t>
  </si>
  <si>
    <t xml:space="preserve"> And every last one of 'em was about you. Yeah, Hud loved racin'. But coaching you? [SIGHS] I had never seen the old grump so happy. Racin' wasn't the best part of Hud's life. You were.</t>
  </si>
  <si>
    <t>[Flashback to the memories of Doc]</t>
  </si>
  <si>
    <t xml:space="preserve"> Ya ready to blow out a little carbon there, boy?</t>
  </si>
  <si>
    <t xml:space="preserve"> Yes, I am! [SCREAMS]</t>
  </si>
  <si>
    <t xml:space="preserve"> You give it too much throttle, you're in the tulips.</t>
  </si>
  <si>
    <t xml:space="preserve"> Hey, Lightnin'. You might wanna take notes on this one. [Spinning bottles on his hood].</t>
  </si>
  <si>
    <t xml:space="preserve"> You got a lotta stuff, kid.</t>
  </si>
  <si>
    <t>[Back in the garage full of letters]</t>
  </si>
  <si>
    <t xml:space="preserve"> Hud saw something in you that you don't even see in yourself. Are you ready to go find it?</t>
  </si>
  <si>
    <t xml:space="preserve"> Yes, sir.</t>
  </si>
  <si>
    <t>17. Old School Training</t>
  </si>
  <si>
    <t xml:space="preserve"> All right, al right. Bring it back.</t>
  </si>
  <si>
    <t>[McQUEEN PANTING]</t>
  </si>
  <si>
    <t xml:space="preserve"> I told him that.</t>
  </si>
  <si>
    <t xml:space="preserve"> He's probably losin' his hearing.</t>
  </si>
  <si>
    <t xml:space="preserve"> [shouting] He said you're old and losing!</t>
  </si>
  <si>
    <t xml:space="preserve"> [annoyed] I heard him!</t>
  </si>
  <si>
    <t xml:space="preserve"> You'll never be as fast as Storm. But you can be smarter than him.</t>
  </si>
  <si>
    <t xml:space="preserve"> Okay, what do I do?</t>
  </si>
  <si>
    <t xml:space="preserve"> They said you were in a...demolition derby.</t>
  </si>
  <si>
    <t xml:space="preserve"> Yeah! It was terrible! And I was ‚Äî</t>
  </si>
  <si>
    <t xml:space="preserve"> Sure? 'Cause there's not a scratch on ya. [Lightning looks around to see absolutely no damage] Funny what a racer can do when he's not overthinking things.</t>
  </si>
  <si>
    <t>[Flash to the Florida racing tracks]</t>
  </si>
  <si>
    <t xml:space="preserve"> Shannon Spokes here at Florida International, where Jackson Storm clocked 214 miles per hour today.</t>
  </si>
  <si>
    <t xml:space="preserve"> You wanna beat Strom, you need someone to stand in for him. Like a sparring partner.</t>
  </si>
  <si>
    <t xml:space="preserve"> I'm not so sure. Not a racer. [CHUCKLES] Just a trainer!</t>
  </si>
  <si>
    <t xml:space="preserve"> Go ahead and gun it.</t>
  </si>
  <si>
    <t>[Cruz's engine revving]</t>
  </si>
  <si>
    <t xml:space="preserve"> Oh, yeah!</t>
  </si>
  <si>
    <t>[SMOKEY CHUCKLES]</t>
  </si>
  <si>
    <t xml:space="preserve"> With no muffler you even sound like Storm.</t>
  </si>
  <si>
    <t xml:space="preserve"> Oh, you're goin' down, McQueen! Get that arthritis-riddled keister onto the track so I can put you into... the old folks' home against your will! How was that?</t>
  </si>
  <si>
    <t xml:space="preserve"> That'll work.</t>
  </si>
  <si>
    <t xml:space="preserve"> Worked for me.</t>
  </si>
  <si>
    <t xml:space="preserve"> I'm good.</t>
  </si>
  <si>
    <t xml:space="preserve"> Yep. That'll do.</t>
  </si>
  <si>
    <t xml:space="preserve"> Did you hear what she said?</t>
  </si>
  <si>
    <t>[They drive away to the dirt track]</t>
  </si>
  <si>
    <t xml:space="preserve"> You didn't show up in Florida for qualifying so you'll be startin' last. I'll give you three laps to catch her.</t>
  </si>
  <si>
    <t xml:space="preserve"> Go through the entire field in three laps?</t>
  </si>
  <si>
    <t xml:space="preserve"> You wanna beat Storm or not?</t>
  </si>
  <si>
    <t xml:space="preserve"> Yes! 'Course I do.</t>
  </si>
  <si>
    <t xml:space="preserve"> Well, then, go!</t>
  </si>
  <si>
    <t>[CRUZ SQUEALS]</t>
  </si>
  <si>
    <t xml:space="preserve"> Come on, kid.</t>
  </si>
  <si>
    <t>[McQueen is trying to catch up with Cruz, but Cruz crosses the finish line]</t>
  </si>
  <si>
    <t xml:space="preserve"> All right. Looks like we got some work to do.</t>
  </si>
  <si>
    <t>[Driving down hill a field]</t>
  </si>
  <si>
    <t xml:space="preserve"> Look alive. The reflexes are the first thing to go.</t>
  </si>
  <si>
    <t>[Throwing hay stacks at McQueen].</t>
  </si>
  <si>
    <t xml:space="preserve"> Ah!</t>
  </si>
  <si>
    <t>[Tractors mooing in the field]</t>
  </si>
  <si>
    <t xml:space="preserve"> Why are we in a field?</t>
  </si>
  <si>
    <t xml:space="preserve"> Sneak through the window!</t>
  </si>
  <si>
    <t xml:space="preserve"> What does that mean?</t>
  </si>
  <si>
    <t xml:space="preserve"> I don't know.</t>
  </si>
  <si>
    <t xml:space="preserve"> Go! [HONKS]</t>
  </si>
  <si>
    <t>[They both scream as they try to drive past the tractors]</t>
  </si>
  <si>
    <t xml:space="preserve"> Not cool, man. Not cool!</t>
  </si>
  <si>
    <t xml:space="preserve"> [On the track] Let's run it back. Do you even wanna be out here? Only two days left, kid. You gotta work harder.</t>
  </si>
  <si>
    <t>[McQueen grunting]</t>
  </si>
  <si>
    <t>[Back at a racing center Storm is training on a simulator]</t>
  </si>
  <si>
    <t>Storm</t>
  </si>
  <si>
    <t xml:space="preserve"> Wait, wait, who was that?</t>
  </si>
  <si>
    <t>Storm's coach</t>
  </si>
  <si>
    <t xml:space="preserve"> I put McQueen in there. To give you some real competition.</t>
  </si>
  <si>
    <t>[BOTH LAUGHING]</t>
  </si>
  <si>
    <t>[Back in Louisville, Smokey is showing an old video of Hud]</t>
  </si>
  <si>
    <t xml:space="preserve"> Hud was a master of lettin' the other cars do the work for him.</t>
  </si>
  <si>
    <t xml:space="preserve"> He used to say cling of 'em like was two June bugs on a summer night.</t>
  </si>
  <si>
    <t xml:space="preserve"> He stole that from us. [CHUCKLES]</t>
  </si>
  <si>
    <t xml:space="preserve"> Draftin'? I've never had to do that.</t>
  </si>
  <si>
    <t xml:space="preserve"> Yeah, that's when you were fast. Now you're slow.</t>
  </si>
  <si>
    <t xml:space="preserve"> And old.</t>
  </si>
  <si>
    <t xml:space="preserve"> And rickety.</t>
  </si>
  <si>
    <t xml:space="preserve"> And dilapidated.</t>
  </si>
  <si>
    <t xml:space="preserve"> Okay! Okay, I get it.</t>
  </si>
  <si>
    <t xml:space="preserve"> The new you has to look for opportunities you never knew were there.</t>
  </si>
  <si>
    <t>[Cow tractors mooing as they run towards McQueen and Cruz]</t>
  </si>
  <si>
    <t>[McQueen and Cruz exclaim]</t>
  </si>
  <si>
    <t xml:space="preserve"> Sneak through the window.</t>
  </si>
  <si>
    <t xml:space="preserve"> When a window opens, take it?</t>
  </si>
  <si>
    <t xml:space="preserve"> [WHOOPS] Whoa! Yes.</t>
  </si>
  <si>
    <t xml:space="preserve"> Whoa! I made it!</t>
  </si>
  <si>
    <t xml:space="preserve"> All right.</t>
  </si>
  <si>
    <t>[Guido throwing hay stacks at McQueen on a field]</t>
  </si>
  <si>
    <t xml:space="preserve"> Let's go! Let's move!</t>
  </si>
  <si>
    <t>[GUIDO GRUNTING]</t>
  </si>
  <si>
    <t xml:space="preserve"> Reflexes! All right, Guido, turn up the heat.</t>
  </si>
  <si>
    <t xml:space="preserve"> Okay.</t>
  </si>
  <si>
    <t>[Guido throwing metal objects]</t>
  </si>
  <si>
    <t xml:space="preserve"> Whoa! Whoa! [GASPS]</t>
  </si>
  <si>
    <t xml:space="preserve"> [on the tracks] all right, look who finally showed up.</t>
  </si>
  <si>
    <t>[All of them go the to forest at night]</t>
  </si>
  <si>
    <t xml:space="preserve"> This is where we cut our racin' teeth.</t>
  </si>
  <si>
    <t xml:space="preserve"> In the woods?</t>
  </si>
  <si>
    <t xml:space="preserve"> Let's just say the moon was always shining on us.</t>
  </si>
  <si>
    <t xml:space="preserve"> If the moon didn't shine, we didn't have to- [McQueen confused] Oh, never mind.</t>
  </si>
  <si>
    <t xml:space="preserve"> We ran moonshine, dummy!</t>
  </si>
  <si>
    <t xml:space="preserve"> By the way, no lights. Instinct only.</t>
  </si>
  <si>
    <t>[ALL WHOOPING]</t>
  </si>
  <si>
    <t xml:space="preserve"> Yeah! [EXCLAIMING]</t>
  </si>
  <si>
    <t xml:space="preserve"> [GASPING] Oh!</t>
  </si>
  <si>
    <t xml:space="preserve"> [GRUNTS] Whoa!</t>
  </si>
  <si>
    <t>[They are all racing through the dark woods]</t>
  </si>
  <si>
    <t xml:space="preserve"> [CHUCKLES] Yeah! [WHOOPING] Whoo-hoo!</t>
  </si>
  <si>
    <t>[CRUZ WHOOPS AND LAUGHS]</t>
  </si>
  <si>
    <t xml:space="preserve"> All right!</t>
  </si>
  <si>
    <t>[McQueen whooping as his new coat from Sterling comes off]</t>
  </si>
  <si>
    <t>Racer 1</t>
  </si>
  <si>
    <t xml:space="preserve"> [Flash to the Florida race tracks] McQueen's still not here? Didn't he pull this when he was a rookie? At least that's what my grandfather told me.</t>
  </si>
  <si>
    <t xml:space="preserve"> All right, we got time for one last race.</t>
  </si>
  <si>
    <t xml:space="preserve"> Hurry this along, boss, we gotta get you to Florida.</t>
  </si>
  <si>
    <t>Racer 2</t>
  </si>
  <si>
    <t xml:space="preserve"> [Flash to the Florida race tracks] Maybe it's best that he doesn't show up, after how last season ended.</t>
  </si>
  <si>
    <t>Racer 3</t>
  </si>
  <si>
    <t xml:space="preserve"> Let me put it this way. I'm not losing any sleep wonderin' on where Lightning McQueen is.</t>
  </si>
  <si>
    <t xml:space="preserve"> [Back in Louisville] Come on, boy. Come on!</t>
  </si>
  <si>
    <t>[McQueen is taking the lead]</t>
  </si>
  <si>
    <t xml:space="preserve"> All right, McQueen. There ya go, boy! There ya go.</t>
  </si>
  <si>
    <t>[Cruz passes by McQueen]</t>
  </si>
  <si>
    <t>Darrel</t>
  </si>
  <si>
    <t xml:space="preserve"> [inside McQueen's head] McQueen is fading. McQueen is fading. Fadin' fast.</t>
  </si>
  <si>
    <t>[McQueen panting, while Cruz crosses the finish line]</t>
  </si>
  <si>
    <t xml:space="preserve"> Whoo-hoo! Yes! Ah! [CACKLES] Whoo! Did ya see that? They was incredible- Uh... Sorry. I didn't mean to...</t>
  </si>
  <si>
    <t xml:space="preserve"> Hey, boss, it's time to hit the road.</t>
  </si>
  <si>
    <t xml:space="preserve"> Yeah. [STAMMERING] I wanna thank everyone for the training. We'd better get goin' to Florida.</t>
  </si>
  <si>
    <t>18. Florida Arrival</t>
  </si>
  <si>
    <t xml:space="preserve"> Welcome to racing's greatest day we're beachside at the Florida international speedway to kick off a new season of Piston Cup racing it's the Florida 500.</t>
  </si>
  <si>
    <t xml:space="preserve"> 43 cars in a quarter million fans await today's intense contest of strategy, skill but most of all speed. This crowd is in for one great day of racing.</t>
  </si>
  <si>
    <t xml:space="preserve"> I'm Bob Cutlass joined as always by my broadcasting partner Darrell Cartrip and stat sensation Natalie Certain.</t>
  </si>
  <si>
    <t xml:space="preserve"> I've never seen the numbers lineup for Storm like they do today Bob Storm should be ninety six point eight percent unstoppable.</t>
  </si>
  <si>
    <t xml:space="preserve"> Well, don't overlook Lightning McQueen.</t>
  </si>
  <si>
    <t xml:space="preserve"> Whipple Filter.</t>
  </si>
  <si>
    <t xml:space="preserve"> We've heard stories of the unusual way McQueen trained to get here now the question is did it work?</t>
  </si>
  <si>
    <t xml:space="preserve"> Speed. I am... speed.</t>
  </si>
  <si>
    <t xml:space="preserve"> Hey boss, they are calling the racers to the track.</t>
  </si>
  <si>
    <t xml:space="preserve"> Jeff Gorvette, How does today's talent stack up?</t>
  </si>
  <si>
    <t xml:space="preserve"> Will do Jeff...</t>
  </si>
  <si>
    <t xml:space="preserve"> Hey there Buddy.</t>
  </si>
  <si>
    <t xml:space="preserve"> Hey guys.</t>
  </si>
  <si>
    <t xml:space="preserve"> Stickers.</t>
  </si>
  <si>
    <t xml:space="preserve"> Hey Sal.</t>
  </si>
  <si>
    <t xml:space="preserve"> Are you okay?</t>
  </si>
  <si>
    <t xml:space="preserve"> Yeah yeah... Absolutely.</t>
  </si>
  <si>
    <t xml:space="preserve"> [to Cruz wearing her Storm getup] Oh ho ho ho, wow! Nice costume! C'mere, let's get a picture. It's so great to meet my number one fan.</t>
  </si>
  <si>
    <t xml:space="preserve"> [scoffs] What a jerk.</t>
  </si>
  <si>
    <t xml:space="preserve"> [drives up to Jackson] She's not a fan, Storm.</t>
  </si>
  <si>
    <t xml:space="preserve"> Oh, hey there, champ. I heard you're selling mudflaps after today. Is that true? You put me down for the first case, okay?</t>
  </si>
  <si>
    <t>19. Pit Stop</t>
  </si>
  <si>
    <t xml:space="preserve"> This is it! Final Lap!</t>
  </si>
  <si>
    <t xml:space="preserve"> Come on, Cruz!</t>
  </si>
  <si>
    <t xml:space="preserve"> Uh, oh! My GPS is saying i have slow traffic in my way.</t>
  </si>
  <si>
    <t xml:space="preserve"> Uh, you're angry!</t>
  </si>
  <si>
    <t xml:space="preserve"> I am not angry!</t>
  </si>
  <si>
    <t xml:space="preserve"> You know, you can use that anger to push through.</t>
  </si>
  <si>
    <t xml:space="preserve"> I SAID I'M NOT ANGRY!!!</t>
  </si>
  <si>
    <t>[Cruz droves across Jackson Storm]</t>
  </si>
  <si>
    <t xml:space="preserve"> I don't think so! NO!!</t>
  </si>
  <si>
    <t>[Jackson rams Cruz and getting closer to the finish line]</t>
  </si>
  <si>
    <t xml:space="preserve"> Cruz! Get outta there!</t>
  </si>
  <si>
    <t xml:space="preserve"> You don't belong on this track!</t>
  </si>
  <si>
    <t xml:space="preserve"> YES... I... DO!!!</t>
  </si>
  <si>
    <t>[Cruz bounces off a wall and flips over Jackson exactly how Doc did. She overtakes him and to win the Florida 500]</t>
  </si>
  <si>
    <t>20. Victory Lane</t>
  </si>
  <si>
    <t xml:space="preserve"> Cruz!...I knew you had something, and now look at you. A winner. I could use you as a racer on our team. We could ‚Äî</t>
  </si>
  <si>
    <t xml:space="preserve"> Sorry, Mr. Sterling. I would never race for you. I quit.</t>
  </si>
  <si>
    <t xml:space="preserve"> [honks as he and Strip Weathers drive up] Well then, race for me!</t>
  </si>
  <si>
    <t xml:space="preserve"> Tex!</t>
  </si>
  <si>
    <t xml:space="preserve"> Miss Cruz, I would be tickled pink to have you race for Team Dinoco. As you know, we have a long history of great racers... 'cept for Cal.</t>
  </si>
  <si>
    <t xml:space="preserve"> [peeking out] Uh, guys? I'm still right here!</t>
  </si>
  <si>
    <t xml:space="preserve"> Team Dinoco, Cruz!</t>
  </si>
  <si>
    <t xml:space="preserve"> [sarcastically] Hire her. I don't care. Lightning, now that you're retired, I need you first thing Monday morning for a photo shoot.</t>
  </si>
  <si>
    <t xml:space="preserve"> [sadly] Yeah, alright, Mr. Sterling.</t>
  </si>
  <si>
    <t xml:space="preserve"> Whoa! Hang on, now!</t>
  </si>
  <si>
    <t>[The winner board is updated to show both Cruz and Lightning won as #1; the crowds cheer]</t>
  </si>
  <si>
    <t xml:space="preserve"> What? Why is my name up there?</t>
  </si>
  <si>
    <t xml:space="preserve"> You started the race, that's how it works.</t>
  </si>
  <si>
    <t xml:space="preserve"> Wait, wait, now, wait a minute... no!</t>
  </si>
  <si>
    <t xml:space="preserve"> Uh... Lightning wins, he decides when he's done racing. That was the deal. Hi, I'm his lawyer.</t>
  </si>
  <si>
    <t xml:space="preserve"> [singsonging] That was the deal! You are not a nice guy! But seriously, I gotta say you do make a quality mudflap on an affordable price.</t>
  </si>
  <si>
    <t xml:space="preserve"> Ahem! Hey, Sterling, why don't you and I take a drive and talk?</t>
  </si>
  <si>
    <t>[escorts Sterling away as they drive]</t>
  </si>
  <si>
    <t xml:space="preserve"> Billionaire to billionaire...</t>
  </si>
  <si>
    <t>[The press starts surrounding Cruz as Lightning looks on happily]</t>
  </si>
  <si>
    <t xml:space="preserve"> Kid's got a lot of stuff...eh, Doc?</t>
  </si>
  <si>
    <t xml:space="preserve"> [driving up to Lighting] Well, she had a great teacher.</t>
  </si>
  <si>
    <t>[pause]</t>
  </si>
  <si>
    <t xml:space="preserve"> And now, you get to decide when you're done racing. So what's it gonna be, Stinky...uh, Stickers?</t>
  </si>
  <si>
    <t>[Pause, Lightning smiles]</t>
  </si>
  <si>
    <t xml:space="preserve"> [chuckling confidently] Oh, I'm gonna keep racing. But before that, I had something I wanna do...</t>
  </si>
  <si>
    <t>21. Epilogue</t>
  </si>
  <si>
    <t xml:space="preserve"> Welcome all, to historical Willy's-a Butte! For today's great exhibition of speed!</t>
  </si>
  <si>
    <t>[Cruz drives up, now wearing Dinoco decals and has the number 51]</t>
  </si>
  <si>
    <t xml:space="preserve"> [giggles] Thanks, guys!</t>
  </si>
  <si>
    <t xml:space="preserve"> Nice paint, kiddo!</t>
  </si>
  <si>
    <t xml:space="preserve"> [pushes his way forward wearing a Dinoco hat] Pardon me! Big hat, comin' through! Git-r-done, 51! Woooohoo!!</t>
  </si>
  <si>
    <t xml:space="preserve"> Oh, it's perfect, it's very old school.</t>
  </si>
  <si>
    <t xml:space="preserve"> Did someone just say "old school"?</t>
  </si>
  <si>
    <t>[Lightning comes forward, now in a dark blue paint job reminiscent of Doc's, with similar decals and a logo reading "FABULOUS LIGHTNING MCQUEEN"; ZZ Ward's "Ride" plays in the background; his bottom back reads "For Doc Hudson"]</t>
  </si>
  <si>
    <t xml:space="preserve"> Whoa-ho!</t>
  </si>
  <si>
    <t xml:space="preserve"> Trying something new! I like it!</t>
  </si>
  <si>
    <t xml:space="preserve"> Wow, subtle...</t>
  </si>
  <si>
    <t xml:space="preserve"> Figured if I'm gonna be your crew chief, I'd better do it in style.</t>
  </si>
  <si>
    <t xml:space="preserve"> What's Mr. Sterling gonna say?</t>
  </si>
  <si>
    <t xml:space="preserve"> I'm actually more worried about what Tex is gonna say, considering he uh... bought Rust-Eze. Thanks, Tex!</t>
  </si>
  <si>
    <t xml:space="preserve"> [honks] I made that Sterling fella a Texas-sized offer!</t>
  </si>
  <si>
    <t xml:space="preserve"> So, ready to start training?</t>
  </si>
  <si>
    <t xml:space="preserve"> I don't know... you ready to lose again?</t>
  </si>
  <si>
    <t xml:space="preserve"> Ohh! Hope you got your fluffy cloud!</t>
  </si>
  <si>
    <t xml:space="preserve"> I hope you got your drip pan!</t>
  </si>
  <si>
    <t xml:space="preserve"> Got my drip pan, and I've... takin' my nap?!</t>
  </si>
  <si>
    <t xml:space="preserve"> Bring it on, old man!</t>
  </si>
  <si>
    <t xml:space="preserve"> [waves his flag] GO!</t>
  </si>
  <si>
    <t xml:space="preserve"> Wahoo!!</t>
  </si>
  <si>
    <t>[together, they race around Willy's Butte; Cruz passes him just as they get their photo taken, which hangs on the wall of Doc's garage next to the photo of Lightning and Doc racing the same way.]</t>
  </si>
  <si>
    <t>Gender</t>
  </si>
  <si>
    <t>Characters</t>
  </si>
  <si>
    <t>Counts</t>
  </si>
  <si>
    <t>Cars</t>
  </si>
  <si>
    <t>1. Dinoco 400</t>
  </si>
  <si>
    <t>2. Victory Lane</t>
  </si>
  <si>
    <t>3. Rust-eze</t>
  </si>
  <si>
    <t>4. "Life is a Highway"</t>
  </si>
  <si>
    <t>5. Lost</t>
  </si>
  <si>
    <t>6.  Into Town</t>
  </si>
  <si>
    <t>7. Where's McQueen?</t>
  </si>
  <si>
    <t xml:space="preserve"> They're all asking the same question: Where is McQueen?</t>
  </si>
  <si>
    <t>8. The Impound</t>
  </si>
  <si>
    <t>9. Traffic Court</t>
  </si>
  <si>
    <t xml:space="preserve"> Doc, you look great this morning! Did you do something different with your side view mirrors?</t>
  </si>
  <si>
    <t>10. Bessie</t>
  </si>
  <si>
    <t>11. Customers!</t>
  </si>
  <si>
    <t>12. Doc's Challenge</t>
  </si>
  <si>
    <t xml:space="preserve"> "You race like you fix roads." [groaning] I'll show him. [groaning again] I will show him! [Then the screen shows at night time as Doc drives towards his building named Doctor Hudson:  Dr. of Internal Combustion. He then looks to the right, which we see McQueen pulling Bessie at the start, while Sheriff is watching him with his magnetic beacon on. Laughing sounds are made by Bessie's engine as tar splats on McQueen shaking the tar off.] Aw, great!! I hate it!! Hate, hate, hate, hate it!!!</t>
  </si>
  <si>
    <t>13. A New Road</t>
  </si>
  <si>
    <t xml:space="preserve"> Yes! Ahmm. Amazing! </t>
  </si>
  <si>
    <t>[Luigi and Guido are also seen, impressed at the new tarmac. Then we see Ramone, who has changed his paint from purple to green. Ramone driving on the new tarmac, lifts his front up]</t>
  </si>
  <si>
    <t>14. Turn Right to Go Left</t>
  </si>
  <si>
    <t>15. Back to Work</t>
  </si>
  <si>
    <t>16. Tractor Tipping</t>
  </si>
  <si>
    <t xml:space="preserve"> Yeah, you probably right...  HEY, LOOK, THERE'S MISS SALLY!</t>
  </si>
  <si>
    <t>17. Backwards Driving</t>
  </si>
  <si>
    <t>18. Goodnight</t>
  </si>
  <si>
    <t xml:space="preserve"> I'VE BEEN TRYIN' TO GET OUTTA HERE FOR 3 DAYS! [McQueen then leaves the building.]</t>
  </si>
  <si>
    <t>19. Doc's Piston Cups</t>
  </si>
  <si>
    <t>20. Breakfast at Flo's</t>
  </si>
  <si>
    <t>21. Drive with Sally</t>
  </si>
  <si>
    <t>23. "Our Town"</t>
  </si>
  <si>
    <t>24. Stampede</t>
  </si>
  <si>
    <t>25. Doc Races</t>
  </si>
  <si>
    <t>26. He's Gone</t>
  </si>
  <si>
    <t>Pit stop?!</t>
  </si>
  <si>
    <t xml:space="preserve"> I'm not sure these tires... [Luigi gasps excitedly] ...can get me all the way to California. </t>
  </si>
  <si>
    <t>Yeah, does anybody know what time Luigi's opens?</t>
  </si>
  <si>
    <t xml:space="preserve"> [releases the button, making the lift go back down] NO,No,No,No! You don't-a know what you want. Luigi know what you want. [drives to a couple of shelves, with one holding blackwall tires, and another being covered by a curtain] Black wall tires. They blend into the pavement. But-a this  [presses a button to pull the curtain, showing whitewall tires] "White-Wall Tires"! They say, "Look at me! Here I am! Love me."</t>
  </si>
  <si>
    <t>27. A New Customer!</t>
  </si>
  <si>
    <t xml:space="preserve"> Ladies and gentle cars, please welcome the new:  Lightning McQueen!</t>
  </si>
  <si>
    <t>28. Cruisin'</t>
  </si>
  <si>
    <t>29. McQueen is Found</t>
  </si>
  <si>
    <t>30. California Race</t>
  </si>
  <si>
    <t>31. Back on the Map</t>
  </si>
  <si>
    <t>22. Wheel Well</t>
  </si>
  <si>
    <t>Roger Wheeler</t>
  </si>
  <si>
    <t xml:space="preserve">Roger Wheeler </t>
  </si>
  <si>
    <t>Rusty car 2</t>
  </si>
  <si>
    <t>M</t>
  </si>
  <si>
    <t>F</t>
  </si>
  <si>
    <t>X</t>
  </si>
  <si>
    <t xml:space="preserve"> Doc? </t>
  </si>
  <si>
    <t xml:space="preserve"> One reason Storm and the next-gens are more efficient:  their ability to hole the optimum racing line every single lap.</t>
  </si>
  <si>
    <t xml:space="preserve"> Storm's in a class of his own. And a big reason for that:  training on the newest cutting-edge simulators. These machines create a virtual racing experience so real racers never even have to go outside.</t>
  </si>
  <si>
    <t xml:space="preserve"> Sacred dirt. Each of those jars contains dirt from all the old tracks that Doc raced on. Florida International, Thunder Hollow, just down the road and... our very own Fireball Beach, right outside.</t>
  </si>
  <si>
    <t xml:space="preserve"> Just one thing, and this is only because I don't like taking chances,  you're taking someone with you.</t>
  </si>
  <si>
    <t xml:space="preserve"> Rule number 1:  Gate closes, you race.</t>
  </si>
  <si>
    <t xml:space="preserve"> Rule number 2:  Last car standin' wins! And rule number 3: No cursing. It's Family Night.</t>
  </si>
  <si>
    <t>Turn right to go left. Turn right to go left. Whoa, whoa. Whoa!</t>
  </si>
  <si>
    <t>Oh, no.</t>
  </si>
  <si>
    <t>Oh, boy.</t>
  </si>
  <si>
    <t xml:space="preserve"> Is that me? That's me! I won! I won!</t>
  </si>
  <si>
    <t>Ahhh! Watch out!</t>
  </si>
  <si>
    <t xml:space="preserve"> Okay? So tell me this:  how do you know if it's Smokey? Is there such...</t>
  </si>
  <si>
    <t>How do you know Smokey's going to be here?</t>
  </si>
  <si>
    <t>[Old vehicles playing country music:  "Glory Days"]</t>
  </si>
  <si>
    <t xml:space="preserve"> Lesson 1:  you're old. Accept it.</t>
  </si>
  <si>
    <t>[Back in Louisville, Cruz is touched up to resemble Storm]</t>
  </si>
  <si>
    <t>Jeff Gorvette</t>
  </si>
  <si>
    <t xml:space="preserve"> Oh I think we're in for a treat today these racers hey McQueen, win one for us old guys...</t>
  </si>
  <si>
    <t>Cars 3</t>
  </si>
  <si>
    <t xml:space="preserve"> [speaking Italian]</t>
  </si>
  <si>
    <t>Junior Moon</t>
  </si>
  <si>
    <t xml:space="preserve">River Scot, Louise Nash, Smokey, Junior Moon </t>
  </si>
  <si>
    <t>Louise  Nash</t>
  </si>
  <si>
    <t>Cruz Ramirezz Ramirez</t>
  </si>
  <si>
    <t>Lightning McQueen and Cruz Ramirez</t>
  </si>
  <si>
    <t>Student Gabríel</t>
  </si>
  <si>
    <t>[When Lightning was in the air, and flips but smashed to the field, and smoke coming out of Lightning's Engine]</t>
  </si>
  <si>
    <t xml:space="preserve"> I don't know, Sally, I...</t>
  </si>
  <si>
    <t xml:space="preserve"> Don't fear failure. Be afraid of not having the chance. You have the chance. Doc didn't. And you can either take it or you can do what you been doing. Sitting. In here. For months. and by the way I love what you've done with the place I mean the monster movie Lightning and the musky air freshener and don't let anyone tell you you're not working that primer because wow, I have never found you more attractive and now that i've been in here for a couple of minutes the stench i'm getting kind of used to it</t>
  </si>
  <si>
    <t xml:space="preserve"> You're driving a little tense again, Ronald!</t>
  </si>
  <si>
    <t xml:space="preserve"> No no no, I'm cool, I'm cool...!</t>
  </si>
  <si>
    <t>[projects a cloud onto Ronald's monitor]</t>
  </si>
  <si>
    <t xml:space="preserve"> You're a cloud!</t>
  </si>
  <si>
    <t xml:space="preserve"> She train young racers to push through their own obstacles. Tailor-made for each one. Now she's gonna work with you.</t>
  </si>
  <si>
    <t xml:space="preserve"> Let's go! Let's go! You guys got to work through this stuff... So when your big chance comes along you can take it.</t>
  </si>
  <si>
    <t xml:space="preserve"> We're working you in slowly! And reach for you lunch!</t>
  </si>
  <si>
    <t xml:space="preserve"> Shouldn't we be...</t>
  </si>
  <si>
    <t xml:space="preserve"> Visualize yourself driving fast on a steep hill. I'll be back in a few.</t>
  </si>
  <si>
    <t xml:space="preserve"> How's it hangin'... Drip Pan?</t>
  </si>
  <si>
    <t xml:space="preserve"> You're all washed up, McQueen.</t>
  </si>
  <si>
    <t xml:space="preserve"> I-I'm sorry, what?</t>
  </si>
  <si>
    <t xml:space="preserve"> I said, floor's all washed up, we're clean.</t>
  </si>
  <si>
    <t xml:space="preserve"> What?! No!! The whole idea is gettin' my tires dirty! Real racing! I'm not drivin' on that when I got the sand, and the whole Earth!</t>
  </si>
  <si>
    <t xml:space="preserve"> Luigi, let's do this.</t>
  </si>
  <si>
    <t xml:space="preserve"> I'll stay as close as I can. Your suit will transmit your speeds to Hamilton.</t>
  </si>
  <si>
    <t xml:space="preserve"> Fine, whatever! Let's do this. [Back at the start] Quicker that quick, faster than fast, I am speed! C'mon, Luigi!</t>
  </si>
  <si>
    <t xml:space="preserve"> Huh. That's odd, I didn't go!</t>
  </si>
  <si>
    <t xml:space="preserve"> You do work for race cars, don't you?</t>
  </si>
  <si>
    <t xml:space="preserve"> A'right, let's go again!</t>
  </si>
  <si>
    <t xml:space="preserve"> All right, Cruz, pick a line on the compacted sand. Ya gotta have traction or you're gonna spin out!</t>
  </si>
  <si>
    <t xml:space="preserve"> Let's do this thing!</t>
  </si>
  <si>
    <t xml:space="preserve"> I don't wanna hit a crab!</t>
  </si>
  <si>
    <t>[Now it's sunset]</t>
  </si>
  <si>
    <t xml:space="preserve"> All right, one last chance to try this before it gets dark! Now you're gonna take off slow to let your tires grab.</t>
  </si>
  <si>
    <t xml:space="preserve"> And pick a straight line on the hard sand so you don't spit out!</t>
  </si>
  <si>
    <t xml:space="preserve"> Alright, let's go again!</t>
  </si>
  <si>
    <t xml:space="preserve"> Woohoohoo!! All right! Finally! You made it! Congratulations, how'd I do?</t>
  </si>
  <si>
    <t xml:space="preserve"> 198 That's it?</t>
  </si>
  <si>
    <t xml:space="preserve"> NO! I wanted to become a racer forever! Because of you! I used to watch you on TV, flying through the air. You seemed so... fearless. Dream small, Cruz. That's what my family used to say. Dream small, or not at all. They were just trying to protect me. But I was the fastest kid in town, and I was gonna prove them wrong. When I got to my first race, I figured it out. That I didn't belong. The other racers looked nothing like me, they‚Ä¶ they were bigger, and stronger and so‚Ä¶ confident. And when they started their engines, that was it. I knew I'd never be a racer. I just left. It was my one shot, and I didn't take it.</t>
  </si>
  <si>
    <t xml:space="preserve"> Well... you know... Mater, I can't do this forever.</t>
  </si>
  <si>
    <t xml:space="preserve"> I... I'm just not getting anywhere with the training, if anything, I've gotten slower, not faster.</t>
  </si>
  <si>
    <t xml:space="preserve"> Shoot, buddy, it'll work out! Just tell me what the problem is and I'll Stay right here with you, till we fix it.</t>
  </si>
  <si>
    <t xml:space="preserve"> That's just it, Mater, I don't know... and feel like I'm all out of ideas...</t>
  </si>
  <si>
    <t xml:space="preserve"> I'd give anything to talk to him right now.</t>
  </si>
  <si>
    <t xml:space="preserve"> Mater, you're brilliant.</t>
  </si>
  <si>
    <t xml:space="preserve"> Ah, well, ha-ha, it's all about the shape of your teeth.</t>
  </si>
  <si>
    <t xml:space="preserve"> Listen, you're gonna do great today. And no matter what happens... I'm going to move onto the next rookie and forget I ever knew you.</t>
  </si>
  <si>
    <t xml:space="preserve"> I'm glad you're here.</t>
  </si>
  <si>
    <t xml:space="preserve"> Would you stop that? You're taking me off my line!</t>
  </si>
  <si>
    <t xml:space="preserve"> Visuali--</t>
  </si>
  <si>
    <t xml:space="preserve"> (in Japanese) [Yes, McQueen disappeared today.]</t>
  </si>
  <si>
    <t>Undefined</t>
  </si>
  <si>
    <t>Male</t>
  </si>
  <si>
    <t>Female</t>
  </si>
  <si>
    <t>Distinct Count of Character</t>
  </si>
  <si>
    <t>Declarative</t>
  </si>
  <si>
    <t>Interrogative</t>
  </si>
  <si>
    <t>Exclamatory</t>
  </si>
  <si>
    <t>Singular pronouns</t>
  </si>
  <si>
    <t>Plural pronouns</t>
  </si>
  <si>
    <t>Vocabulary</t>
  </si>
  <si>
    <t>Cars 1</t>
  </si>
  <si>
    <t>McQueen</t>
  </si>
  <si>
    <t>Luoise Nash</t>
  </si>
  <si>
    <t>Dialogue Counts</t>
  </si>
  <si>
    <t>Vocabulary Level</t>
  </si>
  <si>
    <t>Percentage of Plural Pronouns</t>
  </si>
  <si>
    <t>Average Count of  Words/Dialogue</t>
  </si>
  <si>
    <t>SUM</t>
  </si>
  <si>
    <t>Female characters</t>
  </si>
  <si>
    <t>Sum Dialogue</t>
  </si>
  <si>
    <t>Percentage of dialogue</t>
  </si>
  <si>
    <t>Percentage of characters</t>
  </si>
  <si>
    <t>Dialogue/Character</t>
  </si>
  <si>
    <t>Average Dialogue/Character</t>
  </si>
  <si>
    <t>Male Characters</t>
  </si>
  <si>
    <t>Sentence Count</t>
  </si>
  <si>
    <t>Declarative / Dialogue</t>
  </si>
  <si>
    <t>Interrogative / Dialogue</t>
  </si>
  <si>
    <t>Exclamatory / Dialogue</t>
  </si>
  <si>
    <t>Sentiment Analysis</t>
  </si>
  <si>
    <t>Positive</t>
  </si>
  <si>
    <t>Negative</t>
  </si>
  <si>
    <t>Neutral</t>
  </si>
  <si>
    <t>Mater (2017)</t>
  </si>
  <si>
    <t>Mater (2006)</t>
  </si>
  <si>
    <t>Sally (2006)</t>
  </si>
  <si>
    <t>McQueen (2017)</t>
  </si>
  <si>
    <t>McQueen (2006)</t>
  </si>
  <si>
    <t>Percentage</t>
  </si>
  <si>
    <t>Top 15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</si>
</sst>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8"/>
      <name val="Calibri"/>
      <family val="2"/>
      <scheme val="minor"/>
    </font>
    <font>
      <sz val="10"/>
      <name val="Arial"/>
      <family val="2"/>
    </font>
    <font>
      <sz val="12"/>
      <color theme="1"/>
      <name val="Calibri"/>
      <family val="2"/>
      <scheme val="minor"/>
    </font>
    <font>
      <b/>
      <sz val="12"/>
      <color rgb="FF000000"/>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3" tint="0.79998168889431442"/>
        <bgColor indexed="64"/>
      </patternFill>
    </fill>
    <fill>
      <patternFill patternType="solid">
        <fgColor rgb="FFB4C6E7"/>
        <bgColor rgb="FF000000"/>
      </patternFill>
    </fill>
    <fill>
      <patternFill patternType="solid">
        <fgColor theme="0" tint="-0.14999847407452621"/>
        <bgColor indexed="64"/>
      </patternFill>
    </fill>
  </fills>
  <borders count="34">
    <border>
      <left/>
      <right/>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thin">
        <color indexed="64"/>
      </top>
      <bottom/>
      <diagonal/>
    </border>
    <border>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s>
  <cellStyleXfs count="2">
    <xf numFmtId="0" fontId="0" fillId="0" borderId="0"/>
    <xf numFmtId="9" fontId="4" fillId="0" borderId="0" applyFont="0" applyFill="0" applyBorder="0" applyAlignment="0" applyProtection="0"/>
  </cellStyleXfs>
  <cellXfs count="110">
    <xf numFmtId="0" fontId="0" fillId="0" borderId="0" xfId="0"/>
    <xf numFmtId="0" fontId="1" fillId="2" borderId="2"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0" fillId="0" borderId="3" xfId="0" applyBorder="1" applyAlignment="1">
      <alignment horizontal="center" vertical="center" wrapText="1"/>
    </xf>
    <xf numFmtId="49" fontId="0" fillId="0" borderId="3" xfId="0" applyNumberFormat="1" applyBorder="1" applyAlignment="1">
      <alignment horizontal="left" vertical="center" wrapText="1"/>
    </xf>
    <xf numFmtId="0" fontId="0" fillId="0" borderId="3" xfId="0" applyBorder="1" applyAlignment="1">
      <alignment horizontal="left" vertical="center" wrapText="1"/>
    </xf>
    <xf numFmtId="49" fontId="0" fillId="0" borderId="0" xfId="0" applyNumberFormat="1"/>
    <xf numFmtId="0" fontId="0" fillId="0" borderId="0" xfId="0" applyAlignment="1">
      <alignment horizontal="center" vertical="center"/>
    </xf>
    <xf numFmtId="0" fontId="1" fillId="3" borderId="8" xfId="0" applyFont="1" applyFill="1" applyBorder="1" applyAlignment="1">
      <alignment horizontal="center" vertical="center" wrapText="1"/>
    </xf>
    <xf numFmtId="49" fontId="0" fillId="0" borderId="3" xfId="0" applyNumberFormat="1" applyBorder="1" applyAlignment="1">
      <alignment horizontal="center" vertical="center" wrapText="1"/>
    </xf>
    <xf numFmtId="0" fontId="1" fillId="0" borderId="3" xfId="0" applyFont="1" applyBorder="1" applyAlignment="1">
      <alignment horizontal="center" vertical="center" wrapText="1"/>
    </xf>
    <xf numFmtId="49" fontId="1" fillId="0" borderId="3" xfId="0" applyNumberFormat="1" applyFont="1" applyBorder="1" applyAlignment="1">
      <alignment horizontal="center" vertical="center" wrapText="1"/>
    </xf>
    <xf numFmtId="49" fontId="1" fillId="0" borderId="9" xfId="0" applyNumberFormat="1" applyFont="1" applyBorder="1" applyAlignment="1">
      <alignment horizontal="center" vertical="center" wrapText="1"/>
    </xf>
    <xf numFmtId="49" fontId="1" fillId="0" borderId="0" xfId="0" applyNumberFormat="1" applyFont="1" applyAlignment="1">
      <alignment horizontal="center" vertical="center" wrapText="1"/>
    </xf>
    <xf numFmtId="49" fontId="1" fillId="0" borderId="10" xfId="0" applyNumberFormat="1" applyFont="1" applyBorder="1" applyAlignment="1">
      <alignment horizontal="center" vertical="center" wrapText="1"/>
    </xf>
    <xf numFmtId="49" fontId="1" fillId="3" borderId="8" xfId="0" applyNumberFormat="1" applyFont="1" applyFill="1" applyBorder="1" applyAlignment="1">
      <alignment horizontal="center" vertical="center" wrapText="1"/>
    </xf>
    <xf numFmtId="0" fontId="0" fillId="0" borderId="3"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1" fillId="0" borderId="0" xfId="0" applyFont="1" applyAlignment="1">
      <alignment horizontal="center" vertical="center" wrapText="1"/>
    </xf>
    <xf numFmtId="0" fontId="0" fillId="0" borderId="4" xfId="0" applyBorder="1" applyAlignment="1">
      <alignment horizontal="center" vertical="center" wrapText="1"/>
    </xf>
    <xf numFmtId="0" fontId="1" fillId="0" borderId="4" xfId="0" applyFont="1" applyBorder="1" applyAlignment="1">
      <alignment horizontal="center" vertical="center" wrapText="1"/>
    </xf>
    <xf numFmtId="49" fontId="0" fillId="0" borderId="4" xfId="0" applyNumberFormat="1" applyBorder="1" applyAlignment="1">
      <alignment horizontal="left" vertical="center" wrapText="1"/>
    </xf>
    <xf numFmtId="0" fontId="1" fillId="3" borderId="4" xfId="0" applyFont="1" applyFill="1" applyBorder="1" applyAlignment="1">
      <alignment horizontal="center" vertical="center" wrapText="1"/>
    </xf>
    <xf numFmtId="49" fontId="1" fillId="3" borderId="4" xfId="0" applyNumberFormat="1" applyFont="1" applyFill="1" applyBorder="1" applyAlignment="1">
      <alignment horizontal="center"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0" fillId="0" borderId="3" xfId="0" applyBorder="1" applyAlignment="1">
      <alignment horizontal="center"/>
    </xf>
    <xf numFmtId="0" fontId="0" fillId="0" borderId="0" xfId="0" applyAlignment="1">
      <alignment horizontal="center"/>
    </xf>
    <xf numFmtId="0" fontId="3" fillId="0" borderId="3" xfId="0" applyFont="1" applyBorder="1" applyAlignment="1">
      <alignment horizontal="center" vertical="center"/>
    </xf>
    <xf numFmtId="0" fontId="5" fillId="4" borderId="6" xfId="0" applyFont="1" applyFill="1" applyBorder="1" applyAlignment="1">
      <alignment horizontal="center" vertical="center" wrapText="1"/>
    </xf>
    <xf numFmtId="0" fontId="0" fillId="0" borderId="4" xfId="0" applyBorder="1" applyAlignment="1">
      <alignment horizontal="center" vertical="center"/>
    </xf>
    <xf numFmtId="9" fontId="3" fillId="0" borderId="4" xfId="1" applyFont="1" applyBorder="1" applyAlignment="1">
      <alignment horizontal="center"/>
    </xf>
    <xf numFmtId="9" fontId="3" fillId="0" borderId="4" xfId="1" applyFont="1" applyBorder="1" applyAlignment="1">
      <alignment horizontal="center" vertical="center"/>
    </xf>
    <xf numFmtId="9" fontId="3" fillId="0" borderId="3" xfId="1" applyFont="1" applyBorder="1" applyAlignment="1">
      <alignment horizontal="center" vertical="center"/>
    </xf>
    <xf numFmtId="0" fontId="5" fillId="4" borderId="2" xfId="0" applyFont="1" applyFill="1" applyBorder="1" applyAlignment="1">
      <alignment horizontal="center" vertical="center" wrapText="1"/>
    </xf>
    <xf numFmtId="0" fontId="1" fillId="0" borderId="14" xfId="0" applyFont="1" applyBorder="1" applyAlignment="1">
      <alignment horizontal="center" vertical="center"/>
    </xf>
    <xf numFmtId="0" fontId="0" fillId="0" borderId="15" xfId="0" applyBorder="1" applyAlignment="1">
      <alignment horizontal="center" vertical="center"/>
    </xf>
    <xf numFmtId="0" fontId="3" fillId="0" borderId="15" xfId="0" applyFont="1" applyBorder="1" applyAlignment="1">
      <alignment horizontal="center" vertical="center"/>
    </xf>
    <xf numFmtId="9" fontId="3" fillId="0" borderId="15" xfId="1" applyFont="1" applyBorder="1" applyAlignment="1">
      <alignment horizontal="center"/>
    </xf>
    <xf numFmtId="9" fontId="3" fillId="0" borderId="15" xfId="1" applyFont="1" applyBorder="1" applyAlignment="1">
      <alignment horizontal="center" vertical="center"/>
    </xf>
    <xf numFmtId="2" fontId="3" fillId="0" borderId="16" xfId="0" applyNumberFormat="1" applyFont="1" applyBorder="1" applyAlignment="1">
      <alignment horizontal="center" vertical="center"/>
    </xf>
    <xf numFmtId="0" fontId="1" fillId="0" borderId="17" xfId="0" applyFont="1" applyBorder="1" applyAlignment="1">
      <alignment horizontal="center" vertical="center"/>
    </xf>
    <xf numFmtId="2" fontId="3" fillId="0" borderId="18" xfId="0" applyNumberFormat="1" applyFont="1" applyBorder="1" applyAlignment="1">
      <alignment horizontal="center" vertical="center"/>
    </xf>
    <xf numFmtId="2" fontId="3" fillId="0" borderId="19" xfId="0" applyNumberFormat="1" applyFont="1" applyBorder="1" applyAlignment="1">
      <alignment horizontal="center" vertical="center"/>
    </xf>
    <xf numFmtId="0" fontId="1" fillId="0" borderId="20" xfId="0" applyFont="1" applyBorder="1" applyAlignment="1">
      <alignment horizontal="center" vertical="center"/>
    </xf>
    <xf numFmtId="0" fontId="0" fillId="0" borderId="21" xfId="0" applyBorder="1" applyAlignment="1">
      <alignment horizontal="center" vertical="center"/>
    </xf>
    <xf numFmtId="0" fontId="3" fillId="0" borderId="21" xfId="0" applyFont="1" applyBorder="1" applyAlignment="1">
      <alignment horizontal="center" vertical="center"/>
    </xf>
    <xf numFmtId="9" fontId="3" fillId="0" borderId="22" xfId="1" applyFont="1" applyBorder="1" applyAlignment="1">
      <alignment horizontal="center"/>
    </xf>
    <xf numFmtId="9" fontId="3" fillId="0" borderId="21" xfId="1" applyFont="1" applyBorder="1" applyAlignment="1">
      <alignment horizontal="center" vertical="center"/>
    </xf>
    <xf numFmtId="2" fontId="3" fillId="0" borderId="23" xfId="0" applyNumberFormat="1" applyFont="1" applyBorder="1" applyAlignment="1">
      <alignment horizontal="center" vertical="center"/>
    </xf>
    <xf numFmtId="2" fontId="3" fillId="0" borderId="16" xfId="1" applyNumberFormat="1" applyFont="1" applyBorder="1" applyAlignment="1">
      <alignment horizontal="center"/>
    </xf>
    <xf numFmtId="2" fontId="3" fillId="0" borderId="18" xfId="1" applyNumberFormat="1" applyFont="1" applyBorder="1" applyAlignment="1">
      <alignment horizontal="center"/>
    </xf>
    <xf numFmtId="2" fontId="3" fillId="0" borderId="19" xfId="1" applyNumberFormat="1" applyFont="1" applyBorder="1" applyAlignment="1">
      <alignment horizontal="center"/>
    </xf>
    <xf numFmtId="2" fontId="3" fillId="0" borderId="23" xfId="1" applyNumberFormat="1" applyFont="1" applyBorder="1" applyAlignment="1">
      <alignment horizontal="center"/>
    </xf>
    <xf numFmtId="0" fontId="5" fillId="4" borderId="13" xfId="0" applyFont="1" applyFill="1" applyBorder="1" applyAlignment="1">
      <alignment horizontal="center" vertical="center" wrapText="1"/>
    </xf>
    <xf numFmtId="0" fontId="0" fillId="0" borderId="24" xfId="0" applyBorder="1" applyAlignment="1">
      <alignment horizontal="center" vertical="center"/>
    </xf>
    <xf numFmtId="0" fontId="3" fillId="0" borderId="4" xfId="1" applyNumberFormat="1" applyFont="1" applyBorder="1" applyAlignment="1">
      <alignment horizontal="center"/>
    </xf>
    <xf numFmtId="2" fontId="3" fillId="0" borderId="15" xfId="0" applyNumberFormat="1" applyFont="1" applyBorder="1" applyAlignment="1">
      <alignment horizontal="center" vertical="center"/>
    </xf>
    <xf numFmtId="2" fontId="3" fillId="0" borderId="15" xfId="1" applyNumberFormat="1" applyFont="1" applyBorder="1" applyAlignment="1">
      <alignment horizontal="center"/>
    </xf>
    <xf numFmtId="0" fontId="0" fillId="0" borderId="0" xfId="0" applyAlignment="1">
      <alignment wrapText="1"/>
    </xf>
    <xf numFmtId="9" fontId="0" fillId="0" borderId="3" xfId="1" applyFont="1" applyBorder="1" applyAlignment="1">
      <alignment horizontal="center" vertical="center" wrapText="1"/>
    </xf>
    <xf numFmtId="2" fontId="0" fillId="0" borderId="3" xfId="0" applyNumberFormat="1" applyBorder="1" applyAlignment="1">
      <alignment horizontal="center" vertical="center"/>
    </xf>
    <xf numFmtId="1" fontId="0" fillId="0" borderId="3" xfId="0" applyNumberFormat="1" applyBorder="1" applyAlignment="1">
      <alignment horizontal="center" vertical="center" wrapText="1"/>
    </xf>
    <xf numFmtId="0" fontId="0" fillId="0" borderId="26" xfId="0" applyBorder="1" applyAlignment="1">
      <alignment horizontal="center" vertical="center"/>
    </xf>
    <xf numFmtId="0" fontId="0" fillId="0" borderId="25" xfId="0" applyBorder="1" applyAlignment="1">
      <alignment horizontal="center" vertical="center"/>
    </xf>
    <xf numFmtId="0" fontId="0" fillId="0" borderId="9" xfId="0" applyBorder="1" applyAlignment="1">
      <alignment horizontal="center" vertical="center" wrapText="1"/>
    </xf>
    <xf numFmtId="0" fontId="0" fillId="0" borderId="13" xfId="0" applyBorder="1" applyAlignment="1">
      <alignment horizontal="center" vertical="center" wrapText="1"/>
    </xf>
    <xf numFmtId="0" fontId="0" fillId="0" borderId="0" xfId="0" applyAlignment="1">
      <alignment vertical="center"/>
    </xf>
    <xf numFmtId="9" fontId="0" fillId="0" borderId="3" xfId="0" applyNumberFormat="1" applyBorder="1" applyAlignment="1">
      <alignment horizontal="center" vertical="center" wrapText="1"/>
    </xf>
    <xf numFmtId="9" fontId="0" fillId="0" borderId="15" xfId="1" applyFont="1" applyBorder="1" applyAlignment="1">
      <alignment horizontal="center" vertical="center"/>
    </xf>
    <xf numFmtId="9" fontId="0" fillId="0" borderId="3" xfId="1" applyFont="1" applyBorder="1" applyAlignment="1">
      <alignment horizontal="center" vertical="center"/>
    </xf>
    <xf numFmtId="9" fontId="0" fillId="0" borderId="21" xfId="1" applyFont="1" applyBorder="1" applyAlignment="1">
      <alignment horizontal="center" vertical="center"/>
    </xf>
    <xf numFmtId="9" fontId="0" fillId="0" borderId="4" xfId="1" applyFont="1" applyBorder="1" applyAlignment="1">
      <alignment horizontal="center" vertical="center"/>
    </xf>
    <xf numFmtId="0" fontId="0" fillId="0" borderId="3" xfId="0" applyBorder="1" applyAlignment="1">
      <alignment wrapText="1"/>
    </xf>
    <xf numFmtId="9" fontId="3" fillId="0" borderId="3" xfId="1" applyFont="1" applyBorder="1" applyAlignment="1">
      <alignment horizontal="center"/>
    </xf>
    <xf numFmtId="0" fontId="1" fillId="5" borderId="13" xfId="0" applyFont="1" applyFill="1" applyBorder="1" applyAlignment="1">
      <alignment horizontal="center" wrapText="1"/>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5" xfId="0" applyFont="1" applyBorder="1" applyAlignment="1">
      <alignment horizontal="center" vertical="center" wrapText="1"/>
    </xf>
    <xf numFmtId="9" fontId="0" fillId="0" borderId="3" xfId="1" applyFont="1" applyFill="1" applyBorder="1" applyAlignment="1">
      <alignment horizontal="center" vertical="center"/>
    </xf>
    <xf numFmtId="0" fontId="0" fillId="0" borderId="13" xfId="0" applyBorder="1" applyAlignment="1">
      <alignment horizontal="center" vertical="center"/>
    </xf>
    <xf numFmtId="49" fontId="1" fillId="0" borderId="30" xfId="0" applyNumberFormat="1" applyFont="1" applyBorder="1" applyAlignment="1">
      <alignment horizontal="center" vertical="center" wrapText="1"/>
    </xf>
    <xf numFmtId="0" fontId="1" fillId="2" borderId="0" xfId="0" applyFont="1" applyFill="1" applyAlignment="1">
      <alignment horizontal="center" vertical="center" wrapText="1"/>
    </xf>
    <xf numFmtId="9" fontId="0" fillId="0" borderId="0" xfId="1" applyFont="1" applyBorder="1" applyAlignment="1">
      <alignment horizontal="center" vertical="center"/>
    </xf>
    <xf numFmtId="2" fontId="0" fillId="0" borderId="3" xfId="0" applyNumberFormat="1" applyBorder="1" applyAlignment="1">
      <alignment horizontal="center" vertical="center" wrapText="1"/>
    </xf>
    <xf numFmtId="0" fontId="1" fillId="2" borderId="31" xfId="0" applyFont="1" applyFill="1" applyBorder="1" applyAlignment="1">
      <alignment horizontal="center" vertical="center" wrapText="1"/>
    </xf>
    <xf numFmtId="0" fontId="1" fillId="2" borderId="32"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2" xfId="0" applyFont="1" applyFill="1" applyBorder="1" applyAlignment="1">
      <alignment horizontal="center" vertical="center" wrapText="1"/>
    </xf>
    <xf numFmtId="49" fontId="1" fillId="3" borderId="11" xfId="0" applyNumberFormat="1" applyFont="1" applyFill="1" applyBorder="1" applyAlignment="1">
      <alignment horizontal="center" vertical="center" wrapText="1"/>
    </xf>
    <xf numFmtId="49" fontId="1" fillId="3" borderId="7"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0" fontId="0" fillId="0" borderId="3" xfId="0" applyBorder="1" applyAlignment="1">
      <alignment horizontal="center"/>
    </xf>
    <xf numFmtId="0" fontId="1" fillId="0" borderId="11" xfId="0" applyFont="1" applyBorder="1" applyAlignment="1">
      <alignment horizontal="center" vertical="center"/>
    </xf>
    <xf numFmtId="0" fontId="0" fillId="0" borderId="12" xfId="0" applyBorder="1" applyAlignment="1">
      <alignment horizontal="center" vertical="center"/>
    </xf>
    <xf numFmtId="0" fontId="1" fillId="0" borderId="12" xfId="0" applyFont="1" applyBorder="1" applyAlignment="1">
      <alignment horizontal="center" vertical="center"/>
    </xf>
    <xf numFmtId="0" fontId="1" fillId="2" borderId="0" xfId="0" applyFont="1" applyFill="1" applyAlignment="1">
      <alignment horizontal="center" vertical="center" wrapText="1"/>
    </xf>
    <xf numFmtId="0" fontId="1" fillId="2" borderId="7"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0" borderId="3" xfId="0" applyBorder="1"/>
    <xf numFmtId="0" fontId="3" fillId="0" borderId="3" xfId="0" applyFont="1" applyBorder="1"/>
    <xf numFmtId="0" fontId="3" fillId="0" borderId="33" xfId="0" applyFont="1" applyBorder="1"/>
    <xf numFmtId="0" fontId="0" fillId="0" borderId="13" xfId="0" applyBorder="1"/>
    <xf numFmtId="0" fontId="0" fillId="0" borderId="0" xfId="0" applyBorder="1"/>
    <xf numFmtId="0" fontId="0" fillId="0" borderId="0" xfId="0" applyBorder="1" applyAlignment="1">
      <alignment wrapText="1"/>
    </xf>
    <xf numFmtId="0" fontId="3" fillId="0" borderId="0" xfId="0" applyFont="1" applyBorder="1" applyAlignment="1">
      <alignment horizontal="center" vertical="center"/>
    </xf>
    <xf numFmtId="9" fontId="3" fillId="0" borderId="0" xfId="1" applyFont="1" applyBorder="1" applyAlignment="1">
      <alignment horizontal="center"/>
    </xf>
  </cellXfs>
  <cellStyles count="2">
    <cellStyle name="Normal" xfId="0" builtinId="0"/>
    <cellStyle name="Per cent" xfId="1" builtinId="5"/>
  </cellStyles>
  <dxfs count="8">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GB" sz="1600" b="1">
                <a:solidFill>
                  <a:schemeClr val="tx1"/>
                </a:solidFill>
              </a:rPr>
              <a:t>Representation of Male</a:t>
            </a:r>
            <a:r>
              <a:rPr lang="en-GB" sz="1600" b="1" baseline="0">
                <a:solidFill>
                  <a:schemeClr val="tx1"/>
                </a:solidFill>
              </a:rPr>
              <a:t> and Female Characters</a:t>
            </a:r>
          </a:p>
        </c:rich>
      </c:tx>
      <c:layout>
        <c:manualLayout>
          <c:xMode val="edge"/>
          <c:yMode val="edge"/>
          <c:x val="0.24072471899243553"/>
          <c:y val="6.2078272604588397E-2"/>
        </c:manualLayout>
      </c:layout>
      <c:overlay val="0"/>
      <c:spPr>
        <a:solidFill>
          <a:schemeClr val="bg1"/>
        </a:solid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HU"/>
        </a:p>
      </c:txPr>
    </c:title>
    <c:autoTitleDeleted val="0"/>
    <c:plotArea>
      <c:layout>
        <c:manualLayout>
          <c:layoutTarget val="inner"/>
          <c:xMode val="edge"/>
          <c:yMode val="edge"/>
          <c:x val="0.23449025260048878"/>
          <c:y val="0.27538057742782146"/>
          <c:w val="0.75404373593349971"/>
          <c:h val="0.57347232405665882"/>
        </c:manualLayout>
      </c:layout>
      <c:barChart>
        <c:barDir val="bar"/>
        <c:grouping val="percentStacked"/>
        <c:varyColors val="0"/>
        <c:ser>
          <c:idx val="0"/>
          <c:order val="0"/>
          <c:tx>
            <c:strRef>
              <c:f>'Cars Statistics'!$P$8</c:f>
              <c:strCache>
                <c:ptCount val="1"/>
                <c:pt idx="0">
                  <c:v>Female</c:v>
                </c:pt>
              </c:strCache>
            </c:strRef>
          </c:tx>
          <c:spPr>
            <a:solidFill>
              <a:schemeClr val="accent2"/>
            </a:solidFill>
            <a:ln>
              <a:noFill/>
            </a:ln>
            <a:effectLst/>
          </c:spPr>
          <c:invertIfNegative val="0"/>
          <c:dLbls>
            <c:dLbl>
              <c:idx val="3"/>
              <c:delete val="1"/>
              <c:extLst>
                <c:ext xmlns:c15="http://schemas.microsoft.com/office/drawing/2012/chart" uri="{CE6537A1-D6FC-4f65-9D91-7224C49458BB}"/>
                <c:ext xmlns:c16="http://schemas.microsoft.com/office/drawing/2014/chart" uri="{C3380CC4-5D6E-409C-BE32-E72D297353CC}">
                  <c16:uniqueId val="{00000000-BBB9-5641-B185-B684FA753A2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H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'Cars Statistics'!$Q$7:$V$7</c:f>
              <c:strCache>
                <c:ptCount val="6"/>
                <c:pt idx="0">
                  <c:v>Percentage of dialogue</c:v>
                </c:pt>
                <c:pt idx="1">
                  <c:v>Percentage of characters</c:v>
                </c:pt>
                <c:pt idx="4">
                  <c:v>Percentage of dialogue</c:v>
                </c:pt>
                <c:pt idx="5">
                  <c:v>Percentage of characters</c:v>
                </c:pt>
              </c:strCache>
            </c:strRef>
          </c:cat>
          <c:val>
            <c:numRef>
              <c:f>'Cars Statistics'!$Q$8:$V$8</c:f>
              <c:numCache>
                <c:formatCode>0%</c:formatCode>
                <c:ptCount val="6"/>
                <c:pt idx="0">
                  <c:v>0.24193548387096775</c:v>
                </c:pt>
                <c:pt idx="1">
                  <c:v>0.21126760563380281</c:v>
                </c:pt>
                <c:pt idx="3" formatCode="General">
                  <c:v>0</c:v>
                </c:pt>
                <c:pt idx="4">
                  <c:v>0.17668825161887142</c:v>
                </c:pt>
                <c:pt idx="5">
                  <c:v>0.16176470588235295</c:v>
                </c:pt>
              </c:numCache>
            </c:numRef>
          </c:val>
          <c:extLst>
            <c:ext xmlns:c16="http://schemas.microsoft.com/office/drawing/2014/chart" uri="{C3380CC4-5D6E-409C-BE32-E72D297353CC}">
              <c16:uniqueId val="{00000001-BBB9-5641-B185-B684FA753A25}"/>
            </c:ext>
          </c:extLst>
        </c:ser>
        <c:ser>
          <c:idx val="1"/>
          <c:order val="1"/>
          <c:tx>
            <c:strRef>
              <c:f>'Cars Statistics'!$P$9</c:f>
              <c:strCache>
                <c:ptCount val="1"/>
                <c:pt idx="0">
                  <c:v>Male</c:v>
                </c:pt>
              </c:strCache>
            </c:strRef>
          </c:tx>
          <c:spPr>
            <a:solidFill>
              <a:schemeClr val="accent1"/>
            </a:solidFill>
            <a:ln>
              <a:noFill/>
            </a:ln>
            <a:effectLst/>
          </c:spPr>
          <c:invertIfNegative val="0"/>
          <c:dLbls>
            <c:dLbl>
              <c:idx val="3"/>
              <c:delete val="1"/>
              <c:extLst>
                <c:ext xmlns:c15="http://schemas.microsoft.com/office/drawing/2012/chart" uri="{CE6537A1-D6FC-4f65-9D91-7224C49458BB}"/>
                <c:ext xmlns:c16="http://schemas.microsoft.com/office/drawing/2014/chart" uri="{C3380CC4-5D6E-409C-BE32-E72D297353CC}">
                  <c16:uniqueId val="{00000000-97E7-1049-BE2F-AB842D03B99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H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'Cars Statistics'!$Q$7:$V$7</c:f>
              <c:strCache>
                <c:ptCount val="6"/>
                <c:pt idx="0">
                  <c:v>Percentage of dialogue</c:v>
                </c:pt>
                <c:pt idx="1">
                  <c:v>Percentage of characters</c:v>
                </c:pt>
                <c:pt idx="4">
                  <c:v>Percentage of dialogue</c:v>
                </c:pt>
                <c:pt idx="5">
                  <c:v>Percentage of characters</c:v>
                </c:pt>
              </c:strCache>
            </c:strRef>
          </c:cat>
          <c:val>
            <c:numRef>
              <c:f>'Cars Statistics'!$Q$9:$V$9</c:f>
              <c:numCache>
                <c:formatCode>0%</c:formatCode>
                <c:ptCount val="6"/>
                <c:pt idx="0">
                  <c:v>0.75576036866359442</c:v>
                </c:pt>
                <c:pt idx="1">
                  <c:v>0.78873239436619713</c:v>
                </c:pt>
                <c:pt idx="3" formatCode="General">
                  <c:v>0</c:v>
                </c:pt>
                <c:pt idx="4">
                  <c:v>0.82331174838112864</c:v>
                </c:pt>
                <c:pt idx="5">
                  <c:v>0.83823529411764708</c:v>
                </c:pt>
              </c:numCache>
            </c:numRef>
          </c:val>
          <c:extLst>
            <c:ext xmlns:c16="http://schemas.microsoft.com/office/drawing/2014/chart" uri="{C3380CC4-5D6E-409C-BE32-E72D297353CC}">
              <c16:uniqueId val="{00000009-BBB9-5641-B185-B684FA753A25}"/>
            </c:ext>
          </c:extLst>
        </c:ser>
        <c:dLbls>
          <c:dLblPos val="ctr"/>
          <c:showLegendKey val="0"/>
          <c:showVal val="1"/>
          <c:showCatName val="0"/>
          <c:showSerName val="0"/>
          <c:showPercent val="0"/>
          <c:showBubbleSize val="0"/>
        </c:dLbls>
        <c:gapWidth val="95"/>
        <c:overlap val="100"/>
        <c:axId val="248590479"/>
        <c:axId val="248559551"/>
      </c:barChart>
      <c:catAx>
        <c:axId val="248590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HU"/>
          </a:p>
        </c:txPr>
        <c:crossAx val="248559551"/>
        <c:crosses val="autoZero"/>
        <c:auto val="0"/>
        <c:lblAlgn val="ctr"/>
        <c:lblOffset val="100"/>
        <c:noMultiLvlLbl val="0"/>
      </c:catAx>
      <c:valAx>
        <c:axId val="248559551"/>
        <c:scaling>
          <c:orientation val="minMax"/>
        </c:scaling>
        <c:delete val="1"/>
        <c:axPos val="b"/>
        <c:numFmt formatCode="0%" sourceLinked="1"/>
        <c:majorTickMark val="none"/>
        <c:minorTickMark val="none"/>
        <c:tickLblPos val="nextTo"/>
        <c:crossAx val="248590479"/>
        <c:crosses val="autoZero"/>
        <c:crossBetween val="between"/>
      </c:valAx>
      <c:spPr>
        <a:noFill/>
        <a:ln>
          <a:noFill/>
        </a:ln>
        <a:effectLst/>
      </c:spPr>
    </c:plotArea>
    <c:legend>
      <c:legendPos val="t"/>
      <c:layout>
        <c:manualLayout>
          <c:xMode val="edge"/>
          <c:yMode val="edge"/>
          <c:x val="0.38182088922716634"/>
          <c:y val="0.15002497841614104"/>
          <c:w val="0.22742327304408944"/>
          <c:h val="5.5331813450011189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H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HU"/>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GB" sz="1600">
                <a:solidFill>
                  <a:schemeClr val="tx1"/>
                </a:solidFill>
              </a:rPr>
              <a:t>Percentage of First-person Pronouns</a:t>
            </a:r>
          </a:p>
        </c:rich>
      </c:tx>
      <c:layout>
        <c:manualLayout>
          <c:xMode val="edge"/>
          <c:yMode val="edge"/>
          <c:x val="0.25607052001744357"/>
          <c:y val="5.6403023243845239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HU"/>
        </a:p>
      </c:txPr>
    </c:title>
    <c:autoTitleDeleted val="0"/>
    <c:plotArea>
      <c:layout>
        <c:manualLayout>
          <c:layoutTarget val="inner"/>
          <c:xMode val="edge"/>
          <c:yMode val="edge"/>
          <c:x val="7.0050481432185813E-2"/>
          <c:y val="0.1941758327022064"/>
          <c:w val="0.90790846319727514"/>
          <c:h val="0.59707565314713851"/>
        </c:manualLayout>
      </c:layout>
      <c:barChart>
        <c:barDir val="col"/>
        <c:grouping val="stacked"/>
        <c:varyColors val="0"/>
        <c:ser>
          <c:idx val="0"/>
          <c:order val="0"/>
          <c:tx>
            <c:strRef>
              <c:f>'Cars Statistics'!$J$84</c:f>
              <c:strCache>
                <c:ptCount val="1"/>
                <c:pt idx="0">
                  <c:v>Singular pronouns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H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'Cars Statistics'!$I$85:$I$86</c:f>
              <c:strCache>
                <c:ptCount val="2"/>
                <c:pt idx="0">
                  <c:v>Cars 1</c:v>
                </c:pt>
                <c:pt idx="1">
                  <c:v>Cars 3</c:v>
                </c:pt>
              </c:strCache>
            </c:strRef>
          </c:cat>
          <c:val>
            <c:numRef>
              <c:f>'Cars Statistics'!$J$85:$J$86</c:f>
              <c:numCache>
                <c:formatCode>0%</c:formatCode>
                <c:ptCount val="2"/>
                <c:pt idx="0">
                  <c:v>0.69712351945854478</c:v>
                </c:pt>
                <c:pt idx="1">
                  <c:v>0.79080459770114941</c:v>
                </c:pt>
              </c:numCache>
            </c:numRef>
          </c:val>
          <c:extLst>
            <c:ext xmlns:c16="http://schemas.microsoft.com/office/drawing/2014/chart" uri="{C3380CC4-5D6E-409C-BE32-E72D297353CC}">
              <c16:uniqueId val="{00000000-EEE5-1346-BA69-BC1601FEE70B}"/>
            </c:ext>
          </c:extLst>
        </c:ser>
        <c:ser>
          <c:idx val="1"/>
          <c:order val="1"/>
          <c:tx>
            <c:strRef>
              <c:f>'Cars Statistics'!$K$84</c:f>
              <c:strCache>
                <c:ptCount val="1"/>
                <c:pt idx="0">
                  <c:v>Plural pronouns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H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'Cars Statistics'!$I$85:$I$86</c:f>
              <c:strCache>
                <c:ptCount val="2"/>
                <c:pt idx="0">
                  <c:v>Cars 1</c:v>
                </c:pt>
                <c:pt idx="1">
                  <c:v>Cars 3</c:v>
                </c:pt>
              </c:strCache>
            </c:strRef>
          </c:cat>
          <c:val>
            <c:numRef>
              <c:f>'Cars Statistics'!$K$85:$K$86</c:f>
              <c:numCache>
                <c:formatCode>0%</c:formatCode>
                <c:ptCount val="2"/>
                <c:pt idx="0">
                  <c:v>0.30287648054145516</c:v>
                </c:pt>
                <c:pt idx="1">
                  <c:v>0.20919540229885059</c:v>
                </c:pt>
              </c:numCache>
            </c:numRef>
          </c:val>
          <c:extLst>
            <c:ext xmlns:c16="http://schemas.microsoft.com/office/drawing/2014/chart" uri="{C3380CC4-5D6E-409C-BE32-E72D297353CC}">
              <c16:uniqueId val="{00000001-EEE5-1346-BA69-BC1601FEE70B}"/>
            </c:ext>
          </c:extLst>
        </c:ser>
        <c:dLbls>
          <c:dLblPos val="ctr"/>
          <c:showLegendKey val="0"/>
          <c:showVal val="1"/>
          <c:showCatName val="0"/>
          <c:showSerName val="0"/>
          <c:showPercent val="0"/>
          <c:showBubbleSize val="0"/>
        </c:dLbls>
        <c:gapWidth val="150"/>
        <c:overlap val="100"/>
        <c:axId val="9346319"/>
        <c:axId val="9347967"/>
      </c:barChart>
      <c:catAx>
        <c:axId val="934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85000"/>
                    <a:lumOff val="15000"/>
                  </a:schemeClr>
                </a:solidFill>
                <a:latin typeface="+mn-lt"/>
                <a:ea typeface="+mn-ea"/>
                <a:cs typeface="+mn-cs"/>
              </a:defRPr>
            </a:pPr>
            <a:endParaRPr lang="en-HU"/>
          </a:p>
        </c:txPr>
        <c:crossAx val="9347967"/>
        <c:crosses val="autoZero"/>
        <c:auto val="1"/>
        <c:lblAlgn val="ctr"/>
        <c:lblOffset val="100"/>
        <c:noMultiLvlLbl val="0"/>
      </c:catAx>
      <c:valAx>
        <c:axId val="9347967"/>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U"/>
          </a:p>
        </c:txPr>
        <c:crossAx val="9346319"/>
        <c:crosses val="autoZero"/>
        <c:crossBetween val="between"/>
      </c:valAx>
      <c:spPr>
        <a:noFill/>
        <a:ln>
          <a:noFill/>
        </a:ln>
        <a:effectLst/>
      </c:spPr>
    </c:plotArea>
    <c:legend>
      <c:legendPos val="b"/>
      <c:layout>
        <c:manualLayout>
          <c:xMode val="edge"/>
          <c:yMode val="edge"/>
          <c:x val="0.26859069144857539"/>
          <c:y val="0.89997354505292493"/>
          <c:w val="0.46324632993910603"/>
          <c:h val="6.463771930260159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H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H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GB" sz="1600" b="1">
                <a:solidFill>
                  <a:schemeClr val="tx1"/>
                </a:solidFill>
              </a:rPr>
              <a:t>Distribution</a:t>
            </a:r>
            <a:r>
              <a:rPr lang="en-GB" sz="1600" b="1" baseline="0">
                <a:solidFill>
                  <a:schemeClr val="tx1"/>
                </a:solidFill>
              </a:rPr>
              <a:t> of Dialogue / Characters</a:t>
            </a:r>
            <a:endParaRPr lang="en-GB" sz="1600" b="1">
              <a:solidFill>
                <a:schemeClr val="tx1"/>
              </a:solidFill>
            </a:endParaRPr>
          </a:p>
        </c:rich>
      </c:tx>
      <c:layout>
        <c:manualLayout>
          <c:xMode val="edge"/>
          <c:yMode val="edge"/>
          <c:x val="0.32490716255262514"/>
          <c:y val="3.1161473087818695E-2"/>
        </c:manualLayout>
      </c:layout>
      <c:overlay val="0"/>
      <c:spPr>
        <a:noFill/>
        <a:ln>
          <a:noFill/>
        </a:ln>
        <a:effectLst/>
      </c:spPr>
    </c:title>
    <c:autoTitleDeleted val="0"/>
    <c:plotArea>
      <c:layout>
        <c:manualLayout>
          <c:layoutTarget val="inner"/>
          <c:xMode val="edge"/>
          <c:yMode val="edge"/>
          <c:x val="3.1554159988850951E-2"/>
          <c:y val="0.10417145890471556"/>
          <c:w val="0.96844584001114908"/>
          <c:h val="0.86492966469079002"/>
        </c:manualLayout>
      </c:layout>
      <c:lineChart>
        <c:grouping val="standard"/>
        <c:varyColors val="0"/>
        <c:ser>
          <c:idx val="0"/>
          <c:order val="0"/>
          <c:tx>
            <c:strRef>
              <c:f>'Cars Statistics'!$X$1:$Z$1</c:f>
              <c:strCache>
                <c:ptCount val="1"/>
                <c:pt idx="0">
                  <c:v>Cars</c:v>
                </c:pt>
              </c:strCache>
            </c:strRef>
          </c:tx>
          <c:spPr>
            <a:ln w="31750">
              <a:solidFill>
                <a:schemeClr val="accent1"/>
              </a:solidFill>
            </a:ln>
          </c:spPr>
          <c:val>
            <c:numRef>
              <c:f>'Cars Statistics'!$AA$3:$AA$75</c:f>
              <c:numCache>
                <c:formatCode>0%</c:formatCode>
                <c:ptCount val="73"/>
                <c:pt idx="0">
                  <c:v>0.270985401459854</c:v>
                </c:pt>
                <c:pt idx="1">
                  <c:v>0.10127737226277372</c:v>
                </c:pt>
                <c:pt idx="2">
                  <c:v>9.1240875912408759E-2</c:v>
                </c:pt>
                <c:pt idx="3">
                  <c:v>5.4744525547445258E-2</c:v>
                </c:pt>
                <c:pt idx="4">
                  <c:v>3.7408759124087594E-2</c:v>
                </c:pt>
                <c:pt idx="5">
                  <c:v>3.6496350364963501E-2</c:v>
                </c:pt>
                <c:pt idx="6">
                  <c:v>3.2846715328467155E-2</c:v>
                </c:pt>
                <c:pt idx="7">
                  <c:v>3.0109489051094892E-2</c:v>
                </c:pt>
                <c:pt idx="8">
                  <c:v>2.3722627737226276E-2</c:v>
                </c:pt>
                <c:pt idx="9">
                  <c:v>2.281021897810219E-2</c:v>
                </c:pt>
                <c:pt idx="10">
                  <c:v>1.916058394160584E-2</c:v>
                </c:pt>
                <c:pt idx="11">
                  <c:v>1.824817518248175E-2</c:v>
                </c:pt>
                <c:pt idx="12">
                  <c:v>1.6423357664233577E-2</c:v>
                </c:pt>
                <c:pt idx="13">
                  <c:v>1.6423357664233577E-2</c:v>
                </c:pt>
                <c:pt idx="14">
                  <c:v>1.2773722627737226E-2</c:v>
                </c:pt>
                <c:pt idx="15">
                  <c:v>1.2773722627737226E-2</c:v>
                </c:pt>
                <c:pt idx="16">
                  <c:v>1.1861313868613138E-2</c:v>
                </c:pt>
                <c:pt idx="17">
                  <c:v>1.1861313868613138E-2</c:v>
                </c:pt>
                <c:pt idx="18">
                  <c:v>1.0948905109489052E-2</c:v>
                </c:pt>
                <c:pt idx="19">
                  <c:v>1.0948905109489052E-2</c:v>
                </c:pt>
                <c:pt idx="20">
                  <c:v>1.0036496350364963E-2</c:v>
                </c:pt>
                <c:pt idx="21">
                  <c:v>1.0036496350364963E-2</c:v>
                </c:pt>
                <c:pt idx="22">
                  <c:v>1.0036496350364963E-2</c:v>
                </c:pt>
                <c:pt idx="23">
                  <c:v>9.1240875912408752E-3</c:v>
                </c:pt>
                <c:pt idx="24">
                  <c:v>8.2116788321167887E-3</c:v>
                </c:pt>
                <c:pt idx="25">
                  <c:v>8.2116788321167887E-3</c:v>
                </c:pt>
                <c:pt idx="26">
                  <c:v>6.3868613138686131E-3</c:v>
                </c:pt>
                <c:pt idx="27">
                  <c:v>6.3868613138686131E-3</c:v>
                </c:pt>
                <c:pt idx="28">
                  <c:v>5.4744525547445258E-3</c:v>
                </c:pt>
                <c:pt idx="29">
                  <c:v>4.5620437956204376E-3</c:v>
                </c:pt>
                <c:pt idx="30">
                  <c:v>4.5620437956204376E-3</c:v>
                </c:pt>
                <c:pt idx="31">
                  <c:v>4.5620437956204376E-3</c:v>
                </c:pt>
                <c:pt idx="32">
                  <c:v>4.5620437956204376E-3</c:v>
                </c:pt>
                <c:pt idx="33">
                  <c:v>4.5620437956204376E-3</c:v>
                </c:pt>
                <c:pt idx="34">
                  <c:v>4.5620437956204376E-3</c:v>
                </c:pt>
                <c:pt idx="35">
                  <c:v>3.6496350364963502E-3</c:v>
                </c:pt>
                <c:pt idx="36">
                  <c:v>3.6496350364963502E-3</c:v>
                </c:pt>
                <c:pt idx="37">
                  <c:v>3.6496350364963502E-3</c:v>
                </c:pt>
                <c:pt idx="38">
                  <c:v>3.6496350364963502E-3</c:v>
                </c:pt>
                <c:pt idx="39">
                  <c:v>2.7372262773722629E-3</c:v>
                </c:pt>
                <c:pt idx="40">
                  <c:v>2.7372262773722629E-3</c:v>
                </c:pt>
                <c:pt idx="41">
                  <c:v>2.7372262773722629E-3</c:v>
                </c:pt>
                <c:pt idx="42">
                  <c:v>1.8248175182481751E-3</c:v>
                </c:pt>
                <c:pt idx="43">
                  <c:v>1.8248175182481751E-3</c:v>
                </c:pt>
                <c:pt idx="44">
                  <c:v>1.8248175182481751E-3</c:v>
                </c:pt>
                <c:pt idx="45">
                  <c:v>1.8248175182481751E-3</c:v>
                </c:pt>
                <c:pt idx="46">
                  <c:v>1.8248175182481751E-3</c:v>
                </c:pt>
                <c:pt idx="47">
                  <c:v>1.8248175182481751E-3</c:v>
                </c:pt>
                <c:pt idx="48">
                  <c:v>1.8248175182481751E-3</c:v>
                </c:pt>
                <c:pt idx="49">
                  <c:v>9.1240875912408756E-4</c:v>
                </c:pt>
                <c:pt idx="50">
                  <c:v>9.1240875912408756E-4</c:v>
                </c:pt>
                <c:pt idx="51">
                  <c:v>9.1240875912408756E-4</c:v>
                </c:pt>
                <c:pt idx="52">
                  <c:v>9.1240875912408756E-4</c:v>
                </c:pt>
                <c:pt idx="53">
                  <c:v>9.1240875912408756E-4</c:v>
                </c:pt>
                <c:pt idx="54">
                  <c:v>9.1240875912408756E-4</c:v>
                </c:pt>
                <c:pt idx="55">
                  <c:v>9.1240875912408756E-4</c:v>
                </c:pt>
                <c:pt idx="56">
                  <c:v>9.1240875912408756E-4</c:v>
                </c:pt>
                <c:pt idx="57">
                  <c:v>9.1240875912408756E-4</c:v>
                </c:pt>
                <c:pt idx="58">
                  <c:v>9.1240875912408756E-4</c:v>
                </c:pt>
                <c:pt idx="59">
                  <c:v>9.1240875912408756E-4</c:v>
                </c:pt>
                <c:pt idx="60">
                  <c:v>9.1240875912408756E-4</c:v>
                </c:pt>
                <c:pt idx="61">
                  <c:v>9.1240875912408756E-4</c:v>
                </c:pt>
                <c:pt idx="62">
                  <c:v>9.1240875912408756E-4</c:v>
                </c:pt>
                <c:pt idx="63">
                  <c:v>9.1240875912408756E-4</c:v>
                </c:pt>
                <c:pt idx="64">
                  <c:v>9.1240875912408756E-4</c:v>
                </c:pt>
                <c:pt idx="65">
                  <c:v>9.1240875912408756E-4</c:v>
                </c:pt>
                <c:pt idx="66">
                  <c:v>9.1240875912408756E-4</c:v>
                </c:pt>
                <c:pt idx="67">
                  <c:v>9.1240875912408756E-4</c:v>
                </c:pt>
                <c:pt idx="68">
                  <c:v>9.1240875912408756E-4</c:v>
                </c:pt>
                <c:pt idx="69">
                  <c:v>9.1240875912408756E-4</c:v>
                </c:pt>
                <c:pt idx="70">
                  <c:v>9.1240875912408756E-4</c:v>
                </c:pt>
              </c:numCache>
            </c:numRef>
          </c:val>
          <c:smooth val="0"/>
          <c:extLst>
            <c:ext xmlns:c16="http://schemas.microsoft.com/office/drawing/2014/chart" uri="{C3380CC4-5D6E-409C-BE32-E72D297353CC}">
              <c16:uniqueId val="{0000000E-BD9A-9248-B7A2-3DE5A1F85D4E}"/>
            </c:ext>
          </c:extLst>
        </c:ser>
        <c:ser>
          <c:idx val="1"/>
          <c:order val="1"/>
          <c:tx>
            <c:strRef>
              <c:f>'Cars Statistics'!$AD$1:$AF$1</c:f>
              <c:strCache>
                <c:ptCount val="1"/>
                <c:pt idx="0">
                  <c:v>Cars 3</c:v>
                </c:pt>
              </c:strCache>
            </c:strRef>
          </c:tx>
          <c:spPr>
            <a:ln w="34925"/>
          </c:spPr>
          <c:marker>
            <c:symbol val="diamond"/>
            <c:size val="8"/>
            <c:spPr>
              <a:solidFill>
                <a:schemeClr val="accent2"/>
              </a:solidFill>
              <a:ln w="3175">
                <a:solidFill>
                  <a:schemeClr val="accent2"/>
                </a:solidFill>
              </a:ln>
            </c:spPr>
          </c:marker>
          <c:val>
            <c:numRef>
              <c:f>'Cars Statistics'!$AG$3:$AG$72</c:f>
              <c:numCache>
                <c:formatCode>0%</c:formatCode>
                <c:ptCount val="70"/>
                <c:pt idx="0">
                  <c:v>0.31797235023041476</c:v>
                </c:pt>
                <c:pt idx="1">
                  <c:v>0.14746543778801843</c:v>
                </c:pt>
                <c:pt idx="2">
                  <c:v>5.9907834101382486E-2</c:v>
                </c:pt>
                <c:pt idx="3">
                  <c:v>4.7235023041474651E-2</c:v>
                </c:pt>
                <c:pt idx="4">
                  <c:v>4.0322580645161289E-2</c:v>
                </c:pt>
                <c:pt idx="5">
                  <c:v>2.7649769585253458E-2</c:v>
                </c:pt>
                <c:pt idx="6">
                  <c:v>2.6497695852534562E-2</c:v>
                </c:pt>
                <c:pt idx="7">
                  <c:v>2.5345622119815669E-2</c:v>
                </c:pt>
                <c:pt idx="8">
                  <c:v>2.1889400921658985E-2</c:v>
                </c:pt>
                <c:pt idx="9">
                  <c:v>1.7281105990783412E-2</c:v>
                </c:pt>
                <c:pt idx="10">
                  <c:v>1.6129032258064516E-2</c:v>
                </c:pt>
                <c:pt idx="11">
                  <c:v>1.3824884792626729E-2</c:v>
                </c:pt>
                <c:pt idx="12">
                  <c:v>1.3824884792626729E-2</c:v>
                </c:pt>
                <c:pt idx="13">
                  <c:v>1.3824884792626729E-2</c:v>
                </c:pt>
                <c:pt idx="14">
                  <c:v>1.3824884792626729E-2</c:v>
                </c:pt>
                <c:pt idx="15">
                  <c:v>1.1520737327188941E-2</c:v>
                </c:pt>
                <c:pt idx="16">
                  <c:v>1.0368663594470046E-2</c:v>
                </c:pt>
                <c:pt idx="17">
                  <c:v>9.2165898617511521E-3</c:v>
                </c:pt>
                <c:pt idx="18">
                  <c:v>8.0645161290322578E-3</c:v>
                </c:pt>
                <c:pt idx="19">
                  <c:v>8.0645161290322578E-3</c:v>
                </c:pt>
                <c:pt idx="20">
                  <c:v>8.0645161290322578E-3</c:v>
                </c:pt>
                <c:pt idx="21">
                  <c:v>8.0645161290322578E-3</c:v>
                </c:pt>
                <c:pt idx="22">
                  <c:v>8.0645161290322578E-3</c:v>
                </c:pt>
                <c:pt idx="23">
                  <c:v>6.9124423963133645E-3</c:v>
                </c:pt>
                <c:pt idx="24">
                  <c:v>6.9124423963133645E-3</c:v>
                </c:pt>
                <c:pt idx="25">
                  <c:v>6.9124423963133645E-3</c:v>
                </c:pt>
                <c:pt idx="26">
                  <c:v>6.9124423963133645E-3</c:v>
                </c:pt>
                <c:pt idx="27">
                  <c:v>6.9124423963133645E-3</c:v>
                </c:pt>
                <c:pt idx="28">
                  <c:v>5.7603686635944703E-3</c:v>
                </c:pt>
                <c:pt idx="29">
                  <c:v>4.608294930875576E-3</c:v>
                </c:pt>
                <c:pt idx="30">
                  <c:v>4.608294930875576E-3</c:v>
                </c:pt>
                <c:pt idx="31">
                  <c:v>4.608294930875576E-3</c:v>
                </c:pt>
                <c:pt idx="32">
                  <c:v>3.4562211981566822E-3</c:v>
                </c:pt>
                <c:pt idx="33">
                  <c:v>3.4562211981566822E-3</c:v>
                </c:pt>
                <c:pt idx="34">
                  <c:v>3.4562211981566822E-3</c:v>
                </c:pt>
                <c:pt idx="35">
                  <c:v>3.4562211981566822E-3</c:v>
                </c:pt>
                <c:pt idx="36">
                  <c:v>2.304147465437788E-3</c:v>
                </c:pt>
                <c:pt idx="37">
                  <c:v>3.4562211981566822E-3</c:v>
                </c:pt>
                <c:pt idx="38">
                  <c:v>2.304147465437788E-3</c:v>
                </c:pt>
                <c:pt idx="39">
                  <c:v>2.304147465437788E-3</c:v>
                </c:pt>
                <c:pt idx="40">
                  <c:v>2.304147465437788E-3</c:v>
                </c:pt>
                <c:pt idx="41">
                  <c:v>2.304147465437788E-3</c:v>
                </c:pt>
                <c:pt idx="42">
                  <c:v>2.304147465437788E-3</c:v>
                </c:pt>
                <c:pt idx="43">
                  <c:v>2.304147465437788E-3</c:v>
                </c:pt>
                <c:pt idx="44">
                  <c:v>2.304147465437788E-3</c:v>
                </c:pt>
                <c:pt idx="45">
                  <c:v>2.304147465437788E-3</c:v>
                </c:pt>
                <c:pt idx="46">
                  <c:v>2.304147465437788E-3</c:v>
                </c:pt>
                <c:pt idx="47">
                  <c:v>2.304147465437788E-3</c:v>
                </c:pt>
                <c:pt idx="48">
                  <c:v>1.152073732718894E-3</c:v>
                </c:pt>
                <c:pt idx="49">
                  <c:v>1.152073732718894E-3</c:v>
                </c:pt>
                <c:pt idx="50">
                  <c:v>1.152073732718894E-3</c:v>
                </c:pt>
                <c:pt idx="51">
                  <c:v>1.152073732718894E-3</c:v>
                </c:pt>
                <c:pt idx="52">
                  <c:v>1.152073732718894E-3</c:v>
                </c:pt>
                <c:pt idx="53">
                  <c:v>1.152073732718894E-3</c:v>
                </c:pt>
                <c:pt idx="54">
                  <c:v>1.152073732718894E-3</c:v>
                </c:pt>
                <c:pt idx="55">
                  <c:v>1.152073732718894E-3</c:v>
                </c:pt>
                <c:pt idx="56">
                  <c:v>1.152073732718894E-3</c:v>
                </c:pt>
                <c:pt idx="57">
                  <c:v>1.152073732718894E-3</c:v>
                </c:pt>
                <c:pt idx="58">
                  <c:v>1.152073732718894E-3</c:v>
                </c:pt>
                <c:pt idx="59">
                  <c:v>1.152073732718894E-3</c:v>
                </c:pt>
                <c:pt idx="60">
                  <c:v>1.152073732718894E-3</c:v>
                </c:pt>
                <c:pt idx="61">
                  <c:v>1.152073732718894E-3</c:v>
                </c:pt>
                <c:pt idx="62">
                  <c:v>1.152073732718894E-3</c:v>
                </c:pt>
                <c:pt idx="63">
                  <c:v>1.152073732718894E-3</c:v>
                </c:pt>
                <c:pt idx="64">
                  <c:v>1.152073732718894E-3</c:v>
                </c:pt>
                <c:pt idx="65">
                  <c:v>1.152073732718894E-3</c:v>
                </c:pt>
                <c:pt idx="66">
                  <c:v>1.152073732718894E-3</c:v>
                </c:pt>
                <c:pt idx="67">
                  <c:v>1.152073732718894E-3</c:v>
                </c:pt>
                <c:pt idx="68">
                  <c:v>1.152073732718894E-3</c:v>
                </c:pt>
                <c:pt idx="69">
                  <c:v>1.152073732718894E-3</c:v>
                </c:pt>
              </c:numCache>
            </c:numRef>
          </c:val>
          <c:smooth val="0"/>
          <c:extLst>
            <c:ext xmlns:c16="http://schemas.microsoft.com/office/drawing/2014/chart" uri="{C3380CC4-5D6E-409C-BE32-E72D297353CC}">
              <c16:uniqueId val="{0000000D-BD9A-9248-B7A2-3DE5A1F85D4E}"/>
            </c:ext>
          </c:extLst>
        </c:ser>
        <c:dLbls>
          <c:showLegendKey val="0"/>
          <c:showVal val="0"/>
          <c:showCatName val="0"/>
          <c:showSerName val="0"/>
          <c:showPercent val="0"/>
          <c:showBubbleSize val="0"/>
        </c:dLbls>
        <c:marker val="1"/>
        <c:smooth val="0"/>
        <c:axId val="65199071"/>
        <c:axId val="63827727"/>
      </c:lineChart>
      <c:catAx>
        <c:axId val="65199071"/>
        <c:scaling>
          <c:orientation val="minMax"/>
        </c:scaling>
        <c:delete val="1"/>
        <c:axPos val="b"/>
        <c:numFmt formatCode="General" sourceLinked="1"/>
        <c:majorTickMark val="none"/>
        <c:minorTickMark val="none"/>
        <c:tickLblPos val="nextTo"/>
        <c:crossAx val="63827727"/>
        <c:crosses val="autoZero"/>
        <c:auto val="1"/>
        <c:lblAlgn val="ctr"/>
        <c:lblOffset val="100"/>
        <c:noMultiLvlLbl val="0"/>
      </c:catAx>
      <c:valAx>
        <c:axId val="63827727"/>
        <c:scaling>
          <c:orientation val="minMax"/>
          <c:max val="0.35000000000000003"/>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U"/>
          </a:p>
        </c:txPr>
        <c:crossAx val="65199071"/>
        <c:crosses val="autoZero"/>
        <c:crossBetween val="between"/>
      </c:valAx>
    </c:plotArea>
    <c:legend>
      <c:legendPos val="t"/>
      <c:layout>
        <c:manualLayout>
          <c:xMode val="edge"/>
          <c:yMode val="edge"/>
          <c:x val="2.0761527473393986E-3"/>
          <c:y val="0.17430594900849858"/>
          <c:w val="0.99410210272973354"/>
          <c:h val="5.1226383529254307E-2"/>
        </c:manualLayout>
      </c:layout>
      <c:overlay val="0"/>
      <c:txPr>
        <a:bodyPr/>
        <a:lstStyle/>
        <a:p>
          <a:pPr>
            <a:defRPr sz="1200" b="1"/>
          </a:pPr>
          <a:endParaRPr lang="en-HU"/>
        </a:p>
      </c:txPr>
    </c:legend>
    <c:plotVisOnly val="1"/>
    <c:dispBlanksAs val="gap"/>
    <c:showDLblsOverMax val="0"/>
    <c:extLst/>
  </c:chart>
  <c:txPr>
    <a:bodyPr/>
    <a:lstStyle/>
    <a:p>
      <a:pPr>
        <a:defRPr/>
      </a:pPr>
      <a:endParaRPr lang="en-HU"/>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GB" sz="1600" b="1">
                <a:solidFill>
                  <a:schemeClr val="tx1"/>
                </a:solidFill>
              </a:rPr>
              <a:t>Distribution</a:t>
            </a:r>
            <a:r>
              <a:rPr lang="en-GB" sz="1600" b="1" baseline="0">
                <a:solidFill>
                  <a:schemeClr val="tx1"/>
                </a:solidFill>
              </a:rPr>
              <a:t> of Dialogue / Top 15 Characters</a:t>
            </a:r>
            <a:endParaRPr lang="en-GB" sz="1600" b="1">
              <a:solidFill>
                <a:schemeClr val="tx1"/>
              </a:solidFill>
            </a:endParaRPr>
          </a:p>
        </c:rich>
      </c:tx>
      <c:layout>
        <c:manualLayout>
          <c:xMode val="edge"/>
          <c:yMode val="edge"/>
          <c:x val="0.28363827301098965"/>
          <c:y val="3.3914194354996728E-2"/>
        </c:manualLayout>
      </c:layout>
      <c:overlay val="0"/>
      <c:spPr>
        <a:noFill/>
        <a:ln>
          <a:noFill/>
        </a:ln>
        <a:effectLst/>
      </c:spPr>
    </c:title>
    <c:autoTitleDeleted val="0"/>
    <c:plotArea>
      <c:layout>
        <c:manualLayout>
          <c:layoutTarget val="inner"/>
          <c:xMode val="edge"/>
          <c:yMode val="edge"/>
          <c:x val="3.1554159988850951E-2"/>
          <c:y val="0.10417145890471556"/>
          <c:w val="0.96844584001114908"/>
          <c:h val="0.86492966469079002"/>
        </c:manualLayout>
      </c:layout>
      <c:lineChart>
        <c:grouping val="standard"/>
        <c:varyColors val="0"/>
        <c:ser>
          <c:idx val="0"/>
          <c:order val="0"/>
          <c:tx>
            <c:strRef>
              <c:f>'Cars Statistics'!$X$1:$Z$1</c:f>
              <c:strCache>
                <c:ptCount val="1"/>
                <c:pt idx="0">
                  <c:v>Cars</c:v>
                </c:pt>
              </c:strCache>
            </c:strRef>
          </c:tx>
          <c:spPr>
            <a:ln w="34925"/>
          </c:spPr>
          <c:val>
            <c:numRef>
              <c:f>'Cars Statistics'!$Z$3:$Z$17</c:f>
              <c:numCache>
                <c:formatCode>General</c:formatCode>
                <c:ptCount val="15"/>
                <c:pt idx="0">
                  <c:v>297</c:v>
                </c:pt>
                <c:pt idx="1">
                  <c:v>111</c:v>
                </c:pt>
                <c:pt idx="2">
                  <c:v>100</c:v>
                </c:pt>
                <c:pt idx="3">
                  <c:v>60</c:v>
                </c:pt>
                <c:pt idx="4">
                  <c:v>41</c:v>
                </c:pt>
                <c:pt idx="5">
                  <c:v>40</c:v>
                </c:pt>
                <c:pt idx="6">
                  <c:v>36</c:v>
                </c:pt>
                <c:pt idx="7">
                  <c:v>33</c:v>
                </c:pt>
                <c:pt idx="8">
                  <c:v>26</c:v>
                </c:pt>
                <c:pt idx="9">
                  <c:v>25</c:v>
                </c:pt>
                <c:pt idx="10">
                  <c:v>21</c:v>
                </c:pt>
                <c:pt idx="11">
                  <c:v>20</c:v>
                </c:pt>
                <c:pt idx="12">
                  <c:v>18</c:v>
                </c:pt>
                <c:pt idx="13">
                  <c:v>18</c:v>
                </c:pt>
                <c:pt idx="14">
                  <c:v>14</c:v>
                </c:pt>
              </c:numCache>
            </c:numRef>
          </c:val>
          <c:smooth val="0"/>
          <c:extLst>
            <c:ext xmlns:c16="http://schemas.microsoft.com/office/drawing/2014/chart" uri="{C3380CC4-5D6E-409C-BE32-E72D297353CC}">
              <c16:uniqueId val="{00000000-91BB-A641-AFA3-EA713F48D683}"/>
            </c:ext>
          </c:extLst>
        </c:ser>
        <c:ser>
          <c:idx val="1"/>
          <c:order val="1"/>
          <c:tx>
            <c:strRef>
              <c:f>'Cars Statistics'!$AD$1:$AF$1</c:f>
              <c:strCache>
                <c:ptCount val="1"/>
                <c:pt idx="0">
                  <c:v>Cars 3</c:v>
                </c:pt>
              </c:strCache>
            </c:strRef>
          </c:tx>
          <c:spPr>
            <a:ln w="34925"/>
          </c:spPr>
          <c:marker>
            <c:symbol val="diamond"/>
            <c:size val="8"/>
            <c:spPr>
              <a:solidFill>
                <a:schemeClr val="accent2"/>
              </a:solidFill>
              <a:ln w="3175">
                <a:solidFill>
                  <a:schemeClr val="accent2"/>
                </a:solidFill>
              </a:ln>
            </c:spPr>
          </c:marker>
          <c:val>
            <c:numRef>
              <c:f>'Cars Statistics'!$AF$3:$AF$17</c:f>
              <c:numCache>
                <c:formatCode>General</c:formatCode>
                <c:ptCount val="15"/>
                <c:pt idx="0">
                  <c:v>276</c:v>
                </c:pt>
                <c:pt idx="1">
                  <c:v>128</c:v>
                </c:pt>
                <c:pt idx="2">
                  <c:v>52</c:v>
                </c:pt>
                <c:pt idx="3">
                  <c:v>41</c:v>
                </c:pt>
                <c:pt idx="4">
                  <c:v>35</c:v>
                </c:pt>
                <c:pt idx="5">
                  <c:v>24</c:v>
                </c:pt>
                <c:pt idx="6">
                  <c:v>23</c:v>
                </c:pt>
                <c:pt idx="7">
                  <c:v>22</c:v>
                </c:pt>
                <c:pt idx="8">
                  <c:v>19</c:v>
                </c:pt>
                <c:pt idx="9">
                  <c:v>15</c:v>
                </c:pt>
                <c:pt idx="10">
                  <c:v>14</c:v>
                </c:pt>
                <c:pt idx="11">
                  <c:v>12</c:v>
                </c:pt>
                <c:pt idx="12">
                  <c:v>12</c:v>
                </c:pt>
                <c:pt idx="13">
                  <c:v>12</c:v>
                </c:pt>
                <c:pt idx="14">
                  <c:v>12</c:v>
                </c:pt>
              </c:numCache>
            </c:numRef>
          </c:val>
          <c:smooth val="0"/>
          <c:extLst>
            <c:ext xmlns:c16="http://schemas.microsoft.com/office/drawing/2014/chart" uri="{C3380CC4-5D6E-409C-BE32-E72D297353CC}">
              <c16:uniqueId val="{00000001-91BB-A641-AFA3-EA713F48D683}"/>
            </c:ext>
          </c:extLst>
        </c:ser>
        <c:dLbls>
          <c:showLegendKey val="0"/>
          <c:showVal val="0"/>
          <c:showCatName val="0"/>
          <c:showSerName val="0"/>
          <c:showPercent val="0"/>
          <c:showBubbleSize val="0"/>
        </c:dLbls>
        <c:marker val="1"/>
        <c:smooth val="0"/>
        <c:axId val="65199071"/>
        <c:axId val="63827727"/>
      </c:lineChart>
      <c:catAx>
        <c:axId val="65199071"/>
        <c:scaling>
          <c:orientation val="minMax"/>
        </c:scaling>
        <c:delete val="1"/>
        <c:axPos val="b"/>
        <c:numFmt formatCode="General" sourceLinked="1"/>
        <c:majorTickMark val="none"/>
        <c:minorTickMark val="none"/>
        <c:tickLblPos val="nextTo"/>
        <c:crossAx val="63827727"/>
        <c:crosses val="autoZero"/>
        <c:auto val="1"/>
        <c:lblAlgn val="ctr"/>
        <c:lblOffset val="100"/>
        <c:noMultiLvlLbl val="0"/>
      </c:catAx>
      <c:valAx>
        <c:axId val="63827727"/>
        <c:scaling>
          <c:orientation val="minMax"/>
          <c:max val="3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U"/>
          </a:p>
        </c:txPr>
        <c:crossAx val="65199071"/>
        <c:crosses val="autoZero"/>
        <c:crossBetween val="between"/>
      </c:valAx>
    </c:plotArea>
    <c:legend>
      <c:legendPos val="t"/>
      <c:layout>
        <c:manualLayout>
          <c:xMode val="edge"/>
          <c:yMode val="edge"/>
          <c:x val="2.0761527473393986E-3"/>
          <c:y val="0.17430594900849858"/>
          <c:w val="0.99410210272973354"/>
          <c:h val="5.1226383529254307E-2"/>
        </c:manualLayout>
      </c:layout>
      <c:overlay val="0"/>
      <c:txPr>
        <a:bodyPr/>
        <a:lstStyle/>
        <a:p>
          <a:pPr>
            <a:defRPr sz="1200" b="1"/>
          </a:pPr>
          <a:endParaRPr lang="en-HU"/>
        </a:p>
      </c:txPr>
    </c:legend>
    <c:plotVisOnly val="1"/>
    <c:dispBlanksAs val="gap"/>
    <c:showDLblsOverMax val="0"/>
    <c:extLst/>
  </c:chart>
  <c:txPr>
    <a:bodyPr/>
    <a:lstStyle/>
    <a:p>
      <a:pPr>
        <a:defRPr/>
      </a:pPr>
      <a:endParaRPr lang="en-HU"/>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rPr>
              <a:t>Sentence Type Distribution</a:t>
            </a:r>
          </a:p>
        </c:rich>
      </c:tx>
      <c:layout>
        <c:manualLayout>
          <c:xMode val="edge"/>
          <c:yMode val="edge"/>
          <c:x val="0.32376254781480729"/>
          <c:y val="4.30981425225031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HU"/>
        </a:p>
      </c:txPr>
    </c:title>
    <c:autoTitleDeleted val="0"/>
    <c:plotArea>
      <c:layout>
        <c:manualLayout>
          <c:layoutTarget val="inner"/>
          <c:xMode val="edge"/>
          <c:yMode val="edge"/>
          <c:x val="0.19609755030621173"/>
          <c:y val="0.14034600064971142"/>
          <c:w val="0.59659755030621164"/>
          <c:h val="0.75229304022071675"/>
        </c:manualLayout>
      </c:layout>
      <c:barChart>
        <c:barDir val="bar"/>
        <c:grouping val="stacked"/>
        <c:varyColors val="0"/>
        <c:ser>
          <c:idx val="0"/>
          <c:order val="0"/>
          <c:tx>
            <c:strRef>
              <c:f>Characters!$I$34</c:f>
              <c:strCache>
                <c:ptCount val="1"/>
                <c:pt idx="0">
                  <c:v>Declarative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H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Characters!$D$35:$D$42</c:f>
              <c:strCache>
                <c:ptCount val="8"/>
                <c:pt idx="0">
                  <c:v>Jackson Storm</c:v>
                </c:pt>
                <c:pt idx="1">
                  <c:v>Chick</c:v>
                </c:pt>
                <c:pt idx="2">
                  <c:v>Mater (2017)</c:v>
                </c:pt>
                <c:pt idx="3">
                  <c:v>Mater (2006)</c:v>
                </c:pt>
                <c:pt idx="4">
                  <c:v>Cruz Ramirez</c:v>
                </c:pt>
                <c:pt idx="5">
                  <c:v>Sally (2006)</c:v>
                </c:pt>
                <c:pt idx="6">
                  <c:v>McQueen (2017)</c:v>
                </c:pt>
                <c:pt idx="7">
                  <c:v>McQueen (2006)</c:v>
                </c:pt>
              </c:strCache>
            </c:strRef>
          </c:cat>
          <c:val>
            <c:numRef>
              <c:f>Characters!$I$35:$I$42</c:f>
              <c:numCache>
                <c:formatCode>0%</c:formatCode>
                <c:ptCount val="8"/>
                <c:pt idx="0">
                  <c:v>0.61111111111111116</c:v>
                </c:pt>
                <c:pt idx="1">
                  <c:v>0.3282442748091603</c:v>
                </c:pt>
                <c:pt idx="2">
                  <c:v>0.57352941176470584</c:v>
                </c:pt>
                <c:pt idx="3">
                  <c:v>0.54545454545454541</c:v>
                </c:pt>
                <c:pt idx="4">
                  <c:v>0.49795918367346936</c:v>
                </c:pt>
                <c:pt idx="5">
                  <c:v>0.68200836820083677</c:v>
                </c:pt>
                <c:pt idx="6">
                  <c:v>0.486652977412731</c:v>
                </c:pt>
                <c:pt idx="7">
                  <c:v>0.54104477611940294</c:v>
                </c:pt>
              </c:numCache>
            </c:numRef>
          </c:val>
          <c:extLst>
            <c:ext xmlns:c16="http://schemas.microsoft.com/office/drawing/2014/chart" uri="{C3380CC4-5D6E-409C-BE32-E72D297353CC}">
              <c16:uniqueId val="{00000000-FB3C-D144-B098-25B4C55BBAC9}"/>
            </c:ext>
          </c:extLst>
        </c:ser>
        <c:ser>
          <c:idx val="1"/>
          <c:order val="1"/>
          <c:tx>
            <c:strRef>
              <c:f>Characters!$J$34</c:f>
              <c:strCache>
                <c:ptCount val="1"/>
                <c:pt idx="0">
                  <c:v>Interrogative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H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Characters!$D$35:$D$42</c:f>
              <c:strCache>
                <c:ptCount val="8"/>
                <c:pt idx="0">
                  <c:v>Jackson Storm</c:v>
                </c:pt>
                <c:pt idx="1">
                  <c:v>Chick</c:v>
                </c:pt>
                <c:pt idx="2">
                  <c:v>Mater (2017)</c:v>
                </c:pt>
                <c:pt idx="3">
                  <c:v>Mater (2006)</c:v>
                </c:pt>
                <c:pt idx="4">
                  <c:v>Cruz Ramirez</c:v>
                </c:pt>
                <c:pt idx="5">
                  <c:v>Sally (2006)</c:v>
                </c:pt>
                <c:pt idx="6">
                  <c:v>McQueen (2017)</c:v>
                </c:pt>
                <c:pt idx="7">
                  <c:v>McQueen (2006)</c:v>
                </c:pt>
              </c:strCache>
            </c:strRef>
          </c:cat>
          <c:val>
            <c:numRef>
              <c:f>Characters!$J$35:$J$42</c:f>
              <c:numCache>
                <c:formatCode>0%</c:formatCode>
                <c:ptCount val="8"/>
                <c:pt idx="0">
                  <c:v>0.14814814814814814</c:v>
                </c:pt>
                <c:pt idx="1">
                  <c:v>0.18320610687022901</c:v>
                </c:pt>
                <c:pt idx="2">
                  <c:v>0.11764705882352941</c:v>
                </c:pt>
                <c:pt idx="3">
                  <c:v>9.5454545454545459E-2</c:v>
                </c:pt>
                <c:pt idx="4">
                  <c:v>0.13469387755102041</c:v>
                </c:pt>
                <c:pt idx="5">
                  <c:v>0.16317991631799164</c:v>
                </c:pt>
                <c:pt idx="6">
                  <c:v>0.17864476386036962</c:v>
                </c:pt>
                <c:pt idx="7">
                  <c:v>0.1654228855721393</c:v>
                </c:pt>
              </c:numCache>
            </c:numRef>
          </c:val>
          <c:extLst>
            <c:ext xmlns:c16="http://schemas.microsoft.com/office/drawing/2014/chart" uri="{C3380CC4-5D6E-409C-BE32-E72D297353CC}">
              <c16:uniqueId val="{00000001-FB3C-D144-B098-25B4C55BBAC9}"/>
            </c:ext>
          </c:extLst>
        </c:ser>
        <c:ser>
          <c:idx val="2"/>
          <c:order val="2"/>
          <c:tx>
            <c:strRef>
              <c:f>Characters!$K$34</c:f>
              <c:strCache>
                <c:ptCount val="1"/>
                <c:pt idx="0">
                  <c:v>Exclamatory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H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Characters!$D$35:$D$42</c:f>
              <c:strCache>
                <c:ptCount val="8"/>
                <c:pt idx="0">
                  <c:v>Jackson Storm</c:v>
                </c:pt>
                <c:pt idx="1">
                  <c:v>Chick</c:v>
                </c:pt>
                <c:pt idx="2">
                  <c:v>Mater (2017)</c:v>
                </c:pt>
                <c:pt idx="3">
                  <c:v>Mater (2006)</c:v>
                </c:pt>
                <c:pt idx="4">
                  <c:v>Cruz Ramirez</c:v>
                </c:pt>
                <c:pt idx="5">
                  <c:v>Sally (2006)</c:v>
                </c:pt>
                <c:pt idx="6">
                  <c:v>McQueen (2017)</c:v>
                </c:pt>
                <c:pt idx="7">
                  <c:v>McQueen (2006)</c:v>
                </c:pt>
              </c:strCache>
            </c:strRef>
          </c:cat>
          <c:val>
            <c:numRef>
              <c:f>Characters!$K$35:$K$42</c:f>
              <c:numCache>
                <c:formatCode>0%</c:formatCode>
                <c:ptCount val="8"/>
                <c:pt idx="0">
                  <c:v>0.24074074074074073</c:v>
                </c:pt>
                <c:pt idx="1">
                  <c:v>0.48854961832061067</c:v>
                </c:pt>
                <c:pt idx="2">
                  <c:v>0.30882352941176472</c:v>
                </c:pt>
                <c:pt idx="3">
                  <c:v>0.35909090909090907</c:v>
                </c:pt>
                <c:pt idx="4">
                  <c:v>0.36734693877551022</c:v>
                </c:pt>
                <c:pt idx="5">
                  <c:v>0.15481171548117154</c:v>
                </c:pt>
                <c:pt idx="6">
                  <c:v>0.3347022587268994</c:v>
                </c:pt>
                <c:pt idx="7">
                  <c:v>0.29353233830845771</c:v>
                </c:pt>
              </c:numCache>
            </c:numRef>
          </c:val>
          <c:extLst>
            <c:ext xmlns:c16="http://schemas.microsoft.com/office/drawing/2014/chart" uri="{C3380CC4-5D6E-409C-BE32-E72D297353CC}">
              <c16:uniqueId val="{00000002-FB3C-D144-B098-25B4C55BBAC9}"/>
            </c:ext>
          </c:extLst>
        </c:ser>
        <c:dLbls>
          <c:dLblPos val="ctr"/>
          <c:showLegendKey val="0"/>
          <c:showVal val="1"/>
          <c:showCatName val="0"/>
          <c:showSerName val="0"/>
          <c:showPercent val="0"/>
          <c:showBubbleSize val="0"/>
        </c:dLbls>
        <c:gapWidth val="125"/>
        <c:overlap val="100"/>
        <c:axId val="1227967"/>
        <c:axId val="1229615"/>
      </c:barChart>
      <c:catAx>
        <c:axId val="1227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HU"/>
          </a:p>
        </c:txPr>
        <c:crossAx val="1229615"/>
        <c:crosses val="autoZero"/>
        <c:auto val="1"/>
        <c:lblAlgn val="ctr"/>
        <c:lblOffset val="100"/>
        <c:noMultiLvlLbl val="0"/>
      </c:catAx>
      <c:valAx>
        <c:axId val="1229615"/>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U"/>
          </a:p>
        </c:txPr>
        <c:crossAx val="1227967"/>
        <c:crosses val="autoZero"/>
        <c:crossBetween val="between"/>
      </c:valAx>
      <c:spPr>
        <a:noFill/>
        <a:ln>
          <a:noFill/>
        </a:ln>
        <a:effectLst/>
      </c:spPr>
    </c:plotArea>
    <c:legend>
      <c:legendPos val="r"/>
      <c:layout>
        <c:manualLayout>
          <c:xMode val="edge"/>
          <c:yMode val="edge"/>
          <c:x val="0.80674365704286977"/>
          <c:y val="0.37841280256634585"/>
          <c:w val="0.1412951149522842"/>
          <c:h val="0.225543273310491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H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HU"/>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b="1">
                <a:solidFill>
                  <a:schemeClr val="tx1"/>
                </a:solidFill>
              </a:rPr>
              <a:t>Sentiment Analysis of</a:t>
            </a:r>
            <a:r>
              <a:rPr lang="en-GB" b="1" baseline="0">
                <a:solidFill>
                  <a:schemeClr val="tx1"/>
                </a:solidFill>
              </a:rPr>
              <a:t> Characters</a:t>
            </a:r>
          </a:p>
        </c:rich>
      </c:tx>
      <c:layout>
        <c:manualLayout>
          <c:xMode val="edge"/>
          <c:yMode val="edge"/>
          <c:x val="0.27918353709320121"/>
          <c:y val="4.354560334350436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HU"/>
        </a:p>
      </c:txPr>
    </c:title>
    <c:autoTitleDeleted val="0"/>
    <c:plotArea>
      <c:layout/>
      <c:barChart>
        <c:barDir val="bar"/>
        <c:grouping val="stacked"/>
        <c:varyColors val="0"/>
        <c:ser>
          <c:idx val="0"/>
          <c:order val="0"/>
          <c:tx>
            <c:strRef>
              <c:f>Characters!$E$34</c:f>
              <c:strCache>
                <c:ptCount val="1"/>
                <c:pt idx="0">
                  <c:v>Positive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H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Characters!$D$35:$D$42</c:f>
              <c:strCache>
                <c:ptCount val="8"/>
                <c:pt idx="0">
                  <c:v>Jackson Storm</c:v>
                </c:pt>
                <c:pt idx="1">
                  <c:v>Chick</c:v>
                </c:pt>
                <c:pt idx="2">
                  <c:v>Mater (2017)</c:v>
                </c:pt>
                <c:pt idx="3">
                  <c:v>Mater (2006)</c:v>
                </c:pt>
                <c:pt idx="4">
                  <c:v>Cruz Ramirez</c:v>
                </c:pt>
                <c:pt idx="5">
                  <c:v>Sally (2006)</c:v>
                </c:pt>
                <c:pt idx="6">
                  <c:v>McQueen (2017)</c:v>
                </c:pt>
                <c:pt idx="7">
                  <c:v>McQueen (2006)</c:v>
                </c:pt>
              </c:strCache>
            </c:strRef>
          </c:cat>
          <c:val>
            <c:numRef>
              <c:f>Characters!$E$35:$E$42</c:f>
              <c:numCache>
                <c:formatCode>0%</c:formatCode>
                <c:ptCount val="8"/>
                <c:pt idx="0">
                  <c:v>0.308</c:v>
                </c:pt>
                <c:pt idx="1">
                  <c:v>0.129</c:v>
                </c:pt>
                <c:pt idx="2">
                  <c:v>0.14399999999999999</c:v>
                </c:pt>
                <c:pt idx="3">
                  <c:v>0.157</c:v>
                </c:pt>
                <c:pt idx="4">
                  <c:v>0.17</c:v>
                </c:pt>
                <c:pt idx="5">
                  <c:v>0.17499999999999999</c:v>
                </c:pt>
                <c:pt idx="6">
                  <c:v>0.21199999999999999</c:v>
                </c:pt>
                <c:pt idx="7">
                  <c:v>0.14899999999999999</c:v>
                </c:pt>
              </c:numCache>
            </c:numRef>
          </c:val>
          <c:extLst>
            <c:ext xmlns:c16="http://schemas.microsoft.com/office/drawing/2014/chart" uri="{C3380CC4-5D6E-409C-BE32-E72D297353CC}">
              <c16:uniqueId val="{00000000-2690-CE4B-8930-CE3E120FD01B}"/>
            </c:ext>
          </c:extLst>
        </c:ser>
        <c:ser>
          <c:idx val="1"/>
          <c:order val="1"/>
          <c:tx>
            <c:strRef>
              <c:f>Characters!$F$34</c:f>
              <c:strCache>
                <c:ptCount val="1"/>
                <c:pt idx="0">
                  <c:v>Negative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H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Characters!$D$35:$D$42</c:f>
              <c:strCache>
                <c:ptCount val="8"/>
                <c:pt idx="0">
                  <c:v>Jackson Storm</c:v>
                </c:pt>
                <c:pt idx="1">
                  <c:v>Chick</c:v>
                </c:pt>
                <c:pt idx="2">
                  <c:v>Mater (2017)</c:v>
                </c:pt>
                <c:pt idx="3">
                  <c:v>Mater (2006)</c:v>
                </c:pt>
                <c:pt idx="4">
                  <c:v>Cruz Ramirez</c:v>
                </c:pt>
                <c:pt idx="5">
                  <c:v>Sally (2006)</c:v>
                </c:pt>
                <c:pt idx="6">
                  <c:v>McQueen (2017)</c:v>
                </c:pt>
                <c:pt idx="7">
                  <c:v>McQueen (2006)</c:v>
                </c:pt>
              </c:strCache>
            </c:strRef>
          </c:cat>
          <c:val>
            <c:numRef>
              <c:f>Characters!$F$35:$F$42</c:f>
              <c:numCache>
                <c:formatCode>0%</c:formatCode>
                <c:ptCount val="8"/>
                <c:pt idx="0">
                  <c:v>5.6000000000000001E-2</c:v>
                </c:pt>
                <c:pt idx="1">
                  <c:v>3.7999999999999999E-2</c:v>
                </c:pt>
                <c:pt idx="2">
                  <c:v>6.4000000000000001E-2</c:v>
                </c:pt>
                <c:pt idx="3">
                  <c:v>6.2E-2</c:v>
                </c:pt>
                <c:pt idx="4">
                  <c:v>6.8000000000000005E-2</c:v>
                </c:pt>
                <c:pt idx="5">
                  <c:v>6.4000000000000001E-2</c:v>
                </c:pt>
                <c:pt idx="6">
                  <c:v>5.6000000000000001E-2</c:v>
                </c:pt>
                <c:pt idx="7">
                  <c:v>7.8E-2</c:v>
                </c:pt>
              </c:numCache>
            </c:numRef>
          </c:val>
          <c:extLst>
            <c:ext xmlns:c16="http://schemas.microsoft.com/office/drawing/2014/chart" uri="{C3380CC4-5D6E-409C-BE32-E72D297353CC}">
              <c16:uniqueId val="{00000001-2690-CE4B-8930-CE3E120FD01B}"/>
            </c:ext>
          </c:extLst>
        </c:ser>
        <c:dLbls>
          <c:dLblPos val="ctr"/>
          <c:showLegendKey val="0"/>
          <c:showVal val="1"/>
          <c:showCatName val="0"/>
          <c:showSerName val="0"/>
          <c:showPercent val="0"/>
          <c:showBubbleSize val="0"/>
        </c:dLbls>
        <c:gapWidth val="120"/>
        <c:overlap val="100"/>
        <c:axId val="2133883632"/>
        <c:axId val="2133885280"/>
      </c:barChart>
      <c:catAx>
        <c:axId val="2133883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HU"/>
          </a:p>
        </c:txPr>
        <c:crossAx val="2133885280"/>
        <c:crosses val="autoZero"/>
        <c:auto val="1"/>
        <c:lblAlgn val="ctr"/>
        <c:lblOffset val="100"/>
        <c:noMultiLvlLbl val="0"/>
      </c:catAx>
      <c:valAx>
        <c:axId val="2133885280"/>
        <c:scaling>
          <c:orientation val="minMax"/>
          <c:max val="0.4"/>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U"/>
          </a:p>
        </c:txPr>
        <c:crossAx val="2133883632"/>
        <c:crosses val="autoZero"/>
        <c:crossBetween val="between"/>
      </c:valAx>
      <c:spPr>
        <a:noFill/>
        <a:ln>
          <a:noFill/>
        </a:ln>
        <a:effectLst/>
      </c:spPr>
    </c:plotArea>
    <c:legend>
      <c:legendPos val="r"/>
      <c:layout>
        <c:manualLayout>
          <c:xMode val="edge"/>
          <c:yMode val="edge"/>
          <c:x val="0.8574166505828984"/>
          <c:y val="0.4523456180561205"/>
          <c:w val="0.11867767377891573"/>
          <c:h val="0.1439052549953395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H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HU"/>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b="1">
                <a:solidFill>
                  <a:schemeClr val="tx1"/>
                </a:solidFill>
              </a:rPr>
              <a:t>Sentence types of Characters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HU"/>
        </a:p>
      </c:txPr>
    </c:title>
    <c:autoTitleDeleted val="0"/>
    <c:plotArea>
      <c:layout/>
      <c:barChart>
        <c:barDir val="bar"/>
        <c:grouping val="percentStacked"/>
        <c:varyColors val="0"/>
        <c:ser>
          <c:idx val="0"/>
          <c:order val="0"/>
          <c:tx>
            <c:strRef>
              <c:f>Characters!$E$25</c:f>
              <c:strCache>
                <c:ptCount val="1"/>
                <c:pt idx="0">
                  <c:v>Declarative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H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Characters!$D$26:$D$27</c:f>
              <c:strCache>
                <c:ptCount val="2"/>
                <c:pt idx="0">
                  <c:v>Cars 3</c:v>
                </c:pt>
                <c:pt idx="1">
                  <c:v>Cars 1</c:v>
                </c:pt>
              </c:strCache>
            </c:strRef>
          </c:cat>
          <c:val>
            <c:numRef>
              <c:f>Characters!$E$26:$E$27</c:f>
              <c:numCache>
                <c:formatCode>0%</c:formatCode>
                <c:ptCount val="2"/>
                <c:pt idx="0">
                  <c:v>0.56998738965952078</c:v>
                </c:pt>
                <c:pt idx="1">
                  <c:v>0.52725793327908865</c:v>
                </c:pt>
              </c:numCache>
            </c:numRef>
          </c:val>
          <c:extLst>
            <c:ext xmlns:c16="http://schemas.microsoft.com/office/drawing/2014/chart" uri="{C3380CC4-5D6E-409C-BE32-E72D297353CC}">
              <c16:uniqueId val="{00000000-E68A-BA45-9BAB-8BC7DF88CFA7}"/>
            </c:ext>
          </c:extLst>
        </c:ser>
        <c:ser>
          <c:idx val="1"/>
          <c:order val="1"/>
          <c:tx>
            <c:strRef>
              <c:f>Characters!$F$25</c:f>
              <c:strCache>
                <c:ptCount val="1"/>
                <c:pt idx="0">
                  <c:v>Interrogative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H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Characters!$D$26:$D$27</c:f>
              <c:strCache>
                <c:ptCount val="2"/>
                <c:pt idx="0">
                  <c:v>Cars 3</c:v>
                </c:pt>
                <c:pt idx="1">
                  <c:v>Cars 1</c:v>
                </c:pt>
              </c:strCache>
            </c:strRef>
          </c:cat>
          <c:val>
            <c:numRef>
              <c:f>Characters!$F$26:$F$27</c:f>
              <c:numCache>
                <c:formatCode>0%</c:formatCode>
                <c:ptCount val="2"/>
                <c:pt idx="0">
                  <c:v>0.13997477931904162</c:v>
                </c:pt>
                <c:pt idx="1">
                  <c:v>0.14157851912123678</c:v>
                </c:pt>
              </c:numCache>
            </c:numRef>
          </c:val>
          <c:extLst>
            <c:ext xmlns:c16="http://schemas.microsoft.com/office/drawing/2014/chart" uri="{C3380CC4-5D6E-409C-BE32-E72D297353CC}">
              <c16:uniqueId val="{00000001-E68A-BA45-9BAB-8BC7DF88CFA7}"/>
            </c:ext>
          </c:extLst>
        </c:ser>
        <c:ser>
          <c:idx val="2"/>
          <c:order val="2"/>
          <c:tx>
            <c:strRef>
              <c:f>Characters!$G$25</c:f>
              <c:strCache>
                <c:ptCount val="1"/>
                <c:pt idx="0">
                  <c:v>Exclamatory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H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Characters!$D$26:$D$27</c:f>
              <c:strCache>
                <c:ptCount val="2"/>
                <c:pt idx="0">
                  <c:v>Cars 3</c:v>
                </c:pt>
                <c:pt idx="1">
                  <c:v>Cars 1</c:v>
                </c:pt>
              </c:strCache>
            </c:strRef>
          </c:cat>
          <c:val>
            <c:numRef>
              <c:f>Characters!$G$26:$G$27</c:f>
              <c:numCache>
                <c:formatCode>0%</c:formatCode>
                <c:ptCount val="2"/>
                <c:pt idx="0">
                  <c:v>0.2900378310214376</c:v>
                </c:pt>
                <c:pt idx="1">
                  <c:v>0.33116354759967453</c:v>
                </c:pt>
              </c:numCache>
            </c:numRef>
          </c:val>
          <c:extLst>
            <c:ext xmlns:c16="http://schemas.microsoft.com/office/drawing/2014/chart" uri="{C3380CC4-5D6E-409C-BE32-E72D297353CC}">
              <c16:uniqueId val="{00000002-E68A-BA45-9BAB-8BC7DF88CFA7}"/>
            </c:ext>
          </c:extLst>
        </c:ser>
        <c:dLbls>
          <c:dLblPos val="ctr"/>
          <c:showLegendKey val="0"/>
          <c:showVal val="1"/>
          <c:showCatName val="0"/>
          <c:showSerName val="0"/>
          <c:showPercent val="0"/>
          <c:showBubbleSize val="0"/>
        </c:dLbls>
        <c:gapWidth val="150"/>
        <c:overlap val="100"/>
        <c:axId val="2118047936"/>
        <c:axId val="2118049584"/>
      </c:barChart>
      <c:catAx>
        <c:axId val="2118047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HU"/>
          </a:p>
        </c:txPr>
        <c:crossAx val="2118049584"/>
        <c:crosses val="autoZero"/>
        <c:auto val="1"/>
        <c:lblAlgn val="ctr"/>
        <c:lblOffset val="100"/>
        <c:noMultiLvlLbl val="0"/>
      </c:catAx>
      <c:valAx>
        <c:axId val="21180495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U"/>
          </a:p>
        </c:txPr>
        <c:crossAx val="2118047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H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H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10</xdr:col>
      <xdr:colOff>778018</xdr:colOff>
      <xdr:row>10</xdr:row>
      <xdr:rowOff>45766</xdr:rowOff>
    </xdr:from>
    <xdr:to>
      <xdr:col>20</xdr:col>
      <xdr:colOff>588653</xdr:colOff>
      <xdr:row>24</xdr:row>
      <xdr:rowOff>53953</xdr:rowOff>
    </xdr:to>
    <xdr:graphicFrame macro="">
      <xdr:nvGraphicFramePr>
        <xdr:cNvPr id="2" name="Chart 1">
          <a:extLst>
            <a:ext uri="{FF2B5EF4-FFF2-40B4-BE49-F238E27FC236}">
              <a16:creationId xmlns:a16="http://schemas.microsoft.com/office/drawing/2014/main" id="{CADD1CEB-2E70-134D-9299-936B0C23CD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33716</xdr:colOff>
      <xdr:row>67</xdr:row>
      <xdr:rowOff>494513</xdr:rowOff>
    </xdr:from>
    <xdr:to>
      <xdr:col>15</xdr:col>
      <xdr:colOff>700348</xdr:colOff>
      <xdr:row>80</xdr:row>
      <xdr:rowOff>207510</xdr:rowOff>
    </xdr:to>
    <xdr:graphicFrame macro="">
      <xdr:nvGraphicFramePr>
        <xdr:cNvPr id="3" name="Chart 2">
          <a:extLst>
            <a:ext uri="{FF2B5EF4-FFF2-40B4-BE49-F238E27FC236}">
              <a16:creationId xmlns:a16="http://schemas.microsoft.com/office/drawing/2014/main" id="{DB039778-015B-224D-985F-FA804B75C8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375372</xdr:colOff>
      <xdr:row>2</xdr:row>
      <xdr:rowOff>86764</xdr:rowOff>
    </xdr:from>
    <xdr:to>
      <xdr:col>45</xdr:col>
      <xdr:colOff>282427</xdr:colOff>
      <xdr:row>13</xdr:row>
      <xdr:rowOff>329261</xdr:rowOff>
    </xdr:to>
    <xdr:graphicFrame macro="">
      <xdr:nvGraphicFramePr>
        <xdr:cNvPr id="4" name="Chart 3">
          <a:extLst>
            <a:ext uri="{FF2B5EF4-FFF2-40B4-BE49-F238E27FC236}">
              <a16:creationId xmlns:a16="http://schemas.microsoft.com/office/drawing/2014/main" id="{E8C51C1F-497F-6647-B893-5BD4FFC307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0</xdr:colOff>
      <xdr:row>15</xdr:row>
      <xdr:rowOff>434774</xdr:rowOff>
    </xdr:from>
    <xdr:to>
      <xdr:col>44</xdr:col>
      <xdr:colOff>730839</xdr:colOff>
      <xdr:row>30</xdr:row>
      <xdr:rowOff>22894</xdr:rowOff>
    </xdr:to>
    <xdr:graphicFrame macro="">
      <xdr:nvGraphicFramePr>
        <xdr:cNvPr id="5" name="Chart 4">
          <a:extLst>
            <a:ext uri="{FF2B5EF4-FFF2-40B4-BE49-F238E27FC236}">
              <a16:creationId xmlns:a16="http://schemas.microsoft.com/office/drawing/2014/main" id="{1DFB69D9-AF56-1B47-9B60-81C7A8F8E3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0.02703</cdr:x>
      <cdr:y>0.20648</cdr:y>
    </cdr:from>
    <cdr:to>
      <cdr:x>0.22031</cdr:x>
      <cdr:y>0.27395</cdr:y>
    </cdr:to>
    <cdr:sp macro="" textlink="">
      <cdr:nvSpPr>
        <cdr:cNvPr id="2" name="TextBox 1">
          <a:extLst xmlns:a="http://schemas.openxmlformats.org/drawingml/2006/main">
            <a:ext uri="{FF2B5EF4-FFF2-40B4-BE49-F238E27FC236}">
              <a16:creationId xmlns:a16="http://schemas.microsoft.com/office/drawing/2014/main" id="{D371926B-9E75-0397-AE0F-7F87824BB85C}"/>
            </a:ext>
          </a:extLst>
        </cdr:cNvPr>
        <cdr:cNvSpPr txBox="1"/>
      </cdr:nvSpPr>
      <cdr:spPr>
        <a:xfrm xmlns:a="http://schemas.openxmlformats.org/drawingml/2006/main">
          <a:off x="209550" y="971550"/>
          <a:ext cx="1498600" cy="317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400" b="1"/>
            <a:t>Cars 1</a:t>
          </a:r>
        </a:p>
      </cdr:txBody>
    </cdr:sp>
  </cdr:relSizeAnchor>
  <cdr:relSizeAnchor xmlns:cdr="http://schemas.openxmlformats.org/drawingml/2006/chartDrawing">
    <cdr:from>
      <cdr:x>0.02457</cdr:x>
      <cdr:y>0.59919</cdr:y>
    </cdr:from>
    <cdr:to>
      <cdr:x>0.21785</cdr:x>
      <cdr:y>0.66667</cdr:y>
    </cdr:to>
    <cdr:sp macro="" textlink="">
      <cdr:nvSpPr>
        <cdr:cNvPr id="3" name="TextBox 1">
          <a:extLst xmlns:a="http://schemas.openxmlformats.org/drawingml/2006/main">
            <a:ext uri="{FF2B5EF4-FFF2-40B4-BE49-F238E27FC236}">
              <a16:creationId xmlns:a16="http://schemas.microsoft.com/office/drawing/2014/main" id="{C87B61AF-B215-B745-9C6E-B76DEFD6CD14}"/>
            </a:ext>
          </a:extLst>
        </cdr:cNvPr>
        <cdr:cNvSpPr txBox="1"/>
      </cdr:nvSpPr>
      <cdr:spPr>
        <a:xfrm xmlns:a="http://schemas.openxmlformats.org/drawingml/2006/main">
          <a:off x="190500" y="2819400"/>
          <a:ext cx="1498600" cy="317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400" b="1"/>
            <a:t>Cars 3</a:t>
          </a:r>
        </a:p>
      </cdr:txBody>
    </cdr:sp>
  </cdr:relSizeAnchor>
  <cdr:relSizeAnchor xmlns:cdr="http://schemas.openxmlformats.org/drawingml/2006/chartDrawing">
    <cdr:from>
      <cdr:x>0.36846</cdr:x>
      <cdr:y>0.34774</cdr:y>
    </cdr:from>
    <cdr:to>
      <cdr:x>0.36858</cdr:x>
      <cdr:y>0.39507</cdr:y>
    </cdr:to>
    <cdr:cxnSp macro="">
      <cdr:nvCxnSpPr>
        <cdr:cNvPr id="11" name="Straight Connector 10">
          <a:extLst xmlns:a="http://schemas.openxmlformats.org/drawingml/2006/main">
            <a:ext uri="{FF2B5EF4-FFF2-40B4-BE49-F238E27FC236}">
              <a16:creationId xmlns:a16="http://schemas.microsoft.com/office/drawing/2014/main" id="{BA154720-97BC-6457-DC2C-70AF7CA99888}"/>
            </a:ext>
          </a:extLst>
        </cdr:cNvPr>
        <cdr:cNvCxnSpPr/>
      </cdr:nvCxnSpPr>
      <cdr:spPr>
        <a:xfrm xmlns:a="http://schemas.openxmlformats.org/drawingml/2006/main" flipV="1">
          <a:off x="2970919" y="1652513"/>
          <a:ext cx="967" cy="224920"/>
        </a:xfrm>
        <a:prstGeom xmlns:a="http://schemas.openxmlformats.org/drawingml/2006/main" prst="line">
          <a:avLst/>
        </a:prstGeom>
        <a:ln xmlns:a="http://schemas.openxmlformats.org/drawingml/2006/main" w="12700">
          <a:solidFill>
            <a:srgbClr val="000000">
              <a:alpha val="40000"/>
            </a:srgbClr>
          </a:solidFill>
          <a:prstDash val="solid"/>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0.41809</cdr:x>
      <cdr:y>0.72894</cdr:y>
    </cdr:from>
    <cdr:to>
      <cdr:x>0.41809</cdr:x>
      <cdr:y>0.77734</cdr:y>
    </cdr:to>
    <cdr:cxnSp macro="">
      <cdr:nvCxnSpPr>
        <cdr:cNvPr id="12" name="Straight Connector 11">
          <a:extLst xmlns:a="http://schemas.openxmlformats.org/drawingml/2006/main">
            <a:ext uri="{FF2B5EF4-FFF2-40B4-BE49-F238E27FC236}">
              <a16:creationId xmlns:a16="http://schemas.microsoft.com/office/drawing/2014/main" id="{45AFB734-793E-1F4B-0F3D-DFD9CAC97DCA}"/>
            </a:ext>
          </a:extLst>
        </cdr:cNvPr>
        <cdr:cNvCxnSpPr/>
      </cdr:nvCxnSpPr>
      <cdr:spPr>
        <a:xfrm xmlns:a="http://schemas.openxmlformats.org/drawingml/2006/main" flipH="1" flipV="1">
          <a:off x="3367601" y="3455147"/>
          <a:ext cx="0" cy="229414"/>
        </a:xfrm>
        <a:prstGeom xmlns:a="http://schemas.openxmlformats.org/drawingml/2006/main" prst="line">
          <a:avLst/>
        </a:prstGeom>
        <a:ln xmlns:a="http://schemas.openxmlformats.org/drawingml/2006/main" w="12700"/>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0.39339</cdr:x>
      <cdr:y>0.72811</cdr:y>
    </cdr:from>
    <cdr:to>
      <cdr:x>0.39339</cdr:x>
      <cdr:y>0.77651</cdr:y>
    </cdr:to>
    <cdr:cxnSp macro="">
      <cdr:nvCxnSpPr>
        <cdr:cNvPr id="13" name="Straight Connector 12">
          <a:extLst xmlns:a="http://schemas.openxmlformats.org/drawingml/2006/main">
            <a:ext uri="{FF2B5EF4-FFF2-40B4-BE49-F238E27FC236}">
              <a16:creationId xmlns:a16="http://schemas.microsoft.com/office/drawing/2014/main" id="{45AFB734-793E-1F4B-0F3D-DFD9CAC97DCA}"/>
            </a:ext>
          </a:extLst>
        </cdr:cNvPr>
        <cdr:cNvCxnSpPr/>
      </cdr:nvCxnSpPr>
      <cdr:spPr>
        <a:xfrm xmlns:a="http://schemas.openxmlformats.org/drawingml/2006/main" flipH="1" flipV="1">
          <a:off x="3168630" y="3451213"/>
          <a:ext cx="0" cy="229414"/>
        </a:xfrm>
        <a:prstGeom xmlns:a="http://schemas.openxmlformats.org/drawingml/2006/main" prst="line">
          <a:avLst/>
        </a:prstGeom>
        <a:ln xmlns:a="http://schemas.openxmlformats.org/drawingml/2006/main" w="12700"/>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0.34123</cdr:x>
      <cdr:y>0.34531</cdr:y>
    </cdr:from>
    <cdr:to>
      <cdr:x>0.38643</cdr:x>
      <cdr:y>0.39114</cdr:y>
    </cdr:to>
    <cdr:sp macro="" textlink="">
      <cdr:nvSpPr>
        <cdr:cNvPr id="14" name="TextBox 1">
          <a:extLst xmlns:a="http://schemas.openxmlformats.org/drawingml/2006/main">
            <a:ext uri="{FF2B5EF4-FFF2-40B4-BE49-F238E27FC236}">
              <a16:creationId xmlns:a16="http://schemas.microsoft.com/office/drawing/2014/main" id="{6F866DD8-FC4E-AAEA-B222-DE1E414C14E4}"/>
            </a:ext>
          </a:extLst>
        </cdr:cNvPr>
        <cdr:cNvSpPr txBox="1"/>
      </cdr:nvSpPr>
      <cdr:spPr>
        <a:xfrm xmlns:a="http://schemas.openxmlformats.org/drawingml/2006/main">
          <a:off x="2751416" y="1640967"/>
          <a:ext cx="364455" cy="21779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900" b="1"/>
            <a:t>2%</a:t>
          </a:r>
        </a:p>
      </cdr:txBody>
    </cdr:sp>
  </cdr:relSizeAnchor>
  <cdr:relSizeAnchor xmlns:cdr="http://schemas.openxmlformats.org/drawingml/2006/chartDrawing">
    <cdr:from>
      <cdr:x>0.38414</cdr:x>
      <cdr:y>0.72737</cdr:y>
    </cdr:from>
    <cdr:to>
      <cdr:x>0.42935</cdr:x>
      <cdr:y>0.77319</cdr:y>
    </cdr:to>
    <cdr:sp macro="" textlink="">
      <cdr:nvSpPr>
        <cdr:cNvPr id="15" name="TextBox 1">
          <a:extLst xmlns:a="http://schemas.openxmlformats.org/drawingml/2006/main">
            <a:ext uri="{FF2B5EF4-FFF2-40B4-BE49-F238E27FC236}">
              <a16:creationId xmlns:a16="http://schemas.microsoft.com/office/drawing/2014/main" id="{F73B58A5-158F-4ABB-27DD-9626C9D11D52}"/>
            </a:ext>
          </a:extLst>
        </cdr:cNvPr>
        <cdr:cNvSpPr txBox="1"/>
      </cdr:nvSpPr>
      <cdr:spPr>
        <a:xfrm xmlns:a="http://schemas.openxmlformats.org/drawingml/2006/main">
          <a:off x="3094111" y="3447702"/>
          <a:ext cx="364153" cy="21718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900" b="1"/>
            <a:t>3%</a:t>
          </a:r>
        </a:p>
      </cdr:txBody>
    </cdr:sp>
  </cdr:relSizeAnchor>
  <cdr:relSizeAnchor xmlns:cdr="http://schemas.openxmlformats.org/drawingml/2006/chartDrawing">
    <cdr:from>
      <cdr:x>0.35325</cdr:x>
      <cdr:y>0.34685</cdr:y>
    </cdr:from>
    <cdr:to>
      <cdr:x>0.35325</cdr:x>
      <cdr:y>0.39525</cdr:y>
    </cdr:to>
    <cdr:cxnSp macro="">
      <cdr:nvCxnSpPr>
        <cdr:cNvPr id="16" name="Straight Connector 15">
          <a:extLst xmlns:a="http://schemas.openxmlformats.org/drawingml/2006/main">
            <a:ext uri="{FF2B5EF4-FFF2-40B4-BE49-F238E27FC236}">
              <a16:creationId xmlns:a16="http://schemas.microsoft.com/office/drawing/2014/main" id="{81539E9E-A238-C82A-70D8-989EEE113C67}"/>
            </a:ext>
          </a:extLst>
        </cdr:cNvPr>
        <cdr:cNvCxnSpPr/>
      </cdr:nvCxnSpPr>
      <cdr:spPr>
        <a:xfrm xmlns:a="http://schemas.openxmlformats.org/drawingml/2006/main" flipH="1" flipV="1">
          <a:off x="2848335" y="1648285"/>
          <a:ext cx="0" cy="230004"/>
        </a:xfrm>
        <a:prstGeom xmlns:a="http://schemas.openxmlformats.org/drawingml/2006/main" prst="line">
          <a:avLst/>
        </a:prstGeom>
        <a:ln xmlns:a="http://schemas.openxmlformats.org/drawingml/2006/main" w="12700">
          <a:solidFill>
            <a:srgbClr val="000000">
              <a:alpha val="40000"/>
            </a:srgbClr>
          </a:solidFill>
          <a:prstDash val="solid"/>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0.23518</cdr:x>
      <cdr:y>0.44527</cdr:y>
    </cdr:from>
    <cdr:to>
      <cdr:x>0.42825</cdr:x>
      <cdr:y>0.56122</cdr:y>
    </cdr:to>
    <cdr:sp macro="" textlink="">
      <cdr:nvSpPr>
        <cdr:cNvPr id="17" name="TextBox 1">
          <a:extLst xmlns:a="http://schemas.openxmlformats.org/drawingml/2006/main">
            <a:ext uri="{FF2B5EF4-FFF2-40B4-BE49-F238E27FC236}">
              <a16:creationId xmlns:a16="http://schemas.microsoft.com/office/drawing/2014/main" id="{A2261E6D-3F8B-CA01-897A-40AB0064D46B}"/>
            </a:ext>
          </a:extLst>
        </cdr:cNvPr>
        <cdr:cNvSpPr txBox="1"/>
      </cdr:nvSpPr>
      <cdr:spPr>
        <a:xfrm xmlns:a="http://schemas.openxmlformats.org/drawingml/2006/main">
          <a:off x="1892872" y="2133142"/>
          <a:ext cx="1553863" cy="55551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Average</a:t>
          </a:r>
          <a:r>
            <a:rPr lang="en-GB" sz="1100" baseline="0"/>
            <a:t> dialogue / female character: </a:t>
          </a:r>
          <a:r>
            <a:rPr lang="en-GB" sz="1100" b="1" baseline="0"/>
            <a:t>17.36</a:t>
          </a:r>
          <a:endParaRPr lang="en-GB" sz="1100" b="1"/>
        </a:p>
      </cdr:txBody>
    </cdr:sp>
  </cdr:relSizeAnchor>
  <cdr:relSizeAnchor xmlns:cdr="http://schemas.openxmlformats.org/drawingml/2006/chartDrawing">
    <cdr:from>
      <cdr:x>0.23376</cdr:x>
      <cdr:y>0.82978</cdr:y>
    </cdr:from>
    <cdr:to>
      <cdr:x>0.42683</cdr:x>
      <cdr:y>0.94573</cdr:y>
    </cdr:to>
    <cdr:sp macro="" textlink="">
      <cdr:nvSpPr>
        <cdr:cNvPr id="18" name="TextBox 1">
          <a:extLst xmlns:a="http://schemas.openxmlformats.org/drawingml/2006/main">
            <a:ext uri="{FF2B5EF4-FFF2-40B4-BE49-F238E27FC236}">
              <a16:creationId xmlns:a16="http://schemas.microsoft.com/office/drawing/2014/main" id="{A2261E6D-3F8B-CA01-897A-40AB0064D46B}"/>
            </a:ext>
          </a:extLst>
        </cdr:cNvPr>
        <cdr:cNvSpPr txBox="1"/>
      </cdr:nvSpPr>
      <cdr:spPr>
        <a:xfrm xmlns:a="http://schemas.openxmlformats.org/drawingml/2006/main">
          <a:off x="1881430" y="3975215"/>
          <a:ext cx="1553863" cy="55551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Average</a:t>
          </a:r>
          <a:r>
            <a:rPr lang="en-GB" sz="1100" baseline="0"/>
            <a:t> dialogue / female character: </a:t>
          </a:r>
          <a:r>
            <a:rPr lang="en-GB" sz="1100" b="1" baseline="0"/>
            <a:t>22.77</a:t>
          </a:r>
          <a:endParaRPr lang="en-GB" sz="1100" b="1"/>
        </a:p>
      </cdr:txBody>
    </cdr:sp>
  </cdr:relSizeAnchor>
  <cdr:relSizeAnchor xmlns:cdr="http://schemas.openxmlformats.org/drawingml/2006/chartDrawing">
    <cdr:from>
      <cdr:x>0.79244</cdr:x>
      <cdr:y>0.44765</cdr:y>
    </cdr:from>
    <cdr:to>
      <cdr:x>0.9855</cdr:x>
      <cdr:y>0.56361</cdr:y>
    </cdr:to>
    <cdr:sp macro="" textlink="">
      <cdr:nvSpPr>
        <cdr:cNvPr id="19" name="TextBox 1">
          <a:extLst xmlns:a="http://schemas.openxmlformats.org/drawingml/2006/main">
            <a:ext uri="{FF2B5EF4-FFF2-40B4-BE49-F238E27FC236}">
              <a16:creationId xmlns:a16="http://schemas.microsoft.com/office/drawing/2014/main" id="{B30F847C-17B6-03FF-BCFD-1404FDD9206F}"/>
            </a:ext>
          </a:extLst>
        </cdr:cNvPr>
        <cdr:cNvSpPr txBox="1"/>
      </cdr:nvSpPr>
      <cdr:spPr>
        <a:xfrm xmlns:a="http://schemas.openxmlformats.org/drawingml/2006/main">
          <a:off x="6377918" y="2144584"/>
          <a:ext cx="1553863" cy="55551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100"/>
            <a:t>Average</a:t>
          </a:r>
          <a:r>
            <a:rPr lang="en-GB" sz="1100" baseline="0"/>
            <a:t> dialogue / male character: </a:t>
          </a:r>
          <a:r>
            <a:rPr lang="en-GB" sz="1100" b="1" baseline="0"/>
            <a:t>15.61</a:t>
          </a:r>
          <a:endParaRPr lang="en-GB" sz="1100" b="1"/>
        </a:p>
      </cdr:txBody>
    </cdr:sp>
  </cdr:relSizeAnchor>
  <cdr:relSizeAnchor xmlns:cdr="http://schemas.openxmlformats.org/drawingml/2006/chartDrawing">
    <cdr:from>
      <cdr:x>0.79414</cdr:x>
      <cdr:y>0.83216</cdr:y>
    </cdr:from>
    <cdr:to>
      <cdr:x>0.98721</cdr:x>
      <cdr:y>0.94812</cdr:y>
    </cdr:to>
    <cdr:sp macro="" textlink="">
      <cdr:nvSpPr>
        <cdr:cNvPr id="20" name="TextBox 1">
          <a:extLst xmlns:a="http://schemas.openxmlformats.org/drawingml/2006/main">
            <a:ext uri="{FF2B5EF4-FFF2-40B4-BE49-F238E27FC236}">
              <a16:creationId xmlns:a16="http://schemas.microsoft.com/office/drawing/2014/main" id="{1C3F9CF3-54BF-0BD7-43CD-F6F60C0C7C33}"/>
            </a:ext>
          </a:extLst>
        </cdr:cNvPr>
        <cdr:cNvSpPr txBox="1"/>
      </cdr:nvSpPr>
      <cdr:spPr>
        <a:xfrm xmlns:a="http://schemas.openxmlformats.org/drawingml/2006/main">
          <a:off x="6391637" y="3986655"/>
          <a:ext cx="1553863" cy="55551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100"/>
            <a:t>Average</a:t>
          </a:r>
          <a:r>
            <a:rPr lang="en-GB" sz="1100" baseline="0"/>
            <a:t> dialogue / male character: </a:t>
          </a:r>
          <a:r>
            <a:rPr lang="en-GB" sz="1100" b="1" baseline="0"/>
            <a:t>11.71</a:t>
          </a:r>
          <a:endParaRPr lang="en-GB" sz="1100" b="1"/>
        </a:p>
      </cdr:txBody>
    </cdr:sp>
  </cdr:relSizeAnchor>
</c:userShapes>
</file>

<file path=xl/drawings/drawing3.xml><?xml version="1.0" encoding="utf-8"?>
<c:userShapes xmlns:c="http://schemas.openxmlformats.org/drawingml/2006/chart">
  <cdr:relSizeAnchor xmlns:cdr="http://schemas.openxmlformats.org/drawingml/2006/chartDrawing">
    <cdr:from>
      <cdr:x>0.20941</cdr:x>
      <cdr:y>0.26818</cdr:y>
    </cdr:from>
    <cdr:to>
      <cdr:x>0.44429</cdr:x>
      <cdr:y>0.38149</cdr:y>
    </cdr:to>
    <cdr:sp macro="" textlink="">
      <cdr:nvSpPr>
        <cdr:cNvPr id="2" name="TextBox 1">
          <a:extLst xmlns:a="http://schemas.openxmlformats.org/drawingml/2006/main">
            <a:ext uri="{FF2B5EF4-FFF2-40B4-BE49-F238E27FC236}">
              <a16:creationId xmlns:a16="http://schemas.microsoft.com/office/drawing/2014/main" id="{1793260F-5E2B-B3EA-B7D5-2D00B47DB657}"/>
            </a:ext>
          </a:extLst>
        </cdr:cNvPr>
        <cdr:cNvSpPr txBox="1"/>
      </cdr:nvSpPr>
      <cdr:spPr>
        <a:xfrm xmlns:a="http://schemas.openxmlformats.org/drawingml/2006/main">
          <a:off x="1861699" y="1202265"/>
          <a:ext cx="2088002" cy="50800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200" b="1">
              <a:solidFill>
                <a:schemeClr val="tx1">
                  <a:lumMod val="75000"/>
                  <a:lumOff val="25000"/>
                </a:schemeClr>
              </a:solidFill>
            </a:rPr>
            <a:t>Average Dialogue / Character: 15.44</a:t>
          </a:r>
        </a:p>
      </cdr:txBody>
    </cdr:sp>
  </cdr:relSizeAnchor>
  <cdr:relSizeAnchor xmlns:cdr="http://schemas.openxmlformats.org/drawingml/2006/chartDrawing">
    <cdr:from>
      <cdr:x>0.57628</cdr:x>
      <cdr:y>0.26818</cdr:y>
    </cdr:from>
    <cdr:to>
      <cdr:x>0.81857</cdr:x>
      <cdr:y>0.33975</cdr:y>
    </cdr:to>
    <cdr:sp macro="" textlink="">
      <cdr:nvSpPr>
        <cdr:cNvPr id="3" name="TextBox 1">
          <a:extLst xmlns:a="http://schemas.openxmlformats.org/drawingml/2006/main">
            <a:ext uri="{FF2B5EF4-FFF2-40B4-BE49-F238E27FC236}">
              <a16:creationId xmlns:a16="http://schemas.microsoft.com/office/drawing/2014/main" id="{8C554D5E-AA45-A8FD-4FF3-66BAEF0B9786}"/>
            </a:ext>
          </a:extLst>
        </cdr:cNvPr>
        <cdr:cNvSpPr txBox="1"/>
      </cdr:nvSpPr>
      <cdr:spPr>
        <a:xfrm xmlns:a="http://schemas.openxmlformats.org/drawingml/2006/main">
          <a:off x="5123117" y="1202266"/>
          <a:ext cx="2153983" cy="32088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a:solidFill>
                <a:schemeClr val="tx1">
                  <a:lumMod val="75000"/>
                  <a:lumOff val="25000"/>
                </a:schemeClr>
              </a:solidFill>
            </a:rPr>
            <a:t>Average Dialogue / Character: 11.89</a:t>
          </a:r>
        </a:p>
      </cdr:txBody>
    </cdr:sp>
  </cdr:relSizeAnchor>
</c:userShapes>
</file>

<file path=xl/drawings/drawing4.xml><?xml version="1.0" encoding="utf-8"?>
<c:userShapes xmlns:c="http://schemas.openxmlformats.org/drawingml/2006/chart">
  <cdr:relSizeAnchor xmlns:cdr="http://schemas.openxmlformats.org/drawingml/2006/chartDrawing">
    <cdr:from>
      <cdr:x>0.20788</cdr:x>
      <cdr:y>0.41322</cdr:y>
    </cdr:from>
    <cdr:to>
      <cdr:x>0.44276</cdr:x>
      <cdr:y>0.52653</cdr:y>
    </cdr:to>
    <cdr:sp macro="" textlink="">
      <cdr:nvSpPr>
        <cdr:cNvPr id="2" name="TextBox 1">
          <a:extLst xmlns:a="http://schemas.openxmlformats.org/drawingml/2006/main">
            <a:ext uri="{FF2B5EF4-FFF2-40B4-BE49-F238E27FC236}">
              <a16:creationId xmlns:a16="http://schemas.microsoft.com/office/drawing/2014/main" id="{1793260F-5E2B-B3EA-B7D5-2D00B47DB657}"/>
            </a:ext>
          </a:extLst>
        </cdr:cNvPr>
        <cdr:cNvSpPr txBox="1"/>
      </cdr:nvSpPr>
      <cdr:spPr>
        <a:xfrm xmlns:a="http://schemas.openxmlformats.org/drawingml/2006/main">
          <a:off x="1855201" y="1906387"/>
          <a:ext cx="2096160" cy="5227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200" b="0">
              <a:solidFill>
                <a:schemeClr val="tx1">
                  <a:lumMod val="75000"/>
                  <a:lumOff val="25000"/>
                </a:schemeClr>
              </a:solidFill>
            </a:rPr>
            <a:t>Average Dialogue / </a:t>
          </a:r>
          <a:br>
            <a:rPr lang="en-GB" sz="1200" b="0">
              <a:solidFill>
                <a:schemeClr val="tx1">
                  <a:lumMod val="75000"/>
                  <a:lumOff val="25000"/>
                </a:schemeClr>
              </a:solidFill>
            </a:rPr>
          </a:br>
          <a:r>
            <a:rPr lang="en-GB" sz="1200" b="0">
              <a:solidFill>
                <a:schemeClr val="tx1">
                  <a:lumMod val="75000"/>
                  <a:lumOff val="25000"/>
                </a:schemeClr>
              </a:solidFill>
            </a:rPr>
            <a:t>All 68 Characters: </a:t>
          </a:r>
          <a:r>
            <a:rPr lang="en-GB" sz="1200" b="1">
              <a:solidFill>
                <a:schemeClr val="tx1">
                  <a:lumMod val="75000"/>
                  <a:lumOff val="25000"/>
                </a:schemeClr>
              </a:solidFill>
            </a:rPr>
            <a:t>15.44</a:t>
          </a:r>
        </a:p>
      </cdr:txBody>
    </cdr:sp>
  </cdr:relSizeAnchor>
  <cdr:relSizeAnchor xmlns:cdr="http://schemas.openxmlformats.org/drawingml/2006/chartDrawing">
    <cdr:from>
      <cdr:x>0.57016</cdr:x>
      <cdr:y>0.41322</cdr:y>
    </cdr:from>
    <cdr:to>
      <cdr:x>0.81245</cdr:x>
      <cdr:y>0.48479</cdr:y>
    </cdr:to>
    <cdr:sp macro="" textlink="">
      <cdr:nvSpPr>
        <cdr:cNvPr id="3" name="TextBox 1">
          <a:extLst xmlns:a="http://schemas.openxmlformats.org/drawingml/2006/main">
            <a:ext uri="{FF2B5EF4-FFF2-40B4-BE49-F238E27FC236}">
              <a16:creationId xmlns:a16="http://schemas.microsoft.com/office/drawing/2014/main" id="{8C554D5E-AA45-A8FD-4FF3-66BAEF0B9786}"/>
            </a:ext>
          </a:extLst>
        </cdr:cNvPr>
        <cdr:cNvSpPr txBox="1"/>
      </cdr:nvSpPr>
      <cdr:spPr>
        <a:xfrm xmlns:a="http://schemas.openxmlformats.org/drawingml/2006/main">
          <a:off x="5088323" y="1906387"/>
          <a:ext cx="2162290" cy="33018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0">
              <a:solidFill>
                <a:schemeClr val="tx1">
                  <a:lumMod val="75000"/>
                  <a:lumOff val="25000"/>
                </a:schemeClr>
              </a:solidFill>
            </a:rPr>
            <a:t>Average Dialogue / </a:t>
          </a:r>
          <a:br>
            <a:rPr lang="en-GB" sz="1200" b="0">
              <a:solidFill>
                <a:schemeClr val="tx1">
                  <a:lumMod val="75000"/>
                  <a:lumOff val="25000"/>
                </a:schemeClr>
              </a:solidFill>
            </a:rPr>
          </a:br>
          <a:r>
            <a:rPr lang="en-GB" sz="1200" b="0">
              <a:solidFill>
                <a:schemeClr val="tx1">
                  <a:lumMod val="75000"/>
                  <a:lumOff val="25000"/>
                </a:schemeClr>
              </a:solidFill>
            </a:rPr>
            <a:t>All 71 Characters</a:t>
          </a:r>
          <a:r>
            <a:rPr lang="en-GB" sz="1200" b="1">
              <a:solidFill>
                <a:schemeClr val="tx1">
                  <a:lumMod val="75000"/>
                  <a:lumOff val="25000"/>
                </a:schemeClr>
              </a:solidFill>
            </a:rPr>
            <a:t>: 11.89</a:t>
          </a:r>
        </a:p>
      </cdr:txBody>
    </cdr:sp>
  </cdr:relSizeAnchor>
  <cdr:relSizeAnchor xmlns:cdr="http://schemas.openxmlformats.org/drawingml/2006/chartDrawing">
    <cdr:from>
      <cdr:x>0.22451</cdr:x>
      <cdr:y>0.26853</cdr:y>
    </cdr:from>
    <cdr:to>
      <cdr:x>0.42197</cdr:x>
      <cdr:y>0.32541</cdr:y>
    </cdr:to>
    <cdr:sp macro="" textlink="">
      <cdr:nvSpPr>
        <cdr:cNvPr id="4" name="TextBox 1">
          <a:extLst xmlns:a="http://schemas.openxmlformats.org/drawingml/2006/main">
            <a:ext uri="{FF2B5EF4-FFF2-40B4-BE49-F238E27FC236}">
              <a16:creationId xmlns:a16="http://schemas.microsoft.com/office/drawing/2014/main" id="{94857098-F54A-214E-6AD7-22E603C037F2}"/>
            </a:ext>
          </a:extLst>
        </cdr:cNvPr>
        <cdr:cNvSpPr txBox="1"/>
      </cdr:nvSpPr>
      <cdr:spPr>
        <a:xfrm xmlns:a="http://schemas.openxmlformats.org/drawingml/2006/main">
          <a:off x="2003596" y="1238865"/>
          <a:ext cx="1762232" cy="2624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0">
              <a:solidFill>
                <a:schemeClr val="tx1">
                  <a:lumMod val="75000"/>
                  <a:lumOff val="25000"/>
                </a:schemeClr>
              </a:solidFill>
            </a:rPr>
            <a:t>Average Dialogue / </a:t>
          </a:r>
          <a:br>
            <a:rPr lang="en-GB" sz="1200" b="0">
              <a:solidFill>
                <a:schemeClr val="tx1">
                  <a:lumMod val="75000"/>
                  <a:lumOff val="25000"/>
                </a:schemeClr>
              </a:solidFill>
            </a:rPr>
          </a:br>
          <a:r>
            <a:rPr lang="en-GB" sz="1200" b="0">
              <a:solidFill>
                <a:schemeClr val="tx1">
                  <a:lumMod val="75000"/>
                  <a:lumOff val="25000"/>
                </a:schemeClr>
              </a:solidFill>
            </a:rPr>
            <a:t>Top</a:t>
          </a:r>
          <a:r>
            <a:rPr lang="en-GB" sz="1200" b="0" baseline="0">
              <a:solidFill>
                <a:schemeClr val="tx1">
                  <a:lumMod val="75000"/>
                  <a:lumOff val="25000"/>
                </a:schemeClr>
              </a:solidFill>
            </a:rPr>
            <a:t> 15 </a:t>
          </a:r>
          <a:r>
            <a:rPr lang="en-GB" sz="1200" b="0">
              <a:solidFill>
                <a:schemeClr val="tx1">
                  <a:lumMod val="75000"/>
                  <a:lumOff val="25000"/>
                </a:schemeClr>
              </a:solidFill>
            </a:rPr>
            <a:t>Characters: </a:t>
          </a:r>
          <a:r>
            <a:rPr lang="en-GB" sz="1200" b="1">
              <a:solidFill>
                <a:schemeClr val="tx1">
                  <a:lumMod val="75000"/>
                  <a:lumOff val="25000"/>
                </a:schemeClr>
              </a:solidFill>
            </a:rPr>
            <a:t>57.33</a:t>
          </a:r>
        </a:p>
      </cdr:txBody>
    </cdr:sp>
  </cdr:relSizeAnchor>
  <cdr:relSizeAnchor xmlns:cdr="http://schemas.openxmlformats.org/drawingml/2006/chartDrawing">
    <cdr:from>
      <cdr:x>0.58716</cdr:x>
      <cdr:y>0.27149</cdr:y>
    </cdr:from>
    <cdr:to>
      <cdr:x>0.78462</cdr:x>
      <cdr:y>0.32837</cdr:y>
    </cdr:to>
    <cdr:sp macro="" textlink="">
      <cdr:nvSpPr>
        <cdr:cNvPr id="5" name="TextBox 1">
          <a:extLst xmlns:a="http://schemas.openxmlformats.org/drawingml/2006/main">
            <a:ext uri="{FF2B5EF4-FFF2-40B4-BE49-F238E27FC236}">
              <a16:creationId xmlns:a16="http://schemas.microsoft.com/office/drawing/2014/main" id="{94857098-F54A-214E-6AD7-22E603C037F2}"/>
            </a:ext>
          </a:extLst>
        </cdr:cNvPr>
        <cdr:cNvSpPr txBox="1"/>
      </cdr:nvSpPr>
      <cdr:spPr>
        <a:xfrm xmlns:a="http://schemas.openxmlformats.org/drawingml/2006/main">
          <a:off x="5240047" y="1252520"/>
          <a:ext cx="1762232" cy="2624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0">
              <a:solidFill>
                <a:schemeClr val="tx1">
                  <a:lumMod val="75000"/>
                  <a:lumOff val="25000"/>
                </a:schemeClr>
              </a:solidFill>
            </a:rPr>
            <a:t>Average Dialogue / </a:t>
          </a:r>
          <a:br>
            <a:rPr lang="en-GB" sz="1200" b="0">
              <a:solidFill>
                <a:schemeClr val="tx1">
                  <a:lumMod val="75000"/>
                  <a:lumOff val="25000"/>
                </a:schemeClr>
              </a:solidFill>
            </a:rPr>
          </a:br>
          <a:r>
            <a:rPr lang="en-GB" sz="1200" b="0">
              <a:solidFill>
                <a:schemeClr val="tx1">
                  <a:lumMod val="75000"/>
                  <a:lumOff val="25000"/>
                </a:schemeClr>
              </a:solidFill>
            </a:rPr>
            <a:t>Top</a:t>
          </a:r>
          <a:r>
            <a:rPr lang="en-GB" sz="1200" b="0" baseline="0">
              <a:solidFill>
                <a:schemeClr val="tx1">
                  <a:lumMod val="75000"/>
                  <a:lumOff val="25000"/>
                </a:schemeClr>
              </a:solidFill>
            </a:rPr>
            <a:t> 15 </a:t>
          </a:r>
          <a:r>
            <a:rPr lang="en-GB" sz="1200" b="0">
              <a:solidFill>
                <a:schemeClr val="tx1">
                  <a:lumMod val="75000"/>
                  <a:lumOff val="25000"/>
                </a:schemeClr>
              </a:solidFill>
            </a:rPr>
            <a:t>Characters: </a:t>
          </a:r>
          <a:r>
            <a:rPr lang="en-GB" sz="1200" b="1">
              <a:solidFill>
                <a:schemeClr val="tx1">
                  <a:lumMod val="75000"/>
                  <a:lumOff val="25000"/>
                </a:schemeClr>
              </a:solidFill>
            </a:rPr>
            <a:t>46.47</a:t>
          </a:r>
        </a:p>
      </cdr:txBody>
    </cdr:sp>
  </cdr:relSizeAnchor>
</c:userShapes>
</file>

<file path=xl/drawings/drawing5.xml><?xml version="1.0" encoding="utf-8"?>
<xdr:wsDr xmlns:xdr="http://schemas.openxmlformats.org/drawingml/2006/spreadsheetDrawing" xmlns:a="http://schemas.openxmlformats.org/drawingml/2006/main">
  <xdr:twoCellAnchor>
    <xdr:from>
      <xdr:col>12</xdr:col>
      <xdr:colOff>223520</xdr:colOff>
      <xdr:row>33</xdr:row>
      <xdr:rowOff>274320</xdr:rowOff>
    </xdr:from>
    <xdr:to>
      <xdr:col>17</xdr:col>
      <xdr:colOff>807178</xdr:colOff>
      <xdr:row>43</xdr:row>
      <xdr:rowOff>89657</xdr:rowOff>
    </xdr:to>
    <xdr:graphicFrame macro="">
      <xdr:nvGraphicFramePr>
        <xdr:cNvPr id="3" name="Chart 2">
          <a:extLst>
            <a:ext uri="{FF2B5EF4-FFF2-40B4-BE49-F238E27FC236}">
              <a16:creationId xmlns:a16="http://schemas.microsoft.com/office/drawing/2014/main" id="{F659F293-E716-F544-B5BA-A69001E8D6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103910</xdr:colOff>
      <xdr:row>45</xdr:row>
      <xdr:rowOff>11546</xdr:rowOff>
    </xdr:from>
    <xdr:to>
      <xdr:col>13</xdr:col>
      <xdr:colOff>840061</xdr:colOff>
      <xdr:row>60</xdr:row>
      <xdr:rowOff>155271</xdr:rowOff>
    </xdr:to>
    <xdr:graphicFrame macro="">
      <xdr:nvGraphicFramePr>
        <xdr:cNvPr id="4" name="Chart 3">
          <a:extLst>
            <a:ext uri="{FF2B5EF4-FFF2-40B4-BE49-F238E27FC236}">
              <a16:creationId xmlns:a16="http://schemas.microsoft.com/office/drawing/2014/main" id="{C00CD27C-25A7-184B-929D-A02F4D92FA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469900</xdr:colOff>
      <xdr:row>18</xdr:row>
      <xdr:rowOff>63500</xdr:rowOff>
    </xdr:from>
    <xdr:to>
      <xdr:col>13</xdr:col>
      <xdr:colOff>257857</xdr:colOff>
      <xdr:row>31</xdr:row>
      <xdr:rowOff>190686</xdr:rowOff>
    </xdr:to>
    <xdr:graphicFrame macro="">
      <xdr:nvGraphicFramePr>
        <xdr:cNvPr id="5" name="Chart 4">
          <a:extLst>
            <a:ext uri="{FF2B5EF4-FFF2-40B4-BE49-F238E27FC236}">
              <a16:creationId xmlns:a16="http://schemas.microsoft.com/office/drawing/2014/main" id="{0AF5DE52-F55C-EE48-9768-E972D49DD4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0.48747</cdr:x>
      <cdr:y>0.20712</cdr:y>
    </cdr:from>
    <cdr:to>
      <cdr:x>0.51843</cdr:x>
      <cdr:y>0.26213</cdr:y>
    </cdr:to>
    <cdr:cxnSp macro="">
      <cdr:nvCxnSpPr>
        <cdr:cNvPr id="3" name="Straight Connector 2">
          <a:extLst xmlns:a="http://schemas.openxmlformats.org/drawingml/2006/main">
            <a:ext uri="{FF2B5EF4-FFF2-40B4-BE49-F238E27FC236}">
              <a16:creationId xmlns:a16="http://schemas.microsoft.com/office/drawing/2014/main" id="{A36EE07D-9A56-CCD5-560E-CA5896EAEFFC}"/>
            </a:ext>
          </a:extLst>
        </cdr:cNvPr>
        <cdr:cNvCxnSpPr/>
      </cdr:nvCxnSpPr>
      <cdr:spPr>
        <a:xfrm xmlns:a="http://schemas.openxmlformats.org/drawingml/2006/main" flipH="1">
          <a:off x="2784375" y="590123"/>
          <a:ext cx="176877" cy="156756"/>
        </a:xfrm>
        <a:prstGeom xmlns:a="http://schemas.openxmlformats.org/drawingml/2006/main" prst="line">
          <a:avLst/>
        </a:prstGeom>
        <a:ln xmlns:a="http://schemas.openxmlformats.org/drawingml/2006/main" w="12700"/>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0.59279</cdr:x>
      <cdr:y>0.20661</cdr:y>
    </cdr:from>
    <cdr:to>
      <cdr:x>0.61757</cdr:x>
      <cdr:y>0.26213</cdr:y>
    </cdr:to>
    <cdr:cxnSp macro="">
      <cdr:nvCxnSpPr>
        <cdr:cNvPr id="4" name="Straight Connector 3">
          <a:extLst xmlns:a="http://schemas.openxmlformats.org/drawingml/2006/main">
            <a:ext uri="{FF2B5EF4-FFF2-40B4-BE49-F238E27FC236}">
              <a16:creationId xmlns:a16="http://schemas.microsoft.com/office/drawing/2014/main" id="{DE5F9C87-92CB-D195-445F-452CE73EF564}"/>
            </a:ext>
          </a:extLst>
        </cdr:cNvPr>
        <cdr:cNvCxnSpPr/>
      </cdr:nvCxnSpPr>
      <cdr:spPr>
        <a:xfrm xmlns:a="http://schemas.openxmlformats.org/drawingml/2006/main" flipH="1">
          <a:off x="3385954" y="588688"/>
          <a:ext cx="141555" cy="158191"/>
        </a:xfrm>
        <a:prstGeom xmlns:a="http://schemas.openxmlformats.org/drawingml/2006/main" prst="line">
          <a:avLst/>
        </a:prstGeom>
        <a:ln xmlns:a="http://schemas.openxmlformats.org/drawingml/2006/main" w="12700"/>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0.49332</cdr:x>
      <cdr:y>0.39372</cdr:y>
    </cdr:from>
    <cdr:to>
      <cdr:x>0.60277</cdr:x>
      <cdr:y>0.44851</cdr:y>
    </cdr:to>
    <cdr:cxnSp macro="">
      <cdr:nvCxnSpPr>
        <cdr:cNvPr id="6" name="Straight Connector 5">
          <a:extLst xmlns:a="http://schemas.openxmlformats.org/drawingml/2006/main">
            <a:ext uri="{FF2B5EF4-FFF2-40B4-BE49-F238E27FC236}">
              <a16:creationId xmlns:a16="http://schemas.microsoft.com/office/drawing/2014/main" id="{DE5F9C87-92CB-D195-445F-452CE73EF564}"/>
            </a:ext>
          </a:extLst>
        </cdr:cNvPr>
        <cdr:cNvCxnSpPr/>
      </cdr:nvCxnSpPr>
      <cdr:spPr>
        <a:xfrm xmlns:a="http://schemas.openxmlformats.org/drawingml/2006/main" flipH="1">
          <a:off x="2817796" y="1121787"/>
          <a:ext cx="625199" cy="156115"/>
        </a:xfrm>
        <a:prstGeom xmlns:a="http://schemas.openxmlformats.org/drawingml/2006/main" prst="line">
          <a:avLst/>
        </a:prstGeom>
        <a:ln xmlns:a="http://schemas.openxmlformats.org/drawingml/2006/main" w="12700"/>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0.57263</cdr:x>
      <cdr:y>0.39456</cdr:y>
    </cdr:from>
    <cdr:to>
      <cdr:x>0.70026</cdr:x>
      <cdr:y>0.44981</cdr:y>
    </cdr:to>
    <cdr:cxnSp macro="">
      <cdr:nvCxnSpPr>
        <cdr:cNvPr id="8" name="Straight Connector 7">
          <a:extLst xmlns:a="http://schemas.openxmlformats.org/drawingml/2006/main">
            <a:ext uri="{FF2B5EF4-FFF2-40B4-BE49-F238E27FC236}">
              <a16:creationId xmlns:a16="http://schemas.microsoft.com/office/drawing/2014/main" id="{DE5F9C87-92CB-D195-445F-452CE73EF564}"/>
            </a:ext>
          </a:extLst>
        </cdr:cNvPr>
        <cdr:cNvCxnSpPr/>
      </cdr:nvCxnSpPr>
      <cdr:spPr>
        <a:xfrm xmlns:a="http://schemas.openxmlformats.org/drawingml/2006/main" flipH="1">
          <a:off x="3270837" y="1124200"/>
          <a:ext cx="728999" cy="157416"/>
        </a:xfrm>
        <a:prstGeom xmlns:a="http://schemas.openxmlformats.org/drawingml/2006/main" prst="line">
          <a:avLst/>
        </a:prstGeom>
        <a:ln xmlns:a="http://schemas.openxmlformats.org/drawingml/2006/main" w="12700"/>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0.52146</cdr:x>
      <cdr:y>0.58343</cdr:y>
    </cdr:from>
    <cdr:to>
      <cdr:x>0.53818</cdr:x>
      <cdr:y>0.63749</cdr:y>
    </cdr:to>
    <cdr:cxnSp macro="">
      <cdr:nvCxnSpPr>
        <cdr:cNvPr id="10" name="Straight Connector 9">
          <a:extLst xmlns:a="http://schemas.openxmlformats.org/drawingml/2006/main">
            <a:ext uri="{FF2B5EF4-FFF2-40B4-BE49-F238E27FC236}">
              <a16:creationId xmlns:a16="http://schemas.microsoft.com/office/drawing/2014/main" id="{DE5F9C87-92CB-D195-445F-452CE73EF564}"/>
            </a:ext>
          </a:extLst>
        </cdr:cNvPr>
        <cdr:cNvCxnSpPr/>
      </cdr:nvCxnSpPr>
      <cdr:spPr>
        <a:xfrm xmlns:a="http://schemas.openxmlformats.org/drawingml/2006/main">
          <a:off x="2978560" y="1662314"/>
          <a:ext cx="95464" cy="154038"/>
        </a:xfrm>
        <a:prstGeom xmlns:a="http://schemas.openxmlformats.org/drawingml/2006/main" prst="line">
          <a:avLst/>
        </a:prstGeom>
        <a:ln xmlns:a="http://schemas.openxmlformats.org/drawingml/2006/main" w="12700"/>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0.57809</cdr:x>
      <cdr:y>0.58167</cdr:y>
    </cdr:from>
    <cdr:to>
      <cdr:x>0.60904</cdr:x>
      <cdr:y>0.63749</cdr:y>
    </cdr:to>
    <cdr:cxnSp macro="">
      <cdr:nvCxnSpPr>
        <cdr:cNvPr id="12" name="Straight Connector 11">
          <a:extLst xmlns:a="http://schemas.openxmlformats.org/drawingml/2006/main">
            <a:ext uri="{FF2B5EF4-FFF2-40B4-BE49-F238E27FC236}">
              <a16:creationId xmlns:a16="http://schemas.microsoft.com/office/drawing/2014/main" id="{DE5F9C87-92CB-D195-445F-452CE73EF564}"/>
            </a:ext>
          </a:extLst>
        </cdr:cNvPr>
        <cdr:cNvCxnSpPr/>
      </cdr:nvCxnSpPr>
      <cdr:spPr>
        <a:xfrm xmlns:a="http://schemas.openxmlformats.org/drawingml/2006/main">
          <a:off x="3302036" y="1657299"/>
          <a:ext cx="176754" cy="159053"/>
        </a:xfrm>
        <a:prstGeom xmlns:a="http://schemas.openxmlformats.org/drawingml/2006/main" prst="line">
          <a:avLst/>
        </a:prstGeom>
        <a:ln xmlns:a="http://schemas.openxmlformats.org/drawingml/2006/main" w="12700"/>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0.39138</cdr:x>
      <cdr:y>0.77138</cdr:y>
    </cdr:from>
    <cdr:to>
      <cdr:x>0.56093</cdr:x>
      <cdr:y>0.82777</cdr:y>
    </cdr:to>
    <cdr:cxnSp macro="">
      <cdr:nvCxnSpPr>
        <cdr:cNvPr id="15" name="Straight Connector 14">
          <a:extLst xmlns:a="http://schemas.openxmlformats.org/drawingml/2006/main">
            <a:ext uri="{FF2B5EF4-FFF2-40B4-BE49-F238E27FC236}">
              <a16:creationId xmlns:a16="http://schemas.microsoft.com/office/drawing/2014/main" id="{DE5F9C87-92CB-D195-445F-452CE73EF564}"/>
            </a:ext>
          </a:extLst>
        </cdr:cNvPr>
        <cdr:cNvCxnSpPr/>
      </cdr:nvCxnSpPr>
      <cdr:spPr>
        <a:xfrm xmlns:a="http://schemas.openxmlformats.org/drawingml/2006/main">
          <a:off x="2235560" y="2197827"/>
          <a:ext cx="968435" cy="160689"/>
        </a:xfrm>
        <a:prstGeom xmlns:a="http://schemas.openxmlformats.org/drawingml/2006/main" prst="line">
          <a:avLst/>
        </a:prstGeom>
        <a:ln xmlns:a="http://schemas.openxmlformats.org/drawingml/2006/main" w="12700"/>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0.50061</cdr:x>
      <cdr:y>0.76963</cdr:y>
    </cdr:from>
    <cdr:to>
      <cdr:x>0.65</cdr:x>
      <cdr:y>0.82517</cdr:y>
    </cdr:to>
    <cdr:cxnSp macro="">
      <cdr:nvCxnSpPr>
        <cdr:cNvPr id="17" name="Straight Connector 16">
          <a:extLst xmlns:a="http://schemas.openxmlformats.org/drawingml/2006/main">
            <a:ext uri="{FF2B5EF4-FFF2-40B4-BE49-F238E27FC236}">
              <a16:creationId xmlns:a16="http://schemas.microsoft.com/office/drawing/2014/main" id="{DE5F9C87-92CB-D195-445F-452CE73EF564}"/>
            </a:ext>
          </a:extLst>
        </cdr:cNvPr>
        <cdr:cNvCxnSpPr/>
      </cdr:nvCxnSpPr>
      <cdr:spPr>
        <a:xfrm xmlns:a="http://schemas.openxmlformats.org/drawingml/2006/main">
          <a:off x="2859444" y="2192840"/>
          <a:ext cx="853294" cy="158249"/>
        </a:xfrm>
        <a:prstGeom xmlns:a="http://schemas.openxmlformats.org/drawingml/2006/main" prst="line">
          <a:avLst/>
        </a:prstGeom>
        <a:ln xmlns:a="http://schemas.openxmlformats.org/drawingml/2006/main" w="12700"/>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7.xml><?xml version="1.0" encoding="utf-8"?>
<c:userShapes xmlns:c="http://schemas.openxmlformats.org/drawingml/2006/chart">
  <cdr:relSizeAnchor xmlns:cdr="http://schemas.openxmlformats.org/drawingml/2006/chartDrawing">
    <cdr:from>
      <cdr:x>0.42543</cdr:x>
      <cdr:y>0.21474</cdr:y>
    </cdr:from>
    <cdr:to>
      <cdr:x>0.52703</cdr:x>
      <cdr:y>0.26743</cdr:y>
    </cdr:to>
    <cdr:cxnSp macro="">
      <cdr:nvCxnSpPr>
        <cdr:cNvPr id="3" name="Straight Connector 2">
          <a:extLst xmlns:a="http://schemas.openxmlformats.org/drawingml/2006/main">
            <a:ext uri="{FF2B5EF4-FFF2-40B4-BE49-F238E27FC236}">
              <a16:creationId xmlns:a16="http://schemas.microsoft.com/office/drawing/2014/main" id="{B6BC49E2-AAAB-475D-3A9C-A56429714B2E}"/>
            </a:ext>
          </a:extLst>
        </cdr:cNvPr>
        <cdr:cNvCxnSpPr/>
      </cdr:nvCxnSpPr>
      <cdr:spPr>
        <a:xfrm xmlns:a="http://schemas.openxmlformats.org/drawingml/2006/main">
          <a:off x="2415708" y="689678"/>
          <a:ext cx="576899" cy="169226"/>
        </a:xfrm>
        <a:prstGeom xmlns:a="http://schemas.openxmlformats.org/drawingml/2006/main" prst="line">
          <a:avLst/>
        </a:prstGeom>
        <a:ln xmlns:a="http://schemas.openxmlformats.org/drawingml/2006/main" w="12700"/>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0.54943</cdr:x>
      <cdr:y>0.21322</cdr:y>
    </cdr:from>
    <cdr:to>
      <cdr:x>0.61499</cdr:x>
      <cdr:y>0.26595</cdr:y>
    </cdr:to>
    <cdr:cxnSp macro="">
      <cdr:nvCxnSpPr>
        <cdr:cNvPr id="4" name="Straight Connector 3">
          <a:extLst xmlns:a="http://schemas.openxmlformats.org/drawingml/2006/main">
            <a:ext uri="{FF2B5EF4-FFF2-40B4-BE49-F238E27FC236}">
              <a16:creationId xmlns:a16="http://schemas.microsoft.com/office/drawing/2014/main" id="{A0FF5998-9E1B-1963-59AE-FEA294F4DBD8}"/>
            </a:ext>
          </a:extLst>
        </cdr:cNvPr>
        <cdr:cNvCxnSpPr/>
      </cdr:nvCxnSpPr>
      <cdr:spPr>
        <a:xfrm xmlns:a="http://schemas.openxmlformats.org/drawingml/2006/main">
          <a:off x="3119798" y="684799"/>
          <a:ext cx="372247" cy="169348"/>
        </a:xfrm>
        <a:prstGeom xmlns:a="http://schemas.openxmlformats.org/drawingml/2006/main" prst="line">
          <a:avLst/>
        </a:prstGeom>
        <a:ln xmlns:a="http://schemas.openxmlformats.org/drawingml/2006/main" w="12700"/>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0.45918</cdr:x>
      <cdr:y>0.40523</cdr:y>
    </cdr:from>
    <cdr:to>
      <cdr:x>0.46748</cdr:x>
      <cdr:y>0.45848</cdr:y>
    </cdr:to>
    <cdr:cxnSp macro="">
      <cdr:nvCxnSpPr>
        <cdr:cNvPr id="6" name="Straight Connector 5">
          <a:extLst xmlns:a="http://schemas.openxmlformats.org/drawingml/2006/main">
            <a:ext uri="{FF2B5EF4-FFF2-40B4-BE49-F238E27FC236}">
              <a16:creationId xmlns:a16="http://schemas.microsoft.com/office/drawing/2014/main" id="{A0FF5998-9E1B-1963-59AE-FEA294F4DBD8}"/>
            </a:ext>
          </a:extLst>
        </cdr:cNvPr>
        <cdr:cNvCxnSpPr/>
      </cdr:nvCxnSpPr>
      <cdr:spPr>
        <a:xfrm xmlns:a="http://schemas.openxmlformats.org/drawingml/2006/main" flipH="1">
          <a:off x="2607326" y="1301478"/>
          <a:ext cx="47137" cy="171021"/>
        </a:xfrm>
        <a:prstGeom xmlns:a="http://schemas.openxmlformats.org/drawingml/2006/main" prst="line">
          <a:avLst/>
        </a:prstGeom>
        <a:ln xmlns:a="http://schemas.openxmlformats.org/drawingml/2006/main" w="12700"/>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0.5664</cdr:x>
      <cdr:y>0.40347</cdr:y>
    </cdr:from>
    <cdr:to>
      <cdr:x>0.56817</cdr:x>
      <cdr:y>0.457</cdr:y>
    </cdr:to>
    <cdr:cxnSp macro="">
      <cdr:nvCxnSpPr>
        <cdr:cNvPr id="8" name="Straight Connector 7">
          <a:extLst xmlns:a="http://schemas.openxmlformats.org/drawingml/2006/main">
            <a:ext uri="{FF2B5EF4-FFF2-40B4-BE49-F238E27FC236}">
              <a16:creationId xmlns:a16="http://schemas.microsoft.com/office/drawing/2014/main" id="{A0FF5998-9E1B-1963-59AE-FEA294F4DBD8}"/>
            </a:ext>
          </a:extLst>
        </cdr:cNvPr>
        <cdr:cNvCxnSpPr/>
      </cdr:nvCxnSpPr>
      <cdr:spPr>
        <a:xfrm xmlns:a="http://schemas.openxmlformats.org/drawingml/2006/main" flipH="1">
          <a:off x="3216165" y="1295826"/>
          <a:ext cx="10048" cy="171917"/>
        </a:xfrm>
        <a:prstGeom xmlns:a="http://schemas.openxmlformats.org/drawingml/2006/main" prst="line">
          <a:avLst/>
        </a:prstGeom>
        <a:ln xmlns:a="http://schemas.openxmlformats.org/drawingml/2006/main" w="12700"/>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0.41813</cdr:x>
      <cdr:y>0.59347</cdr:y>
    </cdr:from>
    <cdr:to>
      <cdr:x>0.43794</cdr:x>
      <cdr:y>0.64953</cdr:y>
    </cdr:to>
    <cdr:cxnSp macro="">
      <cdr:nvCxnSpPr>
        <cdr:cNvPr id="10" name="Straight Connector 9">
          <a:extLst xmlns:a="http://schemas.openxmlformats.org/drawingml/2006/main">
            <a:ext uri="{FF2B5EF4-FFF2-40B4-BE49-F238E27FC236}">
              <a16:creationId xmlns:a16="http://schemas.microsoft.com/office/drawing/2014/main" id="{A0FF5998-9E1B-1963-59AE-FEA294F4DBD8}"/>
            </a:ext>
          </a:extLst>
        </cdr:cNvPr>
        <cdr:cNvCxnSpPr/>
      </cdr:nvCxnSpPr>
      <cdr:spPr>
        <a:xfrm xmlns:a="http://schemas.openxmlformats.org/drawingml/2006/main" flipH="1">
          <a:off x="2374255" y="1906046"/>
          <a:ext cx="112441" cy="180049"/>
        </a:xfrm>
        <a:prstGeom xmlns:a="http://schemas.openxmlformats.org/drawingml/2006/main" prst="line">
          <a:avLst/>
        </a:prstGeom>
        <a:ln xmlns:a="http://schemas.openxmlformats.org/drawingml/2006/main" w="12700"/>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0.51949</cdr:x>
      <cdr:y>0.59372</cdr:y>
    </cdr:from>
    <cdr:to>
      <cdr:x>0.53673</cdr:x>
      <cdr:y>0.64805</cdr:y>
    </cdr:to>
    <cdr:cxnSp macro="">
      <cdr:nvCxnSpPr>
        <cdr:cNvPr id="14" name="Straight Connector 13">
          <a:extLst xmlns:a="http://schemas.openxmlformats.org/drawingml/2006/main">
            <a:ext uri="{FF2B5EF4-FFF2-40B4-BE49-F238E27FC236}">
              <a16:creationId xmlns:a16="http://schemas.microsoft.com/office/drawing/2014/main" id="{A0FF5998-9E1B-1963-59AE-FEA294F4DBD8}"/>
            </a:ext>
          </a:extLst>
        </cdr:cNvPr>
        <cdr:cNvCxnSpPr/>
      </cdr:nvCxnSpPr>
      <cdr:spPr>
        <a:xfrm xmlns:a="http://schemas.openxmlformats.org/drawingml/2006/main" flipH="1">
          <a:off x="2949798" y="1906852"/>
          <a:ext cx="97892" cy="174486"/>
        </a:xfrm>
        <a:prstGeom xmlns:a="http://schemas.openxmlformats.org/drawingml/2006/main" prst="line">
          <a:avLst/>
        </a:prstGeom>
        <a:ln xmlns:a="http://schemas.openxmlformats.org/drawingml/2006/main" w="12700"/>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0.39417</cdr:x>
      <cdr:y>0.78877</cdr:y>
    </cdr:from>
    <cdr:to>
      <cdr:x>0.68117</cdr:x>
      <cdr:y>0.84058</cdr:y>
    </cdr:to>
    <cdr:cxnSp macro="">
      <cdr:nvCxnSpPr>
        <cdr:cNvPr id="17" name="Straight Connector 16">
          <a:extLst xmlns:a="http://schemas.openxmlformats.org/drawingml/2006/main">
            <a:ext uri="{FF2B5EF4-FFF2-40B4-BE49-F238E27FC236}">
              <a16:creationId xmlns:a16="http://schemas.microsoft.com/office/drawing/2014/main" id="{A0FF5998-9E1B-1963-59AE-FEA294F4DBD8}"/>
            </a:ext>
          </a:extLst>
        </cdr:cNvPr>
        <cdr:cNvCxnSpPr/>
      </cdr:nvCxnSpPr>
      <cdr:spPr>
        <a:xfrm xmlns:a="http://schemas.openxmlformats.org/drawingml/2006/main">
          <a:off x="2238386" y="2531805"/>
          <a:ext cx="1629804" cy="166302"/>
        </a:xfrm>
        <a:prstGeom xmlns:a="http://schemas.openxmlformats.org/drawingml/2006/main" prst="line">
          <a:avLst/>
        </a:prstGeom>
        <a:ln xmlns:a="http://schemas.openxmlformats.org/drawingml/2006/main" w="12700"/>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0.45247</cdr:x>
      <cdr:y>0.78369</cdr:y>
    </cdr:from>
    <cdr:to>
      <cdr:x>0.7671</cdr:x>
      <cdr:y>0.83783</cdr:y>
    </cdr:to>
    <cdr:cxnSp macro="">
      <cdr:nvCxnSpPr>
        <cdr:cNvPr id="22" name="Straight Connector 21">
          <a:extLst xmlns:a="http://schemas.openxmlformats.org/drawingml/2006/main">
            <a:ext uri="{FF2B5EF4-FFF2-40B4-BE49-F238E27FC236}">
              <a16:creationId xmlns:a16="http://schemas.microsoft.com/office/drawing/2014/main" id="{A0FF5998-9E1B-1963-59AE-FEA294F4DBD8}"/>
            </a:ext>
          </a:extLst>
        </cdr:cNvPr>
        <cdr:cNvCxnSpPr/>
      </cdr:nvCxnSpPr>
      <cdr:spPr>
        <a:xfrm xmlns:a="http://schemas.openxmlformats.org/drawingml/2006/main">
          <a:off x="2569456" y="2515506"/>
          <a:ext cx="1786714" cy="173792"/>
        </a:xfrm>
        <a:prstGeom xmlns:a="http://schemas.openxmlformats.org/drawingml/2006/main" prst="line">
          <a:avLst/>
        </a:prstGeom>
        <a:ln xmlns:a="http://schemas.openxmlformats.org/drawingml/2006/main" w="12700"/>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ars_2006_excel" connectionId="1" xr16:uid="{4805457A-D238-F545-91DB-B600793B99C7}"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Cars_2017_excel" connectionId="2" xr16:uid="{8CEECD5C-F45F-294F-B90B-432BC5AFBB0F}" autoFormatId="16" applyNumberFormats="0" applyBorderFormats="0" applyFontFormats="1" applyPatternFormats="1" applyAlignmentFormats="0" applyWidthHeightFormats="0"/>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273ACD-A72A-3240-A416-F1AEBD0A3545}" name="Table25" displayName="Table25" ref="F89:G110" totalsRowShown="0" headerRowDxfId="7" dataDxfId="6">
  <autoFilter ref="F89:G110" xr:uid="{E0273ACD-A72A-3240-A416-F1AEBD0A3545}"/>
  <tableColumns count="2">
    <tableColumn id="1" xr3:uid="{01147B56-52BF-C54F-9E6E-0E12B5E91413}" name="Scene" dataDxfId="5"/>
    <tableColumn id="2" xr3:uid="{68E838C0-2E8B-444F-8BD9-38E554D97446}" name="Distinct Count of Character"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238B036-3647-2D41-9570-060302D096AC}" name="Table364" displayName="Table364" ref="B89:C120" totalsRowShown="0" headerRowDxfId="3" dataDxfId="2">
  <autoFilter ref="B89:C120" xr:uid="{F238B036-3647-2D41-9570-060302D096AC}"/>
  <tableColumns count="2">
    <tableColumn id="1" xr3:uid="{6A8F7FC2-8C7F-624C-AC9A-3108929BD16A}" name="Scene" dataDxfId="1"/>
    <tableColumn id="2" xr3:uid="{1B25F186-A083-D84F-BB92-AC0EBE9236A0}" name="Distinct Count of Characte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B6070-2DDE-2A4B-96C6-ED965FABE2E3}">
  <dimension ref="A1:C1233"/>
  <sheetViews>
    <sheetView workbookViewId="0">
      <selection activeCell="D12" sqref="D12"/>
    </sheetView>
  </sheetViews>
  <sheetFormatPr baseColWidth="10" defaultRowHeight="16" x14ac:dyDescent="0.2"/>
  <cols>
    <col min="1" max="1" width="19.6640625" style="4" customWidth="1"/>
    <col min="2" max="2" width="36" style="11" bestFit="1" customWidth="1"/>
    <col min="3" max="3" width="80.6640625" style="6" bestFit="1" customWidth="1"/>
    <col min="4" max="4" width="80.6640625" bestFit="1" customWidth="1"/>
  </cols>
  <sheetData>
    <row r="1" spans="1:3" ht="29" customHeight="1" thickBot="1" x14ac:dyDescent="0.25">
      <c r="A1" s="2" t="s">
        <v>0</v>
      </c>
      <c r="B1" s="1" t="s">
        <v>1</v>
      </c>
      <c r="C1" s="3" t="s">
        <v>2</v>
      </c>
    </row>
    <row r="2" spans="1:3" ht="17" x14ac:dyDescent="0.2">
      <c r="A2" s="4" t="s">
        <v>2297</v>
      </c>
      <c r="C2" s="5" t="s">
        <v>3</v>
      </c>
    </row>
    <row r="3" spans="1:3" ht="17" x14ac:dyDescent="0.2">
      <c r="A3" s="4" t="s">
        <v>2297</v>
      </c>
      <c r="B3" s="12" t="s">
        <v>4</v>
      </c>
      <c r="C3" s="5" t="s">
        <v>5</v>
      </c>
    </row>
    <row r="4" spans="1:3" ht="34" x14ac:dyDescent="0.2">
      <c r="A4" s="4" t="s">
        <v>2297</v>
      </c>
      <c r="C4" s="5" t="s">
        <v>6</v>
      </c>
    </row>
    <row r="5" spans="1:3" ht="17" x14ac:dyDescent="0.2">
      <c r="A5" s="4" t="s">
        <v>2297</v>
      </c>
      <c r="B5" s="12" t="s">
        <v>4</v>
      </c>
      <c r="C5" s="5" t="s">
        <v>7</v>
      </c>
    </row>
    <row r="6" spans="1:3" ht="34" x14ac:dyDescent="0.2">
      <c r="A6" s="4" t="s">
        <v>2297</v>
      </c>
      <c r="C6" s="5" t="s">
        <v>8</v>
      </c>
    </row>
    <row r="7" spans="1:3" ht="34" x14ac:dyDescent="0.2">
      <c r="A7" s="4" t="s">
        <v>2297</v>
      </c>
      <c r="B7" s="12" t="s">
        <v>4</v>
      </c>
      <c r="C7" s="5" t="s">
        <v>9</v>
      </c>
    </row>
    <row r="8" spans="1:3" ht="34" x14ac:dyDescent="0.2">
      <c r="A8" s="4" t="s">
        <v>2297</v>
      </c>
      <c r="C8" s="5" t="s">
        <v>10</v>
      </c>
    </row>
    <row r="9" spans="1:3" ht="17" x14ac:dyDescent="0.2">
      <c r="A9" s="4" t="s">
        <v>2297</v>
      </c>
      <c r="B9" s="12" t="s">
        <v>4</v>
      </c>
      <c r="C9" s="5" t="s">
        <v>11</v>
      </c>
    </row>
    <row r="10" spans="1:3" ht="17" x14ac:dyDescent="0.2">
      <c r="A10" s="4" t="s">
        <v>2297</v>
      </c>
      <c r="B10" s="12" t="s">
        <v>12</v>
      </c>
      <c r="C10" s="5" t="s">
        <v>13</v>
      </c>
    </row>
    <row r="11" spans="1:3" ht="17" x14ac:dyDescent="0.2">
      <c r="A11" s="4" t="s">
        <v>2297</v>
      </c>
      <c r="B11" s="12" t="s">
        <v>4</v>
      </c>
      <c r="C11" s="5" t="s">
        <v>14</v>
      </c>
    </row>
    <row r="12" spans="1:3" ht="85" x14ac:dyDescent="0.2">
      <c r="A12" s="4" t="s">
        <v>2297</v>
      </c>
      <c r="C12" s="5" t="s">
        <v>15</v>
      </c>
    </row>
    <row r="13" spans="1:3" ht="17" x14ac:dyDescent="0.2">
      <c r="A13" s="4" t="s">
        <v>2297</v>
      </c>
      <c r="B13" s="12" t="s">
        <v>4</v>
      </c>
      <c r="C13" s="5" t="s">
        <v>16</v>
      </c>
    </row>
    <row r="14" spans="1:3" ht="102" x14ac:dyDescent="0.2">
      <c r="A14" s="4" t="s">
        <v>2297</v>
      </c>
      <c r="C14" s="5" t="s">
        <v>17</v>
      </c>
    </row>
    <row r="15" spans="1:3" ht="17" x14ac:dyDescent="0.2">
      <c r="A15" s="4" t="s">
        <v>2297</v>
      </c>
      <c r="B15" s="12" t="s">
        <v>18</v>
      </c>
      <c r="C15" s="5" t="s">
        <v>19</v>
      </c>
    </row>
    <row r="16" spans="1:3" ht="34" x14ac:dyDescent="0.2">
      <c r="A16" s="4" t="s">
        <v>2297</v>
      </c>
      <c r="C16" s="5" t="s">
        <v>20</v>
      </c>
    </row>
    <row r="17" spans="1:3" ht="17" x14ac:dyDescent="0.2">
      <c r="A17" s="4" t="s">
        <v>2297</v>
      </c>
      <c r="B17" s="12" t="s">
        <v>21</v>
      </c>
      <c r="C17" s="5" t="s">
        <v>22</v>
      </c>
    </row>
    <row r="18" spans="1:3" ht="17" x14ac:dyDescent="0.2">
      <c r="A18" s="4" t="s">
        <v>2297</v>
      </c>
      <c r="B18" s="12" t="s">
        <v>23</v>
      </c>
      <c r="C18" s="5" t="s">
        <v>24</v>
      </c>
    </row>
    <row r="19" spans="1:3" ht="119" x14ac:dyDescent="0.2">
      <c r="A19" s="4" t="s">
        <v>2297</v>
      </c>
      <c r="C19" s="5" t="s">
        <v>25</v>
      </c>
    </row>
    <row r="20" spans="1:3" ht="34" x14ac:dyDescent="0.2">
      <c r="A20" s="4" t="s">
        <v>2297</v>
      </c>
      <c r="C20" s="5" t="s">
        <v>26</v>
      </c>
    </row>
    <row r="21" spans="1:3" ht="34" x14ac:dyDescent="0.2">
      <c r="A21" s="4" t="s">
        <v>2297</v>
      </c>
      <c r="B21" s="12" t="s">
        <v>27</v>
      </c>
      <c r="C21" s="5" t="s">
        <v>28</v>
      </c>
    </row>
    <row r="22" spans="1:3" ht="34" x14ac:dyDescent="0.2">
      <c r="A22" s="4" t="s">
        <v>2297</v>
      </c>
      <c r="B22" s="12" t="s">
        <v>29</v>
      </c>
      <c r="C22" s="5" t="s">
        <v>30</v>
      </c>
    </row>
    <row r="23" spans="1:3" ht="51" x14ac:dyDescent="0.2">
      <c r="A23" s="4" t="s">
        <v>2297</v>
      </c>
      <c r="B23" s="12" t="s">
        <v>27</v>
      </c>
      <c r="C23" s="5" t="s">
        <v>31</v>
      </c>
    </row>
    <row r="24" spans="1:3" ht="68" x14ac:dyDescent="0.2">
      <c r="A24" s="4" t="s">
        <v>2297</v>
      </c>
      <c r="C24" s="5" t="s">
        <v>32</v>
      </c>
    </row>
    <row r="25" spans="1:3" ht="17" x14ac:dyDescent="0.2">
      <c r="A25" s="4" t="s">
        <v>2297</v>
      </c>
      <c r="B25" s="12" t="s">
        <v>29</v>
      </c>
      <c r="C25" s="5" t="s">
        <v>33</v>
      </c>
    </row>
    <row r="26" spans="1:3" ht="34" x14ac:dyDescent="0.2">
      <c r="A26" s="4" t="s">
        <v>2297</v>
      </c>
      <c r="B26" s="12" t="s">
        <v>27</v>
      </c>
      <c r="C26" s="5" t="s">
        <v>34</v>
      </c>
    </row>
    <row r="27" spans="1:3" ht="85" x14ac:dyDescent="0.2">
      <c r="A27" s="4" t="s">
        <v>2297</v>
      </c>
      <c r="C27" s="5" t="s">
        <v>35</v>
      </c>
    </row>
    <row r="28" spans="1:3" ht="34" x14ac:dyDescent="0.2">
      <c r="A28" s="4" t="s">
        <v>2297</v>
      </c>
      <c r="B28" s="12" t="s">
        <v>29</v>
      </c>
      <c r="C28" s="5" t="s">
        <v>36</v>
      </c>
    </row>
    <row r="29" spans="1:3" ht="34" x14ac:dyDescent="0.2">
      <c r="A29" s="4" t="s">
        <v>2297</v>
      </c>
      <c r="B29" s="12" t="s">
        <v>27</v>
      </c>
      <c r="C29" s="5" t="s">
        <v>37</v>
      </c>
    </row>
    <row r="30" spans="1:3" ht="68" x14ac:dyDescent="0.2">
      <c r="A30" s="4" t="s">
        <v>2297</v>
      </c>
      <c r="C30" s="5" t="s">
        <v>38</v>
      </c>
    </row>
    <row r="31" spans="1:3" ht="17" x14ac:dyDescent="0.2">
      <c r="A31" s="4" t="s">
        <v>2297</v>
      </c>
      <c r="B31" s="12" t="s">
        <v>29</v>
      </c>
      <c r="C31" s="5" t="s">
        <v>39</v>
      </c>
    </row>
    <row r="32" spans="1:3" ht="17" x14ac:dyDescent="0.2">
      <c r="A32" s="4" t="s">
        <v>2297</v>
      </c>
      <c r="B32" s="12" t="s">
        <v>27</v>
      </c>
      <c r="C32" s="5" t="s">
        <v>40</v>
      </c>
    </row>
    <row r="33" spans="1:3" ht="34" x14ac:dyDescent="0.2">
      <c r="A33" s="4" t="s">
        <v>2297</v>
      </c>
      <c r="C33" s="5" t="s">
        <v>41</v>
      </c>
    </row>
    <row r="34" spans="1:3" ht="17" x14ac:dyDescent="0.2">
      <c r="A34" s="4" t="s">
        <v>2297</v>
      </c>
      <c r="B34" s="12" t="s">
        <v>42</v>
      </c>
      <c r="C34" s="5" t="s">
        <v>43</v>
      </c>
    </row>
    <row r="35" spans="1:3" ht="34" x14ac:dyDescent="0.2">
      <c r="A35" s="4" t="s">
        <v>2297</v>
      </c>
      <c r="C35" s="5" t="s">
        <v>44</v>
      </c>
    </row>
    <row r="36" spans="1:3" ht="17" x14ac:dyDescent="0.2">
      <c r="A36" s="4" t="s">
        <v>2297</v>
      </c>
      <c r="B36" s="12" t="s">
        <v>21</v>
      </c>
      <c r="C36" s="5" t="s">
        <v>45</v>
      </c>
    </row>
    <row r="37" spans="1:3" ht="17" x14ac:dyDescent="0.2">
      <c r="A37" s="4" t="s">
        <v>2297</v>
      </c>
      <c r="B37" s="12" t="s">
        <v>42</v>
      </c>
      <c r="C37" s="5" t="s">
        <v>46</v>
      </c>
    </row>
    <row r="38" spans="1:3" ht="17" x14ac:dyDescent="0.2">
      <c r="A38" s="4" t="s">
        <v>2297</v>
      </c>
      <c r="B38" s="12" t="s">
        <v>21</v>
      </c>
      <c r="C38" s="5" t="s">
        <v>47</v>
      </c>
    </row>
    <row r="39" spans="1:3" ht="34" x14ac:dyDescent="0.2">
      <c r="A39" s="4" t="s">
        <v>2297</v>
      </c>
      <c r="B39" s="12" t="s">
        <v>48</v>
      </c>
      <c r="C39" s="5" t="s">
        <v>49</v>
      </c>
    </row>
    <row r="40" spans="1:3" ht="34" x14ac:dyDescent="0.2">
      <c r="A40" s="4" t="s">
        <v>2297</v>
      </c>
      <c r="B40" s="12" t="s">
        <v>42</v>
      </c>
      <c r="C40" s="5" t="s">
        <v>50</v>
      </c>
    </row>
    <row r="41" spans="1:3" ht="17" x14ac:dyDescent="0.2">
      <c r="A41" s="4" t="s">
        <v>2297</v>
      </c>
      <c r="B41" s="12" t="s">
        <v>29</v>
      </c>
      <c r="C41" s="5" t="s">
        <v>51</v>
      </c>
    </row>
    <row r="42" spans="1:3" ht="17" x14ac:dyDescent="0.2">
      <c r="A42" s="4" t="s">
        <v>2297</v>
      </c>
      <c r="B42" s="12" t="s">
        <v>42</v>
      </c>
      <c r="C42" s="5" t="s">
        <v>52</v>
      </c>
    </row>
    <row r="43" spans="1:3" ht="17" x14ac:dyDescent="0.2">
      <c r="A43" s="4" t="s">
        <v>2297</v>
      </c>
      <c r="B43" s="12" t="s">
        <v>27</v>
      </c>
      <c r="C43" s="5" t="s">
        <v>53</v>
      </c>
    </row>
    <row r="44" spans="1:3" ht="102" x14ac:dyDescent="0.2">
      <c r="A44" s="4" t="s">
        <v>2297</v>
      </c>
      <c r="B44" s="12" t="s">
        <v>54</v>
      </c>
      <c r="C44" s="5" t="s">
        <v>55</v>
      </c>
    </row>
    <row r="45" spans="1:3" ht="17" x14ac:dyDescent="0.2">
      <c r="A45" s="4" t="s">
        <v>2297</v>
      </c>
      <c r="B45" s="12" t="s">
        <v>27</v>
      </c>
      <c r="C45" s="5" t="s">
        <v>56</v>
      </c>
    </row>
    <row r="46" spans="1:3" ht="17" x14ac:dyDescent="0.2">
      <c r="A46" s="4" t="s">
        <v>2297</v>
      </c>
      <c r="B46" s="12" t="s">
        <v>29</v>
      </c>
      <c r="C46" s="5" t="s">
        <v>57</v>
      </c>
    </row>
    <row r="47" spans="1:3" ht="68" x14ac:dyDescent="0.2">
      <c r="A47" s="4" t="s">
        <v>2297</v>
      </c>
      <c r="C47" s="5" t="s">
        <v>58</v>
      </c>
    </row>
    <row r="48" spans="1:3" ht="17" x14ac:dyDescent="0.2">
      <c r="A48" s="4" t="s">
        <v>2297</v>
      </c>
      <c r="B48" s="12" t="s">
        <v>59</v>
      </c>
      <c r="C48" s="5" t="s">
        <v>60</v>
      </c>
    </row>
    <row r="49" spans="1:3" ht="17" x14ac:dyDescent="0.2">
      <c r="A49" s="4" t="s">
        <v>2297</v>
      </c>
      <c r="C49" s="5" t="s">
        <v>61</v>
      </c>
    </row>
    <row r="50" spans="1:3" ht="17" x14ac:dyDescent="0.2">
      <c r="A50" s="4" t="s">
        <v>2297</v>
      </c>
      <c r="B50" s="12" t="s">
        <v>29</v>
      </c>
      <c r="C50" s="5" t="s">
        <v>62</v>
      </c>
    </row>
    <row r="51" spans="1:3" ht="17" x14ac:dyDescent="0.2">
      <c r="A51" s="4" t="s">
        <v>2297</v>
      </c>
      <c r="B51" s="12" t="s">
        <v>27</v>
      </c>
      <c r="C51" s="5" t="s">
        <v>63</v>
      </c>
    </row>
    <row r="52" spans="1:3" ht="17" x14ac:dyDescent="0.2">
      <c r="A52" s="4" t="s">
        <v>2297</v>
      </c>
      <c r="B52" s="12" t="s">
        <v>4</v>
      </c>
      <c r="C52" s="5" t="s">
        <v>64</v>
      </c>
    </row>
    <row r="53" spans="1:3" ht="17" x14ac:dyDescent="0.2">
      <c r="A53" s="4" t="s">
        <v>2297</v>
      </c>
      <c r="B53" s="12" t="s">
        <v>54</v>
      </c>
      <c r="C53" s="5" t="s">
        <v>65</v>
      </c>
    </row>
    <row r="54" spans="1:3" ht="34" x14ac:dyDescent="0.2">
      <c r="A54" s="4" t="s">
        <v>2297</v>
      </c>
      <c r="B54" s="12" t="s">
        <v>66</v>
      </c>
      <c r="C54" s="5" t="s">
        <v>67</v>
      </c>
    </row>
    <row r="55" spans="1:3" ht="17" x14ac:dyDescent="0.2">
      <c r="A55" s="4" t="s">
        <v>2297</v>
      </c>
      <c r="B55" s="12" t="s">
        <v>27</v>
      </c>
      <c r="C55" s="5" t="s">
        <v>68</v>
      </c>
    </row>
    <row r="56" spans="1:3" ht="34" x14ac:dyDescent="0.2">
      <c r="A56" s="4" t="s">
        <v>2297</v>
      </c>
      <c r="C56" s="5" t="s">
        <v>69</v>
      </c>
    </row>
    <row r="57" spans="1:3" ht="17" x14ac:dyDescent="0.2">
      <c r="A57" s="4" t="s">
        <v>2297</v>
      </c>
      <c r="B57" s="12" t="s">
        <v>70</v>
      </c>
      <c r="C57" s="5" t="s">
        <v>71</v>
      </c>
    </row>
    <row r="58" spans="1:3" ht="34" x14ac:dyDescent="0.2">
      <c r="A58" s="4" t="s">
        <v>2297</v>
      </c>
      <c r="C58" s="5" t="s">
        <v>72</v>
      </c>
    </row>
    <row r="59" spans="1:3" ht="17" x14ac:dyDescent="0.2">
      <c r="A59" s="4" t="s">
        <v>2297</v>
      </c>
      <c r="B59" s="12" t="s">
        <v>42</v>
      </c>
      <c r="C59" s="5" t="s">
        <v>73</v>
      </c>
    </row>
    <row r="60" spans="1:3" ht="17" x14ac:dyDescent="0.2">
      <c r="A60" s="4" t="s">
        <v>2297</v>
      </c>
      <c r="B60" s="12" t="s">
        <v>74</v>
      </c>
      <c r="C60" s="5" t="s">
        <v>75</v>
      </c>
    </row>
    <row r="61" spans="1:3" ht="17" x14ac:dyDescent="0.2">
      <c r="A61" s="4" t="s">
        <v>2297</v>
      </c>
      <c r="B61" s="12" t="s">
        <v>42</v>
      </c>
      <c r="C61" s="5" t="s">
        <v>76</v>
      </c>
    </row>
    <row r="62" spans="1:3" ht="34" x14ac:dyDescent="0.2">
      <c r="A62" s="4" t="s">
        <v>2297</v>
      </c>
      <c r="C62" s="5" t="s">
        <v>77</v>
      </c>
    </row>
    <row r="63" spans="1:3" ht="17" x14ac:dyDescent="0.2">
      <c r="A63" s="4" t="s">
        <v>2297</v>
      </c>
      <c r="B63" s="12" t="s">
        <v>74</v>
      </c>
      <c r="C63" s="5" t="s">
        <v>78</v>
      </c>
    </row>
    <row r="64" spans="1:3" ht="17" x14ac:dyDescent="0.2">
      <c r="A64" s="4" t="s">
        <v>2297</v>
      </c>
      <c r="B64" s="12" t="s">
        <v>42</v>
      </c>
      <c r="C64" s="5" t="s">
        <v>79</v>
      </c>
    </row>
    <row r="65" spans="1:3" ht="17" x14ac:dyDescent="0.2">
      <c r="A65" s="4" t="s">
        <v>2297</v>
      </c>
      <c r="B65" s="12" t="s">
        <v>27</v>
      </c>
      <c r="C65" s="5" t="s">
        <v>80</v>
      </c>
    </row>
    <row r="66" spans="1:3" ht="17" x14ac:dyDescent="0.2">
      <c r="A66" s="4" t="s">
        <v>2297</v>
      </c>
      <c r="B66" s="12" t="s">
        <v>29</v>
      </c>
      <c r="C66" s="5" t="s">
        <v>81</v>
      </c>
    </row>
    <row r="67" spans="1:3" ht="17" x14ac:dyDescent="0.2">
      <c r="A67" s="4" t="s">
        <v>2297</v>
      </c>
      <c r="C67" s="5" t="s">
        <v>82</v>
      </c>
    </row>
    <row r="68" spans="1:3" ht="17" x14ac:dyDescent="0.2">
      <c r="A68" s="4" t="s">
        <v>2297</v>
      </c>
      <c r="B68" s="12" t="s">
        <v>27</v>
      </c>
      <c r="C68" s="5" t="s">
        <v>83</v>
      </c>
    </row>
    <row r="69" spans="1:3" ht="34" x14ac:dyDescent="0.2">
      <c r="A69" s="4" t="s">
        <v>2297</v>
      </c>
      <c r="C69" s="5" t="s">
        <v>84</v>
      </c>
    </row>
    <row r="70" spans="1:3" ht="17" x14ac:dyDescent="0.2">
      <c r="A70" s="4" t="s">
        <v>2297</v>
      </c>
      <c r="B70" s="12" t="s">
        <v>74</v>
      </c>
      <c r="C70" s="5" t="s">
        <v>85</v>
      </c>
    </row>
    <row r="71" spans="1:3" ht="17" x14ac:dyDescent="0.2">
      <c r="A71" s="4" t="s">
        <v>2297</v>
      </c>
      <c r="B71" s="12" t="s">
        <v>27</v>
      </c>
      <c r="C71" s="5" t="s">
        <v>86</v>
      </c>
    </row>
    <row r="72" spans="1:3" ht="85" x14ac:dyDescent="0.2">
      <c r="A72" s="4" t="s">
        <v>2297</v>
      </c>
      <c r="B72" s="12" t="s">
        <v>29</v>
      </c>
      <c r="C72" s="5" t="s">
        <v>87</v>
      </c>
    </row>
    <row r="73" spans="1:3" ht="17" x14ac:dyDescent="0.2">
      <c r="A73" s="4" t="s">
        <v>2297</v>
      </c>
      <c r="B73" s="12" t="s">
        <v>88</v>
      </c>
      <c r="C73" s="5" t="s">
        <v>89</v>
      </c>
    </row>
    <row r="74" spans="1:3" ht="17" x14ac:dyDescent="0.2">
      <c r="A74" s="4" t="s">
        <v>2297</v>
      </c>
      <c r="B74" s="12" t="s">
        <v>4</v>
      </c>
      <c r="C74" s="5" t="s">
        <v>90</v>
      </c>
    </row>
    <row r="75" spans="1:3" ht="17" x14ac:dyDescent="0.2">
      <c r="A75" s="4" t="s">
        <v>2297</v>
      </c>
      <c r="B75" s="12" t="s">
        <v>88</v>
      </c>
      <c r="C75" s="5" t="s">
        <v>91</v>
      </c>
    </row>
    <row r="76" spans="1:3" ht="34" x14ac:dyDescent="0.2">
      <c r="A76" s="4" t="s">
        <v>2297</v>
      </c>
      <c r="C76" s="5" t="s">
        <v>92</v>
      </c>
    </row>
    <row r="77" spans="1:3" ht="17" x14ac:dyDescent="0.2">
      <c r="A77" s="4" t="s">
        <v>2297</v>
      </c>
      <c r="B77" s="12" t="s">
        <v>29</v>
      </c>
      <c r="C77" s="5" t="s">
        <v>93</v>
      </c>
    </row>
    <row r="78" spans="1:3" ht="17" x14ac:dyDescent="0.2">
      <c r="A78" s="4" t="s">
        <v>2297</v>
      </c>
      <c r="B78" s="12" t="s">
        <v>27</v>
      </c>
      <c r="C78" s="5" t="s">
        <v>94</v>
      </c>
    </row>
    <row r="79" spans="1:3" ht="34" x14ac:dyDescent="0.2">
      <c r="A79" s="4" t="s">
        <v>2297</v>
      </c>
      <c r="B79" s="12" t="s">
        <v>29</v>
      </c>
      <c r="C79" s="5" t="s">
        <v>95</v>
      </c>
    </row>
    <row r="80" spans="1:3" ht="34" x14ac:dyDescent="0.2">
      <c r="A80" s="4" t="s">
        <v>2297</v>
      </c>
      <c r="C80" s="5" t="s">
        <v>96</v>
      </c>
    </row>
    <row r="81" spans="1:3" ht="17" x14ac:dyDescent="0.2">
      <c r="A81" s="4" t="s">
        <v>2297</v>
      </c>
      <c r="B81" s="12" t="s">
        <v>27</v>
      </c>
      <c r="C81" s="5" t="s">
        <v>97</v>
      </c>
    </row>
    <row r="82" spans="1:3" ht="34" x14ac:dyDescent="0.2">
      <c r="A82" s="4" t="s">
        <v>2297</v>
      </c>
      <c r="B82" s="12" t="s">
        <v>29</v>
      </c>
      <c r="C82" s="5" t="s">
        <v>98</v>
      </c>
    </row>
    <row r="83" spans="1:3" ht="17" x14ac:dyDescent="0.2">
      <c r="A83" s="4" t="s">
        <v>2297</v>
      </c>
      <c r="B83" s="12" t="s">
        <v>54</v>
      </c>
      <c r="C83" s="5" t="s">
        <v>99</v>
      </c>
    </row>
    <row r="84" spans="1:3" ht="17" x14ac:dyDescent="0.2">
      <c r="A84" s="4" t="s">
        <v>2297</v>
      </c>
      <c r="B84" s="12" t="s">
        <v>4</v>
      </c>
      <c r="C84" s="5" t="s">
        <v>100</v>
      </c>
    </row>
    <row r="85" spans="1:3" ht="17" x14ac:dyDescent="0.2">
      <c r="A85" s="4" t="s">
        <v>2297</v>
      </c>
      <c r="B85" s="12" t="s">
        <v>29</v>
      </c>
      <c r="C85" s="5" t="s">
        <v>101</v>
      </c>
    </row>
    <row r="86" spans="1:3" ht="17" x14ac:dyDescent="0.2">
      <c r="A86" s="4" t="s">
        <v>2297</v>
      </c>
      <c r="C86" s="5" t="s">
        <v>102</v>
      </c>
    </row>
    <row r="87" spans="1:3" ht="17" x14ac:dyDescent="0.2">
      <c r="A87" s="4" t="s">
        <v>2297</v>
      </c>
      <c r="B87" s="12" t="s">
        <v>27</v>
      </c>
      <c r="C87" s="5" t="s">
        <v>103</v>
      </c>
    </row>
    <row r="88" spans="1:3" ht="51" x14ac:dyDescent="0.2">
      <c r="A88" s="4" t="s">
        <v>2297</v>
      </c>
      <c r="B88" s="12" t="s">
        <v>88</v>
      </c>
      <c r="C88" s="5" t="s">
        <v>104</v>
      </c>
    </row>
    <row r="89" spans="1:3" ht="17" x14ac:dyDescent="0.2">
      <c r="A89" s="4" t="s">
        <v>2297</v>
      </c>
      <c r="B89" s="12" t="s">
        <v>2341</v>
      </c>
      <c r="C89" s="5" t="s">
        <v>105</v>
      </c>
    </row>
    <row r="90" spans="1:3" ht="34" x14ac:dyDescent="0.2">
      <c r="A90" s="4" t="s">
        <v>2297</v>
      </c>
      <c r="C90" s="5" t="s">
        <v>106</v>
      </c>
    </row>
    <row r="91" spans="1:3" ht="17" x14ac:dyDescent="0.2">
      <c r="A91" s="4" t="s">
        <v>2297</v>
      </c>
      <c r="B91" s="12" t="s">
        <v>29</v>
      </c>
      <c r="C91" s="5" t="s">
        <v>107</v>
      </c>
    </row>
    <row r="92" spans="1:3" ht="17" x14ac:dyDescent="0.2">
      <c r="A92" s="4" t="s">
        <v>2297</v>
      </c>
      <c r="B92" s="12" t="s">
        <v>27</v>
      </c>
      <c r="C92" s="5" t="s">
        <v>108</v>
      </c>
    </row>
    <row r="93" spans="1:3" ht="17" x14ac:dyDescent="0.2">
      <c r="A93" s="4" t="s">
        <v>2297</v>
      </c>
      <c r="B93" s="12" t="s">
        <v>4</v>
      </c>
      <c r="C93" s="5" t="s">
        <v>109</v>
      </c>
    </row>
    <row r="94" spans="1:3" ht="51" x14ac:dyDescent="0.2">
      <c r="A94" s="4" t="s">
        <v>2297</v>
      </c>
      <c r="B94" s="12" t="s">
        <v>29</v>
      </c>
      <c r="C94" s="5" t="s">
        <v>110</v>
      </c>
    </row>
    <row r="95" spans="1:3" ht="34" x14ac:dyDescent="0.2">
      <c r="A95" s="4" t="s">
        <v>2297</v>
      </c>
      <c r="B95" s="12" t="s">
        <v>27</v>
      </c>
      <c r="C95" s="5" t="s">
        <v>111</v>
      </c>
    </row>
    <row r="96" spans="1:3" ht="34" x14ac:dyDescent="0.2">
      <c r="A96" s="4" t="s">
        <v>2297</v>
      </c>
      <c r="B96" s="12" t="s">
        <v>29</v>
      </c>
      <c r="C96" s="5" t="s">
        <v>112</v>
      </c>
    </row>
    <row r="97" spans="1:3" ht="17" x14ac:dyDescent="0.2">
      <c r="A97" s="4" t="s">
        <v>2297</v>
      </c>
      <c r="B97" s="12" t="s">
        <v>27</v>
      </c>
      <c r="C97" s="5" t="s">
        <v>113</v>
      </c>
    </row>
    <row r="98" spans="1:3" ht="17" x14ac:dyDescent="0.2">
      <c r="A98" s="4" t="s">
        <v>2297</v>
      </c>
      <c r="B98" s="12" t="s">
        <v>29</v>
      </c>
      <c r="C98" s="5" t="s">
        <v>114</v>
      </c>
    </row>
    <row r="99" spans="1:3" ht="17" x14ac:dyDescent="0.2">
      <c r="A99" s="4" t="s">
        <v>2297</v>
      </c>
      <c r="B99" s="12" t="s">
        <v>59</v>
      </c>
      <c r="C99" s="5" t="s">
        <v>115</v>
      </c>
    </row>
    <row r="100" spans="1:3" ht="34" x14ac:dyDescent="0.2">
      <c r="A100" s="4" t="s">
        <v>2297</v>
      </c>
      <c r="B100" s="12" t="s">
        <v>27</v>
      </c>
      <c r="C100" s="5" t="s">
        <v>116</v>
      </c>
    </row>
    <row r="101" spans="1:3" ht="17" x14ac:dyDescent="0.2">
      <c r="A101" s="4" t="s">
        <v>2297</v>
      </c>
      <c r="B101" s="12" t="s">
        <v>29</v>
      </c>
      <c r="C101" s="5" t="s">
        <v>117</v>
      </c>
    </row>
    <row r="102" spans="1:3" ht="51" x14ac:dyDescent="0.2">
      <c r="A102" s="4" t="s">
        <v>2298</v>
      </c>
      <c r="C102" s="5" t="s">
        <v>118</v>
      </c>
    </row>
    <row r="103" spans="1:3" ht="34" x14ac:dyDescent="0.2">
      <c r="A103" s="4" t="s">
        <v>2298</v>
      </c>
      <c r="B103" s="12" t="s">
        <v>119</v>
      </c>
      <c r="C103" s="5" t="s">
        <v>120</v>
      </c>
    </row>
    <row r="104" spans="1:3" ht="34" x14ac:dyDescent="0.2">
      <c r="A104" s="4" t="s">
        <v>2298</v>
      </c>
      <c r="B104" s="12" t="s">
        <v>121</v>
      </c>
      <c r="C104" s="5" t="s">
        <v>122</v>
      </c>
    </row>
    <row r="105" spans="1:3" ht="17" x14ac:dyDescent="0.2">
      <c r="A105" s="4" t="s">
        <v>2298</v>
      </c>
      <c r="B105" s="12" t="s">
        <v>88</v>
      </c>
      <c r="C105" s="5" t="s">
        <v>123</v>
      </c>
    </row>
    <row r="106" spans="1:3" ht="17" x14ac:dyDescent="0.2">
      <c r="A106" s="4" t="s">
        <v>2298</v>
      </c>
      <c r="B106" s="12" t="s">
        <v>121</v>
      </c>
      <c r="C106" s="5" t="s">
        <v>124</v>
      </c>
    </row>
    <row r="107" spans="1:3" ht="17" x14ac:dyDescent="0.2">
      <c r="A107" s="4" t="s">
        <v>2298</v>
      </c>
      <c r="B107" s="12" t="s">
        <v>125</v>
      </c>
      <c r="C107" s="5" t="s">
        <v>46</v>
      </c>
    </row>
    <row r="108" spans="1:3" ht="34" x14ac:dyDescent="0.2">
      <c r="A108" s="4" t="s">
        <v>2298</v>
      </c>
      <c r="B108" s="12" t="s">
        <v>4</v>
      </c>
      <c r="C108" s="5" t="s">
        <v>126</v>
      </c>
    </row>
    <row r="109" spans="1:3" ht="17" x14ac:dyDescent="0.2">
      <c r="A109" s="4" t="s">
        <v>2298</v>
      </c>
      <c r="B109" s="12" t="s">
        <v>88</v>
      </c>
      <c r="C109" s="5" t="s">
        <v>127</v>
      </c>
    </row>
    <row r="110" spans="1:3" ht="17" x14ac:dyDescent="0.2">
      <c r="A110" s="4" t="s">
        <v>2298</v>
      </c>
      <c r="B110" s="12" t="s">
        <v>4</v>
      </c>
      <c r="C110" s="5" t="s">
        <v>128</v>
      </c>
    </row>
    <row r="111" spans="1:3" ht="17" x14ac:dyDescent="0.2">
      <c r="A111" s="4" t="s">
        <v>2298</v>
      </c>
      <c r="B111" s="12" t="s">
        <v>88</v>
      </c>
      <c r="C111" s="5" t="s">
        <v>129</v>
      </c>
    </row>
    <row r="112" spans="1:3" ht="34" x14ac:dyDescent="0.2">
      <c r="A112" s="4" t="s">
        <v>2298</v>
      </c>
      <c r="B112" s="12" t="s">
        <v>121</v>
      </c>
      <c r="C112" s="5" t="s">
        <v>130</v>
      </c>
    </row>
    <row r="113" spans="1:3" ht="34" x14ac:dyDescent="0.2">
      <c r="A113" s="4" t="s">
        <v>2298</v>
      </c>
      <c r="C113" s="5" t="s">
        <v>131</v>
      </c>
    </row>
    <row r="114" spans="1:3" ht="17" x14ac:dyDescent="0.2">
      <c r="A114" s="4" t="s">
        <v>2298</v>
      </c>
      <c r="B114" s="12" t="s">
        <v>151</v>
      </c>
      <c r="C114" s="5" t="s">
        <v>132</v>
      </c>
    </row>
    <row r="115" spans="1:3" ht="17" x14ac:dyDescent="0.2">
      <c r="A115" s="4" t="s">
        <v>2298</v>
      </c>
      <c r="B115" s="12" t="s">
        <v>4</v>
      </c>
      <c r="C115" s="5" t="s">
        <v>133</v>
      </c>
    </row>
    <row r="116" spans="1:3" ht="17" x14ac:dyDescent="0.2">
      <c r="A116" s="4" t="s">
        <v>2298</v>
      </c>
      <c r="B116" s="12" t="s">
        <v>88</v>
      </c>
      <c r="C116" s="5" t="s">
        <v>134</v>
      </c>
    </row>
    <row r="117" spans="1:3" ht="17" x14ac:dyDescent="0.2">
      <c r="A117" s="4" t="s">
        <v>2298</v>
      </c>
      <c r="B117" s="12" t="s">
        <v>4</v>
      </c>
      <c r="C117" s="5" t="s">
        <v>135</v>
      </c>
    </row>
    <row r="118" spans="1:3" ht="34" x14ac:dyDescent="0.2">
      <c r="A118" s="4" t="s">
        <v>2298</v>
      </c>
      <c r="B118" s="12" t="s">
        <v>88</v>
      </c>
      <c r="C118" s="5" t="s">
        <v>136</v>
      </c>
    </row>
    <row r="119" spans="1:3" ht="17" x14ac:dyDescent="0.2">
      <c r="A119" s="4" t="s">
        <v>2298</v>
      </c>
      <c r="B119" s="12" t="s">
        <v>4</v>
      </c>
      <c r="C119" s="5" t="s">
        <v>137</v>
      </c>
    </row>
    <row r="120" spans="1:3" ht="17" x14ac:dyDescent="0.2">
      <c r="A120" s="4" t="s">
        <v>2298</v>
      </c>
      <c r="B120" s="12" t="s">
        <v>88</v>
      </c>
      <c r="C120" s="5" t="s">
        <v>138</v>
      </c>
    </row>
    <row r="121" spans="1:3" ht="34" x14ac:dyDescent="0.2">
      <c r="A121" s="4" t="s">
        <v>2298</v>
      </c>
      <c r="B121" s="12" t="s">
        <v>4</v>
      </c>
      <c r="C121" s="5" t="s">
        <v>139</v>
      </c>
    </row>
    <row r="122" spans="1:3" ht="17" x14ac:dyDescent="0.2">
      <c r="A122" s="4" t="s">
        <v>2298</v>
      </c>
      <c r="C122" s="5" t="s">
        <v>140</v>
      </c>
    </row>
    <row r="123" spans="1:3" ht="17" x14ac:dyDescent="0.2">
      <c r="A123" s="4" t="s">
        <v>2298</v>
      </c>
      <c r="B123" s="12" t="s">
        <v>4</v>
      </c>
      <c r="C123" s="5" t="s">
        <v>141</v>
      </c>
    </row>
    <row r="124" spans="1:3" ht="17" x14ac:dyDescent="0.2">
      <c r="A124" s="4" t="s">
        <v>2298</v>
      </c>
      <c r="B124" s="12" t="s">
        <v>88</v>
      </c>
      <c r="C124" s="5" t="s">
        <v>142</v>
      </c>
    </row>
    <row r="125" spans="1:3" ht="17" x14ac:dyDescent="0.2">
      <c r="A125" s="4" t="s">
        <v>2298</v>
      </c>
      <c r="B125" s="12" t="s">
        <v>4</v>
      </c>
      <c r="C125" s="5" t="s">
        <v>143</v>
      </c>
    </row>
    <row r="126" spans="1:3" ht="68" x14ac:dyDescent="0.2">
      <c r="A126" s="4" t="s">
        <v>2298</v>
      </c>
      <c r="B126" s="12" t="s">
        <v>42</v>
      </c>
      <c r="C126" s="5" t="s">
        <v>144</v>
      </c>
    </row>
    <row r="127" spans="1:3" ht="17" x14ac:dyDescent="0.2">
      <c r="A127" s="4" t="s">
        <v>2298</v>
      </c>
      <c r="B127" s="12" t="s">
        <v>4</v>
      </c>
      <c r="C127" s="5" t="s">
        <v>145</v>
      </c>
    </row>
    <row r="128" spans="1:3" ht="17" x14ac:dyDescent="0.2">
      <c r="A128" s="4" t="s">
        <v>2298</v>
      </c>
      <c r="B128" s="12" t="s">
        <v>42</v>
      </c>
      <c r="C128" s="5" t="s">
        <v>146</v>
      </c>
    </row>
    <row r="129" spans="1:3" ht="34" x14ac:dyDescent="0.2">
      <c r="A129" s="4" t="s">
        <v>2298</v>
      </c>
      <c r="B129" s="12" t="s">
        <v>4</v>
      </c>
      <c r="C129" s="5" t="s">
        <v>147</v>
      </c>
    </row>
    <row r="130" spans="1:3" ht="17" x14ac:dyDescent="0.2">
      <c r="A130" s="4" t="s">
        <v>2298</v>
      </c>
      <c r="B130" s="12" t="s">
        <v>42</v>
      </c>
      <c r="C130" s="5" t="s">
        <v>148</v>
      </c>
    </row>
    <row r="131" spans="1:3" ht="17" x14ac:dyDescent="0.2">
      <c r="A131" s="4" t="s">
        <v>2298</v>
      </c>
      <c r="B131" s="12" t="s">
        <v>149</v>
      </c>
      <c r="C131" s="5" t="s">
        <v>150</v>
      </c>
    </row>
    <row r="132" spans="1:3" ht="51" x14ac:dyDescent="0.2">
      <c r="A132" s="4" t="s">
        <v>2298</v>
      </c>
      <c r="B132" s="12" t="s">
        <v>151</v>
      </c>
      <c r="C132" s="5" t="s">
        <v>152</v>
      </c>
    </row>
    <row r="133" spans="1:3" ht="68" x14ac:dyDescent="0.2">
      <c r="A133" s="4" t="s">
        <v>2298</v>
      </c>
      <c r="B133" s="12" t="s">
        <v>153</v>
      </c>
      <c r="C133" s="5" t="s">
        <v>154</v>
      </c>
    </row>
    <row r="134" spans="1:3" ht="17" x14ac:dyDescent="0.2">
      <c r="A134" s="4" t="s">
        <v>2298</v>
      </c>
      <c r="B134" s="12" t="s">
        <v>155</v>
      </c>
      <c r="C134" s="5" t="s">
        <v>156</v>
      </c>
    </row>
    <row r="135" spans="1:3" ht="17" x14ac:dyDescent="0.2">
      <c r="A135" s="4" t="s">
        <v>2298</v>
      </c>
      <c r="B135" s="12" t="s">
        <v>157</v>
      </c>
      <c r="C135" s="5" t="s">
        <v>158</v>
      </c>
    </row>
    <row r="136" spans="1:3" ht="17" x14ac:dyDescent="0.2">
      <c r="A136" s="4" t="s">
        <v>2298</v>
      </c>
      <c r="B136" s="12" t="s">
        <v>155</v>
      </c>
      <c r="C136" s="5" t="s">
        <v>159</v>
      </c>
    </row>
    <row r="137" spans="1:3" ht="34" x14ac:dyDescent="0.2">
      <c r="A137" s="4" t="s">
        <v>2298</v>
      </c>
      <c r="C137" s="5" t="s">
        <v>160</v>
      </c>
    </row>
    <row r="138" spans="1:3" ht="17" x14ac:dyDescent="0.2">
      <c r="A138" s="4" t="s">
        <v>2298</v>
      </c>
      <c r="B138" s="12" t="s">
        <v>48</v>
      </c>
      <c r="C138" s="5" t="s">
        <v>161</v>
      </c>
    </row>
    <row r="139" spans="1:3" ht="17" x14ac:dyDescent="0.2">
      <c r="A139" s="4" t="s">
        <v>2298</v>
      </c>
      <c r="B139" s="12" t="s">
        <v>162</v>
      </c>
      <c r="C139" s="5" t="s">
        <v>163</v>
      </c>
    </row>
    <row r="140" spans="1:3" ht="17" x14ac:dyDescent="0.2">
      <c r="A140" s="4" t="s">
        <v>2298</v>
      </c>
      <c r="B140" s="12" t="s">
        <v>59</v>
      </c>
      <c r="C140" s="5" t="s">
        <v>164</v>
      </c>
    </row>
    <row r="141" spans="1:3" ht="17" x14ac:dyDescent="0.2">
      <c r="A141" s="4" t="s">
        <v>2298</v>
      </c>
      <c r="B141" s="12" t="s">
        <v>4</v>
      </c>
      <c r="C141" s="5" t="s">
        <v>165</v>
      </c>
    </row>
    <row r="142" spans="1:3" ht="17" x14ac:dyDescent="0.2">
      <c r="A142" s="4" t="s">
        <v>2298</v>
      </c>
      <c r="C142" s="5" t="s">
        <v>166</v>
      </c>
    </row>
    <row r="143" spans="1:3" ht="17" x14ac:dyDescent="0.2">
      <c r="A143" s="4" t="s">
        <v>2298</v>
      </c>
      <c r="B143" s="12" t="s">
        <v>167</v>
      </c>
      <c r="C143" s="5" t="s">
        <v>168</v>
      </c>
    </row>
    <row r="144" spans="1:3" ht="17" x14ac:dyDescent="0.2">
      <c r="A144" s="4" t="s">
        <v>2298</v>
      </c>
      <c r="B144" s="12" t="s">
        <v>59</v>
      </c>
      <c r="C144" s="5" t="s">
        <v>169</v>
      </c>
    </row>
    <row r="145" spans="1:3" ht="17" x14ac:dyDescent="0.2">
      <c r="A145" s="4" t="s">
        <v>2298</v>
      </c>
      <c r="B145" s="12" t="s">
        <v>48</v>
      </c>
      <c r="C145" s="5" t="s">
        <v>170</v>
      </c>
    </row>
    <row r="146" spans="1:3" ht="17" x14ac:dyDescent="0.2">
      <c r="A146" s="4" t="s">
        <v>2298</v>
      </c>
      <c r="C146" s="5" t="s">
        <v>171</v>
      </c>
    </row>
    <row r="147" spans="1:3" ht="17" x14ac:dyDescent="0.2">
      <c r="A147" s="4" t="s">
        <v>2298</v>
      </c>
      <c r="B147" s="12" t="s">
        <v>155</v>
      </c>
      <c r="C147" s="5" t="s">
        <v>172</v>
      </c>
    </row>
    <row r="148" spans="1:3" ht="17" x14ac:dyDescent="0.2">
      <c r="A148" s="4" t="s">
        <v>2298</v>
      </c>
      <c r="B148" s="12" t="s">
        <v>4</v>
      </c>
      <c r="C148" s="5" t="s">
        <v>173</v>
      </c>
    </row>
    <row r="149" spans="1:3" ht="17" x14ac:dyDescent="0.2">
      <c r="A149" s="4" t="s">
        <v>2298</v>
      </c>
      <c r="B149" s="12" t="s">
        <v>155</v>
      </c>
      <c r="C149" s="5" t="s">
        <v>174</v>
      </c>
    </row>
    <row r="150" spans="1:3" ht="17" x14ac:dyDescent="0.2">
      <c r="A150" s="4" t="s">
        <v>2298</v>
      </c>
      <c r="B150" s="12" t="s">
        <v>4</v>
      </c>
      <c r="C150" s="5" t="s">
        <v>175</v>
      </c>
    </row>
    <row r="151" spans="1:3" ht="17" x14ac:dyDescent="0.2">
      <c r="A151" s="4" t="s">
        <v>2298</v>
      </c>
      <c r="B151" s="12" t="s">
        <v>155</v>
      </c>
      <c r="C151" s="5" t="s">
        <v>176</v>
      </c>
    </row>
    <row r="152" spans="1:3" ht="17" x14ac:dyDescent="0.2">
      <c r="A152" s="4" t="s">
        <v>2298</v>
      </c>
      <c r="B152" s="12" t="s">
        <v>4</v>
      </c>
      <c r="C152" s="5" t="s">
        <v>177</v>
      </c>
    </row>
    <row r="153" spans="1:3" ht="68" x14ac:dyDescent="0.2">
      <c r="A153" s="4" t="s">
        <v>2298</v>
      </c>
      <c r="B153" s="12" t="s">
        <v>155</v>
      </c>
      <c r="C153" s="5" t="s">
        <v>178</v>
      </c>
    </row>
    <row r="154" spans="1:3" ht="17" x14ac:dyDescent="0.2">
      <c r="A154" s="4" t="s">
        <v>2298</v>
      </c>
      <c r="B154" s="12" t="s">
        <v>4</v>
      </c>
      <c r="C154" s="5" t="s">
        <v>179</v>
      </c>
    </row>
    <row r="155" spans="1:3" ht="255" x14ac:dyDescent="0.2">
      <c r="A155" s="4" t="s">
        <v>2298</v>
      </c>
      <c r="C155" s="5" t="s">
        <v>180</v>
      </c>
    </row>
    <row r="156" spans="1:3" ht="17" x14ac:dyDescent="0.2">
      <c r="A156" s="4" t="s">
        <v>2298</v>
      </c>
      <c r="B156" s="12" t="s">
        <v>155</v>
      </c>
      <c r="C156" s="5" t="s">
        <v>181</v>
      </c>
    </row>
    <row r="157" spans="1:3" ht="17" x14ac:dyDescent="0.2">
      <c r="A157" s="4" t="s">
        <v>2298</v>
      </c>
      <c r="B157" s="12" t="s">
        <v>4</v>
      </c>
      <c r="C157" s="5" t="s">
        <v>182</v>
      </c>
    </row>
    <row r="158" spans="1:3" ht="17" x14ac:dyDescent="0.2">
      <c r="A158" s="4" t="s">
        <v>2298</v>
      </c>
      <c r="B158" s="12" t="s">
        <v>27</v>
      </c>
      <c r="C158" s="5" t="s">
        <v>183</v>
      </c>
    </row>
    <row r="159" spans="1:3" ht="34" x14ac:dyDescent="0.2">
      <c r="A159" s="4" t="s">
        <v>2298</v>
      </c>
      <c r="B159" s="12" t="s">
        <v>4</v>
      </c>
      <c r="C159" s="5" t="s">
        <v>184</v>
      </c>
    </row>
    <row r="160" spans="1:3" ht="17" x14ac:dyDescent="0.2">
      <c r="A160" s="4" t="s">
        <v>2298</v>
      </c>
      <c r="B160" s="12" t="s">
        <v>27</v>
      </c>
      <c r="C160" s="5" t="s">
        <v>185</v>
      </c>
    </row>
    <row r="161" spans="1:3" ht="34" x14ac:dyDescent="0.2">
      <c r="A161" s="4" t="s">
        <v>2298</v>
      </c>
      <c r="C161" s="5" t="s">
        <v>186</v>
      </c>
    </row>
    <row r="162" spans="1:3" ht="34" x14ac:dyDescent="0.2">
      <c r="A162" s="4" t="s">
        <v>2298</v>
      </c>
      <c r="B162" s="12" t="s">
        <v>42</v>
      </c>
      <c r="C162" s="5" t="s">
        <v>187</v>
      </c>
    </row>
    <row r="163" spans="1:3" ht="34" x14ac:dyDescent="0.2">
      <c r="A163" s="4" t="s">
        <v>2298</v>
      </c>
      <c r="B163" s="12" t="s">
        <v>27</v>
      </c>
      <c r="C163" s="5" t="s">
        <v>188</v>
      </c>
    </row>
    <row r="164" spans="1:3" ht="51" x14ac:dyDescent="0.2">
      <c r="A164" s="4" t="s">
        <v>2298</v>
      </c>
      <c r="B164" s="12" t="s">
        <v>42</v>
      </c>
      <c r="C164" s="5" t="s">
        <v>189</v>
      </c>
    </row>
    <row r="165" spans="1:3" ht="34" x14ac:dyDescent="0.2">
      <c r="A165" s="4" t="s">
        <v>2298</v>
      </c>
      <c r="C165" s="5" t="s">
        <v>190</v>
      </c>
    </row>
    <row r="166" spans="1:3" ht="17" x14ac:dyDescent="0.2">
      <c r="A166" s="4" t="s">
        <v>2298</v>
      </c>
      <c r="B166" s="12" t="s">
        <v>191</v>
      </c>
      <c r="C166" s="5" t="s">
        <v>192</v>
      </c>
    </row>
    <row r="167" spans="1:3" ht="85" x14ac:dyDescent="0.2">
      <c r="A167" s="4" t="s">
        <v>2298</v>
      </c>
      <c r="B167" s="12" t="s">
        <v>4</v>
      </c>
      <c r="C167" s="5" t="s">
        <v>193</v>
      </c>
    </row>
    <row r="168" spans="1:3" ht="17" x14ac:dyDescent="0.2">
      <c r="A168" s="4" t="s">
        <v>2298</v>
      </c>
      <c r="B168" s="12" t="s">
        <v>12</v>
      </c>
      <c r="C168" s="5" t="s">
        <v>194</v>
      </c>
    </row>
    <row r="169" spans="1:3" ht="34" x14ac:dyDescent="0.2">
      <c r="A169" s="4" t="s">
        <v>2298</v>
      </c>
      <c r="B169" s="12" t="s">
        <v>4</v>
      </c>
      <c r="C169" s="5" t="s">
        <v>195</v>
      </c>
    </row>
    <row r="170" spans="1:3" ht="17" x14ac:dyDescent="0.2">
      <c r="A170" s="4" t="s">
        <v>2298</v>
      </c>
      <c r="B170" s="12" t="s">
        <v>12</v>
      </c>
      <c r="C170" s="5" t="s">
        <v>196</v>
      </c>
    </row>
    <row r="171" spans="1:3" ht="17" x14ac:dyDescent="0.2">
      <c r="A171" s="4" t="s">
        <v>2298</v>
      </c>
      <c r="B171" s="12" t="s">
        <v>4</v>
      </c>
      <c r="C171" s="5" t="s">
        <v>134</v>
      </c>
    </row>
    <row r="172" spans="1:3" ht="17" x14ac:dyDescent="0.2">
      <c r="A172" s="4" t="s">
        <v>2298</v>
      </c>
      <c r="B172" s="12" t="s">
        <v>12</v>
      </c>
      <c r="C172" s="5" t="s">
        <v>197</v>
      </c>
    </row>
    <row r="173" spans="1:3" ht="119" x14ac:dyDescent="0.2">
      <c r="A173" s="4" t="s">
        <v>2299</v>
      </c>
      <c r="B173" s="12" t="s">
        <v>4</v>
      </c>
      <c r="C173" s="5" t="s">
        <v>198</v>
      </c>
    </row>
    <row r="174" spans="1:3" ht="51" x14ac:dyDescent="0.2">
      <c r="A174" s="4" t="s">
        <v>2299</v>
      </c>
      <c r="B174" s="12" t="s">
        <v>199</v>
      </c>
      <c r="C174" s="5" t="s">
        <v>200</v>
      </c>
    </row>
    <row r="175" spans="1:3" ht="51" x14ac:dyDescent="0.2">
      <c r="A175" s="4" t="s">
        <v>2299</v>
      </c>
      <c r="B175" s="12" t="s">
        <v>201</v>
      </c>
      <c r="C175" s="5" t="s">
        <v>202</v>
      </c>
    </row>
    <row r="176" spans="1:3" ht="17" x14ac:dyDescent="0.2">
      <c r="A176" s="4" t="s">
        <v>2299</v>
      </c>
      <c r="B176" s="12" t="s">
        <v>4</v>
      </c>
      <c r="C176" s="5" t="s">
        <v>203</v>
      </c>
    </row>
    <row r="177" spans="1:3" ht="17" x14ac:dyDescent="0.2">
      <c r="A177" s="4" t="s">
        <v>2299</v>
      </c>
      <c r="B177" s="12" t="s">
        <v>12</v>
      </c>
      <c r="C177" s="5" t="s">
        <v>204</v>
      </c>
    </row>
    <row r="178" spans="1:3" ht="17" x14ac:dyDescent="0.2">
      <c r="A178" s="4" t="s">
        <v>2299</v>
      </c>
      <c r="B178" s="12" t="s">
        <v>4</v>
      </c>
      <c r="C178" s="5" t="s">
        <v>205</v>
      </c>
    </row>
    <row r="179" spans="1:3" ht="17" x14ac:dyDescent="0.2">
      <c r="A179" s="4" t="s">
        <v>2299</v>
      </c>
      <c r="B179" s="12" t="s">
        <v>201</v>
      </c>
      <c r="C179" s="5" t="s">
        <v>206</v>
      </c>
    </row>
    <row r="180" spans="1:3" ht="34" x14ac:dyDescent="0.2">
      <c r="A180" s="4" t="s">
        <v>2299</v>
      </c>
      <c r="B180" s="12" t="s">
        <v>199</v>
      </c>
      <c r="C180" s="5" t="s">
        <v>207</v>
      </c>
    </row>
    <row r="181" spans="1:3" ht="17" x14ac:dyDescent="0.2">
      <c r="A181" s="4" t="s">
        <v>2299</v>
      </c>
      <c r="B181" s="12" t="s">
        <v>201</v>
      </c>
      <c r="C181" s="5" t="s">
        <v>208</v>
      </c>
    </row>
    <row r="182" spans="1:3" ht="17" x14ac:dyDescent="0.2">
      <c r="A182" s="4" t="s">
        <v>2299</v>
      </c>
      <c r="B182" s="12" t="s">
        <v>199</v>
      </c>
      <c r="C182" s="5" t="s">
        <v>209</v>
      </c>
    </row>
    <row r="183" spans="1:3" ht="51" x14ac:dyDescent="0.2">
      <c r="A183" s="4" t="s">
        <v>2299</v>
      </c>
      <c r="B183" s="12" t="s">
        <v>201</v>
      </c>
      <c r="C183" s="5" t="s">
        <v>210</v>
      </c>
    </row>
    <row r="184" spans="1:3" ht="17" x14ac:dyDescent="0.2">
      <c r="A184" s="4" t="s">
        <v>2299</v>
      </c>
      <c r="B184" s="12" t="s">
        <v>211</v>
      </c>
      <c r="C184" s="5" t="s">
        <v>212</v>
      </c>
    </row>
    <row r="185" spans="1:3" ht="17" x14ac:dyDescent="0.2">
      <c r="A185" s="4" t="s">
        <v>2299</v>
      </c>
      <c r="B185" s="12" t="s">
        <v>213</v>
      </c>
      <c r="C185" s="5" t="s">
        <v>214</v>
      </c>
    </row>
    <row r="186" spans="1:3" ht="17" x14ac:dyDescent="0.2">
      <c r="A186" s="4" t="s">
        <v>2299</v>
      </c>
      <c r="B186" s="12" t="s">
        <v>2342</v>
      </c>
      <c r="C186" s="5" t="s">
        <v>215</v>
      </c>
    </row>
    <row r="187" spans="1:3" ht="17" x14ac:dyDescent="0.2">
      <c r="A187" s="4" t="s">
        <v>2299</v>
      </c>
      <c r="B187" s="12" t="s">
        <v>4</v>
      </c>
      <c r="C187" s="5" t="s">
        <v>216</v>
      </c>
    </row>
    <row r="188" spans="1:3" ht="17" x14ac:dyDescent="0.2">
      <c r="A188" s="4" t="s">
        <v>2299</v>
      </c>
      <c r="B188" s="12" t="s">
        <v>217</v>
      </c>
      <c r="C188" s="5" t="s">
        <v>218</v>
      </c>
    </row>
    <row r="189" spans="1:3" ht="17" x14ac:dyDescent="0.2">
      <c r="A189" s="4" t="s">
        <v>2299</v>
      </c>
      <c r="B189" s="12" t="s">
        <v>4</v>
      </c>
      <c r="C189" s="5" t="s">
        <v>219</v>
      </c>
    </row>
    <row r="190" spans="1:3" ht="17" x14ac:dyDescent="0.2">
      <c r="A190" s="4" t="s">
        <v>2299</v>
      </c>
      <c r="B190" s="12" t="s">
        <v>217</v>
      </c>
      <c r="C190" s="5" t="s">
        <v>220</v>
      </c>
    </row>
    <row r="191" spans="1:3" ht="17" x14ac:dyDescent="0.2">
      <c r="A191" s="4" t="s">
        <v>2299</v>
      </c>
      <c r="C191" s="5" t="s">
        <v>221</v>
      </c>
    </row>
    <row r="192" spans="1:3" ht="17" x14ac:dyDescent="0.2">
      <c r="A192" s="4" t="s">
        <v>2299</v>
      </c>
      <c r="B192" s="12" t="s">
        <v>201</v>
      </c>
      <c r="C192" s="5" t="s">
        <v>222</v>
      </c>
    </row>
    <row r="193" spans="1:3" ht="17" x14ac:dyDescent="0.2">
      <c r="A193" s="4" t="s">
        <v>2299</v>
      </c>
      <c r="B193" s="12" t="s">
        <v>199</v>
      </c>
      <c r="C193" s="5" t="s">
        <v>223</v>
      </c>
    </row>
    <row r="194" spans="1:3" ht="17" x14ac:dyDescent="0.2">
      <c r="A194" s="4" t="s">
        <v>2299</v>
      </c>
      <c r="B194" s="12" t="s">
        <v>201</v>
      </c>
      <c r="C194" s="5" t="s">
        <v>224</v>
      </c>
    </row>
    <row r="195" spans="1:3" ht="17" x14ac:dyDescent="0.2">
      <c r="A195" s="4" t="s">
        <v>2299</v>
      </c>
      <c r="B195" s="12" t="s">
        <v>199</v>
      </c>
      <c r="C195" s="5" t="s">
        <v>225</v>
      </c>
    </row>
    <row r="196" spans="1:3" ht="17" x14ac:dyDescent="0.2">
      <c r="A196" s="4" t="s">
        <v>2299</v>
      </c>
      <c r="B196" s="12" t="s">
        <v>201</v>
      </c>
      <c r="C196" s="5" t="s">
        <v>226</v>
      </c>
    </row>
    <row r="197" spans="1:3" ht="17" x14ac:dyDescent="0.2">
      <c r="A197" s="4" t="s">
        <v>2299</v>
      </c>
      <c r="B197" s="12" t="s">
        <v>4</v>
      </c>
      <c r="C197" s="5" t="s">
        <v>227</v>
      </c>
    </row>
    <row r="198" spans="1:3" ht="17" x14ac:dyDescent="0.2">
      <c r="A198" s="4" t="s">
        <v>2299</v>
      </c>
      <c r="B198" s="12" t="s">
        <v>199</v>
      </c>
      <c r="C198" s="5" t="s">
        <v>228</v>
      </c>
    </row>
    <row r="199" spans="1:3" ht="17" x14ac:dyDescent="0.2">
      <c r="A199" s="4" t="s">
        <v>2299</v>
      </c>
      <c r="B199" s="12" t="s">
        <v>4</v>
      </c>
      <c r="C199" s="5" t="s">
        <v>229</v>
      </c>
    </row>
    <row r="200" spans="1:3" ht="17" x14ac:dyDescent="0.2">
      <c r="A200" s="4" t="s">
        <v>2299</v>
      </c>
      <c r="B200" s="12" t="s">
        <v>1513</v>
      </c>
      <c r="C200" s="5" t="s">
        <v>230</v>
      </c>
    </row>
    <row r="201" spans="1:3" ht="17" x14ac:dyDescent="0.2">
      <c r="A201" s="4" t="s">
        <v>2299</v>
      </c>
      <c r="C201" s="5" t="s">
        <v>231</v>
      </c>
    </row>
    <row r="202" spans="1:3" ht="17" x14ac:dyDescent="0.2">
      <c r="A202" s="4" t="s">
        <v>2299</v>
      </c>
      <c r="B202" s="12" t="s">
        <v>12</v>
      </c>
      <c r="C202" s="5" t="s">
        <v>232</v>
      </c>
    </row>
    <row r="203" spans="1:3" ht="51" x14ac:dyDescent="0.2">
      <c r="A203" s="4" t="s">
        <v>2299</v>
      </c>
      <c r="B203" s="12" t="s">
        <v>4</v>
      </c>
      <c r="C203" s="5" t="s">
        <v>233</v>
      </c>
    </row>
    <row r="204" spans="1:3" ht="17" x14ac:dyDescent="0.2">
      <c r="A204" s="4" t="s">
        <v>2299</v>
      </c>
      <c r="B204" s="12" t="s">
        <v>199</v>
      </c>
      <c r="C204" s="5" t="s">
        <v>234</v>
      </c>
    </row>
    <row r="205" spans="1:3" ht="51" x14ac:dyDescent="0.2">
      <c r="A205" s="4" t="s">
        <v>2299</v>
      </c>
      <c r="B205" s="12" t="s">
        <v>201</v>
      </c>
      <c r="C205" s="5" t="s">
        <v>235</v>
      </c>
    </row>
    <row r="206" spans="1:3" ht="17" x14ac:dyDescent="0.2">
      <c r="A206" s="4" t="s">
        <v>2299</v>
      </c>
      <c r="B206" s="12" t="s">
        <v>4</v>
      </c>
      <c r="C206" s="5" t="s">
        <v>236</v>
      </c>
    </row>
    <row r="207" spans="1:3" ht="17" x14ac:dyDescent="0.2">
      <c r="A207" s="4" t="s">
        <v>2299</v>
      </c>
      <c r="B207" s="12" t="s">
        <v>199</v>
      </c>
      <c r="C207" s="5" t="s">
        <v>237</v>
      </c>
    </row>
    <row r="208" spans="1:3" ht="17" x14ac:dyDescent="0.2">
      <c r="A208" s="4" t="s">
        <v>2299</v>
      </c>
      <c r="B208" s="12" t="s">
        <v>201</v>
      </c>
      <c r="C208" s="5" t="s">
        <v>238</v>
      </c>
    </row>
    <row r="209" spans="1:3" ht="17" x14ac:dyDescent="0.2">
      <c r="A209" s="4" t="s">
        <v>2300</v>
      </c>
      <c r="B209" s="12" t="s">
        <v>12</v>
      </c>
      <c r="C209" s="5" t="s">
        <v>239</v>
      </c>
    </row>
    <row r="210" spans="1:3" ht="17" x14ac:dyDescent="0.2">
      <c r="A210" s="4" t="s">
        <v>2300</v>
      </c>
      <c r="B210" s="12" t="s">
        <v>4</v>
      </c>
      <c r="C210" s="5" t="s">
        <v>240</v>
      </c>
    </row>
    <row r="211" spans="1:3" ht="85" x14ac:dyDescent="0.2">
      <c r="A211" s="4" t="s">
        <v>2300</v>
      </c>
      <c r="C211" s="5" t="s">
        <v>241</v>
      </c>
    </row>
    <row r="212" spans="1:3" ht="68" x14ac:dyDescent="0.2">
      <c r="A212" s="4" t="s">
        <v>2300</v>
      </c>
      <c r="B212" s="12" t="s">
        <v>4</v>
      </c>
      <c r="C212" s="5" t="s">
        <v>242</v>
      </c>
    </row>
    <row r="213" spans="1:3" ht="17" x14ac:dyDescent="0.2">
      <c r="A213" s="4" t="s">
        <v>2300</v>
      </c>
      <c r="B213" s="12" t="s">
        <v>243</v>
      </c>
      <c r="C213" s="5" t="s">
        <v>244</v>
      </c>
    </row>
    <row r="214" spans="1:3" ht="17" x14ac:dyDescent="0.2">
      <c r="A214" s="4" t="s">
        <v>2300</v>
      </c>
      <c r="B214" s="12" t="s">
        <v>4</v>
      </c>
      <c r="C214" s="5" t="s">
        <v>245</v>
      </c>
    </row>
    <row r="215" spans="1:3" ht="51" x14ac:dyDescent="0.2">
      <c r="A215" s="4" t="s">
        <v>2300</v>
      </c>
      <c r="B215" s="12" t="s">
        <v>243</v>
      </c>
      <c r="C215" s="5" t="s">
        <v>246</v>
      </c>
    </row>
    <row r="216" spans="1:3" ht="34" x14ac:dyDescent="0.2">
      <c r="A216" s="4" t="s">
        <v>2300</v>
      </c>
      <c r="B216" s="12" t="s">
        <v>4</v>
      </c>
      <c r="C216" s="5" t="s">
        <v>247</v>
      </c>
    </row>
    <row r="217" spans="1:3" ht="34" x14ac:dyDescent="0.2">
      <c r="A217" s="4" t="s">
        <v>2300</v>
      </c>
      <c r="B217" s="12" t="s">
        <v>243</v>
      </c>
      <c r="C217" s="5" t="s">
        <v>248</v>
      </c>
    </row>
    <row r="218" spans="1:3" ht="17" x14ac:dyDescent="0.2">
      <c r="A218" s="4" t="s">
        <v>2300</v>
      </c>
      <c r="B218" s="12" t="s">
        <v>4</v>
      </c>
      <c r="C218" s="5" t="s">
        <v>249</v>
      </c>
    </row>
    <row r="219" spans="1:3" ht="51" x14ac:dyDescent="0.2">
      <c r="A219" s="4" t="s">
        <v>2300</v>
      </c>
      <c r="B219" s="12" t="s">
        <v>243</v>
      </c>
      <c r="C219" s="5" t="s">
        <v>250</v>
      </c>
    </row>
    <row r="220" spans="1:3" ht="17" x14ac:dyDescent="0.2">
      <c r="A220" s="4" t="s">
        <v>2300</v>
      </c>
      <c r="B220" s="12" t="s">
        <v>4</v>
      </c>
      <c r="C220" s="5" t="s">
        <v>251</v>
      </c>
    </row>
    <row r="221" spans="1:3" ht="17" x14ac:dyDescent="0.2">
      <c r="A221" s="4" t="s">
        <v>2300</v>
      </c>
      <c r="B221" s="12" t="s">
        <v>243</v>
      </c>
      <c r="C221" s="5" t="s">
        <v>252</v>
      </c>
    </row>
    <row r="222" spans="1:3" ht="51" x14ac:dyDescent="0.2">
      <c r="A222" s="4" t="s">
        <v>2300</v>
      </c>
      <c r="B222" s="12" t="s">
        <v>4</v>
      </c>
      <c r="C222" s="5" t="s">
        <v>253</v>
      </c>
    </row>
    <row r="223" spans="1:3" ht="34" x14ac:dyDescent="0.2">
      <c r="A223" s="4" t="s">
        <v>2300</v>
      </c>
      <c r="B223" s="12" t="s">
        <v>12</v>
      </c>
      <c r="C223" s="5" t="s">
        <v>254</v>
      </c>
    </row>
    <row r="224" spans="1:3" ht="17" x14ac:dyDescent="0.2">
      <c r="A224" s="4" t="s">
        <v>2300</v>
      </c>
      <c r="B224" s="12" t="s">
        <v>4</v>
      </c>
      <c r="C224" s="5" t="s">
        <v>255</v>
      </c>
    </row>
    <row r="225" spans="1:3" ht="34" x14ac:dyDescent="0.2">
      <c r="A225" s="4" t="s">
        <v>2300</v>
      </c>
      <c r="B225" s="12" t="s">
        <v>12</v>
      </c>
      <c r="C225" s="5" t="s">
        <v>256</v>
      </c>
    </row>
    <row r="226" spans="1:3" ht="17" x14ac:dyDescent="0.2">
      <c r="A226" s="4" t="s">
        <v>2300</v>
      </c>
      <c r="B226" s="12" t="s">
        <v>4</v>
      </c>
      <c r="C226" s="5" t="s">
        <v>257</v>
      </c>
    </row>
    <row r="227" spans="1:3" ht="34" x14ac:dyDescent="0.2">
      <c r="A227" s="4" t="s">
        <v>2300</v>
      </c>
      <c r="B227" s="12" t="s">
        <v>12</v>
      </c>
      <c r="C227" s="5" t="s">
        <v>258</v>
      </c>
    </row>
    <row r="228" spans="1:3" ht="17" x14ac:dyDescent="0.2">
      <c r="A228" s="4" t="s">
        <v>2300</v>
      </c>
      <c r="B228" s="12" t="s">
        <v>4</v>
      </c>
      <c r="C228" s="5" t="s">
        <v>259</v>
      </c>
    </row>
    <row r="229" spans="1:3" ht="17" x14ac:dyDescent="0.2">
      <c r="A229" s="4" t="s">
        <v>2300</v>
      </c>
      <c r="B229" s="12" t="s">
        <v>12</v>
      </c>
      <c r="C229" s="5" t="s">
        <v>260</v>
      </c>
    </row>
    <row r="230" spans="1:3" ht="17" x14ac:dyDescent="0.2">
      <c r="A230" s="4" t="s">
        <v>2300</v>
      </c>
      <c r="B230" s="12" t="s">
        <v>4</v>
      </c>
      <c r="C230" s="5" t="s">
        <v>261</v>
      </c>
    </row>
    <row r="231" spans="1:3" ht="17" x14ac:dyDescent="0.2">
      <c r="A231" s="4" t="s">
        <v>2300</v>
      </c>
      <c r="C231" s="5" t="s">
        <v>262</v>
      </c>
    </row>
    <row r="232" spans="1:3" ht="68" x14ac:dyDescent="0.2">
      <c r="A232" s="4" t="s">
        <v>2300</v>
      </c>
      <c r="C232" s="5" t="s">
        <v>263</v>
      </c>
    </row>
    <row r="233" spans="1:3" ht="170" x14ac:dyDescent="0.2">
      <c r="A233" s="4" t="s">
        <v>2300</v>
      </c>
      <c r="C233" s="5" t="s">
        <v>264</v>
      </c>
    </row>
    <row r="234" spans="1:3" ht="17" x14ac:dyDescent="0.2">
      <c r="A234" s="4" t="s">
        <v>2300</v>
      </c>
      <c r="B234" s="12" t="s">
        <v>265</v>
      </c>
      <c r="C234" s="5" t="s">
        <v>266</v>
      </c>
    </row>
    <row r="235" spans="1:3" ht="17" x14ac:dyDescent="0.2">
      <c r="A235" s="4" t="s">
        <v>2300</v>
      </c>
      <c r="B235" s="12" t="s">
        <v>267</v>
      </c>
      <c r="C235" s="5" t="s">
        <v>268</v>
      </c>
    </row>
    <row r="236" spans="1:3" ht="17" x14ac:dyDescent="0.2">
      <c r="A236" s="4" t="s">
        <v>2300</v>
      </c>
      <c r="B236" s="12" t="s">
        <v>265</v>
      </c>
      <c r="C236" s="5" t="s">
        <v>269</v>
      </c>
    </row>
    <row r="237" spans="1:3" ht="34" x14ac:dyDescent="0.2">
      <c r="A237" s="4" t="s">
        <v>2300</v>
      </c>
      <c r="B237" s="12" t="s">
        <v>267</v>
      </c>
      <c r="C237" s="5" t="s">
        <v>270</v>
      </c>
    </row>
    <row r="238" spans="1:3" ht="17" x14ac:dyDescent="0.2">
      <c r="A238" s="4" t="s">
        <v>2300</v>
      </c>
      <c r="B238" s="12" t="s">
        <v>12</v>
      </c>
      <c r="C238" s="5" t="s">
        <v>271</v>
      </c>
    </row>
    <row r="239" spans="1:3" ht="34" x14ac:dyDescent="0.2">
      <c r="A239" s="4" t="s">
        <v>2300</v>
      </c>
      <c r="B239" s="12" t="s">
        <v>265</v>
      </c>
      <c r="C239" s="5" t="s">
        <v>272</v>
      </c>
    </row>
    <row r="240" spans="1:3" ht="17" x14ac:dyDescent="0.2">
      <c r="A240" s="4" t="s">
        <v>2300</v>
      </c>
      <c r="B240" s="12" t="s">
        <v>273</v>
      </c>
      <c r="C240" s="5" t="s">
        <v>274</v>
      </c>
    </row>
    <row r="241" spans="1:3" ht="17" x14ac:dyDescent="0.2">
      <c r="A241" s="4" t="s">
        <v>2300</v>
      </c>
      <c r="B241" s="12" t="s">
        <v>275</v>
      </c>
      <c r="C241" s="5" t="s">
        <v>276</v>
      </c>
    </row>
    <row r="242" spans="1:3" ht="17" x14ac:dyDescent="0.2">
      <c r="A242" s="4" t="s">
        <v>2300</v>
      </c>
      <c r="B242" s="12" t="s">
        <v>265</v>
      </c>
      <c r="C242" s="5" t="s">
        <v>277</v>
      </c>
    </row>
    <row r="243" spans="1:3" ht="17" x14ac:dyDescent="0.2">
      <c r="A243" s="4" t="s">
        <v>2300</v>
      </c>
      <c r="B243" s="12" t="s">
        <v>275</v>
      </c>
      <c r="C243" s="5" t="s">
        <v>278</v>
      </c>
    </row>
    <row r="244" spans="1:3" ht="102" x14ac:dyDescent="0.2">
      <c r="A244" s="4" t="s">
        <v>2300</v>
      </c>
      <c r="B244" s="12"/>
      <c r="C244" s="5" t="s">
        <v>279</v>
      </c>
    </row>
    <row r="245" spans="1:3" ht="17" x14ac:dyDescent="0.2">
      <c r="A245" s="4" t="s">
        <v>2300</v>
      </c>
      <c r="B245" s="12" t="s">
        <v>265</v>
      </c>
      <c r="C245" s="5" t="s">
        <v>280</v>
      </c>
    </row>
    <row r="246" spans="1:3" ht="17" x14ac:dyDescent="0.2">
      <c r="A246" s="4" t="s">
        <v>2300</v>
      </c>
      <c r="B246" s="12" t="s">
        <v>273</v>
      </c>
      <c r="C246" s="5" t="s">
        <v>281</v>
      </c>
    </row>
    <row r="247" spans="1:3" ht="34" x14ac:dyDescent="0.2">
      <c r="A247" s="4" t="s">
        <v>2300</v>
      </c>
      <c r="B247" s="12" t="s">
        <v>275</v>
      </c>
      <c r="C247" s="5" t="s">
        <v>282</v>
      </c>
    </row>
    <row r="248" spans="1:3" ht="34" x14ac:dyDescent="0.2">
      <c r="A248" s="4" t="s">
        <v>2300</v>
      </c>
      <c r="B248" s="12" t="s">
        <v>12</v>
      </c>
      <c r="C248" s="5" t="s">
        <v>283</v>
      </c>
    </row>
    <row r="249" spans="1:3" ht="102" x14ac:dyDescent="0.2">
      <c r="A249" s="4" t="s">
        <v>2301</v>
      </c>
      <c r="C249" s="5" t="s">
        <v>284</v>
      </c>
    </row>
    <row r="250" spans="1:3" ht="272" x14ac:dyDescent="0.2">
      <c r="A250" s="4" t="s">
        <v>2301</v>
      </c>
      <c r="B250" s="12" t="s">
        <v>4</v>
      </c>
      <c r="C250" s="5" t="s">
        <v>285</v>
      </c>
    </row>
    <row r="251" spans="1:3" ht="34" x14ac:dyDescent="0.2">
      <c r="A251" s="4" t="s">
        <v>2301</v>
      </c>
      <c r="B251" s="12" t="s">
        <v>286</v>
      </c>
      <c r="C251" s="5" t="s">
        <v>287</v>
      </c>
    </row>
    <row r="252" spans="1:3" ht="17" x14ac:dyDescent="0.2">
      <c r="A252" s="4" t="s">
        <v>2301</v>
      </c>
      <c r="B252" s="12" t="s">
        <v>4</v>
      </c>
      <c r="C252" s="5" t="s">
        <v>288</v>
      </c>
    </row>
    <row r="253" spans="1:3" ht="85" x14ac:dyDescent="0.2">
      <c r="A253" s="4" t="s">
        <v>2301</v>
      </c>
      <c r="C253" s="5" t="s">
        <v>289</v>
      </c>
    </row>
    <row r="254" spans="1:3" ht="17" x14ac:dyDescent="0.2">
      <c r="A254" s="4" t="s">
        <v>2301</v>
      </c>
      <c r="B254" s="12" t="s">
        <v>290</v>
      </c>
      <c r="C254" s="5" t="s">
        <v>291</v>
      </c>
    </row>
    <row r="255" spans="1:3" ht="51" x14ac:dyDescent="0.2">
      <c r="A255" s="4" t="s">
        <v>2301</v>
      </c>
      <c r="B255" s="12" t="s">
        <v>4</v>
      </c>
      <c r="C255" s="5" t="s">
        <v>292</v>
      </c>
    </row>
    <row r="256" spans="1:3" ht="34" x14ac:dyDescent="0.2">
      <c r="A256" s="4" t="s">
        <v>2301</v>
      </c>
      <c r="B256" s="12" t="s">
        <v>290</v>
      </c>
      <c r="C256" s="5" t="s">
        <v>293</v>
      </c>
    </row>
    <row r="257" spans="1:3" ht="17" x14ac:dyDescent="0.2">
      <c r="A257" s="4" t="s">
        <v>2301</v>
      </c>
      <c r="B257" s="12" t="s">
        <v>4</v>
      </c>
      <c r="C257" s="5" t="s">
        <v>294</v>
      </c>
    </row>
    <row r="258" spans="1:3" ht="34" x14ac:dyDescent="0.2">
      <c r="A258" s="4" t="s">
        <v>2301</v>
      </c>
      <c r="B258" s="12" t="s">
        <v>290</v>
      </c>
      <c r="C258" s="5" t="s">
        <v>295</v>
      </c>
    </row>
    <row r="259" spans="1:3" ht="136" x14ac:dyDescent="0.2">
      <c r="A259" s="4" t="s">
        <v>2301</v>
      </c>
      <c r="C259" s="5" t="s">
        <v>296</v>
      </c>
    </row>
    <row r="260" spans="1:3" ht="17" x14ac:dyDescent="0.2">
      <c r="A260" s="4" t="s">
        <v>2301</v>
      </c>
      <c r="B260" s="12" t="s">
        <v>297</v>
      </c>
      <c r="C260" s="5" t="s">
        <v>298</v>
      </c>
    </row>
    <row r="261" spans="1:3" ht="51" x14ac:dyDescent="0.2">
      <c r="A261" s="4" t="s">
        <v>2301</v>
      </c>
      <c r="B261" s="12" t="s">
        <v>299</v>
      </c>
      <c r="C261" s="5" t="s">
        <v>300</v>
      </c>
    </row>
    <row r="262" spans="1:3" ht="85" x14ac:dyDescent="0.2">
      <c r="A262" s="4" t="s">
        <v>2302</v>
      </c>
      <c r="B262" s="12" t="s">
        <v>4</v>
      </c>
      <c r="C262" s="5" t="s">
        <v>301</v>
      </c>
    </row>
    <row r="263" spans="1:3" ht="17" x14ac:dyDescent="0.2">
      <c r="A263" s="4" t="s">
        <v>2302</v>
      </c>
      <c r="B263" s="12" t="s">
        <v>297</v>
      </c>
      <c r="C263" s="5" t="s">
        <v>302</v>
      </c>
    </row>
    <row r="264" spans="1:3" ht="34" x14ac:dyDescent="0.2">
      <c r="A264" s="4" t="s">
        <v>2302</v>
      </c>
      <c r="C264" s="5" t="s">
        <v>303</v>
      </c>
    </row>
    <row r="265" spans="1:3" ht="17" x14ac:dyDescent="0.2">
      <c r="A265" s="4" t="s">
        <v>2302</v>
      </c>
      <c r="B265" s="12" t="s">
        <v>299</v>
      </c>
      <c r="C265" s="5" t="s">
        <v>304</v>
      </c>
    </row>
    <row r="266" spans="1:3" ht="17" x14ac:dyDescent="0.2">
      <c r="A266" s="4" t="s">
        <v>2302</v>
      </c>
      <c r="B266" s="12" t="s">
        <v>297</v>
      </c>
      <c r="C266" s="5" t="s">
        <v>305</v>
      </c>
    </row>
    <row r="267" spans="1:3" ht="34" x14ac:dyDescent="0.2">
      <c r="A267" s="4" t="s">
        <v>2302</v>
      </c>
      <c r="B267" s="12" t="s">
        <v>4</v>
      </c>
      <c r="C267" s="5" t="s">
        <v>306</v>
      </c>
    </row>
    <row r="268" spans="1:3" ht="17" x14ac:dyDescent="0.2">
      <c r="A268" s="4" t="s">
        <v>2302</v>
      </c>
      <c r="B268" s="12" t="s">
        <v>307</v>
      </c>
      <c r="C268" s="5" t="s">
        <v>308</v>
      </c>
    </row>
    <row r="269" spans="1:3" ht="17" x14ac:dyDescent="0.2">
      <c r="A269" s="4" t="s">
        <v>2302</v>
      </c>
      <c r="B269" s="12" t="s">
        <v>4</v>
      </c>
      <c r="C269" s="5" t="s">
        <v>309</v>
      </c>
    </row>
    <row r="270" spans="1:3" ht="17" x14ac:dyDescent="0.2">
      <c r="A270" s="4" t="s">
        <v>2302</v>
      </c>
      <c r="C270" s="5" t="s">
        <v>310</v>
      </c>
    </row>
    <row r="271" spans="1:3" ht="17" x14ac:dyDescent="0.2">
      <c r="A271" s="4" t="s">
        <v>2302</v>
      </c>
      <c r="B271" s="12" t="s">
        <v>311</v>
      </c>
      <c r="C271" s="5" t="s">
        <v>312</v>
      </c>
    </row>
    <row r="272" spans="1:3" ht="221" x14ac:dyDescent="0.2">
      <c r="A272" s="4" t="s">
        <v>2302</v>
      </c>
      <c r="C272" s="5" t="s">
        <v>313</v>
      </c>
    </row>
    <row r="273" spans="1:3" ht="17" x14ac:dyDescent="0.2">
      <c r="A273" s="4" t="s">
        <v>2302</v>
      </c>
      <c r="B273" s="12" t="s">
        <v>297</v>
      </c>
      <c r="C273" s="5" t="s">
        <v>314</v>
      </c>
    </row>
    <row r="274" spans="1:3" ht="68" x14ac:dyDescent="0.2">
      <c r="A274" s="4" t="s">
        <v>2302</v>
      </c>
      <c r="C274" s="5" t="s">
        <v>315</v>
      </c>
    </row>
    <row r="275" spans="1:3" ht="17" x14ac:dyDescent="0.2">
      <c r="A275" s="4" t="s">
        <v>2302</v>
      </c>
      <c r="B275" s="12" t="s">
        <v>290</v>
      </c>
      <c r="C275" s="5" t="s">
        <v>316</v>
      </c>
    </row>
    <row r="276" spans="1:3" ht="51" x14ac:dyDescent="0.2">
      <c r="A276" s="4" t="s">
        <v>2303</v>
      </c>
      <c r="B276" s="12" t="s">
        <v>121</v>
      </c>
      <c r="C276" s="5" t="s">
        <v>317</v>
      </c>
    </row>
    <row r="277" spans="1:3" ht="51" x14ac:dyDescent="0.2">
      <c r="A277" s="4" t="s">
        <v>2303</v>
      </c>
      <c r="B277" s="12" t="s">
        <v>151</v>
      </c>
      <c r="C277" s="5" t="s">
        <v>318</v>
      </c>
    </row>
    <row r="278" spans="1:3" ht="17" x14ac:dyDescent="0.2">
      <c r="A278" s="4" t="s">
        <v>2303</v>
      </c>
      <c r="B278" s="12" t="s">
        <v>12</v>
      </c>
      <c r="C278" s="5" t="s">
        <v>319</v>
      </c>
    </row>
    <row r="279" spans="1:3" ht="17" x14ac:dyDescent="0.2">
      <c r="A279" s="4" t="s">
        <v>2303</v>
      </c>
      <c r="C279" s="5" t="s">
        <v>320</v>
      </c>
    </row>
    <row r="280" spans="1:3" ht="17" x14ac:dyDescent="0.2">
      <c r="A280" s="4" t="s">
        <v>2303</v>
      </c>
      <c r="C280" s="5" t="s">
        <v>321</v>
      </c>
    </row>
    <row r="281" spans="1:3" ht="51" x14ac:dyDescent="0.2">
      <c r="A281" s="4" t="s">
        <v>2303</v>
      </c>
      <c r="B281" s="12" t="s">
        <v>322</v>
      </c>
      <c r="C281" s="5" t="s">
        <v>323</v>
      </c>
    </row>
    <row r="282" spans="1:3" ht="17" x14ac:dyDescent="0.2">
      <c r="A282" s="4" t="s">
        <v>2303</v>
      </c>
      <c r="B282" s="12" t="s">
        <v>324</v>
      </c>
      <c r="C282" s="5" t="s">
        <v>2417</v>
      </c>
    </row>
    <row r="283" spans="1:3" ht="17" x14ac:dyDescent="0.2">
      <c r="A283" s="4" t="s">
        <v>2303</v>
      </c>
      <c r="B283" s="12" t="s">
        <v>325</v>
      </c>
      <c r="C283" s="5" t="s">
        <v>326</v>
      </c>
    </row>
    <row r="284" spans="1:3" ht="17" x14ac:dyDescent="0.2">
      <c r="A284" s="4" t="s">
        <v>2303</v>
      </c>
      <c r="B284" s="12" t="s">
        <v>327</v>
      </c>
      <c r="C284" s="5" t="s">
        <v>328</v>
      </c>
    </row>
    <row r="285" spans="1:3" ht="17" x14ac:dyDescent="0.2">
      <c r="A285" s="4" t="s">
        <v>2303</v>
      </c>
      <c r="B285" s="12" t="s">
        <v>329</v>
      </c>
      <c r="C285" s="5" t="s">
        <v>330</v>
      </c>
    </row>
    <row r="286" spans="1:3" ht="51" x14ac:dyDescent="0.2">
      <c r="A286" s="4" t="s">
        <v>2303</v>
      </c>
      <c r="C286" s="5" t="s">
        <v>331</v>
      </c>
    </row>
    <row r="287" spans="1:3" ht="17" x14ac:dyDescent="0.2">
      <c r="A287" s="4" t="s">
        <v>2303</v>
      </c>
      <c r="B287" s="12" t="s">
        <v>332</v>
      </c>
      <c r="C287" s="5" t="s">
        <v>2304</v>
      </c>
    </row>
    <row r="288" spans="1:3" ht="34" x14ac:dyDescent="0.2">
      <c r="A288" s="4" t="s">
        <v>2303</v>
      </c>
      <c r="C288" s="5" t="s">
        <v>333</v>
      </c>
    </row>
    <row r="289" spans="1:3" ht="34" x14ac:dyDescent="0.2">
      <c r="A289" s="4" t="s">
        <v>2305</v>
      </c>
      <c r="B289" s="12" t="s">
        <v>4</v>
      </c>
      <c r="C289" s="5" t="s">
        <v>334</v>
      </c>
    </row>
    <row r="290" spans="1:3" ht="17" x14ac:dyDescent="0.2">
      <c r="A290" s="4" t="s">
        <v>2305</v>
      </c>
      <c r="C290" s="5" t="s">
        <v>335</v>
      </c>
    </row>
    <row r="291" spans="1:3" ht="51" x14ac:dyDescent="0.2">
      <c r="A291" s="4" t="s">
        <v>2305</v>
      </c>
      <c r="B291" s="12" t="s">
        <v>336</v>
      </c>
      <c r="C291" s="5" t="s">
        <v>337</v>
      </c>
    </row>
    <row r="292" spans="1:3" ht="68" x14ac:dyDescent="0.2">
      <c r="A292" s="4" t="s">
        <v>2305</v>
      </c>
      <c r="B292" s="12" t="s">
        <v>4</v>
      </c>
      <c r="C292" s="5" t="s">
        <v>338</v>
      </c>
    </row>
    <row r="293" spans="1:3" ht="34" x14ac:dyDescent="0.2">
      <c r="A293" s="4" t="s">
        <v>2305</v>
      </c>
      <c r="B293" s="12" t="s">
        <v>336</v>
      </c>
      <c r="C293" s="5" t="s">
        <v>339</v>
      </c>
    </row>
    <row r="294" spans="1:3" ht="17" x14ac:dyDescent="0.2">
      <c r="A294" s="4" t="s">
        <v>2305</v>
      </c>
      <c r="B294" s="12" t="s">
        <v>4</v>
      </c>
      <c r="C294" s="5" t="s">
        <v>340</v>
      </c>
    </row>
    <row r="295" spans="1:3" ht="17" x14ac:dyDescent="0.2">
      <c r="A295" s="4" t="s">
        <v>2305</v>
      </c>
      <c r="B295" s="12" t="s">
        <v>336</v>
      </c>
      <c r="C295" s="5" t="s">
        <v>341</v>
      </c>
    </row>
    <row r="296" spans="1:3" ht="17" x14ac:dyDescent="0.2">
      <c r="A296" s="4" t="s">
        <v>2305</v>
      </c>
      <c r="B296" s="12" t="s">
        <v>4</v>
      </c>
      <c r="C296" s="5" t="s">
        <v>342</v>
      </c>
    </row>
    <row r="297" spans="1:3" ht="17" x14ac:dyDescent="0.2">
      <c r="A297" s="4" t="s">
        <v>2305</v>
      </c>
      <c r="B297" s="12" t="s">
        <v>336</v>
      </c>
      <c r="C297" s="5" t="s">
        <v>343</v>
      </c>
    </row>
    <row r="298" spans="1:3" ht="17" x14ac:dyDescent="0.2">
      <c r="A298" s="4" t="s">
        <v>2305</v>
      </c>
      <c r="B298" s="12" t="s">
        <v>4</v>
      </c>
      <c r="C298" s="5" t="s">
        <v>344</v>
      </c>
    </row>
    <row r="299" spans="1:3" ht="34" x14ac:dyDescent="0.2">
      <c r="A299" s="4" t="s">
        <v>2305</v>
      </c>
      <c r="B299" s="12" t="s">
        <v>336</v>
      </c>
      <c r="C299" s="5" t="s">
        <v>345</v>
      </c>
    </row>
    <row r="300" spans="1:3" ht="17" x14ac:dyDescent="0.2">
      <c r="A300" s="4" t="s">
        <v>2305</v>
      </c>
      <c r="B300" s="12" t="s">
        <v>4</v>
      </c>
      <c r="C300" s="5" t="s">
        <v>346</v>
      </c>
    </row>
    <row r="301" spans="1:3" ht="17" x14ac:dyDescent="0.2">
      <c r="A301" s="4" t="s">
        <v>2305</v>
      </c>
      <c r="B301" s="12" t="s">
        <v>336</v>
      </c>
      <c r="C301" s="5" t="s">
        <v>347</v>
      </c>
    </row>
    <row r="302" spans="1:3" ht="34" x14ac:dyDescent="0.2">
      <c r="A302" s="4" t="s">
        <v>2305</v>
      </c>
      <c r="B302" s="12" t="s">
        <v>4</v>
      </c>
      <c r="C302" s="5" t="s">
        <v>348</v>
      </c>
    </row>
    <row r="303" spans="1:3" ht="17" x14ac:dyDescent="0.2">
      <c r="A303" s="4" t="s">
        <v>2305</v>
      </c>
      <c r="B303" s="12" t="s">
        <v>336</v>
      </c>
      <c r="C303" s="5" t="s">
        <v>349</v>
      </c>
    </row>
    <row r="304" spans="1:3" ht="17" x14ac:dyDescent="0.2">
      <c r="A304" s="4" t="s">
        <v>2305</v>
      </c>
      <c r="B304" s="12" t="s">
        <v>4</v>
      </c>
      <c r="C304" s="5" t="s">
        <v>350</v>
      </c>
    </row>
    <row r="305" spans="1:3" ht="17" x14ac:dyDescent="0.2">
      <c r="A305" s="4" t="s">
        <v>2305</v>
      </c>
      <c r="B305" s="12" t="s">
        <v>336</v>
      </c>
      <c r="C305" s="5" t="s">
        <v>351</v>
      </c>
    </row>
    <row r="306" spans="1:3" ht="51" x14ac:dyDescent="0.2">
      <c r="A306" s="4" t="s">
        <v>2305</v>
      </c>
      <c r="B306" s="12" t="s">
        <v>290</v>
      </c>
      <c r="C306" s="5" t="s">
        <v>352</v>
      </c>
    </row>
    <row r="307" spans="1:3" ht="17" x14ac:dyDescent="0.2">
      <c r="A307" s="4" t="s">
        <v>2305</v>
      </c>
      <c r="B307" s="12" t="s">
        <v>336</v>
      </c>
      <c r="C307" s="5" t="s">
        <v>353</v>
      </c>
    </row>
    <row r="308" spans="1:3" ht="34" x14ac:dyDescent="0.2">
      <c r="A308" s="4" t="s">
        <v>2305</v>
      </c>
      <c r="B308" s="12" t="s">
        <v>290</v>
      </c>
      <c r="C308" s="5" t="s">
        <v>354</v>
      </c>
    </row>
    <row r="309" spans="1:3" ht="51" x14ac:dyDescent="0.2">
      <c r="A309" s="4" t="s">
        <v>2305</v>
      </c>
      <c r="B309" s="12" t="s">
        <v>336</v>
      </c>
      <c r="C309" s="5" t="s">
        <v>355</v>
      </c>
    </row>
    <row r="310" spans="1:3" ht="34" x14ac:dyDescent="0.2">
      <c r="A310" s="4" t="s">
        <v>2306</v>
      </c>
      <c r="B310" s="12" t="s">
        <v>290</v>
      </c>
      <c r="C310" s="5" t="s">
        <v>356</v>
      </c>
    </row>
    <row r="311" spans="1:3" ht="68" x14ac:dyDescent="0.2">
      <c r="A311" s="4" t="s">
        <v>2306</v>
      </c>
      <c r="B311" s="12" t="s">
        <v>307</v>
      </c>
      <c r="C311" s="5" t="s">
        <v>357</v>
      </c>
    </row>
    <row r="312" spans="1:3" ht="34" x14ac:dyDescent="0.2">
      <c r="A312" s="4" t="s">
        <v>2306</v>
      </c>
      <c r="B312" s="12" t="s">
        <v>311</v>
      </c>
      <c r="C312" s="5" t="s">
        <v>358</v>
      </c>
    </row>
    <row r="313" spans="1:3" ht="17" x14ac:dyDescent="0.2">
      <c r="A313" s="4" t="s">
        <v>2306</v>
      </c>
      <c r="B313" s="12" t="s">
        <v>297</v>
      </c>
      <c r="C313" s="5" t="s">
        <v>359</v>
      </c>
    </row>
    <row r="314" spans="1:3" ht="17" x14ac:dyDescent="0.2">
      <c r="A314" s="4" t="s">
        <v>2306</v>
      </c>
      <c r="B314" s="12" t="s">
        <v>299</v>
      </c>
      <c r="C314" s="5" t="s">
        <v>360</v>
      </c>
    </row>
    <row r="315" spans="1:3" ht="34" x14ac:dyDescent="0.2">
      <c r="A315" s="4" t="s">
        <v>2306</v>
      </c>
      <c r="B315" s="12" t="s">
        <v>4</v>
      </c>
      <c r="C315" s="5" t="s">
        <v>361</v>
      </c>
    </row>
    <row r="316" spans="1:3" ht="17" x14ac:dyDescent="0.2">
      <c r="A316" s="4" t="s">
        <v>2306</v>
      </c>
      <c r="B316" s="12" t="s">
        <v>290</v>
      </c>
      <c r="C316" s="5" t="s">
        <v>362</v>
      </c>
    </row>
    <row r="317" spans="1:3" ht="17" x14ac:dyDescent="0.2">
      <c r="A317" s="4" t="s">
        <v>2306</v>
      </c>
      <c r="B317" s="12" t="s">
        <v>4</v>
      </c>
      <c r="C317" s="5" t="s">
        <v>363</v>
      </c>
    </row>
    <row r="318" spans="1:3" ht="34" x14ac:dyDescent="0.2">
      <c r="A318" s="4" t="s">
        <v>2306</v>
      </c>
      <c r="B318" s="12" t="s">
        <v>290</v>
      </c>
      <c r="C318" s="5" t="s">
        <v>364</v>
      </c>
    </row>
    <row r="319" spans="1:3" ht="17" x14ac:dyDescent="0.2">
      <c r="A319" s="4" t="s">
        <v>2306</v>
      </c>
      <c r="B319" s="12" t="s">
        <v>336</v>
      </c>
      <c r="C319" s="5" t="s">
        <v>365</v>
      </c>
    </row>
    <row r="320" spans="1:3" ht="17" x14ac:dyDescent="0.2">
      <c r="A320" s="4" t="s">
        <v>2306</v>
      </c>
      <c r="C320" s="5" t="s">
        <v>366</v>
      </c>
    </row>
    <row r="321" spans="1:3" ht="17" x14ac:dyDescent="0.2">
      <c r="A321" s="4" t="s">
        <v>2306</v>
      </c>
      <c r="B321" s="12" t="s">
        <v>290</v>
      </c>
      <c r="C321" s="5" t="s">
        <v>367</v>
      </c>
    </row>
    <row r="322" spans="1:3" ht="17" x14ac:dyDescent="0.2">
      <c r="A322" s="4" t="s">
        <v>2306</v>
      </c>
      <c r="B322" s="12" t="s">
        <v>311</v>
      </c>
      <c r="C322" s="5" t="s">
        <v>368</v>
      </c>
    </row>
    <row r="323" spans="1:3" ht="17" x14ac:dyDescent="0.2">
      <c r="A323" s="4" t="s">
        <v>2306</v>
      </c>
      <c r="B323" s="12" t="s">
        <v>290</v>
      </c>
      <c r="C323" s="5" t="s">
        <v>369</v>
      </c>
    </row>
    <row r="324" spans="1:3" ht="34" x14ac:dyDescent="0.2">
      <c r="A324" s="4" t="s">
        <v>2306</v>
      </c>
      <c r="C324" s="5" t="s">
        <v>370</v>
      </c>
    </row>
    <row r="325" spans="1:3" ht="102" x14ac:dyDescent="0.2">
      <c r="A325" s="4" t="s">
        <v>2306</v>
      </c>
      <c r="B325" s="12" t="s">
        <v>371</v>
      </c>
      <c r="C325" s="5" t="s">
        <v>372</v>
      </c>
    </row>
    <row r="326" spans="1:3" ht="17" x14ac:dyDescent="0.2">
      <c r="A326" s="4" t="s">
        <v>2306</v>
      </c>
      <c r="B326" s="12" t="s">
        <v>4</v>
      </c>
      <c r="C326" s="5" t="s">
        <v>373</v>
      </c>
    </row>
    <row r="327" spans="1:3" ht="17" x14ac:dyDescent="0.2">
      <c r="A327" s="4" t="s">
        <v>2306</v>
      </c>
      <c r="B327" s="12" t="s">
        <v>336</v>
      </c>
      <c r="C327" s="5" t="s">
        <v>374</v>
      </c>
    </row>
    <row r="328" spans="1:3" ht="17" x14ac:dyDescent="0.2">
      <c r="A328" s="4" t="s">
        <v>2306</v>
      </c>
      <c r="B328" s="12" t="s">
        <v>375</v>
      </c>
      <c r="C328" s="5" t="s">
        <v>376</v>
      </c>
    </row>
    <row r="329" spans="1:3" ht="68" x14ac:dyDescent="0.2">
      <c r="A329" s="4" t="s">
        <v>2306</v>
      </c>
      <c r="B329" s="12" t="s">
        <v>4</v>
      </c>
      <c r="C329" s="5" t="s">
        <v>377</v>
      </c>
    </row>
    <row r="330" spans="1:3" ht="17" x14ac:dyDescent="0.2">
      <c r="A330" s="4" t="s">
        <v>2306</v>
      </c>
      <c r="B330" s="12" t="s">
        <v>375</v>
      </c>
      <c r="C330" s="5" t="s">
        <v>378</v>
      </c>
    </row>
    <row r="331" spans="1:3" ht="85" x14ac:dyDescent="0.2">
      <c r="A331" s="4" t="s">
        <v>2306</v>
      </c>
      <c r="B331" s="12" t="s">
        <v>4</v>
      </c>
      <c r="C331" s="5" t="s">
        <v>379</v>
      </c>
    </row>
    <row r="332" spans="1:3" ht="17" x14ac:dyDescent="0.2">
      <c r="A332" s="4" t="s">
        <v>2306</v>
      </c>
      <c r="B332" s="12" t="s">
        <v>336</v>
      </c>
      <c r="C332" s="5" t="s">
        <v>380</v>
      </c>
    </row>
    <row r="333" spans="1:3" ht="17" x14ac:dyDescent="0.2">
      <c r="A333" s="4" t="s">
        <v>2306</v>
      </c>
      <c r="B333" s="12" t="s">
        <v>375</v>
      </c>
      <c r="C333" s="5" t="s">
        <v>381</v>
      </c>
    </row>
    <row r="334" spans="1:3" ht="34" x14ac:dyDescent="0.2">
      <c r="A334" s="4" t="s">
        <v>2306</v>
      </c>
      <c r="B334" s="12" t="s">
        <v>4</v>
      </c>
      <c r="C334" s="5" t="s">
        <v>382</v>
      </c>
    </row>
    <row r="335" spans="1:3" ht="51" x14ac:dyDescent="0.2">
      <c r="A335" s="4" t="s">
        <v>2306</v>
      </c>
      <c r="B335" s="12" t="s">
        <v>336</v>
      </c>
      <c r="C335" s="5" t="s">
        <v>383</v>
      </c>
    </row>
    <row r="336" spans="1:3" ht="17" x14ac:dyDescent="0.2">
      <c r="A336" s="4" t="s">
        <v>2306</v>
      </c>
      <c r="B336" s="12" t="s">
        <v>375</v>
      </c>
      <c r="C336" s="5" t="s">
        <v>384</v>
      </c>
    </row>
    <row r="337" spans="1:3" ht="17" x14ac:dyDescent="0.2">
      <c r="A337" s="4" t="s">
        <v>2306</v>
      </c>
      <c r="B337" s="12" t="s">
        <v>336</v>
      </c>
      <c r="C337" s="5" t="s">
        <v>385</v>
      </c>
    </row>
    <row r="338" spans="1:3" ht="17" x14ac:dyDescent="0.2">
      <c r="A338" s="4" t="s">
        <v>2306</v>
      </c>
      <c r="B338" s="12" t="s">
        <v>375</v>
      </c>
      <c r="C338" s="5" t="s">
        <v>386</v>
      </c>
    </row>
    <row r="339" spans="1:3" ht="17" x14ac:dyDescent="0.2">
      <c r="A339" s="4" t="s">
        <v>2306</v>
      </c>
      <c r="B339" s="12" t="s">
        <v>387</v>
      </c>
      <c r="C339" s="5" t="s">
        <v>388</v>
      </c>
    </row>
    <row r="340" spans="1:3" ht="17" x14ac:dyDescent="0.2">
      <c r="A340" s="4" t="s">
        <v>2306</v>
      </c>
      <c r="B340" s="12" t="s">
        <v>4</v>
      </c>
      <c r="C340" s="5" t="s">
        <v>389</v>
      </c>
    </row>
    <row r="341" spans="1:3" ht="17" x14ac:dyDescent="0.2">
      <c r="A341" s="4" t="s">
        <v>2306</v>
      </c>
      <c r="B341" s="12" t="s">
        <v>336</v>
      </c>
      <c r="C341" s="5" t="s">
        <v>390</v>
      </c>
    </row>
    <row r="342" spans="1:3" ht="17" x14ac:dyDescent="0.2">
      <c r="A342" s="4" t="s">
        <v>2306</v>
      </c>
      <c r="B342" s="12" t="s">
        <v>4</v>
      </c>
      <c r="C342" s="5" t="s">
        <v>391</v>
      </c>
    </row>
    <row r="343" spans="1:3" ht="17" x14ac:dyDescent="0.2">
      <c r="A343" s="4" t="s">
        <v>2306</v>
      </c>
      <c r="B343" s="12" t="s">
        <v>336</v>
      </c>
      <c r="C343" s="5" t="s">
        <v>392</v>
      </c>
    </row>
    <row r="344" spans="1:3" ht="17" x14ac:dyDescent="0.2">
      <c r="A344" s="4" t="s">
        <v>2306</v>
      </c>
      <c r="B344" s="12" t="s">
        <v>375</v>
      </c>
      <c r="C344" s="5" t="s">
        <v>2307</v>
      </c>
    </row>
    <row r="345" spans="1:3" ht="17" x14ac:dyDescent="0.2">
      <c r="A345" s="4" t="s">
        <v>2306</v>
      </c>
      <c r="B345" s="12" t="s">
        <v>371</v>
      </c>
      <c r="C345" s="5" t="s">
        <v>393</v>
      </c>
    </row>
    <row r="346" spans="1:3" ht="17" x14ac:dyDescent="0.2">
      <c r="A346" s="4" t="s">
        <v>2306</v>
      </c>
      <c r="B346" s="12" t="s">
        <v>375</v>
      </c>
      <c r="C346" s="5" t="s">
        <v>394</v>
      </c>
    </row>
    <row r="347" spans="1:3" ht="17" x14ac:dyDescent="0.2">
      <c r="A347" s="4" t="s">
        <v>2306</v>
      </c>
      <c r="B347" s="12" t="s">
        <v>371</v>
      </c>
      <c r="C347" s="5" t="s">
        <v>395</v>
      </c>
    </row>
    <row r="348" spans="1:3" ht="34" x14ac:dyDescent="0.2">
      <c r="A348" s="4" t="s">
        <v>2306</v>
      </c>
      <c r="B348" s="12" t="s">
        <v>375</v>
      </c>
      <c r="C348" s="5" t="s">
        <v>396</v>
      </c>
    </row>
    <row r="349" spans="1:3" ht="17" x14ac:dyDescent="0.2">
      <c r="A349" s="4" t="s">
        <v>2306</v>
      </c>
      <c r="B349" s="12" t="s">
        <v>371</v>
      </c>
      <c r="C349" s="5" t="s">
        <v>397</v>
      </c>
    </row>
    <row r="350" spans="1:3" ht="34" x14ac:dyDescent="0.2">
      <c r="A350" s="4" t="s">
        <v>2306</v>
      </c>
      <c r="B350" s="12" t="s">
        <v>375</v>
      </c>
      <c r="C350" s="5" t="s">
        <v>398</v>
      </c>
    </row>
    <row r="351" spans="1:3" ht="17" x14ac:dyDescent="0.2">
      <c r="A351" s="4" t="s">
        <v>2306</v>
      </c>
      <c r="B351" s="12" t="s">
        <v>299</v>
      </c>
      <c r="C351" s="5" t="s">
        <v>399</v>
      </c>
    </row>
    <row r="352" spans="1:3" ht="17" x14ac:dyDescent="0.2">
      <c r="A352" s="4" t="s">
        <v>2306</v>
      </c>
      <c r="B352" s="12" t="s">
        <v>297</v>
      </c>
      <c r="C352" s="5" t="s">
        <v>400</v>
      </c>
    </row>
    <row r="353" spans="1:3" ht="34" x14ac:dyDescent="0.2">
      <c r="A353" s="4" t="s">
        <v>2306</v>
      </c>
      <c r="B353" s="12" t="s">
        <v>375</v>
      </c>
      <c r="C353" s="5" t="s">
        <v>401</v>
      </c>
    </row>
    <row r="354" spans="1:3" ht="17" x14ac:dyDescent="0.2">
      <c r="A354" s="4" t="s">
        <v>2306</v>
      </c>
      <c r="B354" s="12" t="s">
        <v>311</v>
      </c>
      <c r="C354" s="5" t="s">
        <v>402</v>
      </c>
    </row>
    <row r="355" spans="1:3" ht="17" x14ac:dyDescent="0.2">
      <c r="A355" s="4" t="s">
        <v>2306</v>
      </c>
      <c r="B355" s="12" t="s">
        <v>375</v>
      </c>
      <c r="C355" s="5" t="s">
        <v>403</v>
      </c>
    </row>
    <row r="356" spans="1:3" ht="17" x14ac:dyDescent="0.2">
      <c r="A356" s="4" t="s">
        <v>2306</v>
      </c>
      <c r="B356" s="12" t="s">
        <v>311</v>
      </c>
      <c r="C356" s="5" t="s">
        <v>404</v>
      </c>
    </row>
    <row r="357" spans="1:3" ht="17" x14ac:dyDescent="0.2">
      <c r="A357" s="4" t="s">
        <v>2306</v>
      </c>
      <c r="B357" s="12" t="s">
        <v>375</v>
      </c>
      <c r="C357" s="5" t="s">
        <v>405</v>
      </c>
    </row>
    <row r="358" spans="1:3" ht="17" x14ac:dyDescent="0.2">
      <c r="A358" s="4" t="s">
        <v>2306</v>
      </c>
      <c r="B358" s="12" t="s">
        <v>406</v>
      </c>
      <c r="C358" s="5" t="s">
        <v>407</v>
      </c>
    </row>
    <row r="359" spans="1:3" ht="34" x14ac:dyDescent="0.2">
      <c r="A359" s="4" t="s">
        <v>2306</v>
      </c>
      <c r="B359" s="12" t="s">
        <v>375</v>
      </c>
      <c r="C359" s="5" t="s">
        <v>408</v>
      </c>
    </row>
    <row r="360" spans="1:3" ht="17" x14ac:dyDescent="0.2">
      <c r="A360" s="4" t="s">
        <v>2306</v>
      </c>
      <c r="B360" s="12" t="s">
        <v>406</v>
      </c>
      <c r="C360" s="5" t="s">
        <v>409</v>
      </c>
    </row>
    <row r="361" spans="1:3" ht="17" x14ac:dyDescent="0.2">
      <c r="A361" s="4" t="s">
        <v>2306</v>
      </c>
      <c r="B361" s="12" t="s">
        <v>375</v>
      </c>
      <c r="C361" s="5" t="s">
        <v>410</v>
      </c>
    </row>
    <row r="362" spans="1:3" ht="17" x14ac:dyDescent="0.2">
      <c r="A362" s="4" t="s">
        <v>2306</v>
      </c>
      <c r="B362" s="12" t="s">
        <v>387</v>
      </c>
      <c r="C362" s="5" t="s">
        <v>411</v>
      </c>
    </row>
    <row r="363" spans="1:3" ht="17" x14ac:dyDescent="0.2">
      <c r="A363" s="4" t="s">
        <v>2306</v>
      </c>
      <c r="B363" s="12" t="s">
        <v>412</v>
      </c>
      <c r="C363" s="5" t="s">
        <v>391</v>
      </c>
    </row>
    <row r="364" spans="1:3" ht="17" x14ac:dyDescent="0.2">
      <c r="A364" s="4" t="s">
        <v>2306</v>
      </c>
      <c r="B364" s="12" t="s">
        <v>375</v>
      </c>
      <c r="C364" s="5" t="s">
        <v>413</v>
      </c>
    </row>
    <row r="365" spans="1:3" ht="17" x14ac:dyDescent="0.2">
      <c r="A365" s="4" t="s">
        <v>2306</v>
      </c>
      <c r="B365" s="12" t="s">
        <v>412</v>
      </c>
      <c r="C365" s="5" t="s">
        <v>414</v>
      </c>
    </row>
    <row r="366" spans="1:3" ht="17" x14ac:dyDescent="0.2">
      <c r="A366" s="4" t="s">
        <v>2306</v>
      </c>
      <c r="B366" s="12" t="s">
        <v>307</v>
      </c>
      <c r="C366" s="5" t="s">
        <v>415</v>
      </c>
    </row>
    <row r="367" spans="1:3" ht="17" x14ac:dyDescent="0.2">
      <c r="A367" s="4" t="s">
        <v>2306</v>
      </c>
      <c r="B367" s="12" t="s">
        <v>412</v>
      </c>
      <c r="C367" s="5" t="s">
        <v>416</v>
      </c>
    </row>
    <row r="368" spans="1:3" ht="17" x14ac:dyDescent="0.2">
      <c r="A368" s="4" t="s">
        <v>2306</v>
      </c>
      <c r="B368" s="12" t="s">
        <v>375</v>
      </c>
      <c r="C368" s="5" t="s">
        <v>417</v>
      </c>
    </row>
    <row r="369" spans="1:3" ht="17" x14ac:dyDescent="0.2">
      <c r="A369" s="4" t="s">
        <v>2306</v>
      </c>
      <c r="B369" s="12" t="s">
        <v>387</v>
      </c>
      <c r="C369" s="5" t="s">
        <v>418</v>
      </c>
    </row>
    <row r="370" spans="1:3" ht="17" x14ac:dyDescent="0.2">
      <c r="A370" s="4" t="s">
        <v>2306</v>
      </c>
      <c r="B370" s="12" t="s">
        <v>375</v>
      </c>
      <c r="C370" s="5" t="s">
        <v>419</v>
      </c>
    </row>
    <row r="371" spans="1:3" ht="17" x14ac:dyDescent="0.2">
      <c r="A371" s="4" t="s">
        <v>2306</v>
      </c>
      <c r="B371" s="12" t="s">
        <v>387</v>
      </c>
      <c r="C371" s="5" t="s">
        <v>420</v>
      </c>
    </row>
    <row r="372" spans="1:3" ht="34" x14ac:dyDescent="0.2">
      <c r="A372" s="4" t="s">
        <v>2306</v>
      </c>
      <c r="B372" s="12" t="s">
        <v>371</v>
      </c>
      <c r="C372" s="5" t="s">
        <v>421</v>
      </c>
    </row>
    <row r="373" spans="1:3" ht="17" x14ac:dyDescent="0.2">
      <c r="A373" s="4" t="s">
        <v>2306</v>
      </c>
      <c r="B373" s="12" t="s">
        <v>387</v>
      </c>
      <c r="C373" s="5" t="s">
        <v>276</v>
      </c>
    </row>
    <row r="374" spans="1:3" ht="17" x14ac:dyDescent="0.2">
      <c r="A374" s="4" t="s">
        <v>2306</v>
      </c>
      <c r="B374" s="12" t="s">
        <v>4</v>
      </c>
      <c r="C374" s="5" t="s">
        <v>422</v>
      </c>
    </row>
    <row r="375" spans="1:3" ht="17" x14ac:dyDescent="0.2">
      <c r="A375" s="4" t="s">
        <v>2306</v>
      </c>
      <c r="B375" s="12" t="s">
        <v>297</v>
      </c>
      <c r="C375" s="5" t="s">
        <v>423</v>
      </c>
    </row>
    <row r="376" spans="1:3" ht="17" x14ac:dyDescent="0.2">
      <c r="A376" s="4" t="s">
        <v>2306</v>
      </c>
      <c r="B376" s="12" t="s">
        <v>4</v>
      </c>
      <c r="C376" s="5" t="s">
        <v>424</v>
      </c>
    </row>
    <row r="377" spans="1:3" ht="17" x14ac:dyDescent="0.2">
      <c r="A377" s="4" t="s">
        <v>2306</v>
      </c>
      <c r="B377" s="12" t="s">
        <v>375</v>
      </c>
      <c r="C377" s="5" t="s">
        <v>425</v>
      </c>
    </row>
    <row r="378" spans="1:3" ht="17" x14ac:dyDescent="0.2">
      <c r="A378" s="4" t="s">
        <v>2306</v>
      </c>
      <c r="B378" s="12" t="s">
        <v>336</v>
      </c>
      <c r="C378" s="5" t="s">
        <v>426</v>
      </c>
    </row>
    <row r="379" spans="1:3" ht="17" x14ac:dyDescent="0.2">
      <c r="A379" s="4" t="s">
        <v>2306</v>
      </c>
      <c r="B379" s="12" t="s">
        <v>4</v>
      </c>
      <c r="C379" s="5" t="s">
        <v>427</v>
      </c>
    </row>
    <row r="380" spans="1:3" ht="34" x14ac:dyDescent="0.2">
      <c r="A380" s="4" t="s">
        <v>2308</v>
      </c>
      <c r="C380" s="5" t="s">
        <v>428</v>
      </c>
    </row>
    <row r="381" spans="1:3" ht="34" x14ac:dyDescent="0.2">
      <c r="A381" s="4" t="s">
        <v>2308</v>
      </c>
      <c r="B381" s="12" t="s">
        <v>371</v>
      </c>
      <c r="C381" s="5" t="s">
        <v>429</v>
      </c>
    </row>
    <row r="382" spans="1:3" ht="17" x14ac:dyDescent="0.2">
      <c r="A382" s="4" t="s">
        <v>2308</v>
      </c>
      <c r="B382" s="12" t="s">
        <v>4</v>
      </c>
      <c r="C382" s="5" t="s">
        <v>430</v>
      </c>
    </row>
    <row r="383" spans="1:3" ht="34" x14ac:dyDescent="0.2">
      <c r="A383" s="4" t="s">
        <v>2308</v>
      </c>
      <c r="B383" s="12" t="s">
        <v>336</v>
      </c>
      <c r="C383" s="5" t="s">
        <v>431</v>
      </c>
    </row>
    <row r="384" spans="1:3" ht="17" x14ac:dyDescent="0.2">
      <c r="A384" s="4" t="s">
        <v>2308</v>
      </c>
      <c r="B384" s="12" t="s">
        <v>4</v>
      </c>
      <c r="C384" s="5" t="s">
        <v>391</v>
      </c>
    </row>
    <row r="385" spans="1:3" ht="17" x14ac:dyDescent="0.2">
      <c r="A385" s="4" t="s">
        <v>2308</v>
      </c>
      <c r="B385" s="12" t="s">
        <v>371</v>
      </c>
      <c r="C385" s="5" t="s">
        <v>432</v>
      </c>
    </row>
    <row r="386" spans="1:3" ht="17" x14ac:dyDescent="0.2">
      <c r="A386" s="4" t="s">
        <v>2308</v>
      </c>
      <c r="B386" s="12" t="s">
        <v>4</v>
      </c>
      <c r="C386" s="5" t="s">
        <v>433</v>
      </c>
    </row>
    <row r="387" spans="1:3" ht="34" x14ac:dyDescent="0.2">
      <c r="A387" s="4" t="s">
        <v>2308</v>
      </c>
      <c r="B387" s="12" t="s">
        <v>371</v>
      </c>
      <c r="C387" s="5" t="s">
        <v>434</v>
      </c>
    </row>
    <row r="388" spans="1:3" ht="51" x14ac:dyDescent="0.2">
      <c r="A388" s="4" t="s">
        <v>2308</v>
      </c>
      <c r="B388" s="12" t="s">
        <v>336</v>
      </c>
      <c r="C388" s="5" t="s">
        <v>435</v>
      </c>
    </row>
    <row r="389" spans="1:3" ht="17" x14ac:dyDescent="0.2">
      <c r="A389" s="4" t="s">
        <v>2308</v>
      </c>
      <c r="B389" s="12" t="s">
        <v>4</v>
      </c>
      <c r="C389" s="5" t="s">
        <v>436</v>
      </c>
    </row>
    <row r="390" spans="1:3" ht="17" x14ac:dyDescent="0.2">
      <c r="A390" s="4" t="s">
        <v>2308</v>
      </c>
      <c r="B390" s="12" t="s">
        <v>371</v>
      </c>
      <c r="C390" s="5" t="s">
        <v>437</v>
      </c>
    </row>
    <row r="391" spans="1:3" ht="17" x14ac:dyDescent="0.2">
      <c r="A391" s="4" t="s">
        <v>2308</v>
      </c>
      <c r="B391" s="12" t="s">
        <v>4</v>
      </c>
      <c r="C391" s="5" t="s">
        <v>438</v>
      </c>
    </row>
    <row r="392" spans="1:3" ht="17" x14ac:dyDescent="0.2">
      <c r="A392" s="4" t="s">
        <v>2308</v>
      </c>
      <c r="B392" s="12" t="s">
        <v>371</v>
      </c>
      <c r="C392" s="5" t="s">
        <v>439</v>
      </c>
    </row>
    <row r="393" spans="1:3" ht="51" x14ac:dyDescent="0.2">
      <c r="A393" s="4" t="s">
        <v>2308</v>
      </c>
      <c r="B393" s="12" t="s">
        <v>336</v>
      </c>
      <c r="C393" s="5" t="s">
        <v>440</v>
      </c>
    </row>
    <row r="394" spans="1:3" ht="17" x14ac:dyDescent="0.2">
      <c r="A394" s="4" t="s">
        <v>2308</v>
      </c>
      <c r="B394" s="12" t="s">
        <v>4</v>
      </c>
      <c r="C394" s="5" t="s">
        <v>441</v>
      </c>
    </row>
    <row r="395" spans="1:3" ht="34" x14ac:dyDescent="0.2">
      <c r="A395" s="4" t="s">
        <v>2308</v>
      </c>
      <c r="B395" s="12" t="s">
        <v>336</v>
      </c>
      <c r="C395" s="5" t="s">
        <v>442</v>
      </c>
    </row>
    <row r="396" spans="1:3" ht="34" x14ac:dyDescent="0.2">
      <c r="A396" s="4" t="s">
        <v>2308</v>
      </c>
      <c r="C396" s="5" t="s">
        <v>443</v>
      </c>
    </row>
    <row r="397" spans="1:3" ht="51" x14ac:dyDescent="0.2">
      <c r="A397" s="4" t="s">
        <v>2308</v>
      </c>
      <c r="B397" s="12" t="s">
        <v>4</v>
      </c>
      <c r="C397" s="5" t="s">
        <v>444</v>
      </c>
    </row>
    <row r="398" spans="1:3" ht="34" x14ac:dyDescent="0.2">
      <c r="A398" s="4" t="s">
        <v>2308</v>
      </c>
      <c r="B398" s="12" t="s">
        <v>290</v>
      </c>
      <c r="C398" s="5" t="s">
        <v>445</v>
      </c>
    </row>
    <row r="399" spans="1:3" ht="17" x14ac:dyDescent="0.2">
      <c r="A399" s="4" t="s">
        <v>2308</v>
      </c>
      <c r="B399" s="12" t="s">
        <v>4</v>
      </c>
      <c r="C399" s="5" t="s">
        <v>446</v>
      </c>
    </row>
    <row r="400" spans="1:3" ht="51" x14ac:dyDescent="0.2">
      <c r="A400" s="4" t="s">
        <v>2308</v>
      </c>
      <c r="B400" s="12" t="s">
        <v>375</v>
      </c>
      <c r="C400" s="5" t="s">
        <v>447</v>
      </c>
    </row>
    <row r="401" spans="1:3" ht="34" x14ac:dyDescent="0.2">
      <c r="A401" s="4" t="s">
        <v>2308</v>
      </c>
      <c r="B401" s="12" t="s">
        <v>290</v>
      </c>
      <c r="C401" s="5" t="s">
        <v>448</v>
      </c>
    </row>
    <row r="402" spans="1:3" ht="17" x14ac:dyDescent="0.2">
      <c r="A402" s="4" t="s">
        <v>2308</v>
      </c>
      <c r="B402" s="12" t="s">
        <v>299</v>
      </c>
      <c r="C402" s="5" t="s">
        <v>449</v>
      </c>
    </row>
    <row r="403" spans="1:3" ht="17" x14ac:dyDescent="0.2">
      <c r="A403" s="4" t="s">
        <v>2308</v>
      </c>
      <c r="B403" s="12" t="s">
        <v>297</v>
      </c>
      <c r="C403" s="5" t="s">
        <v>450</v>
      </c>
    </row>
    <row r="404" spans="1:3" ht="51" x14ac:dyDescent="0.2">
      <c r="A404" s="4" t="s">
        <v>2308</v>
      </c>
      <c r="B404" s="12" t="s">
        <v>311</v>
      </c>
      <c r="C404" s="5" t="s">
        <v>451</v>
      </c>
    </row>
    <row r="405" spans="1:3" ht="17" x14ac:dyDescent="0.2">
      <c r="A405" s="4" t="s">
        <v>2308</v>
      </c>
      <c r="B405" s="12" t="s">
        <v>452</v>
      </c>
      <c r="C405" s="5" t="s">
        <v>453</v>
      </c>
    </row>
    <row r="406" spans="1:3" ht="17" x14ac:dyDescent="0.2">
      <c r="A406" s="4" t="s">
        <v>2308</v>
      </c>
      <c r="B406" s="12" t="s">
        <v>311</v>
      </c>
      <c r="C406" s="5" t="s">
        <v>454</v>
      </c>
    </row>
    <row r="407" spans="1:3" ht="17" x14ac:dyDescent="0.2">
      <c r="A407" s="4" t="s">
        <v>2308</v>
      </c>
      <c r="B407" s="12" t="s">
        <v>452</v>
      </c>
      <c r="C407" s="5" t="s">
        <v>455</v>
      </c>
    </row>
    <row r="408" spans="1:3" ht="17" x14ac:dyDescent="0.2">
      <c r="A408" s="4" t="s">
        <v>2308</v>
      </c>
      <c r="B408" s="12" t="s">
        <v>311</v>
      </c>
      <c r="C408" s="5" t="s">
        <v>456</v>
      </c>
    </row>
    <row r="409" spans="1:3" ht="17" x14ac:dyDescent="0.2">
      <c r="A409" s="4" t="s">
        <v>2308</v>
      </c>
      <c r="B409" s="12" t="s">
        <v>412</v>
      </c>
      <c r="C409" s="5" t="s">
        <v>457</v>
      </c>
    </row>
    <row r="410" spans="1:3" ht="119" x14ac:dyDescent="0.2">
      <c r="A410" s="4" t="s">
        <v>2308</v>
      </c>
      <c r="B410" s="12" t="s">
        <v>336</v>
      </c>
      <c r="C410" s="5" t="s">
        <v>458</v>
      </c>
    </row>
    <row r="411" spans="1:3" ht="34" x14ac:dyDescent="0.2">
      <c r="A411" s="4" t="s">
        <v>2308</v>
      </c>
      <c r="B411" s="12" t="s">
        <v>4</v>
      </c>
      <c r="C411" s="5" t="s">
        <v>459</v>
      </c>
    </row>
    <row r="412" spans="1:3" ht="17" x14ac:dyDescent="0.2">
      <c r="A412" s="4" t="s">
        <v>2308</v>
      </c>
      <c r="B412" s="12" t="s">
        <v>336</v>
      </c>
      <c r="C412" s="5" t="s">
        <v>460</v>
      </c>
    </row>
    <row r="413" spans="1:3" ht="17" x14ac:dyDescent="0.2">
      <c r="A413" s="4" t="s">
        <v>2308</v>
      </c>
      <c r="B413" s="12" t="s">
        <v>4</v>
      </c>
      <c r="C413" s="5" t="s">
        <v>461</v>
      </c>
    </row>
    <row r="414" spans="1:3" ht="17" x14ac:dyDescent="0.2">
      <c r="A414" s="4" t="s">
        <v>2308</v>
      </c>
      <c r="B414" s="12" t="s">
        <v>336</v>
      </c>
      <c r="C414" s="5" t="s">
        <v>462</v>
      </c>
    </row>
    <row r="415" spans="1:3" ht="68" x14ac:dyDescent="0.2">
      <c r="A415" s="4" t="s">
        <v>2308</v>
      </c>
      <c r="B415" s="12" t="s">
        <v>4</v>
      </c>
      <c r="C415" s="5" t="s">
        <v>463</v>
      </c>
    </row>
    <row r="416" spans="1:3" ht="17" x14ac:dyDescent="0.2">
      <c r="A416" s="4" t="s">
        <v>2308</v>
      </c>
      <c r="B416" s="12" t="s">
        <v>336</v>
      </c>
      <c r="C416" s="5" t="s">
        <v>464</v>
      </c>
    </row>
    <row r="417" spans="1:3" ht="17" x14ac:dyDescent="0.2">
      <c r="A417" s="4" t="s">
        <v>2308</v>
      </c>
      <c r="B417" s="12" t="s">
        <v>4</v>
      </c>
      <c r="C417" s="5" t="s">
        <v>465</v>
      </c>
    </row>
    <row r="418" spans="1:3" ht="17" x14ac:dyDescent="0.2">
      <c r="A418" s="4" t="s">
        <v>2308</v>
      </c>
      <c r="B418" s="12" t="s">
        <v>336</v>
      </c>
      <c r="C418" s="5" t="s">
        <v>466</v>
      </c>
    </row>
    <row r="419" spans="1:3" ht="17" x14ac:dyDescent="0.2">
      <c r="A419" s="4" t="s">
        <v>2308</v>
      </c>
      <c r="B419" s="12" t="s">
        <v>4</v>
      </c>
      <c r="C419" s="5" t="s">
        <v>467</v>
      </c>
    </row>
    <row r="420" spans="1:3" ht="17" x14ac:dyDescent="0.2">
      <c r="A420" s="4" t="s">
        <v>2308</v>
      </c>
      <c r="C420" s="5" t="s">
        <v>468</v>
      </c>
    </row>
    <row r="421" spans="1:3" ht="17" x14ac:dyDescent="0.2">
      <c r="A421" s="4" t="s">
        <v>2308</v>
      </c>
      <c r="B421" s="12" t="s">
        <v>311</v>
      </c>
      <c r="C421" s="5" t="s">
        <v>469</v>
      </c>
    </row>
    <row r="422" spans="1:3" ht="17" x14ac:dyDescent="0.2">
      <c r="A422" s="4" t="s">
        <v>2308</v>
      </c>
      <c r="B422" s="12" t="s">
        <v>4</v>
      </c>
      <c r="C422" s="5" t="s">
        <v>470</v>
      </c>
    </row>
    <row r="423" spans="1:3" ht="17" x14ac:dyDescent="0.2">
      <c r="A423" s="4" t="s">
        <v>2308</v>
      </c>
      <c r="B423" s="12" t="s">
        <v>311</v>
      </c>
      <c r="C423" s="5" t="s">
        <v>471</v>
      </c>
    </row>
    <row r="424" spans="1:3" ht="17" x14ac:dyDescent="0.2">
      <c r="A424" s="4" t="s">
        <v>2308</v>
      </c>
      <c r="B424" s="12" t="s">
        <v>4</v>
      </c>
      <c r="C424" s="5" t="s">
        <v>472</v>
      </c>
    </row>
    <row r="425" spans="1:3" ht="17" x14ac:dyDescent="0.2">
      <c r="A425" s="4" t="s">
        <v>2308</v>
      </c>
      <c r="B425" s="12" t="s">
        <v>311</v>
      </c>
      <c r="C425" s="5" t="s">
        <v>473</v>
      </c>
    </row>
    <row r="426" spans="1:3" ht="17" x14ac:dyDescent="0.2">
      <c r="A426" s="4" t="s">
        <v>2308</v>
      </c>
      <c r="B426" s="12" t="s">
        <v>4</v>
      </c>
      <c r="C426" s="5" t="s">
        <v>474</v>
      </c>
    </row>
    <row r="427" spans="1:3" ht="34" x14ac:dyDescent="0.2">
      <c r="A427" s="4" t="s">
        <v>2308</v>
      </c>
      <c r="B427" s="12" t="s">
        <v>311</v>
      </c>
      <c r="C427" s="5" t="s">
        <v>475</v>
      </c>
    </row>
    <row r="428" spans="1:3" ht="34" x14ac:dyDescent="0.2">
      <c r="A428" s="4" t="s">
        <v>2308</v>
      </c>
      <c r="B428" s="12" t="s">
        <v>4</v>
      </c>
      <c r="C428" s="5" t="s">
        <v>476</v>
      </c>
    </row>
    <row r="429" spans="1:3" ht="17" x14ac:dyDescent="0.2">
      <c r="A429" s="4" t="s">
        <v>2308</v>
      </c>
      <c r="B429" s="12" t="s">
        <v>311</v>
      </c>
      <c r="C429" s="5" t="s">
        <v>477</v>
      </c>
    </row>
    <row r="430" spans="1:3" ht="34" x14ac:dyDescent="0.2">
      <c r="A430" s="4" t="s">
        <v>2308</v>
      </c>
      <c r="C430" s="5" t="s">
        <v>478</v>
      </c>
    </row>
    <row r="431" spans="1:3" ht="34" x14ac:dyDescent="0.2">
      <c r="A431" s="4" t="s">
        <v>2309</v>
      </c>
      <c r="B431" s="12" t="s">
        <v>406</v>
      </c>
      <c r="C431" s="5" t="s">
        <v>479</v>
      </c>
    </row>
    <row r="432" spans="1:3" ht="17" x14ac:dyDescent="0.2">
      <c r="A432" s="4" t="s">
        <v>2309</v>
      </c>
      <c r="B432" s="12" t="s">
        <v>375</v>
      </c>
      <c r="C432" s="5" t="s">
        <v>480</v>
      </c>
    </row>
    <row r="433" spans="1:3" ht="17" x14ac:dyDescent="0.2">
      <c r="A433" s="4" t="s">
        <v>2309</v>
      </c>
      <c r="B433" s="12" t="s">
        <v>412</v>
      </c>
      <c r="C433" s="5" t="s">
        <v>481</v>
      </c>
    </row>
    <row r="434" spans="1:3" ht="102" x14ac:dyDescent="0.2">
      <c r="A434" s="4" t="s">
        <v>2309</v>
      </c>
      <c r="B434" s="12" t="s">
        <v>375</v>
      </c>
      <c r="C434" s="5" t="s">
        <v>482</v>
      </c>
    </row>
    <row r="435" spans="1:3" ht="17" x14ac:dyDescent="0.2">
      <c r="A435" s="4" t="s">
        <v>2309</v>
      </c>
      <c r="B435" s="12" t="s">
        <v>483</v>
      </c>
      <c r="C435" s="5" t="s">
        <v>484</v>
      </c>
    </row>
    <row r="436" spans="1:3" ht="17" x14ac:dyDescent="0.2">
      <c r="A436" s="4" t="s">
        <v>2309</v>
      </c>
      <c r="B436" s="12" t="s">
        <v>485</v>
      </c>
      <c r="C436" s="5" t="s">
        <v>486</v>
      </c>
    </row>
    <row r="437" spans="1:3" ht="17" x14ac:dyDescent="0.2">
      <c r="A437" s="4" t="s">
        <v>2309</v>
      </c>
      <c r="B437" s="12" t="s">
        <v>483</v>
      </c>
      <c r="C437" s="5" t="s">
        <v>487</v>
      </c>
    </row>
    <row r="438" spans="1:3" ht="17" x14ac:dyDescent="0.2">
      <c r="A438" s="4" t="s">
        <v>2309</v>
      </c>
      <c r="B438" s="12" t="s">
        <v>485</v>
      </c>
      <c r="C438" s="5" t="s">
        <v>488</v>
      </c>
    </row>
    <row r="439" spans="1:3" ht="17" x14ac:dyDescent="0.2">
      <c r="A439" s="4" t="s">
        <v>2309</v>
      </c>
      <c r="C439" s="5" t="s">
        <v>489</v>
      </c>
    </row>
    <row r="440" spans="1:3" ht="34" x14ac:dyDescent="0.2">
      <c r="A440" s="4" t="s">
        <v>2309</v>
      </c>
      <c r="B440" s="12" t="s">
        <v>375</v>
      </c>
      <c r="C440" s="5" t="s">
        <v>490</v>
      </c>
    </row>
    <row r="441" spans="1:3" ht="17" x14ac:dyDescent="0.2">
      <c r="A441" s="4" t="s">
        <v>2309</v>
      </c>
      <c r="B441" s="12" t="s">
        <v>485</v>
      </c>
      <c r="C441" s="5" t="s">
        <v>491</v>
      </c>
    </row>
    <row r="442" spans="1:3" ht="34" x14ac:dyDescent="0.2">
      <c r="A442" s="4" t="s">
        <v>2309</v>
      </c>
      <c r="B442" s="12" t="s">
        <v>483</v>
      </c>
      <c r="C442" s="5" t="s">
        <v>492</v>
      </c>
    </row>
    <row r="443" spans="1:3" ht="17" x14ac:dyDescent="0.2">
      <c r="A443" s="4" t="s">
        <v>2309</v>
      </c>
      <c r="B443" s="12" t="s">
        <v>485</v>
      </c>
      <c r="C443" s="5" t="s">
        <v>493</v>
      </c>
    </row>
    <row r="444" spans="1:3" ht="34" x14ac:dyDescent="0.2">
      <c r="A444" s="4" t="s">
        <v>2309</v>
      </c>
      <c r="B444" s="12" t="s">
        <v>483</v>
      </c>
      <c r="C444" s="5" t="s">
        <v>494</v>
      </c>
    </row>
    <row r="445" spans="1:3" ht="17" x14ac:dyDescent="0.2">
      <c r="A445" s="4" t="s">
        <v>2309</v>
      </c>
      <c r="B445" s="12" t="s">
        <v>485</v>
      </c>
      <c r="C445" s="5" t="s">
        <v>495</v>
      </c>
    </row>
    <row r="446" spans="1:3" ht="17" x14ac:dyDescent="0.2">
      <c r="A446" s="4" t="s">
        <v>2309</v>
      </c>
      <c r="B446" s="12" t="s">
        <v>297</v>
      </c>
      <c r="C446" s="5" t="s">
        <v>496</v>
      </c>
    </row>
    <row r="447" spans="1:3" ht="17" x14ac:dyDescent="0.2">
      <c r="A447" s="4" t="s">
        <v>2309</v>
      </c>
      <c r="B447" s="12" t="s">
        <v>485</v>
      </c>
      <c r="C447" s="5" t="s">
        <v>497</v>
      </c>
    </row>
    <row r="448" spans="1:3" ht="17" x14ac:dyDescent="0.2">
      <c r="A448" s="4" t="s">
        <v>2309</v>
      </c>
      <c r="B448" s="12" t="s">
        <v>483</v>
      </c>
      <c r="C448" s="5" t="s">
        <v>498</v>
      </c>
    </row>
    <row r="449" spans="1:3" ht="34" x14ac:dyDescent="0.2">
      <c r="A449" s="4" t="s">
        <v>2309</v>
      </c>
      <c r="B449" s="12" t="s">
        <v>299</v>
      </c>
      <c r="C449" s="5" t="s">
        <v>499</v>
      </c>
    </row>
    <row r="450" spans="1:3" ht="17" x14ac:dyDescent="0.2">
      <c r="A450" s="4" t="s">
        <v>2309</v>
      </c>
      <c r="B450" s="12" t="s">
        <v>483</v>
      </c>
      <c r="C450" s="5" t="s">
        <v>500</v>
      </c>
    </row>
    <row r="451" spans="1:3" ht="17" x14ac:dyDescent="0.2">
      <c r="A451" s="4" t="s">
        <v>2309</v>
      </c>
      <c r="B451" s="12" t="s">
        <v>485</v>
      </c>
      <c r="C451" s="5" t="s">
        <v>501</v>
      </c>
    </row>
    <row r="452" spans="1:3" ht="34" x14ac:dyDescent="0.2">
      <c r="A452" s="4" t="s">
        <v>2309</v>
      </c>
      <c r="B452" s="12" t="s">
        <v>375</v>
      </c>
      <c r="C452" s="5" t="s">
        <v>502</v>
      </c>
    </row>
    <row r="453" spans="1:3" ht="17" x14ac:dyDescent="0.2">
      <c r="A453" s="4" t="s">
        <v>2309</v>
      </c>
      <c r="B453" s="12" t="s">
        <v>483</v>
      </c>
      <c r="C453" s="5" t="s">
        <v>503</v>
      </c>
    </row>
    <row r="454" spans="1:3" ht="17" x14ac:dyDescent="0.2">
      <c r="A454" s="4" t="s">
        <v>2309</v>
      </c>
      <c r="B454" s="12" t="s">
        <v>485</v>
      </c>
      <c r="C454" s="5" t="s">
        <v>504</v>
      </c>
    </row>
    <row r="455" spans="1:3" ht="17" x14ac:dyDescent="0.2">
      <c r="A455" s="4" t="s">
        <v>2309</v>
      </c>
      <c r="B455" s="12" t="s">
        <v>406</v>
      </c>
      <c r="C455" s="5" t="s">
        <v>505</v>
      </c>
    </row>
    <row r="456" spans="1:3" ht="17" x14ac:dyDescent="0.2">
      <c r="A456" s="4" t="s">
        <v>2309</v>
      </c>
      <c r="B456" s="12" t="s">
        <v>485</v>
      </c>
      <c r="C456" s="5" t="s">
        <v>506</v>
      </c>
    </row>
    <row r="457" spans="1:3" ht="51" x14ac:dyDescent="0.2">
      <c r="A457" s="4" t="s">
        <v>2309</v>
      </c>
      <c r="B457" s="12" t="s">
        <v>311</v>
      </c>
      <c r="C457" s="5" t="s">
        <v>507</v>
      </c>
    </row>
    <row r="458" spans="1:3" ht="17" x14ac:dyDescent="0.2">
      <c r="A458" s="4" t="s">
        <v>2309</v>
      </c>
      <c r="B458" s="12" t="s">
        <v>483</v>
      </c>
      <c r="C458" s="5" t="s">
        <v>498</v>
      </c>
    </row>
    <row r="459" spans="1:3" ht="34" x14ac:dyDescent="0.2">
      <c r="A459" s="4" t="s">
        <v>2309</v>
      </c>
      <c r="B459" s="12" t="s">
        <v>307</v>
      </c>
      <c r="C459" s="5" t="s">
        <v>508</v>
      </c>
    </row>
    <row r="460" spans="1:3" ht="17" x14ac:dyDescent="0.2">
      <c r="A460" s="4" t="s">
        <v>2309</v>
      </c>
      <c r="B460" s="12" t="s">
        <v>483</v>
      </c>
      <c r="C460" s="5" t="s">
        <v>509</v>
      </c>
    </row>
    <row r="461" spans="1:3" ht="34" x14ac:dyDescent="0.2">
      <c r="A461" s="4" t="s">
        <v>2309</v>
      </c>
      <c r="B461" s="12" t="s">
        <v>307</v>
      </c>
      <c r="C461" s="5" t="s">
        <v>510</v>
      </c>
    </row>
    <row r="462" spans="1:3" ht="17" x14ac:dyDescent="0.2">
      <c r="A462" s="4" t="s">
        <v>2309</v>
      </c>
      <c r="B462" s="12" t="s">
        <v>483</v>
      </c>
      <c r="C462" s="5" t="s">
        <v>511</v>
      </c>
    </row>
    <row r="463" spans="1:3" ht="51" x14ac:dyDescent="0.2">
      <c r="A463" s="4" t="s">
        <v>2309</v>
      </c>
      <c r="B463" s="12" t="s">
        <v>485</v>
      </c>
      <c r="C463" s="5" t="s">
        <v>512</v>
      </c>
    </row>
    <row r="464" spans="1:3" ht="17" x14ac:dyDescent="0.2">
      <c r="A464" s="4" t="s">
        <v>2309</v>
      </c>
      <c r="B464" s="12" t="s">
        <v>412</v>
      </c>
      <c r="C464" s="5" t="s">
        <v>513</v>
      </c>
    </row>
    <row r="465" spans="1:3" ht="17" x14ac:dyDescent="0.2">
      <c r="A465" s="4" t="s">
        <v>2309</v>
      </c>
      <c r="B465" s="12" t="s">
        <v>485</v>
      </c>
      <c r="C465" s="5" t="s">
        <v>514</v>
      </c>
    </row>
    <row r="466" spans="1:3" ht="17" x14ac:dyDescent="0.2">
      <c r="A466" s="4" t="s">
        <v>2309</v>
      </c>
      <c r="B466" s="12" t="s">
        <v>375</v>
      </c>
      <c r="C466" s="5" t="s">
        <v>515</v>
      </c>
    </row>
    <row r="467" spans="1:3" ht="51" x14ac:dyDescent="0.2">
      <c r="A467" s="4" t="s">
        <v>2309</v>
      </c>
      <c r="B467" s="12" t="s">
        <v>485</v>
      </c>
      <c r="C467" s="5" t="s">
        <v>516</v>
      </c>
    </row>
    <row r="468" spans="1:3" ht="17" x14ac:dyDescent="0.2">
      <c r="A468" s="4" t="s">
        <v>2309</v>
      </c>
      <c r="B468" s="12" t="s">
        <v>483</v>
      </c>
      <c r="C468" s="5" t="s">
        <v>517</v>
      </c>
    </row>
    <row r="469" spans="1:3" ht="17" x14ac:dyDescent="0.2">
      <c r="A469" s="4" t="s">
        <v>2309</v>
      </c>
      <c r="B469" s="12" t="s">
        <v>4</v>
      </c>
      <c r="C469" s="5" t="s">
        <v>518</v>
      </c>
    </row>
    <row r="470" spans="1:3" ht="17" x14ac:dyDescent="0.2">
      <c r="A470" s="4" t="s">
        <v>2309</v>
      </c>
      <c r="B470" s="12" t="s">
        <v>483</v>
      </c>
      <c r="C470" s="5" t="s">
        <v>519</v>
      </c>
    </row>
    <row r="471" spans="1:3" ht="17" x14ac:dyDescent="0.2">
      <c r="A471" s="4" t="s">
        <v>2309</v>
      </c>
      <c r="B471" s="12" t="s">
        <v>485</v>
      </c>
      <c r="C471" s="5" t="s">
        <v>520</v>
      </c>
    </row>
    <row r="472" spans="1:3" ht="68" x14ac:dyDescent="0.2">
      <c r="A472" s="4" t="s">
        <v>2309</v>
      </c>
      <c r="B472" s="12" t="s">
        <v>4</v>
      </c>
      <c r="C472" s="5" t="s">
        <v>521</v>
      </c>
    </row>
    <row r="473" spans="1:3" ht="34" x14ac:dyDescent="0.2">
      <c r="A473" s="4" t="s">
        <v>2309</v>
      </c>
      <c r="C473" s="5" t="s">
        <v>522</v>
      </c>
    </row>
    <row r="474" spans="1:3" ht="34" x14ac:dyDescent="0.2">
      <c r="A474" s="4" t="s">
        <v>2309</v>
      </c>
      <c r="B474" s="12" t="s">
        <v>4</v>
      </c>
      <c r="C474" s="5" t="s">
        <v>523</v>
      </c>
    </row>
    <row r="475" spans="1:3" ht="51" x14ac:dyDescent="0.2">
      <c r="A475" s="4" t="s">
        <v>2309</v>
      </c>
      <c r="B475" s="12" t="s">
        <v>375</v>
      </c>
      <c r="C475" s="5" t="s">
        <v>524</v>
      </c>
    </row>
    <row r="476" spans="1:3" ht="17" x14ac:dyDescent="0.2">
      <c r="A476" s="4" t="s">
        <v>2309</v>
      </c>
      <c r="B476" s="12" t="s">
        <v>525</v>
      </c>
      <c r="C476" s="5" t="s">
        <v>526</v>
      </c>
    </row>
    <row r="477" spans="1:3" ht="17" x14ac:dyDescent="0.2">
      <c r="A477" s="4" t="s">
        <v>2309</v>
      </c>
      <c r="B477" s="12" t="s">
        <v>375</v>
      </c>
      <c r="C477" s="5" t="s">
        <v>527</v>
      </c>
    </row>
    <row r="478" spans="1:3" ht="51" x14ac:dyDescent="0.2">
      <c r="A478" s="4" t="s">
        <v>2309</v>
      </c>
      <c r="B478" s="12" t="s">
        <v>525</v>
      </c>
      <c r="C478" s="5" t="s">
        <v>528</v>
      </c>
    </row>
    <row r="479" spans="1:3" ht="34" x14ac:dyDescent="0.2">
      <c r="A479" s="4" t="s">
        <v>2309</v>
      </c>
      <c r="B479" s="12" t="s">
        <v>42</v>
      </c>
      <c r="C479" s="5" t="s">
        <v>529</v>
      </c>
    </row>
    <row r="480" spans="1:3" ht="323" x14ac:dyDescent="0.2">
      <c r="A480" s="4" t="s">
        <v>2309</v>
      </c>
      <c r="C480" s="5" t="s">
        <v>530</v>
      </c>
    </row>
    <row r="481" spans="1:3" ht="17" x14ac:dyDescent="0.2">
      <c r="A481" s="4" t="s">
        <v>2309</v>
      </c>
      <c r="B481" s="12" t="s">
        <v>42</v>
      </c>
      <c r="C481" s="5" t="s">
        <v>531</v>
      </c>
    </row>
    <row r="482" spans="1:3" ht="34" x14ac:dyDescent="0.2">
      <c r="A482" s="4" t="s">
        <v>2309</v>
      </c>
      <c r="B482" s="12" t="s">
        <v>4</v>
      </c>
      <c r="C482" s="5" t="s">
        <v>532</v>
      </c>
    </row>
    <row r="483" spans="1:3" ht="17" x14ac:dyDescent="0.2">
      <c r="A483" s="4" t="s">
        <v>2309</v>
      </c>
      <c r="B483" s="12" t="s">
        <v>336</v>
      </c>
      <c r="C483" s="5" t="s">
        <v>533</v>
      </c>
    </row>
    <row r="484" spans="1:3" ht="68" x14ac:dyDescent="0.2">
      <c r="A484" s="4" t="s">
        <v>2309</v>
      </c>
      <c r="B484" s="12" t="s">
        <v>4</v>
      </c>
      <c r="C484" s="5" t="s">
        <v>534</v>
      </c>
    </row>
    <row r="485" spans="1:3" ht="17" x14ac:dyDescent="0.2">
      <c r="A485" s="4" t="s">
        <v>2309</v>
      </c>
      <c r="B485" s="12" t="s">
        <v>336</v>
      </c>
      <c r="C485" s="5" t="s">
        <v>535</v>
      </c>
    </row>
    <row r="486" spans="1:3" ht="17" x14ac:dyDescent="0.2">
      <c r="A486" s="4" t="s">
        <v>2309</v>
      </c>
      <c r="B486" s="12" t="s">
        <v>371</v>
      </c>
      <c r="C486" s="5" t="s">
        <v>536</v>
      </c>
    </row>
    <row r="487" spans="1:3" ht="17" x14ac:dyDescent="0.2">
      <c r="A487" s="4" t="s">
        <v>2309</v>
      </c>
      <c r="B487" s="12" t="s">
        <v>336</v>
      </c>
      <c r="C487" s="5" t="s">
        <v>537</v>
      </c>
    </row>
    <row r="488" spans="1:3" ht="17" x14ac:dyDescent="0.2">
      <c r="A488" s="4" t="s">
        <v>2309</v>
      </c>
      <c r="B488" s="12" t="s">
        <v>371</v>
      </c>
      <c r="C488" s="5" t="s">
        <v>538</v>
      </c>
    </row>
    <row r="489" spans="1:3" ht="51" x14ac:dyDescent="0.2">
      <c r="A489" s="4" t="s">
        <v>2309</v>
      </c>
      <c r="C489" s="5" t="s">
        <v>539</v>
      </c>
    </row>
    <row r="490" spans="1:3" ht="17" x14ac:dyDescent="0.2">
      <c r="A490" s="4" t="s">
        <v>2309</v>
      </c>
      <c r="B490" s="12" t="s">
        <v>4</v>
      </c>
      <c r="C490" s="5" t="s">
        <v>540</v>
      </c>
    </row>
    <row r="491" spans="1:3" ht="68" x14ac:dyDescent="0.2">
      <c r="A491" s="4" t="s">
        <v>2309</v>
      </c>
      <c r="B491" s="12" t="s">
        <v>336</v>
      </c>
      <c r="C491" s="5" t="s">
        <v>541</v>
      </c>
    </row>
    <row r="492" spans="1:3" ht="17" x14ac:dyDescent="0.2">
      <c r="A492" s="4" t="s">
        <v>2309</v>
      </c>
      <c r="B492" s="12" t="s">
        <v>375</v>
      </c>
      <c r="C492" s="5" t="s">
        <v>542</v>
      </c>
    </row>
    <row r="493" spans="1:3" ht="17" x14ac:dyDescent="0.2">
      <c r="A493" s="4" t="s">
        <v>2309</v>
      </c>
      <c r="B493" s="12" t="s">
        <v>4</v>
      </c>
      <c r="C493" s="5" t="s">
        <v>543</v>
      </c>
    </row>
    <row r="494" spans="1:3" ht="17" x14ac:dyDescent="0.2">
      <c r="A494" s="4" t="s">
        <v>2309</v>
      </c>
      <c r="B494" s="12" t="s">
        <v>375</v>
      </c>
      <c r="C494" s="5" t="s">
        <v>544</v>
      </c>
    </row>
    <row r="495" spans="1:3" ht="17" x14ac:dyDescent="0.2">
      <c r="A495" s="4" t="s">
        <v>2309</v>
      </c>
      <c r="C495" s="5" t="s">
        <v>545</v>
      </c>
    </row>
    <row r="496" spans="1:3" ht="17" x14ac:dyDescent="0.2">
      <c r="A496" s="4" t="s">
        <v>2309</v>
      </c>
      <c r="B496" s="12" t="s">
        <v>375</v>
      </c>
      <c r="C496" s="5" t="s">
        <v>546</v>
      </c>
    </row>
    <row r="497" spans="1:3" ht="34" x14ac:dyDescent="0.2">
      <c r="A497" s="4" t="s">
        <v>2309</v>
      </c>
      <c r="C497" s="5" t="s">
        <v>547</v>
      </c>
    </row>
    <row r="498" spans="1:3" ht="17" x14ac:dyDescent="0.2">
      <c r="A498" s="4" t="s">
        <v>2309</v>
      </c>
      <c r="B498" s="12" t="s">
        <v>375</v>
      </c>
      <c r="C498" s="5" t="s">
        <v>548</v>
      </c>
    </row>
    <row r="499" spans="1:3" ht="17" x14ac:dyDescent="0.2">
      <c r="A499" s="4" t="s">
        <v>2309</v>
      </c>
      <c r="B499" s="12" t="s">
        <v>4</v>
      </c>
      <c r="C499" s="5" t="s">
        <v>549</v>
      </c>
    </row>
    <row r="500" spans="1:3" ht="34" x14ac:dyDescent="0.2">
      <c r="A500" s="4" t="s">
        <v>2309</v>
      </c>
      <c r="B500" s="12" t="s">
        <v>371</v>
      </c>
      <c r="C500" s="5" t="s">
        <v>550</v>
      </c>
    </row>
    <row r="501" spans="1:3" ht="17" x14ac:dyDescent="0.2">
      <c r="A501" s="4" t="s">
        <v>2309</v>
      </c>
      <c r="B501" s="12" t="s">
        <v>4</v>
      </c>
      <c r="C501" s="5" t="s">
        <v>551</v>
      </c>
    </row>
    <row r="502" spans="1:3" ht="17" x14ac:dyDescent="0.2">
      <c r="A502" s="4" t="s">
        <v>2309</v>
      </c>
      <c r="B502" s="12" t="s">
        <v>371</v>
      </c>
      <c r="C502" s="5" t="s">
        <v>552</v>
      </c>
    </row>
    <row r="503" spans="1:3" ht="17" x14ac:dyDescent="0.2">
      <c r="A503" s="4" t="s">
        <v>2309</v>
      </c>
      <c r="B503" s="12" t="s">
        <v>375</v>
      </c>
      <c r="C503" s="5" t="s">
        <v>391</v>
      </c>
    </row>
    <row r="504" spans="1:3" ht="17" x14ac:dyDescent="0.2">
      <c r="A504" s="4" t="s">
        <v>2309</v>
      </c>
      <c r="B504" s="12" t="s">
        <v>4</v>
      </c>
      <c r="C504" s="5" t="s">
        <v>553</v>
      </c>
    </row>
    <row r="505" spans="1:3" ht="17" x14ac:dyDescent="0.2">
      <c r="A505" s="4" t="s">
        <v>2309</v>
      </c>
      <c r="B505" s="12" t="s">
        <v>371</v>
      </c>
      <c r="C505" s="5" t="s">
        <v>554</v>
      </c>
    </row>
    <row r="506" spans="1:3" ht="17" x14ac:dyDescent="0.2">
      <c r="A506" s="4" t="s">
        <v>2309</v>
      </c>
      <c r="B506" s="12" t="s">
        <v>290</v>
      </c>
      <c r="C506" s="5" t="s">
        <v>555</v>
      </c>
    </row>
    <row r="507" spans="1:3" ht="34" x14ac:dyDescent="0.2">
      <c r="A507" s="4" t="s">
        <v>2309</v>
      </c>
      <c r="B507" s="12" t="s">
        <v>4</v>
      </c>
      <c r="C507" s="5" t="s">
        <v>556</v>
      </c>
    </row>
    <row r="508" spans="1:3" ht="17" x14ac:dyDescent="0.2">
      <c r="A508" s="4" t="s">
        <v>2309</v>
      </c>
      <c r="B508" s="12" t="s">
        <v>371</v>
      </c>
      <c r="C508" s="5" t="s">
        <v>557</v>
      </c>
    </row>
    <row r="509" spans="1:3" ht="17" x14ac:dyDescent="0.2">
      <c r="A509" s="4" t="s">
        <v>2309</v>
      </c>
      <c r="B509" s="12" t="s">
        <v>4</v>
      </c>
      <c r="C509" s="5" t="s">
        <v>558</v>
      </c>
    </row>
    <row r="510" spans="1:3" ht="102" x14ac:dyDescent="0.2">
      <c r="A510" s="4" t="s">
        <v>2310</v>
      </c>
      <c r="C510" s="5" t="s">
        <v>559</v>
      </c>
    </row>
    <row r="511" spans="1:3" ht="68" x14ac:dyDescent="0.2">
      <c r="A511" s="4" t="s">
        <v>2310</v>
      </c>
      <c r="B511" s="12" t="s">
        <v>290</v>
      </c>
      <c r="C511" s="5" t="s">
        <v>560</v>
      </c>
    </row>
    <row r="512" spans="1:3" ht="17" x14ac:dyDescent="0.2">
      <c r="A512" s="4" t="s">
        <v>2310</v>
      </c>
      <c r="B512" s="12" t="s">
        <v>4</v>
      </c>
      <c r="C512" s="5" t="s">
        <v>561</v>
      </c>
    </row>
    <row r="513" spans="1:3" ht="17" x14ac:dyDescent="0.2">
      <c r="A513" s="4" t="s">
        <v>2310</v>
      </c>
      <c r="B513" s="12" t="s">
        <v>311</v>
      </c>
      <c r="C513" s="5" t="s">
        <v>562</v>
      </c>
    </row>
    <row r="514" spans="1:3" ht="17" x14ac:dyDescent="0.2">
      <c r="A514" s="4" t="s">
        <v>2310</v>
      </c>
      <c r="B514" s="12" t="s">
        <v>452</v>
      </c>
      <c r="C514" s="5" t="s">
        <v>563</v>
      </c>
    </row>
    <row r="515" spans="1:3" ht="34" x14ac:dyDescent="0.2">
      <c r="A515" s="4" t="s">
        <v>2310</v>
      </c>
      <c r="B515" s="12" t="s">
        <v>4</v>
      </c>
      <c r="C515" s="5" t="s">
        <v>564</v>
      </c>
    </row>
    <row r="516" spans="1:3" ht="34" x14ac:dyDescent="0.2">
      <c r="A516" s="4" t="s">
        <v>2310</v>
      </c>
      <c r="B516" s="12" t="s">
        <v>311</v>
      </c>
      <c r="C516" s="5" t="s">
        <v>565</v>
      </c>
    </row>
    <row r="517" spans="1:3" ht="17" x14ac:dyDescent="0.2">
      <c r="A517" s="4" t="s">
        <v>2310</v>
      </c>
      <c r="B517" s="12" t="s">
        <v>4</v>
      </c>
      <c r="C517" s="5" t="s">
        <v>566</v>
      </c>
    </row>
    <row r="518" spans="1:3" ht="17" x14ac:dyDescent="0.2">
      <c r="A518" s="4" t="s">
        <v>2310</v>
      </c>
      <c r="B518" s="12" t="s">
        <v>452</v>
      </c>
      <c r="C518" s="5" t="s">
        <v>567</v>
      </c>
    </row>
    <row r="519" spans="1:3" ht="17" x14ac:dyDescent="0.2">
      <c r="A519" s="4" t="s">
        <v>2310</v>
      </c>
      <c r="B519" s="12" t="s">
        <v>290</v>
      </c>
      <c r="C519" s="5" t="s">
        <v>568</v>
      </c>
    </row>
    <row r="520" spans="1:3" ht="34" x14ac:dyDescent="0.2">
      <c r="A520" s="4" t="s">
        <v>2310</v>
      </c>
      <c r="C520" s="5" t="s">
        <v>569</v>
      </c>
    </row>
    <row r="521" spans="1:3" ht="17" x14ac:dyDescent="0.2">
      <c r="A521" s="4" t="s">
        <v>2310</v>
      </c>
      <c r="B521" s="12" t="s">
        <v>307</v>
      </c>
      <c r="C521" s="5" t="s">
        <v>570</v>
      </c>
    </row>
    <row r="522" spans="1:3" ht="17" x14ac:dyDescent="0.2">
      <c r="A522" s="4" t="s">
        <v>2310</v>
      </c>
      <c r="B522" s="12" t="s">
        <v>297</v>
      </c>
      <c r="C522" s="5" t="s">
        <v>571</v>
      </c>
    </row>
    <row r="523" spans="1:3" ht="17" x14ac:dyDescent="0.2">
      <c r="A523" s="4" t="s">
        <v>2310</v>
      </c>
      <c r="B523" s="12" t="s">
        <v>406</v>
      </c>
      <c r="C523" s="5" t="s">
        <v>572</v>
      </c>
    </row>
    <row r="524" spans="1:3" ht="17" x14ac:dyDescent="0.2">
      <c r="A524" s="4" t="s">
        <v>2310</v>
      </c>
      <c r="B524" s="12" t="s">
        <v>375</v>
      </c>
      <c r="C524" s="5" t="s">
        <v>573</v>
      </c>
    </row>
    <row r="525" spans="1:3" ht="34" x14ac:dyDescent="0.2">
      <c r="A525" s="4" t="s">
        <v>2310</v>
      </c>
      <c r="B525" s="12" t="s">
        <v>290</v>
      </c>
      <c r="C525" s="5" t="s">
        <v>574</v>
      </c>
    </row>
    <row r="526" spans="1:3" ht="85" x14ac:dyDescent="0.2">
      <c r="A526" s="4" t="s">
        <v>2310</v>
      </c>
      <c r="B526" s="12" t="s">
        <v>311</v>
      </c>
      <c r="C526" s="5" t="s">
        <v>575</v>
      </c>
    </row>
    <row r="527" spans="1:3" ht="17" x14ac:dyDescent="0.2">
      <c r="A527" s="4" t="s">
        <v>2310</v>
      </c>
      <c r="B527" s="12" t="s">
        <v>371</v>
      </c>
      <c r="C527" s="5" t="s">
        <v>576</v>
      </c>
    </row>
    <row r="528" spans="1:3" ht="17" x14ac:dyDescent="0.2">
      <c r="A528" s="4" t="s">
        <v>2310</v>
      </c>
      <c r="B528" s="12" t="s">
        <v>375</v>
      </c>
      <c r="C528" s="5" t="s">
        <v>577</v>
      </c>
    </row>
    <row r="529" spans="1:3" ht="34" x14ac:dyDescent="0.2">
      <c r="A529" s="4" t="s">
        <v>2310</v>
      </c>
      <c r="B529" s="12" t="s">
        <v>311</v>
      </c>
      <c r="C529" s="5" t="s">
        <v>578</v>
      </c>
    </row>
    <row r="530" spans="1:3" ht="17" x14ac:dyDescent="0.2">
      <c r="A530" s="4" t="s">
        <v>2310</v>
      </c>
      <c r="B530" s="12" t="s">
        <v>307</v>
      </c>
      <c r="C530" s="5" t="s">
        <v>579</v>
      </c>
    </row>
    <row r="531" spans="1:3" ht="34" x14ac:dyDescent="0.2">
      <c r="A531" s="4" t="s">
        <v>2310</v>
      </c>
      <c r="B531" s="12" t="s">
        <v>371</v>
      </c>
      <c r="C531" s="5" t="s">
        <v>580</v>
      </c>
    </row>
    <row r="532" spans="1:3" ht="17" x14ac:dyDescent="0.2">
      <c r="A532" s="4" t="s">
        <v>2310</v>
      </c>
      <c r="B532" s="12" t="s">
        <v>336</v>
      </c>
      <c r="C532" s="5" t="s">
        <v>581</v>
      </c>
    </row>
    <row r="533" spans="1:3" ht="17" x14ac:dyDescent="0.2">
      <c r="A533" s="4" t="s">
        <v>2310</v>
      </c>
      <c r="B533" s="12" t="s">
        <v>371</v>
      </c>
      <c r="C533" s="5" t="s">
        <v>582</v>
      </c>
    </row>
    <row r="534" spans="1:3" ht="17" x14ac:dyDescent="0.2">
      <c r="A534" s="4" t="s">
        <v>2310</v>
      </c>
      <c r="B534" s="12" t="s">
        <v>336</v>
      </c>
      <c r="C534" s="5" t="s">
        <v>583</v>
      </c>
    </row>
    <row r="535" spans="1:3" ht="17" x14ac:dyDescent="0.2">
      <c r="A535" s="4" t="s">
        <v>2310</v>
      </c>
      <c r="B535" s="12" t="s">
        <v>371</v>
      </c>
      <c r="C535" s="5" t="s">
        <v>584</v>
      </c>
    </row>
    <row r="536" spans="1:3" ht="51" x14ac:dyDescent="0.2">
      <c r="A536" s="4" t="s">
        <v>2310</v>
      </c>
      <c r="C536" s="5" t="s">
        <v>585</v>
      </c>
    </row>
    <row r="537" spans="1:3" ht="17" x14ac:dyDescent="0.2">
      <c r="A537" s="4" t="s">
        <v>2310</v>
      </c>
      <c r="B537" s="12" t="s">
        <v>4</v>
      </c>
      <c r="C537" s="5" t="s">
        <v>586</v>
      </c>
    </row>
    <row r="538" spans="1:3" ht="17" x14ac:dyDescent="0.2">
      <c r="A538" s="4" t="s">
        <v>2310</v>
      </c>
      <c r="B538" s="12" t="s">
        <v>307</v>
      </c>
      <c r="C538" s="5" t="s">
        <v>587</v>
      </c>
    </row>
    <row r="539" spans="1:3" ht="17" x14ac:dyDescent="0.2">
      <c r="A539" s="4" t="s">
        <v>2310</v>
      </c>
      <c r="B539" s="12" t="s">
        <v>297</v>
      </c>
      <c r="C539" s="5" t="s">
        <v>588</v>
      </c>
    </row>
    <row r="540" spans="1:3" ht="51" x14ac:dyDescent="0.2">
      <c r="A540" s="4" t="s">
        <v>2310</v>
      </c>
      <c r="B540" s="12" t="s">
        <v>371</v>
      </c>
      <c r="C540" s="5" t="s">
        <v>589</v>
      </c>
    </row>
    <row r="541" spans="1:3" ht="17" x14ac:dyDescent="0.2">
      <c r="A541" s="4" t="s">
        <v>2310</v>
      </c>
      <c r="B541" s="12" t="s">
        <v>336</v>
      </c>
      <c r="C541" s="5" t="s">
        <v>590</v>
      </c>
    </row>
    <row r="542" spans="1:3" ht="34" x14ac:dyDescent="0.2">
      <c r="A542" s="4" t="s">
        <v>2310</v>
      </c>
      <c r="B542" s="12" t="s">
        <v>371</v>
      </c>
      <c r="C542" s="5" t="s">
        <v>591</v>
      </c>
    </row>
    <row r="543" spans="1:3" ht="34" x14ac:dyDescent="0.2">
      <c r="A543" s="4" t="s">
        <v>2310</v>
      </c>
      <c r="B543" s="12" t="s">
        <v>4</v>
      </c>
      <c r="C543" s="5" t="s">
        <v>592</v>
      </c>
    </row>
    <row r="544" spans="1:3" ht="17" x14ac:dyDescent="0.2">
      <c r="A544" s="4" t="s">
        <v>2310</v>
      </c>
      <c r="B544" s="12" t="s">
        <v>336</v>
      </c>
      <c r="C544" s="5" t="s">
        <v>593</v>
      </c>
    </row>
    <row r="545" spans="1:3" ht="17" x14ac:dyDescent="0.2">
      <c r="A545" s="4" t="s">
        <v>2310</v>
      </c>
      <c r="B545" s="12" t="s">
        <v>4</v>
      </c>
      <c r="C545" s="5" t="s">
        <v>594</v>
      </c>
    </row>
    <row r="546" spans="1:3" ht="34" x14ac:dyDescent="0.2">
      <c r="A546" s="4" t="s">
        <v>2310</v>
      </c>
      <c r="C546" s="5" t="s">
        <v>595</v>
      </c>
    </row>
    <row r="547" spans="1:3" ht="34" x14ac:dyDescent="0.2">
      <c r="A547" s="4" t="s">
        <v>2310</v>
      </c>
      <c r="B547" s="12" t="s">
        <v>4</v>
      </c>
      <c r="C547" s="5" t="s">
        <v>596</v>
      </c>
    </row>
    <row r="548" spans="1:3" ht="17" x14ac:dyDescent="0.2">
      <c r="A548" s="4" t="s">
        <v>2310</v>
      </c>
      <c r="B548" s="12" t="s">
        <v>307</v>
      </c>
      <c r="C548" s="5" t="s">
        <v>597</v>
      </c>
    </row>
    <row r="549" spans="1:3" ht="17" x14ac:dyDescent="0.2">
      <c r="A549" s="4" t="s">
        <v>2310</v>
      </c>
      <c r="B549" s="12" t="s">
        <v>4</v>
      </c>
      <c r="C549" s="5" t="s">
        <v>598</v>
      </c>
    </row>
    <row r="550" spans="1:3" ht="17" x14ac:dyDescent="0.2">
      <c r="A550" s="4" t="s">
        <v>2310</v>
      </c>
      <c r="B550" s="12" t="s">
        <v>297</v>
      </c>
      <c r="C550" s="5" t="s">
        <v>599</v>
      </c>
    </row>
    <row r="551" spans="1:3" ht="17" x14ac:dyDescent="0.2">
      <c r="A551" s="4" t="s">
        <v>2310</v>
      </c>
      <c r="B551" s="12" t="s">
        <v>299</v>
      </c>
      <c r="C551" s="5" t="s">
        <v>600</v>
      </c>
    </row>
    <row r="552" spans="1:3" ht="17" x14ac:dyDescent="0.2">
      <c r="A552" s="4" t="s">
        <v>2310</v>
      </c>
      <c r="B552" s="12" t="s">
        <v>4</v>
      </c>
      <c r="C552" s="5" t="s">
        <v>601</v>
      </c>
    </row>
    <row r="553" spans="1:3" ht="17" x14ac:dyDescent="0.2">
      <c r="A553" s="4" t="s">
        <v>2310</v>
      </c>
      <c r="B553" s="12" t="s">
        <v>406</v>
      </c>
      <c r="C553" s="5" t="s">
        <v>602</v>
      </c>
    </row>
    <row r="554" spans="1:3" ht="34" x14ac:dyDescent="0.2">
      <c r="A554" s="4" t="s">
        <v>2310</v>
      </c>
      <c r="B554" s="12" t="s">
        <v>336</v>
      </c>
      <c r="C554" s="5" t="s">
        <v>603</v>
      </c>
    </row>
    <row r="555" spans="1:3" ht="102" x14ac:dyDescent="0.2">
      <c r="A555" s="4" t="s">
        <v>2310</v>
      </c>
      <c r="B555" s="12" t="s">
        <v>4</v>
      </c>
      <c r="C555" s="5" t="s">
        <v>2311</v>
      </c>
    </row>
    <row r="556" spans="1:3" ht="17" x14ac:dyDescent="0.2">
      <c r="A556" s="4" t="s">
        <v>2310</v>
      </c>
      <c r="B556" s="12" t="s">
        <v>371</v>
      </c>
      <c r="C556" s="5" t="s">
        <v>604</v>
      </c>
    </row>
    <row r="557" spans="1:3" ht="17" x14ac:dyDescent="0.2">
      <c r="A557" s="4" t="s">
        <v>2310</v>
      </c>
      <c r="B557" s="12" t="s">
        <v>375</v>
      </c>
      <c r="C557" s="5" t="s">
        <v>605</v>
      </c>
    </row>
    <row r="558" spans="1:3" ht="17" x14ac:dyDescent="0.2">
      <c r="A558" s="4" t="s">
        <v>2310</v>
      </c>
      <c r="B558" s="12" t="s">
        <v>4</v>
      </c>
      <c r="C558" s="5" t="s">
        <v>606</v>
      </c>
    </row>
    <row r="559" spans="1:3" ht="34" x14ac:dyDescent="0.2">
      <c r="A559" s="4" t="s">
        <v>2310</v>
      </c>
      <c r="B559" s="12" t="s">
        <v>607</v>
      </c>
      <c r="C559" s="5" t="s">
        <v>608</v>
      </c>
    </row>
    <row r="560" spans="1:3" ht="34" x14ac:dyDescent="0.2">
      <c r="A560" s="4" t="s">
        <v>2310</v>
      </c>
      <c r="B560" s="12" t="s">
        <v>4</v>
      </c>
      <c r="C560" s="5" t="s">
        <v>609</v>
      </c>
    </row>
    <row r="561" spans="1:3" ht="51" x14ac:dyDescent="0.2">
      <c r="A561" s="4" t="s">
        <v>2310</v>
      </c>
      <c r="B561" s="12" t="s">
        <v>336</v>
      </c>
      <c r="C561" s="5" t="s">
        <v>610</v>
      </c>
    </row>
    <row r="562" spans="1:3" ht="51" x14ac:dyDescent="0.2">
      <c r="A562" s="4" t="s">
        <v>2312</v>
      </c>
      <c r="B562" s="12" t="s">
        <v>375</v>
      </c>
      <c r="C562" s="5" t="s">
        <v>611</v>
      </c>
    </row>
    <row r="563" spans="1:3" ht="17" x14ac:dyDescent="0.2">
      <c r="A563" s="4" t="s">
        <v>2312</v>
      </c>
      <c r="B563" s="12" t="s">
        <v>336</v>
      </c>
      <c r="C563" s="5" t="s">
        <v>612</v>
      </c>
    </row>
    <row r="564" spans="1:3" ht="17" x14ac:dyDescent="0.2">
      <c r="A564" s="4" t="s">
        <v>2312</v>
      </c>
      <c r="B564" s="12" t="s">
        <v>375</v>
      </c>
      <c r="C564" s="5" t="s">
        <v>2313</v>
      </c>
    </row>
    <row r="565" spans="1:3" ht="34" x14ac:dyDescent="0.2">
      <c r="A565" s="4" t="s">
        <v>2312</v>
      </c>
      <c r="B565" s="12"/>
      <c r="C565" s="5" t="s">
        <v>2314</v>
      </c>
    </row>
    <row r="566" spans="1:3" ht="17" x14ac:dyDescent="0.2">
      <c r="A566" s="4" t="s">
        <v>2312</v>
      </c>
      <c r="B566" s="12" t="s">
        <v>307</v>
      </c>
      <c r="C566" s="5" t="s">
        <v>613</v>
      </c>
    </row>
    <row r="567" spans="1:3" ht="17" x14ac:dyDescent="0.2">
      <c r="A567" s="4" t="s">
        <v>2312</v>
      </c>
      <c r="B567" s="12" t="s">
        <v>406</v>
      </c>
      <c r="C567" s="5" t="s">
        <v>614</v>
      </c>
    </row>
    <row r="568" spans="1:3" ht="17" x14ac:dyDescent="0.2">
      <c r="A568" s="4" t="s">
        <v>2312</v>
      </c>
      <c r="B568" s="12" t="s">
        <v>307</v>
      </c>
      <c r="C568" s="5" t="s">
        <v>615</v>
      </c>
    </row>
    <row r="569" spans="1:3" ht="17" x14ac:dyDescent="0.2">
      <c r="A569" s="4" t="s">
        <v>2312</v>
      </c>
      <c r="B569" s="12" t="s">
        <v>406</v>
      </c>
      <c r="C569" s="5" t="s">
        <v>616</v>
      </c>
    </row>
    <row r="570" spans="1:3" ht="17" x14ac:dyDescent="0.2">
      <c r="A570" s="4" t="s">
        <v>2312</v>
      </c>
      <c r="B570" s="12" t="s">
        <v>307</v>
      </c>
      <c r="C570" s="5" t="s">
        <v>617</v>
      </c>
    </row>
    <row r="571" spans="1:3" ht="34" x14ac:dyDescent="0.2">
      <c r="A571" s="4" t="s">
        <v>2312</v>
      </c>
      <c r="B571" s="12" t="s">
        <v>311</v>
      </c>
      <c r="C571" s="5" t="s">
        <v>618</v>
      </c>
    </row>
    <row r="572" spans="1:3" ht="17" x14ac:dyDescent="0.2">
      <c r="A572" s="4" t="s">
        <v>2312</v>
      </c>
      <c r="B572" s="12" t="s">
        <v>336</v>
      </c>
      <c r="C572" s="5" t="s">
        <v>619</v>
      </c>
    </row>
    <row r="573" spans="1:3" ht="17" x14ac:dyDescent="0.2">
      <c r="A573" s="4" t="s">
        <v>2312</v>
      </c>
      <c r="B573" s="12" t="s">
        <v>375</v>
      </c>
      <c r="C573" s="5" t="s">
        <v>620</v>
      </c>
    </row>
    <row r="574" spans="1:3" ht="17" x14ac:dyDescent="0.2">
      <c r="A574" s="4" t="s">
        <v>2312</v>
      </c>
      <c r="B574" s="12" t="s">
        <v>371</v>
      </c>
      <c r="C574" s="5" t="s">
        <v>621</v>
      </c>
    </row>
    <row r="575" spans="1:3" ht="51" x14ac:dyDescent="0.2">
      <c r="A575" s="4" t="s">
        <v>2312</v>
      </c>
      <c r="C575" s="5" t="s">
        <v>622</v>
      </c>
    </row>
    <row r="576" spans="1:3" ht="34" x14ac:dyDescent="0.2">
      <c r="A576" s="4" t="s">
        <v>2312</v>
      </c>
      <c r="B576" s="12" t="s">
        <v>311</v>
      </c>
      <c r="C576" s="5" t="s">
        <v>623</v>
      </c>
    </row>
    <row r="577" spans="1:3" ht="17" x14ac:dyDescent="0.2">
      <c r="A577" s="4" t="s">
        <v>2312</v>
      </c>
      <c r="B577" s="12" t="s">
        <v>375</v>
      </c>
      <c r="C577" s="5" t="s">
        <v>624</v>
      </c>
    </row>
    <row r="578" spans="1:3" ht="17" x14ac:dyDescent="0.2">
      <c r="A578" s="4" t="s">
        <v>2312</v>
      </c>
      <c r="B578" s="12" t="s">
        <v>412</v>
      </c>
      <c r="C578" s="5" t="s">
        <v>625</v>
      </c>
    </row>
    <row r="579" spans="1:3" ht="34" x14ac:dyDescent="0.2">
      <c r="A579" s="4" t="s">
        <v>2312</v>
      </c>
      <c r="B579" s="12" t="s">
        <v>311</v>
      </c>
      <c r="C579" s="5" t="s">
        <v>626</v>
      </c>
    </row>
    <row r="580" spans="1:3" ht="17" x14ac:dyDescent="0.2">
      <c r="A580" s="4" t="s">
        <v>2312</v>
      </c>
      <c r="B580" s="12" t="s">
        <v>375</v>
      </c>
      <c r="C580" s="5" t="s">
        <v>627</v>
      </c>
    </row>
    <row r="581" spans="1:3" ht="17" x14ac:dyDescent="0.2">
      <c r="A581" s="4" t="s">
        <v>2312</v>
      </c>
      <c r="B581" s="12" t="s">
        <v>311</v>
      </c>
      <c r="C581" s="5" t="s">
        <v>456</v>
      </c>
    </row>
    <row r="582" spans="1:3" ht="68" x14ac:dyDescent="0.2">
      <c r="A582" s="4" t="s">
        <v>2315</v>
      </c>
      <c r="B582" s="12" t="s">
        <v>371</v>
      </c>
      <c r="C582" s="5" t="s">
        <v>628</v>
      </c>
    </row>
    <row r="583" spans="1:3" ht="34" x14ac:dyDescent="0.2">
      <c r="A583" s="4" t="s">
        <v>2315</v>
      </c>
      <c r="B583" s="12" t="s">
        <v>290</v>
      </c>
      <c r="C583" s="5" t="s">
        <v>629</v>
      </c>
    </row>
    <row r="584" spans="1:3" ht="34" x14ac:dyDescent="0.2">
      <c r="A584" s="4" t="s">
        <v>2315</v>
      </c>
      <c r="B584" s="12" t="s">
        <v>4</v>
      </c>
      <c r="C584" s="5" t="s">
        <v>630</v>
      </c>
    </row>
    <row r="585" spans="1:3" ht="34" x14ac:dyDescent="0.2">
      <c r="A585" s="4" t="s">
        <v>2315</v>
      </c>
      <c r="B585" s="12" t="s">
        <v>371</v>
      </c>
      <c r="C585" s="5" t="s">
        <v>631</v>
      </c>
    </row>
    <row r="586" spans="1:3" ht="34" x14ac:dyDescent="0.2">
      <c r="A586" s="4" t="s">
        <v>2315</v>
      </c>
      <c r="B586" s="12" t="s">
        <v>290</v>
      </c>
      <c r="C586" s="5" t="s">
        <v>632</v>
      </c>
    </row>
    <row r="587" spans="1:3" ht="34" x14ac:dyDescent="0.2">
      <c r="A587" s="4" t="s">
        <v>2315</v>
      </c>
      <c r="C587" s="5" t="s">
        <v>633</v>
      </c>
    </row>
    <row r="588" spans="1:3" ht="34" x14ac:dyDescent="0.2">
      <c r="A588" s="4" t="s">
        <v>2315</v>
      </c>
      <c r="B588" s="12" t="s">
        <v>4</v>
      </c>
      <c r="C588" s="5" t="s">
        <v>634</v>
      </c>
    </row>
    <row r="589" spans="1:3" ht="51" x14ac:dyDescent="0.2">
      <c r="A589" s="4" t="s">
        <v>2315</v>
      </c>
      <c r="C589" s="5" t="s">
        <v>635</v>
      </c>
    </row>
    <row r="590" spans="1:3" ht="34" x14ac:dyDescent="0.2">
      <c r="A590" s="4" t="s">
        <v>2315</v>
      </c>
      <c r="B590" s="12" t="s">
        <v>371</v>
      </c>
      <c r="C590" s="5" t="s">
        <v>636</v>
      </c>
    </row>
    <row r="591" spans="1:3" ht="34" x14ac:dyDescent="0.2">
      <c r="A591" s="4" t="s">
        <v>2315</v>
      </c>
      <c r="B591" s="12" t="s">
        <v>4</v>
      </c>
      <c r="C591" s="5" t="s">
        <v>637</v>
      </c>
    </row>
    <row r="592" spans="1:3" ht="34" x14ac:dyDescent="0.2">
      <c r="A592" s="4" t="s">
        <v>2315</v>
      </c>
      <c r="B592" s="12" t="s">
        <v>371</v>
      </c>
      <c r="C592" s="5" t="s">
        <v>638</v>
      </c>
    </row>
    <row r="593" spans="1:3" ht="34" x14ac:dyDescent="0.2">
      <c r="A593" s="4" t="s">
        <v>2315</v>
      </c>
      <c r="B593" s="12" t="s">
        <v>4</v>
      </c>
      <c r="C593" s="5" t="s">
        <v>639</v>
      </c>
    </row>
    <row r="594" spans="1:3" ht="34" x14ac:dyDescent="0.2">
      <c r="A594" s="4" t="s">
        <v>2315</v>
      </c>
      <c r="B594" s="12" t="s">
        <v>371</v>
      </c>
      <c r="C594" s="5" t="s">
        <v>640</v>
      </c>
    </row>
    <row r="595" spans="1:3" ht="68" x14ac:dyDescent="0.2">
      <c r="A595" s="4" t="s">
        <v>2315</v>
      </c>
      <c r="B595" s="12" t="s">
        <v>4</v>
      </c>
      <c r="C595" s="5" t="s">
        <v>641</v>
      </c>
    </row>
    <row r="596" spans="1:3" ht="34" x14ac:dyDescent="0.2">
      <c r="A596" s="4" t="s">
        <v>2315</v>
      </c>
      <c r="B596" s="12" t="s">
        <v>371</v>
      </c>
      <c r="C596" s="5" t="s">
        <v>642</v>
      </c>
    </row>
    <row r="597" spans="1:3" ht="34" x14ac:dyDescent="0.2">
      <c r="A597" s="4" t="s">
        <v>2315</v>
      </c>
      <c r="C597" s="5" t="s">
        <v>643</v>
      </c>
    </row>
    <row r="598" spans="1:3" ht="85" x14ac:dyDescent="0.2">
      <c r="A598" s="4" t="s">
        <v>2315</v>
      </c>
      <c r="B598" s="12" t="s">
        <v>4</v>
      </c>
      <c r="C598" s="5" t="s">
        <v>644</v>
      </c>
    </row>
    <row r="599" spans="1:3" ht="34" x14ac:dyDescent="0.2">
      <c r="A599" s="4" t="s">
        <v>2316</v>
      </c>
      <c r="C599" s="5" t="s">
        <v>645</v>
      </c>
    </row>
    <row r="600" spans="1:3" ht="34" x14ac:dyDescent="0.2">
      <c r="A600" s="4" t="s">
        <v>2316</v>
      </c>
      <c r="B600" s="12" t="s">
        <v>4</v>
      </c>
      <c r="C600" s="5" t="s">
        <v>646</v>
      </c>
    </row>
    <row r="601" spans="1:3" ht="17" x14ac:dyDescent="0.2">
      <c r="A601" s="4" t="s">
        <v>2316</v>
      </c>
      <c r="B601" s="12" t="s">
        <v>412</v>
      </c>
      <c r="C601" s="5" t="s">
        <v>647</v>
      </c>
    </row>
    <row r="602" spans="1:3" ht="17" x14ac:dyDescent="0.2">
      <c r="A602" s="4" t="s">
        <v>2316</v>
      </c>
      <c r="B602" s="12" t="s">
        <v>4</v>
      </c>
      <c r="C602" s="5" t="s">
        <v>648</v>
      </c>
    </row>
    <row r="603" spans="1:3" ht="17" x14ac:dyDescent="0.2">
      <c r="A603" s="4" t="s">
        <v>2316</v>
      </c>
      <c r="B603" s="12" t="s">
        <v>412</v>
      </c>
      <c r="C603" s="5" t="s">
        <v>649</v>
      </c>
    </row>
    <row r="604" spans="1:3" ht="68" x14ac:dyDescent="0.2">
      <c r="A604" s="4" t="s">
        <v>2316</v>
      </c>
      <c r="C604" s="5" t="s">
        <v>650</v>
      </c>
    </row>
    <row r="605" spans="1:3" ht="17" x14ac:dyDescent="0.2">
      <c r="A605" s="4" t="s">
        <v>2316</v>
      </c>
      <c r="B605" s="12" t="s">
        <v>375</v>
      </c>
      <c r="C605" s="5" t="s">
        <v>651</v>
      </c>
    </row>
    <row r="606" spans="1:3" ht="17" x14ac:dyDescent="0.2">
      <c r="A606" s="4" t="s">
        <v>2316</v>
      </c>
      <c r="B606" s="12" t="s">
        <v>452</v>
      </c>
      <c r="C606" s="5" t="s">
        <v>652</v>
      </c>
    </row>
    <row r="607" spans="1:3" ht="17" x14ac:dyDescent="0.2">
      <c r="A607" s="4" t="s">
        <v>2316</v>
      </c>
      <c r="B607" s="12" t="s">
        <v>375</v>
      </c>
      <c r="C607" s="5" t="s">
        <v>653</v>
      </c>
    </row>
    <row r="608" spans="1:3" ht="17" x14ac:dyDescent="0.2">
      <c r="A608" s="4" t="s">
        <v>2316</v>
      </c>
      <c r="B608" s="12" t="s">
        <v>452</v>
      </c>
      <c r="C608" s="5" t="s">
        <v>654</v>
      </c>
    </row>
    <row r="609" spans="1:3" ht="34" x14ac:dyDescent="0.2">
      <c r="A609" s="4" t="s">
        <v>2316</v>
      </c>
      <c r="C609" s="5" t="s">
        <v>655</v>
      </c>
    </row>
    <row r="610" spans="1:3" ht="34" x14ac:dyDescent="0.2">
      <c r="A610" s="4" t="s">
        <v>2316</v>
      </c>
      <c r="B610" s="12" t="s">
        <v>336</v>
      </c>
      <c r="C610" s="5" t="s">
        <v>656</v>
      </c>
    </row>
    <row r="611" spans="1:3" ht="17" x14ac:dyDescent="0.2">
      <c r="A611" s="4" t="s">
        <v>2316</v>
      </c>
      <c r="B611" s="12" t="s">
        <v>290</v>
      </c>
      <c r="C611" s="5" t="s">
        <v>657</v>
      </c>
    </row>
    <row r="612" spans="1:3" ht="17" x14ac:dyDescent="0.2">
      <c r="A612" s="4" t="s">
        <v>2316</v>
      </c>
      <c r="B612" s="12" t="s">
        <v>336</v>
      </c>
      <c r="C612" s="5" t="s">
        <v>658</v>
      </c>
    </row>
    <row r="613" spans="1:3" ht="17" x14ac:dyDescent="0.2">
      <c r="A613" s="4" t="s">
        <v>2316</v>
      </c>
      <c r="B613" s="12" t="s">
        <v>290</v>
      </c>
      <c r="C613" s="5" t="s">
        <v>659</v>
      </c>
    </row>
    <row r="614" spans="1:3" ht="17" x14ac:dyDescent="0.2">
      <c r="A614" s="4" t="s">
        <v>2316</v>
      </c>
      <c r="B614" s="12" t="s">
        <v>336</v>
      </c>
      <c r="C614" s="5" t="s">
        <v>660</v>
      </c>
    </row>
    <row r="615" spans="1:3" ht="17" x14ac:dyDescent="0.2">
      <c r="A615" s="4" t="s">
        <v>2316</v>
      </c>
      <c r="C615" s="5" t="s">
        <v>661</v>
      </c>
    </row>
    <row r="616" spans="1:3" ht="68" x14ac:dyDescent="0.2">
      <c r="A616" s="4" t="s">
        <v>2316</v>
      </c>
      <c r="B616" s="12" t="s">
        <v>4</v>
      </c>
      <c r="C616" s="5" t="s">
        <v>662</v>
      </c>
    </row>
    <row r="617" spans="1:3" ht="51" x14ac:dyDescent="0.2">
      <c r="A617" s="4" t="s">
        <v>2316</v>
      </c>
      <c r="B617" s="12" t="s">
        <v>311</v>
      </c>
      <c r="C617" s="5" t="s">
        <v>663</v>
      </c>
    </row>
    <row r="618" spans="1:3" ht="17" x14ac:dyDescent="0.2">
      <c r="A618" s="4" t="s">
        <v>2316</v>
      </c>
      <c r="B618" s="12" t="s">
        <v>4</v>
      </c>
      <c r="C618" s="5" t="s">
        <v>664</v>
      </c>
    </row>
    <row r="619" spans="1:3" ht="68" x14ac:dyDescent="0.2">
      <c r="A619" s="4" t="s">
        <v>2316</v>
      </c>
      <c r="B619" s="12" t="s">
        <v>311</v>
      </c>
      <c r="C619" s="5" t="s">
        <v>665</v>
      </c>
    </row>
    <row r="620" spans="1:3" ht="17" x14ac:dyDescent="0.2">
      <c r="A620" s="4" t="s">
        <v>2316</v>
      </c>
      <c r="B620" s="12" t="s">
        <v>406</v>
      </c>
      <c r="C620" s="5" t="s">
        <v>666</v>
      </c>
    </row>
    <row r="621" spans="1:3" ht="17" x14ac:dyDescent="0.2">
      <c r="A621" s="4" t="s">
        <v>2316</v>
      </c>
      <c r="B621" s="12" t="s">
        <v>307</v>
      </c>
      <c r="C621" s="5" t="s">
        <v>590</v>
      </c>
    </row>
    <row r="622" spans="1:3" ht="17" x14ac:dyDescent="0.2">
      <c r="A622" s="4" t="s">
        <v>2316</v>
      </c>
      <c r="B622" s="12" t="s">
        <v>311</v>
      </c>
      <c r="C622" s="5" t="s">
        <v>667</v>
      </c>
    </row>
    <row r="623" spans="1:3" ht="34" x14ac:dyDescent="0.2">
      <c r="A623" s="4" t="s">
        <v>2316</v>
      </c>
      <c r="C623" s="5" t="s">
        <v>668</v>
      </c>
    </row>
    <row r="624" spans="1:3" ht="34" x14ac:dyDescent="0.2">
      <c r="A624" s="4" t="s">
        <v>2316</v>
      </c>
      <c r="B624" s="12" t="s">
        <v>4</v>
      </c>
      <c r="C624" s="5" t="s">
        <v>669</v>
      </c>
    </row>
    <row r="625" spans="1:3" ht="34" x14ac:dyDescent="0.2">
      <c r="A625" s="4" t="s">
        <v>2316</v>
      </c>
      <c r="B625" s="12" t="s">
        <v>311</v>
      </c>
      <c r="C625" s="5" t="s">
        <v>670</v>
      </c>
    </row>
    <row r="626" spans="1:3" ht="34" x14ac:dyDescent="0.2">
      <c r="A626" s="4" t="s">
        <v>2316</v>
      </c>
      <c r="C626" s="5" t="s">
        <v>671</v>
      </c>
    </row>
    <row r="627" spans="1:3" ht="34" x14ac:dyDescent="0.2">
      <c r="A627" s="4" t="s">
        <v>2316</v>
      </c>
      <c r="B627" s="12" t="s">
        <v>4</v>
      </c>
      <c r="C627" s="5" t="s">
        <v>672</v>
      </c>
    </row>
    <row r="628" spans="1:3" ht="34" x14ac:dyDescent="0.2">
      <c r="A628" s="4" t="s">
        <v>2316</v>
      </c>
      <c r="B628" s="12" t="s">
        <v>375</v>
      </c>
      <c r="C628" s="5" t="s">
        <v>673</v>
      </c>
    </row>
    <row r="629" spans="1:3" ht="17" x14ac:dyDescent="0.2">
      <c r="A629" s="4" t="s">
        <v>2316</v>
      </c>
      <c r="B629" s="12" t="s">
        <v>4</v>
      </c>
      <c r="C629" s="5" t="s">
        <v>674</v>
      </c>
    </row>
    <row r="630" spans="1:3" ht="34" x14ac:dyDescent="0.2">
      <c r="A630" s="4" t="s">
        <v>2316</v>
      </c>
      <c r="C630" s="5" t="s">
        <v>675</v>
      </c>
    </row>
    <row r="631" spans="1:3" ht="34" x14ac:dyDescent="0.2">
      <c r="A631" s="4" t="s">
        <v>2316</v>
      </c>
      <c r="B631" s="12" t="s">
        <v>4</v>
      </c>
      <c r="C631" s="5" t="s">
        <v>676</v>
      </c>
    </row>
    <row r="632" spans="1:3" ht="17" x14ac:dyDescent="0.2">
      <c r="A632" s="4" t="s">
        <v>2316</v>
      </c>
      <c r="B632" s="12" t="s">
        <v>375</v>
      </c>
      <c r="C632" s="5" t="s">
        <v>677</v>
      </c>
    </row>
    <row r="633" spans="1:3" ht="17" x14ac:dyDescent="0.2">
      <c r="A633" s="4" t="s">
        <v>2316</v>
      </c>
      <c r="B633" s="12" t="s">
        <v>4</v>
      </c>
      <c r="C633" s="5" t="s">
        <v>678</v>
      </c>
    </row>
    <row r="634" spans="1:3" ht="17" x14ac:dyDescent="0.2">
      <c r="A634" s="4" t="s">
        <v>2316</v>
      </c>
      <c r="B634" s="12" t="s">
        <v>375</v>
      </c>
      <c r="C634" s="5" t="s">
        <v>679</v>
      </c>
    </row>
    <row r="635" spans="1:3" ht="17" x14ac:dyDescent="0.2">
      <c r="A635" s="4" t="s">
        <v>2316</v>
      </c>
      <c r="B635" s="12" t="s">
        <v>4</v>
      </c>
      <c r="C635" s="5" t="s">
        <v>680</v>
      </c>
    </row>
    <row r="636" spans="1:3" ht="17" x14ac:dyDescent="0.2">
      <c r="A636" s="4" t="s">
        <v>2316</v>
      </c>
      <c r="B636" s="12" t="s">
        <v>375</v>
      </c>
      <c r="C636" s="5" t="s">
        <v>681</v>
      </c>
    </row>
    <row r="637" spans="1:3" ht="17" x14ac:dyDescent="0.2">
      <c r="A637" s="4" t="s">
        <v>2316</v>
      </c>
      <c r="B637" s="12" t="s">
        <v>4</v>
      </c>
      <c r="C637" s="5" t="s">
        <v>682</v>
      </c>
    </row>
    <row r="638" spans="1:3" ht="51" x14ac:dyDescent="0.2">
      <c r="A638" s="4" t="s">
        <v>2316</v>
      </c>
      <c r="B638" s="12" t="s">
        <v>375</v>
      </c>
      <c r="C638" s="5" t="s">
        <v>683</v>
      </c>
    </row>
    <row r="639" spans="1:3" ht="17" x14ac:dyDescent="0.2">
      <c r="A639" s="4" t="s">
        <v>2316</v>
      </c>
      <c r="B639" s="12" t="s">
        <v>4</v>
      </c>
      <c r="C639" s="5" t="s">
        <v>684</v>
      </c>
    </row>
    <row r="640" spans="1:3" ht="34" x14ac:dyDescent="0.2">
      <c r="A640" s="4" t="s">
        <v>2316</v>
      </c>
      <c r="B640" s="12" t="s">
        <v>375</v>
      </c>
      <c r="C640" s="5" t="s">
        <v>685</v>
      </c>
    </row>
    <row r="641" spans="1:3" ht="17" x14ac:dyDescent="0.2">
      <c r="A641" s="4" t="s">
        <v>2316</v>
      </c>
      <c r="B641" s="12" t="s">
        <v>4</v>
      </c>
      <c r="C641" s="5" t="s">
        <v>686</v>
      </c>
    </row>
    <row r="642" spans="1:3" ht="17" x14ac:dyDescent="0.2">
      <c r="A642" s="4" t="s">
        <v>2316</v>
      </c>
      <c r="B642" s="12" t="s">
        <v>375</v>
      </c>
      <c r="C642" s="5" t="s">
        <v>687</v>
      </c>
    </row>
    <row r="643" spans="1:3" ht="34" x14ac:dyDescent="0.2">
      <c r="A643" s="4" t="s">
        <v>2316</v>
      </c>
      <c r="B643" s="12" t="s">
        <v>4</v>
      </c>
      <c r="C643" s="5" t="s">
        <v>688</v>
      </c>
    </row>
    <row r="644" spans="1:3" ht="34" x14ac:dyDescent="0.2">
      <c r="A644" s="4" t="s">
        <v>2316</v>
      </c>
      <c r="B644" s="12" t="s">
        <v>375</v>
      </c>
      <c r="C644" s="5" t="s">
        <v>689</v>
      </c>
    </row>
    <row r="645" spans="1:3" ht="34" x14ac:dyDescent="0.2">
      <c r="A645" s="4" t="s">
        <v>2316</v>
      </c>
      <c r="B645" s="12" t="s">
        <v>4</v>
      </c>
      <c r="C645" s="5" t="s">
        <v>690</v>
      </c>
    </row>
    <row r="646" spans="1:3" ht="85" x14ac:dyDescent="0.2">
      <c r="A646" s="4" t="s">
        <v>2316</v>
      </c>
      <c r="B646" s="12" t="s">
        <v>375</v>
      </c>
      <c r="C646" s="5" t="s">
        <v>691</v>
      </c>
    </row>
    <row r="647" spans="1:3" ht="51" x14ac:dyDescent="0.2">
      <c r="A647" s="4" t="s">
        <v>2316</v>
      </c>
      <c r="B647" s="12" t="s">
        <v>336</v>
      </c>
      <c r="C647" s="5" t="s">
        <v>692</v>
      </c>
    </row>
    <row r="648" spans="1:3" ht="17" x14ac:dyDescent="0.2">
      <c r="A648" s="4" t="s">
        <v>2316</v>
      </c>
      <c r="B648" s="12" t="s">
        <v>4</v>
      </c>
      <c r="C648" s="5" t="s">
        <v>693</v>
      </c>
    </row>
    <row r="649" spans="1:3" ht="17" x14ac:dyDescent="0.2">
      <c r="A649" s="4" t="s">
        <v>2316</v>
      </c>
      <c r="B649" s="12" t="s">
        <v>336</v>
      </c>
      <c r="C649" s="5" t="s">
        <v>694</v>
      </c>
    </row>
    <row r="650" spans="1:3" ht="17" x14ac:dyDescent="0.2">
      <c r="A650" s="4" t="s">
        <v>2316</v>
      </c>
      <c r="B650" s="12" t="s">
        <v>4</v>
      </c>
      <c r="C650" s="5" t="s">
        <v>695</v>
      </c>
    </row>
    <row r="651" spans="1:3" ht="17" x14ac:dyDescent="0.2">
      <c r="A651" s="4" t="s">
        <v>2316</v>
      </c>
      <c r="B651" s="12" t="s">
        <v>336</v>
      </c>
      <c r="C651" s="5" t="s">
        <v>696</v>
      </c>
    </row>
    <row r="652" spans="1:3" ht="34" x14ac:dyDescent="0.2">
      <c r="A652" s="4" t="s">
        <v>2316</v>
      </c>
      <c r="B652" s="12" t="s">
        <v>4</v>
      </c>
      <c r="C652" s="5" t="s">
        <v>697</v>
      </c>
    </row>
    <row r="653" spans="1:3" ht="17" x14ac:dyDescent="0.2">
      <c r="A653" s="4" t="s">
        <v>2317</v>
      </c>
      <c r="C653" s="5" t="s">
        <v>698</v>
      </c>
    </row>
    <row r="654" spans="1:3" ht="17" x14ac:dyDescent="0.2">
      <c r="A654" s="4" t="s">
        <v>2317</v>
      </c>
      <c r="B654" s="12" t="s">
        <v>4</v>
      </c>
      <c r="C654" s="5" t="s">
        <v>699</v>
      </c>
    </row>
    <row r="655" spans="1:3" ht="34" x14ac:dyDescent="0.2">
      <c r="A655" s="4" t="s">
        <v>2317</v>
      </c>
      <c r="B655" s="12" t="s">
        <v>336</v>
      </c>
      <c r="C655" s="5" t="s">
        <v>700</v>
      </c>
    </row>
    <row r="656" spans="1:3" ht="17" x14ac:dyDescent="0.2">
      <c r="A656" s="4" t="s">
        <v>2317</v>
      </c>
      <c r="B656" s="12" t="s">
        <v>4</v>
      </c>
      <c r="C656" s="5" t="s">
        <v>701</v>
      </c>
    </row>
    <row r="657" spans="1:3" ht="34" x14ac:dyDescent="0.2">
      <c r="A657" s="4" t="s">
        <v>2317</v>
      </c>
      <c r="B657" s="12" t="s">
        <v>336</v>
      </c>
      <c r="C657" s="5" t="s">
        <v>702</v>
      </c>
    </row>
    <row r="658" spans="1:3" ht="51" x14ac:dyDescent="0.2">
      <c r="A658" s="4" t="s">
        <v>2317</v>
      </c>
      <c r="B658" s="12" t="s">
        <v>4</v>
      </c>
      <c r="C658" s="5" t="s">
        <v>703</v>
      </c>
    </row>
    <row r="659" spans="1:3" ht="68" x14ac:dyDescent="0.2">
      <c r="A659" s="4" t="s">
        <v>2317</v>
      </c>
      <c r="B659" s="12" t="s">
        <v>336</v>
      </c>
      <c r="C659" s="5" t="s">
        <v>704</v>
      </c>
    </row>
    <row r="660" spans="1:3" ht="17" x14ac:dyDescent="0.2">
      <c r="A660" s="4" t="s">
        <v>2317</v>
      </c>
      <c r="B660" s="12" t="s">
        <v>336</v>
      </c>
      <c r="C660" s="5" t="s">
        <v>705</v>
      </c>
    </row>
    <row r="661" spans="1:3" ht="17" x14ac:dyDescent="0.2">
      <c r="A661" s="4" t="s">
        <v>2317</v>
      </c>
      <c r="B661" s="12" t="s">
        <v>4</v>
      </c>
      <c r="C661" s="5" t="s">
        <v>706</v>
      </c>
    </row>
    <row r="662" spans="1:3" ht="68" x14ac:dyDescent="0.2">
      <c r="A662" s="4" t="s">
        <v>2317</v>
      </c>
      <c r="C662" s="5" t="s">
        <v>707</v>
      </c>
    </row>
    <row r="663" spans="1:3" ht="34" x14ac:dyDescent="0.2">
      <c r="A663" s="4" t="s">
        <v>2317</v>
      </c>
      <c r="B663" s="12" t="s">
        <v>336</v>
      </c>
      <c r="C663" s="5" t="s">
        <v>708</v>
      </c>
    </row>
    <row r="664" spans="1:3" ht="17" x14ac:dyDescent="0.2">
      <c r="A664" s="4" t="s">
        <v>2317</v>
      </c>
      <c r="B664" s="12" t="s">
        <v>4</v>
      </c>
      <c r="C664" s="5" t="s">
        <v>709</v>
      </c>
    </row>
    <row r="665" spans="1:3" ht="17" x14ac:dyDescent="0.2">
      <c r="A665" s="4" t="s">
        <v>2317</v>
      </c>
      <c r="B665" s="12" t="s">
        <v>336</v>
      </c>
      <c r="C665" s="5" t="s">
        <v>710</v>
      </c>
    </row>
    <row r="666" spans="1:3" ht="17" x14ac:dyDescent="0.2">
      <c r="A666" s="4" t="s">
        <v>2317</v>
      </c>
      <c r="B666" s="12" t="s">
        <v>4</v>
      </c>
      <c r="C666" s="5" t="s">
        <v>711</v>
      </c>
    </row>
    <row r="667" spans="1:3" ht="17" x14ac:dyDescent="0.2">
      <c r="A667" s="4" t="s">
        <v>2317</v>
      </c>
      <c r="B667" s="12" t="s">
        <v>336</v>
      </c>
      <c r="C667" s="5" t="s">
        <v>712</v>
      </c>
    </row>
    <row r="668" spans="1:3" ht="17" x14ac:dyDescent="0.2">
      <c r="A668" s="4" t="s">
        <v>2317</v>
      </c>
      <c r="B668" s="12" t="s">
        <v>4</v>
      </c>
      <c r="C668" s="5" t="s">
        <v>713</v>
      </c>
    </row>
    <row r="669" spans="1:3" ht="170" x14ac:dyDescent="0.2">
      <c r="A669" s="4" t="s">
        <v>2317</v>
      </c>
      <c r="C669" s="5" t="s">
        <v>714</v>
      </c>
    </row>
    <row r="670" spans="1:3" ht="17" x14ac:dyDescent="0.2">
      <c r="A670" s="4" t="s">
        <v>2317</v>
      </c>
      <c r="B670" s="12" t="s">
        <v>336</v>
      </c>
      <c r="C670" s="5" t="s">
        <v>715</v>
      </c>
    </row>
    <row r="671" spans="1:3" ht="34" x14ac:dyDescent="0.2">
      <c r="A671" s="4" t="s">
        <v>2317</v>
      </c>
      <c r="C671" s="5" t="s">
        <v>716</v>
      </c>
    </row>
    <row r="672" spans="1:3" ht="17" x14ac:dyDescent="0.2">
      <c r="A672" s="4" t="s">
        <v>2317</v>
      </c>
      <c r="B672" s="12" t="s">
        <v>4</v>
      </c>
      <c r="C672" s="5" t="s">
        <v>717</v>
      </c>
    </row>
    <row r="673" spans="1:3" ht="68" x14ac:dyDescent="0.2">
      <c r="A673" s="4" t="s">
        <v>2317</v>
      </c>
      <c r="C673" s="5" t="s">
        <v>718</v>
      </c>
    </row>
    <row r="674" spans="1:3" ht="136" x14ac:dyDescent="0.2">
      <c r="A674" s="4" t="s">
        <v>2317</v>
      </c>
      <c r="B674" s="12" t="s">
        <v>336</v>
      </c>
      <c r="C674" s="5" t="s">
        <v>719</v>
      </c>
    </row>
    <row r="675" spans="1:3" ht="102" x14ac:dyDescent="0.2">
      <c r="A675" s="4" t="s">
        <v>2317</v>
      </c>
      <c r="B675" s="12" t="s">
        <v>375</v>
      </c>
      <c r="C675" s="5" t="s">
        <v>720</v>
      </c>
    </row>
    <row r="676" spans="1:3" ht="17" x14ac:dyDescent="0.2">
      <c r="A676" s="4" t="s">
        <v>2317</v>
      </c>
      <c r="B676" s="12" t="s">
        <v>336</v>
      </c>
      <c r="C676" s="5" t="s">
        <v>721</v>
      </c>
    </row>
    <row r="677" spans="1:3" ht="17" x14ac:dyDescent="0.2">
      <c r="A677" s="4" t="s">
        <v>2317</v>
      </c>
      <c r="B677" s="12" t="s">
        <v>4</v>
      </c>
      <c r="C677" s="5" t="s">
        <v>722</v>
      </c>
    </row>
    <row r="678" spans="1:3" ht="51" x14ac:dyDescent="0.2">
      <c r="A678" s="4" t="s">
        <v>2317</v>
      </c>
      <c r="B678" s="12" t="s">
        <v>336</v>
      </c>
      <c r="C678" s="5" t="s">
        <v>723</v>
      </c>
    </row>
    <row r="679" spans="1:3" ht="17" x14ac:dyDescent="0.2">
      <c r="A679" s="4" t="s">
        <v>2317</v>
      </c>
      <c r="B679" s="12" t="s">
        <v>4</v>
      </c>
      <c r="C679" s="5" t="s">
        <v>724</v>
      </c>
    </row>
    <row r="680" spans="1:3" ht="17" x14ac:dyDescent="0.2">
      <c r="A680" s="4" t="s">
        <v>2317</v>
      </c>
      <c r="B680" s="12" t="s">
        <v>336</v>
      </c>
      <c r="C680" s="5" t="s">
        <v>725</v>
      </c>
    </row>
    <row r="681" spans="1:3" ht="17" x14ac:dyDescent="0.2">
      <c r="A681" s="4" t="s">
        <v>2317</v>
      </c>
      <c r="B681" s="12" t="s">
        <v>4</v>
      </c>
      <c r="C681" s="5" t="s">
        <v>726</v>
      </c>
    </row>
    <row r="682" spans="1:3" ht="17" x14ac:dyDescent="0.2">
      <c r="A682" s="4" t="s">
        <v>2317</v>
      </c>
      <c r="B682" s="12" t="s">
        <v>336</v>
      </c>
      <c r="C682" s="5" t="s">
        <v>727</v>
      </c>
    </row>
    <row r="683" spans="1:3" ht="34" x14ac:dyDescent="0.2">
      <c r="A683" s="4" t="s">
        <v>2317</v>
      </c>
      <c r="B683" s="12" t="s">
        <v>4</v>
      </c>
      <c r="C683" s="5" t="s">
        <v>728</v>
      </c>
    </row>
    <row r="684" spans="1:3" ht="17" x14ac:dyDescent="0.2">
      <c r="A684" s="4" t="s">
        <v>2317</v>
      </c>
      <c r="B684" s="12" t="s">
        <v>336</v>
      </c>
      <c r="C684" s="5" t="s">
        <v>2318</v>
      </c>
    </row>
    <row r="685" spans="1:3" ht="17" x14ac:dyDescent="0.2">
      <c r="A685" s="4" t="s">
        <v>2317</v>
      </c>
      <c r="B685" s="12" t="s">
        <v>4</v>
      </c>
      <c r="C685" s="5" t="s">
        <v>729</v>
      </c>
    </row>
    <row r="686" spans="1:3" ht="17" x14ac:dyDescent="0.2">
      <c r="A686" s="4" t="s">
        <v>2317</v>
      </c>
      <c r="B686" s="12" t="s">
        <v>336</v>
      </c>
      <c r="C686" s="5" t="s">
        <v>730</v>
      </c>
    </row>
    <row r="687" spans="1:3" ht="17" x14ac:dyDescent="0.2">
      <c r="A687" s="4" t="s">
        <v>2317</v>
      </c>
      <c r="B687" s="12" t="s">
        <v>4</v>
      </c>
      <c r="C687" s="5" t="s">
        <v>731</v>
      </c>
    </row>
    <row r="688" spans="1:3" ht="17" x14ac:dyDescent="0.2">
      <c r="A688" s="4" t="s">
        <v>2317</v>
      </c>
      <c r="B688" s="12" t="s">
        <v>336</v>
      </c>
      <c r="C688" s="5" t="s">
        <v>732</v>
      </c>
    </row>
    <row r="689" spans="1:3" ht="17" x14ac:dyDescent="0.2">
      <c r="A689" s="4" t="s">
        <v>2317</v>
      </c>
      <c r="B689" s="12" t="s">
        <v>4</v>
      </c>
      <c r="C689" s="5" t="s">
        <v>733</v>
      </c>
    </row>
    <row r="690" spans="1:3" ht="17" x14ac:dyDescent="0.2">
      <c r="A690" s="4" t="s">
        <v>2317</v>
      </c>
      <c r="B690" s="12" t="s">
        <v>336</v>
      </c>
      <c r="C690" s="5" t="s">
        <v>734</v>
      </c>
    </row>
    <row r="691" spans="1:3" ht="17" x14ac:dyDescent="0.2">
      <c r="A691" s="4" t="s">
        <v>2317</v>
      </c>
      <c r="B691" s="12" t="s">
        <v>4</v>
      </c>
      <c r="C691" s="5" t="s">
        <v>735</v>
      </c>
    </row>
    <row r="692" spans="1:3" ht="34" x14ac:dyDescent="0.2">
      <c r="A692" s="4" t="s">
        <v>2317</v>
      </c>
      <c r="B692" s="12" t="s">
        <v>336</v>
      </c>
      <c r="C692" s="5" t="s">
        <v>736</v>
      </c>
    </row>
    <row r="693" spans="1:3" ht="17" x14ac:dyDescent="0.2">
      <c r="A693" s="4" t="s">
        <v>2317</v>
      </c>
      <c r="B693" s="12" t="s">
        <v>4</v>
      </c>
      <c r="C693" s="5" t="s">
        <v>737</v>
      </c>
    </row>
    <row r="694" spans="1:3" ht="17" x14ac:dyDescent="0.2">
      <c r="A694" s="4" t="s">
        <v>2317</v>
      </c>
      <c r="B694" s="12" t="s">
        <v>336</v>
      </c>
      <c r="C694" s="5" t="s">
        <v>738</v>
      </c>
    </row>
    <row r="695" spans="1:3" ht="34" x14ac:dyDescent="0.2">
      <c r="A695" s="4" t="s">
        <v>2317</v>
      </c>
      <c r="B695" s="12" t="s">
        <v>4</v>
      </c>
      <c r="C695" s="5" t="s">
        <v>739</v>
      </c>
    </row>
    <row r="696" spans="1:3" ht="17" x14ac:dyDescent="0.2">
      <c r="A696" s="4" t="s">
        <v>2317</v>
      </c>
      <c r="B696" s="12" t="s">
        <v>336</v>
      </c>
      <c r="C696" s="5" t="s">
        <v>740</v>
      </c>
    </row>
    <row r="697" spans="1:3" ht="17" x14ac:dyDescent="0.2">
      <c r="A697" s="4" t="s">
        <v>2317</v>
      </c>
      <c r="B697" s="12" t="s">
        <v>4</v>
      </c>
      <c r="C697" s="5" t="s">
        <v>741</v>
      </c>
    </row>
    <row r="698" spans="1:3" ht="51" x14ac:dyDescent="0.2">
      <c r="A698" s="4" t="s">
        <v>2319</v>
      </c>
      <c r="B698" s="12" t="s">
        <v>336</v>
      </c>
      <c r="C698" s="5" t="s">
        <v>742</v>
      </c>
    </row>
    <row r="699" spans="1:3" ht="68" x14ac:dyDescent="0.2">
      <c r="A699" s="4" t="s">
        <v>2319</v>
      </c>
      <c r="B699" s="12" t="s">
        <v>4</v>
      </c>
      <c r="C699" s="5" t="s">
        <v>743</v>
      </c>
    </row>
    <row r="700" spans="1:3" ht="51" x14ac:dyDescent="0.2">
      <c r="A700" s="4" t="s">
        <v>2319</v>
      </c>
      <c r="B700" s="12" t="s">
        <v>336</v>
      </c>
      <c r="C700" s="5" t="s">
        <v>744</v>
      </c>
    </row>
    <row r="701" spans="1:3" ht="17" x14ac:dyDescent="0.2">
      <c r="A701" s="4" t="s">
        <v>2319</v>
      </c>
      <c r="B701" s="12" t="s">
        <v>4</v>
      </c>
      <c r="C701" s="5" t="s">
        <v>745</v>
      </c>
    </row>
    <row r="702" spans="1:3" ht="51" x14ac:dyDescent="0.2">
      <c r="A702" s="4" t="s">
        <v>2319</v>
      </c>
      <c r="B702" s="12" t="s">
        <v>336</v>
      </c>
      <c r="C702" s="5" t="s">
        <v>746</v>
      </c>
    </row>
    <row r="703" spans="1:3" ht="17" x14ac:dyDescent="0.2">
      <c r="A703" s="4" t="s">
        <v>2319</v>
      </c>
      <c r="B703" s="12" t="s">
        <v>4</v>
      </c>
      <c r="C703" s="5" t="s">
        <v>747</v>
      </c>
    </row>
    <row r="704" spans="1:3" ht="17" x14ac:dyDescent="0.2">
      <c r="A704" s="4" t="s">
        <v>2319</v>
      </c>
      <c r="B704" s="12" t="s">
        <v>336</v>
      </c>
      <c r="C704" s="5" t="s">
        <v>748</v>
      </c>
    </row>
    <row r="705" spans="1:3" ht="17" x14ac:dyDescent="0.2">
      <c r="A705" s="4" t="s">
        <v>2319</v>
      </c>
      <c r="B705" s="12" t="s">
        <v>4</v>
      </c>
      <c r="C705" s="5" t="s">
        <v>749</v>
      </c>
    </row>
    <row r="706" spans="1:3" ht="17" x14ac:dyDescent="0.2">
      <c r="A706" s="4" t="s">
        <v>2319</v>
      </c>
      <c r="B706" s="12" t="s">
        <v>336</v>
      </c>
      <c r="C706" s="5" t="s">
        <v>750</v>
      </c>
    </row>
    <row r="707" spans="1:3" ht="68" x14ac:dyDescent="0.2">
      <c r="A707" s="4" t="s">
        <v>2319</v>
      </c>
      <c r="B707" s="12" t="s">
        <v>4</v>
      </c>
      <c r="C707" s="5" t="s">
        <v>751</v>
      </c>
    </row>
    <row r="708" spans="1:3" ht="17" x14ac:dyDescent="0.2">
      <c r="A708" s="4" t="s">
        <v>2319</v>
      </c>
      <c r="B708" s="12" t="s">
        <v>336</v>
      </c>
      <c r="C708" s="5" t="s">
        <v>752</v>
      </c>
    </row>
    <row r="709" spans="1:3" ht="17" x14ac:dyDescent="0.2">
      <c r="A709" s="4" t="s">
        <v>2319</v>
      </c>
      <c r="B709" s="12" t="s">
        <v>4</v>
      </c>
      <c r="C709" s="5" t="s">
        <v>753</v>
      </c>
    </row>
    <row r="710" spans="1:3" ht="34" x14ac:dyDescent="0.2">
      <c r="A710" s="4" t="s">
        <v>2319</v>
      </c>
      <c r="B710" s="12" t="s">
        <v>336</v>
      </c>
      <c r="C710" s="5" t="s">
        <v>754</v>
      </c>
    </row>
    <row r="711" spans="1:3" ht="17" x14ac:dyDescent="0.2">
      <c r="A711" s="4" t="s">
        <v>2319</v>
      </c>
      <c r="B711" s="12" t="s">
        <v>4</v>
      </c>
      <c r="C711" s="5" t="s">
        <v>755</v>
      </c>
    </row>
    <row r="712" spans="1:3" ht="17" x14ac:dyDescent="0.2">
      <c r="A712" s="4" t="s">
        <v>2319</v>
      </c>
      <c r="B712" s="12" t="s">
        <v>336</v>
      </c>
      <c r="C712" s="5" t="s">
        <v>756</v>
      </c>
    </row>
    <row r="713" spans="1:3" ht="17" x14ac:dyDescent="0.2">
      <c r="A713" s="4" t="s">
        <v>2319</v>
      </c>
      <c r="B713" s="12" t="s">
        <v>4</v>
      </c>
      <c r="C713" s="5" t="s">
        <v>757</v>
      </c>
    </row>
    <row r="714" spans="1:3" ht="17" x14ac:dyDescent="0.2">
      <c r="A714" s="4" t="s">
        <v>2319</v>
      </c>
      <c r="B714" s="12" t="s">
        <v>336</v>
      </c>
      <c r="C714" s="5" t="s">
        <v>758</v>
      </c>
    </row>
    <row r="715" spans="1:3" ht="17" x14ac:dyDescent="0.2">
      <c r="A715" s="4" t="s">
        <v>2319</v>
      </c>
      <c r="B715" s="12" t="s">
        <v>4</v>
      </c>
      <c r="C715" s="5" t="s">
        <v>759</v>
      </c>
    </row>
    <row r="716" spans="1:3" ht="17" x14ac:dyDescent="0.2">
      <c r="A716" s="4" t="s">
        <v>2319</v>
      </c>
      <c r="B716" s="12" t="s">
        <v>336</v>
      </c>
      <c r="C716" s="5" t="s">
        <v>760</v>
      </c>
    </row>
    <row r="717" spans="1:3" ht="17" x14ac:dyDescent="0.2">
      <c r="A717" s="4" t="s">
        <v>2319</v>
      </c>
      <c r="C717" s="5" t="s">
        <v>761</v>
      </c>
    </row>
    <row r="718" spans="1:3" ht="51" x14ac:dyDescent="0.2">
      <c r="A718" s="4" t="s">
        <v>2319</v>
      </c>
      <c r="B718" s="12" t="s">
        <v>336</v>
      </c>
      <c r="C718" s="5" t="s">
        <v>762</v>
      </c>
    </row>
    <row r="719" spans="1:3" ht="85" x14ac:dyDescent="0.2">
      <c r="A719" s="4" t="s">
        <v>2320</v>
      </c>
      <c r="B719" s="12" t="s">
        <v>4</v>
      </c>
      <c r="C719" s="5" t="s">
        <v>763</v>
      </c>
    </row>
    <row r="720" spans="1:3" ht="17" x14ac:dyDescent="0.2">
      <c r="A720" s="4" t="s">
        <v>2320</v>
      </c>
      <c r="B720" s="12" t="s">
        <v>375</v>
      </c>
      <c r="C720" s="5" t="s">
        <v>764</v>
      </c>
    </row>
    <row r="721" spans="1:3" ht="17" x14ac:dyDescent="0.2">
      <c r="A721" s="4" t="s">
        <v>2320</v>
      </c>
      <c r="B721" s="12" t="s">
        <v>4</v>
      </c>
      <c r="C721" s="5" t="s">
        <v>765</v>
      </c>
    </row>
    <row r="722" spans="1:3" ht="17" x14ac:dyDescent="0.2">
      <c r="A722" s="4" t="s">
        <v>2320</v>
      </c>
      <c r="B722" s="12" t="s">
        <v>375</v>
      </c>
      <c r="C722" s="5" t="s">
        <v>766</v>
      </c>
    </row>
    <row r="723" spans="1:3" ht="17" x14ac:dyDescent="0.2">
      <c r="A723" s="4" t="s">
        <v>2320</v>
      </c>
      <c r="B723" s="12" t="s">
        <v>4</v>
      </c>
      <c r="C723" s="5" t="s">
        <v>767</v>
      </c>
    </row>
    <row r="724" spans="1:3" ht="17" x14ac:dyDescent="0.2">
      <c r="A724" s="4" t="s">
        <v>2320</v>
      </c>
      <c r="B724" s="12" t="s">
        <v>375</v>
      </c>
      <c r="C724" s="5" t="s">
        <v>768</v>
      </c>
    </row>
    <row r="725" spans="1:3" ht="17" x14ac:dyDescent="0.2">
      <c r="A725" s="4" t="s">
        <v>2320</v>
      </c>
      <c r="B725" s="12" t="s">
        <v>4</v>
      </c>
      <c r="C725" s="5" t="s">
        <v>769</v>
      </c>
    </row>
    <row r="726" spans="1:3" ht="17" x14ac:dyDescent="0.2">
      <c r="A726" s="4" t="s">
        <v>2320</v>
      </c>
      <c r="B726" s="12" t="s">
        <v>375</v>
      </c>
      <c r="C726" s="5" t="s">
        <v>770</v>
      </c>
    </row>
    <row r="727" spans="1:3" ht="17" x14ac:dyDescent="0.2">
      <c r="A727" s="4" t="s">
        <v>2320</v>
      </c>
      <c r="B727" s="12" t="s">
        <v>4</v>
      </c>
      <c r="C727" s="5" t="s">
        <v>771</v>
      </c>
    </row>
    <row r="728" spans="1:3" ht="17" x14ac:dyDescent="0.2">
      <c r="A728" s="4" t="s">
        <v>2320</v>
      </c>
      <c r="B728" s="12" t="s">
        <v>375</v>
      </c>
      <c r="C728" s="5" t="s">
        <v>772</v>
      </c>
    </row>
    <row r="729" spans="1:3" ht="17" x14ac:dyDescent="0.2">
      <c r="A729" s="4" t="s">
        <v>2320</v>
      </c>
      <c r="B729" s="12" t="s">
        <v>4</v>
      </c>
      <c r="C729" s="5" t="s">
        <v>773</v>
      </c>
    </row>
    <row r="730" spans="1:3" ht="17" x14ac:dyDescent="0.2">
      <c r="A730" s="4" t="s">
        <v>2320</v>
      </c>
      <c r="B730" s="12" t="s">
        <v>375</v>
      </c>
      <c r="C730" s="5" t="s">
        <v>774</v>
      </c>
    </row>
    <row r="731" spans="1:3" ht="17" x14ac:dyDescent="0.2">
      <c r="A731" s="4" t="s">
        <v>2320</v>
      </c>
      <c r="B731" s="12" t="s">
        <v>4</v>
      </c>
      <c r="C731" s="5" t="s">
        <v>391</v>
      </c>
    </row>
    <row r="732" spans="1:3" ht="17" x14ac:dyDescent="0.2">
      <c r="A732" s="4" t="s">
        <v>2320</v>
      </c>
      <c r="B732" s="12" t="s">
        <v>375</v>
      </c>
      <c r="C732" s="5" t="s">
        <v>775</v>
      </c>
    </row>
    <row r="733" spans="1:3" ht="17" x14ac:dyDescent="0.2">
      <c r="A733" s="4" t="s">
        <v>2320</v>
      </c>
      <c r="B733" s="12" t="s">
        <v>4</v>
      </c>
      <c r="C733" s="5" t="s">
        <v>776</v>
      </c>
    </row>
    <row r="734" spans="1:3" ht="17" x14ac:dyDescent="0.2">
      <c r="A734" s="4" t="s">
        <v>2320</v>
      </c>
      <c r="B734" s="12" t="s">
        <v>375</v>
      </c>
      <c r="C734" s="5" t="s">
        <v>777</v>
      </c>
    </row>
    <row r="735" spans="1:3" ht="17" x14ac:dyDescent="0.2">
      <c r="A735" s="4" t="s">
        <v>2320</v>
      </c>
      <c r="B735" s="12" t="s">
        <v>4</v>
      </c>
      <c r="C735" s="5" t="s">
        <v>778</v>
      </c>
    </row>
    <row r="736" spans="1:3" ht="17" x14ac:dyDescent="0.2">
      <c r="A736" s="4" t="s">
        <v>2320</v>
      </c>
      <c r="B736" s="12" t="s">
        <v>375</v>
      </c>
      <c r="C736" s="5" t="s">
        <v>779</v>
      </c>
    </row>
    <row r="737" spans="1:3" ht="17" x14ac:dyDescent="0.2">
      <c r="A737" s="4" t="s">
        <v>2320</v>
      </c>
      <c r="B737" s="12" t="s">
        <v>4</v>
      </c>
      <c r="C737" s="5" t="s">
        <v>391</v>
      </c>
    </row>
    <row r="738" spans="1:3" ht="17" x14ac:dyDescent="0.2">
      <c r="A738" s="4" t="s">
        <v>2320</v>
      </c>
      <c r="B738" s="12" t="s">
        <v>375</v>
      </c>
      <c r="C738" s="5" t="s">
        <v>780</v>
      </c>
    </row>
    <row r="739" spans="1:3" ht="17" x14ac:dyDescent="0.2">
      <c r="A739" s="4" t="s">
        <v>2320</v>
      </c>
      <c r="B739" s="12" t="s">
        <v>4</v>
      </c>
      <c r="C739" s="5" t="s">
        <v>781</v>
      </c>
    </row>
    <row r="740" spans="1:3" ht="17" x14ac:dyDescent="0.2">
      <c r="A740" s="4" t="s">
        <v>2320</v>
      </c>
      <c r="B740" s="12" t="s">
        <v>375</v>
      </c>
      <c r="C740" s="5" t="s">
        <v>782</v>
      </c>
    </row>
    <row r="741" spans="1:3" ht="17" x14ac:dyDescent="0.2">
      <c r="A741" s="4" t="s">
        <v>2320</v>
      </c>
      <c r="B741" s="12" t="s">
        <v>4</v>
      </c>
      <c r="C741" s="5" t="s">
        <v>783</v>
      </c>
    </row>
    <row r="742" spans="1:3" ht="17" x14ac:dyDescent="0.2">
      <c r="A742" s="4" t="s">
        <v>2320</v>
      </c>
      <c r="B742" s="12" t="s">
        <v>375</v>
      </c>
      <c r="C742" s="5" t="s">
        <v>784</v>
      </c>
    </row>
    <row r="743" spans="1:3" ht="34" x14ac:dyDescent="0.2">
      <c r="A743" s="4" t="s">
        <v>2320</v>
      </c>
      <c r="B743" s="12" t="s">
        <v>4</v>
      </c>
      <c r="C743" s="5" t="s">
        <v>785</v>
      </c>
    </row>
    <row r="744" spans="1:3" ht="17" x14ac:dyDescent="0.2">
      <c r="A744" s="4" t="s">
        <v>2320</v>
      </c>
      <c r="B744" s="12" t="s">
        <v>375</v>
      </c>
      <c r="C744" s="5" t="s">
        <v>577</v>
      </c>
    </row>
    <row r="745" spans="1:3" ht="17" x14ac:dyDescent="0.2">
      <c r="A745" s="4" t="s">
        <v>2320</v>
      </c>
      <c r="B745" s="12" t="s">
        <v>4</v>
      </c>
      <c r="C745" s="5" t="s">
        <v>786</v>
      </c>
    </row>
    <row r="746" spans="1:3" ht="34" x14ac:dyDescent="0.2">
      <c r="A746" s="4" t="s">
        <v>2320</v>
      </c>
      <c r="B746" s="12" t="s">
        <v>375</v>
      </c>
      <c r="C746" s="5" t="s">
        <v>787</v>
      </c>
    </row>
    <row r="747" spans="1:3" ht="51" x14ac:dyDescent="0.2">
      <c r="A747" s="4" t="s">
        <v>2320</v>
      </c>
      <c r="C747" s="5" t="s">
        <v>788</v>
      </c>
    </row>
    <row r="748" spans="1:3" ht="51" x14ac:dyDescent="0.2">
      <c r="A748" s="4" t="s">
        <v>2320</v>
      </c>
      <c r="B748" s="12" t="s">
        <v>299</v>
      </c>
      <c r="C748" s="5" t="s">
        <v>789</v>
      </c>
    </row>
    <row r="749" spans="1:3" ht="17" x14ac:dyDescent="0.2">
      <c r="A749" s="4" t="s">
        <v>2320</v>
      </c>
      <c r="B749" s="12" t="s">
        <v>297</v>
      </c>
      <c r="C749" s="5" t="s">
        <v>790</v>
      </c>
    </row>
    <row r="750" spans="1:3" ht="221" x14ac:dyDescent="0.2">
      <c r="A750" s="4" t="s">
        <v>2320</v>
      </c>
      <c r="C750" s="5" t="s">
        <v>791</v>
      </c>
    </row>
    <row r="751" spans="1:3" ht="68" x14ac:dyDescent="0.2">
      <c r="A751" s="4" t="s">
        <v>2320</v>
      </c>
      <c r="B751" s="12" t="s">
        <v>4</v>
      </c>
      <c r="C751" s="5" t="s">
        <v>792</v>
      </c>
    </row>
    <row r="752" spans="1:3" ht="34" x14ac:dyDescent="0.2">
      <c r="A752" s="4" t="s">
        <v>2320</v>
      </c>
      <c r="B752" s="12" t="s">
        <v>371</v>
      </c>
      <c r="C752" s="5" t="s">
        <v>793</v>
      </c>
    </row>
    <row r="753" spans="1:3" ht="17" x14ac:dyDescent="0.2">
      <c r="A753" s="4" t="s">
        <v>2320</v>
      </c>
      <c r="B753" s="12" t="s">
        <v>290</v>
      </c>
      <c r="C753" s="5" t="s">
        <v>794</v>
      </c>
    </row>
    <row r="754" spans="1:3" ht="17" x14ac:dyDescent="0.2">
      <c r="A754" s="4" t="s">
        <v>2320</v>
      </c>
      <c r="B754" s="12" t="s">
        <v>4</v>
      </c>
      <c r="C754" s="5" t="s">
        <v>795</v>
      </c>
    </row>
    <row r="755" spans="1:3" ht="17" x14ac:dyDescent="0.2">
      <c r="A755" s="4" t="s">
        <v>2320</v>
      </c>
      <c r="B755" s="12" t="s">
        <v>371</v>
      </c>
      <c r="C755" s="5" t="s">
        <v>796</v>
      </c>
    </row>
    <row r="756" spans="1:3" ht="17" x14ac:dyDescent="0.2">
      <c r="A756" s="4" t="s">
        <v>2320</v>
      </c>
      <c r="B756" s="12" t="s">
        <v>4</v>
      </c>
      <c r="C756" s="5" t="s">
        <v>2321</v>
      </c>
    </row>
    <row r="757" spans="1:3" ht="85" x14ac:dyDescent="0.2">
      <c r="A757" s="4" t="s">
        <v>2322</v>
      </c>
      <c r="B757" s="12" t="s">
        <v>290</v>
      </c>
      <c r="C757" s="5" t="s">
        <v>797</v>
      </c>
    </row>
    <row r="758" spans="1:3" ht="170" x14ac:dyDescent="0.2">
      <c r="A758" s="4" t="s">
        <v>2322</v>
      </c>
      <c r="B758" s="12" t="s">
        <v>4</v>
      </c>
      <c r="C758" s="5" t="s">
        <v>798</v>
      </c>
    </row>
    <row r="759" spans="1:3" ht="17" x14ac:dyDescent="0.2">
      <c r="A759" s="4" t="s">
        <v>2322</v>
      </c>
      <c r="B759" s="12" t="s">
        <v>371</v>
      </c>
      <c r="C759" s="5" t="s">
        <v>799</v>
      </c>
    </row>
    <row r="760" spans="1:3" ht="34" x14ac:dyDescent="0.2">
      <c r="A760" s="4" t="s">
        <v>2322</v>
      </c>
      <c r="B760" s="12" t="s">
        <v>4</v>
      </c>
      <c r="C760" s="5" t="s">
        <v>800</v>
      </c>
    </row>
    <row r="761" spans="1:3" ht="17" x14ac:dyDescent="0.2">
      <c r="A761" s="4" t="s">
        <v>2322</v>
      </c>
      <c r="B761" s="12" t="s">
        <v>371</v>
      </c>
      <c r="C761" s="5" t="s">
        <v>801</v>
      </c>
    </row>
    <row r="762" spans="1:3" ht="17" x14ac:dyDescent="0.2">
      <c r="A762" s="4" t="s">
        <v>2322</v>
      </c>
      <c r="B762" s="12" t="s">
        <v>4</v>
      </c>
      <c r="C762" s="5" t="s">
        <v>802</v>
      </c>
    </row>
    <row r="763" spans="1:3" ht="17" x14ac:dyDescent="0.2">
      <c r="A763" s="4" t="s">
        <v>2322</v>
      </c>
      <c r="B763" s="12" t="s">
        <v>371</v>
      </c>
      <c r="C763" s="5" t="s">
        <v>803</v>
      </c>
    </row>
    <row r="764" spans="1:3" ht="51" x14ac:dyDescent="0.2">
      <c r="A764" s="4" t="s">
        <v>2322</v>
      </c>
      <c r="B764" s="12" t="s">
        <v>4</v>
      </c>
      <c r="C764" s="5" t="s">
        <v>804</v>
      </c>
    </row>
    <row r="765" spans="1:3" ht="17" x14ac:dyDescent="0.2">
      <c r="A765" s="4" t="s">
        <v>2322</v>
      </c>
      <c r="B765" s="12" t="s">
        <v>371</v>
      </c>
      <c r="C765" s="5" t="s">
        <v>805</v>
      </c>
    </row>
    <row r="766" spans="1:3" ht="17" x14ac:dyDescent="0.2">
      <c r="A766" s="4" t="s">
        <v>2322</v>
      </c>
      <c r="B766" s="12" t="s">
        <v>4</v>
      </c>
      <c r="C766" s="5" t="s">
        <v>806</v>
      </c>
    </row>
    <row r="767" spans="1:3" ht="17" x14ac:dyDescent="0.2">
      <c r="A767" s="4" t="s">
        <v>2322</v>
      </c>
      <c r="B767" s="12" t="s">
        <v>371</v>
      </c>
      <c r="C767" s="5" t="s">
        <v>807</v>
      </c>
    </row>
    <row r="768" spans="1:3" ht="34" x14ac:dyDescent="0.2">
      <c r="A768" s="4" t="s">
        <v>2323</v>
      </c>
      <c r="C768" s="5" t="s">
        <v>808</v>
      </c>
    </row>
    <row r="769" spans="1:3" ht="17" x14ac:dyDescent="0.2">
      <c r="A769" s="4" t="s">
        <v>2323</v>
      </c>
      <c r="B769" s="12" t="s">
        <v>297</v>
      </c>
      <c r="C769" s="5" t="s">
        <v>809</v>
      </c>
    </row>
    <row r="770" spans="1:3" ht="17" x14ac:dyDescent="0.2">
      <c r="A770" s="4" t="s">
        <v>2323</v>
      </c>
      <c r="B770" s="12" t="s">
        <v>299</v>
      </c>
      <c r="C770" s="5" t="s">
        <v>810</v>
      </c>
    </row>
    <row r="771" spans="1:3" ht="17" x14ac:dyDescent="0.2">
      <c r="A771" s="4" t="s">
        <v>2323</v>
      </c>
      <c r="B771" s="12" t="s">
        <v>406</v>
      </c>
      <c r="C771" s="5" t="s">
        <v>811</v>
      </c>
    </row>
    <row r="772" spans="1:3" ht="34" x14ac:dyDescent="0.2">
      <c r="A772" s="4" t="s">
        <v>2323</v>
      </c>
      <c r="C772" s="5" t="s">
        <v>812</v>
      </c>
    </row>
    <row r="773" spans="1:3" ht="17" x14ac:dyDescent="0.2">
      <c r="A773" s="4" t="s">
        <v>2323</v>
      </c>
      <c r="B773" s="12" t="s">
        <v>307</v>
      </c>
      <c r="C773" s="5" t="s">
        <v>813</v>
      </c>
    </row>
    <row r="774" spans="1:3" ht="17" x14ac:dyDescent="0.2">
      <c r="A774" s="4" t="s">
        <v>2323</v>
      </c>
      <c r="B774" s="12" t="s">
        <v>406</v>
      </c>
      <c r="C774" s="5" t="s">
        <v>814</v>
      </c>
    </row>
    <row r="775" spans="1:3" ht="17" x14ac:dyDescent="0.2">
      <c r="A775" s="4" t="s">
        <v>2323</v>
      </c>
      <c r="B775" s="12" t="s">
        <v>290</v>
      </c>
      <c r="C775" s="5" t="s">
        <v>815</v>
      </c>
    </row>
    <row r="776" spans="1:3" ht="17" x14ac:dyDescent="0.2">
      <c r="A776" s="4" t="s">
        <v>2323</v>
      </c>
      <c r="B776" s="12" t="s">
        <v>4</v>
      </c>
      <c r="C776" s="5" t="s">
        <v>816</v>
      </c>
    </row>
    <row r="777" spans="1:3" ht="17" x14ac:dyDescent="0.2">
      <c r="A777" s="4" t="s">
        <v>2323</v>
      </c>
      <c r="B777" s="12" t="s">
        <v>387</v>
      </c>
      <c r="C777" s="5" t="s">
        <v>817</v>
      </c>
    </row>
    <row r="778" spans="1:3" ht="17" x14ac:dyDescent="0.2">
      <c r="A778" s="4" t="s">
        <v>2323</v>
      </c>
      <c r="B778" s="12" t="s">
        <v>290</v>
      </c>
      <c r="C778" s="5" t="s">
        <v>818</v>
      </c>
    </row>
    <row r="779" spans="1:3" ht="17" x14ac:dyDescent="0.2">
      <c r="A779" s="4" t="s">
        <v>2323</v>
      </c>
      <c r="B779" s="12" t="s">
        <v>299</v>
      </c>
      <c r="C779" s="5" t="s">
        <v>819</v>
      </c>
    </row>
    <row r="780" spans="1:3" ht="34" x14ac:dyDescent="0.2">
      <c r="A780" s="4" t="s">
        <v>2323</v>
      </c>
      <c r="C780" s="5" t="s">
        <v>820</v>
      </c>
    </row>
    <row r="781" spans="1:3" ht="17" x14ac:dyDescent="0.2">
      <c r="A781" s="4" t="s">
        <v>2323</v>
      </c>
      <c r="B781" s="12" t="s">
        <v>4</v>
      </c>
      <c r="C781" s="5" t="s">
        <v>821</v>
      </c>
    </row>
    <row r="782" spans="1:3" ht="34" x14ac:dyDescent="0.2">
      <c r="A782" s="4" t="s">
        <v>2323</v>
      </c>
      <c r="B782" s="12" t="s">
        <v>406</v>
      </c>
      <c r="C782" s="5" t="s">
        <v>822</v>
      </c>
    </row>
    <row r="783" spans="1:3" ht="17" x14ac:dyDescent="0.2">
      <c r="A783" s="4" t="s">
        <v>2323</v>
      </c>
      <c r="B783" s="12" t="s">
        <v>4</v>
      </c>
      <c r="C783" s="5" t="s">
        <v>823</v>
      </c>
    </row>
    <row r="784" spans="1:3" ht="17" x14ac:dyDescent="0.2">
      <c r="A784" s="4" t="s">
        <v>2323</v>
      </c>
      <c r="B784" s="12" t="s">
        <v>336</v>
      </c>
      <c r="C784" s="5" t="s">
        <v>824</v>
      </c>
    </row>
    <row r="785" spans="1:3" ht="17" x14ac:dyDescent="0.2">
      <c r="A785" s="4" t="s">
        <v>2323</v>
      </c>
      <c r="B785" s="12" t="s">
        <v>290</v>
      </c>
      <c r="C785" s="5" t="s">
        <v>825</v>
      </c>
    </row>
    <row r="786" spans="1:3" ht="17" x14ac:dyDescent="0.2">
      <c r="A786" s="4" t="s">
        <v>2323</v>
      </c>
      <c r="B786" s="12" t="s">
        <v>412</v>
      </c>
      <c r="C786" s="5" t="s">
        <v>826</v>
      </c>
    </row>
    <row r="787" spans="1:3" ht="17" x14ac:dyDescent="0.2">
      <c r="A787" s="4" t="s">
        <v>2323</v>
      </c>
      <c r="B787" s="12" t="s">
        <v>307</v>
      </c>
      <c r="C787" s="5" t="s">
        <v>827</v>
      </c>
    </row>
    <row r="788" spans="1:3" ht="17" x14ac:dyDescent="0.2">
      <c r="A788" s="4" t="s">
        <v>2323</v>
      </c>
      <c r="B788" s="12" t="s">
        <v>336</v>
      </c>
      <c r="C788" s="5" t="s">
        <v>828</v>
      </c>
    </row>
    <row r="789" spans="1:3" ht="17" x14ac:dyDescent="0.2">
      <c r="A789" s="4" t="s">
        <v>2323</v>
      </c>
      <c r="B789" s="12" t="s">
        <v>290</v>
      </c>
      <c r="C789" s="5" t="s">
        <v>829</v>
      </c>
    </row>
    <row r="790" spans="1:3" ht="17" x14ac:dyDescent="0.2">
      <c r="A790" s="4" t="s">
        <v>2323</v>
      </c>
      <c r="B790" s="12" t="s">
        <v>307</v>
      </c>
      <c r="C790" s="5" t="s">
        <v>830</v>
      </c>
    </row>
    <row r="791" spans="1:3" ht="51" x14ac:dyDescent="0.2">
      <c r="A791" s="4" t="s">
        <v>2323</v>
      </c>
      <c r="C791" s="5" t="s">
        <v>831</v>
      </c>
    </row>
    <row r="792" spans="1:3" ht="17" x14ac:dyDescent="0.2">
      <c r="A792" s="4" t="s">
        <v>2323</v>
      </c>
      <c r="B792" s="12" t="s">
        <v>290</v>
      </c>
      <c r="C792" s="5" t="s">
        <v>832</v>
      </c>
    </row>
    <row r="793" spans="1:3" ht="17" x14ac:dyDescent="0.2">
      <c r="A793" s="4" t="s">
        <v>2323</v>
      </c>
      <c r="B793" s="12" t="s">
        <v>375</v>
      </c>
      <c r="C793" s="5" t="s">
        <v>833</v>
      </c>
    </row>
    <row r="794" spans="1:3" ht="17" x14ac:dyDescent="0.2">
      <c r="A794" s="4" t="s">
        <v>2323</v>
      </c>
      <c r="B794" s="12" t="s">
        <v>290</v>
      </c>
      <c r="C794" s="5" t="s">
        <v>834</v>
      </c>
    </row>
    <row r="795" spans="1:3" ht="17" x14ac:dyDescent="0.2">
      <c r="A795" s="4" t="s">
        <v>2323</v>
      </c>
      <c r="B795" s="12" t="s">
        <v>375</v>
      </c>
      <c r="C795" s="5" t="s">
        <v>835</v>
      </c>
    </row>
    <row r="796" spans="1:3" ht="17" x14ac:dyDescent="0.2">
      <c r="A796" s="4" t="s">
        <v>2323</v>
      </c>
      <c r="B796" s="12" t="s">
        <v>4</v>
      </c>
      <c r="C796" s="5" t="s">
        <v>836</v>
      </c>
    </row>
    <row r="797" spans="1:3" ht="17" x14ac:dyDescent="0.2">
      <c r="A797" s="4" t="s">
        <v>2323</v>
      </c>
      <c r="B797" s="12" t="s">
        <v>375</v>
      </c>
      <c r="C797" s="5" t="s">
        <v>837</v>
      </c>
    </row>
    <row r="798" spans="1:3" ht="17" x14ac:dyDescent="0.2">
      <c r="A798" s="4" t="s">
        <v>2323</v>
      </c>
      <c r="B798" s="12" t="s">
        <v>4</v>
      </c>
      <c r="C798" s="5" t="s">
        <v>838</v>
      </c>
    </row>
    <row r="799" spans="1:3" ht="85" x14ac:dyDescent="0.2">
      <c r="A799" s="4" t="s">
        <v>2323</v>
      </c>
      <c r="C799" s="5" t="s">
        <v>839</v>
      </c>
    </row>
    <row r="800" spans="1:3" ht="17" x14ac:dyDescent="0.2">
      <c r="A800" s="4" t="s">
        <v>2324</v>
      </c>
      <c r="B800" s="12" t="s">
        <v>375</v>
      </c>
      <c r="C800" s="5" t="s">
        <v>840</v>
      </c>
    </row>
    <row r="801" spans="1:3" ht="51" x14ac:dyDescent="0.2">
      <c r="A801" s="4" t="s">
        <v>2324</v>
      </c>
      <c r="B801" s="12" t="s">
        <v>406</v>
      </c>
      <c r="C801" s="5" t="s">
        <v>841</v>
      </c>
    </row>
    <row r="802" spans="1:3" ht="51" x14ac:dyDescent="0.2">
      <c r="A802" s="4" t="s">
        <v>2324</v>
      </c>
      <c r="B802" s="12" t="s">
        <v>307</v>
      </c>
      <c r="C802" s="5" t="s">
        <v>842</v>
      </c>
    </row>
    <row r="803" spans="1:3" ht="34" x14ac:dyDescent="0.2">
      <c r="A803" s="4" t="s">
        <v>2324</v>
      </c>
      <c r="B803" s="12" t="s">
        <v>4</v>
      </c>
      <c r="C803" s="5" t="s">
        <v>843</v>
      </c>
    </row>
    <row r="804" spans="1:3" ht="34" x14ac:dyDescent="0.2">
      <c r="A804" s="4" t="s">
        <v>2324</v>
      </c>
      <c r="B804" s="12" t="s">
        <v>375</v>
      </c>
      <c r="C804" s="5" t="s">
        <v>844</v>
      </c>
    </row>
    <row r="805" spans="1:3" ht="17" x14ac:dyDescent="0.2">
      <c r="A805" s="4" t="s">
        <v>2324</v>
      </c>
      <c r="B805" s="12" t="s">
        <v>4</v>
      </c>
      <c r="C805" s="5" t="s">
        <v>845</v>
      </c>
    </row>
    <row r="806" spans="1:3" ht="306" x14ac:dyDescent="0.2">
      <c r="A806" s="4" t="s">
        <v>2324</v>
      </c>
      <c r="C806" s="5" t="s">
        <v>846</v>
      </c>
    </row>
    <row r="807" spans="1:3" ht="17" x14ac:dyDescent="0.2">
      <c r="A807" s="4" t="s">
        <v>2339</v>
      </c>
      <c r="B807" s="12" t="s">
        <v>4</v>
      </c>
      <c r="C807" s="5" t="s">
        <v>847</v>
      </c>
    </row>
    <row r="808" spans="1:3" ht="17" x14ac:dyDescent="0.2">
      <c r="A808" s="4" t="s">
        <v>2339</v>
      </c>
      <c r="B808" s="12" t="s">
        <v>375</v>
      </c>
      <c r="C808" s="5" t="s">
        <v>848</v>
      </c>
    </row>
    <row r="809" spans="1:3" ht="51" x14ac:dyDescent="0.2">
      <c r="A809" s="4" t="s">
        <v>2339</v>
      </c>
      <c r="B809" s="12" t="s">
        <v>4</v>
      </c>
      <c r="C809" s="5" t="s">
        <v>849</v>
      </c>
    </row>
    <row r="810" spans="1:3" ht="17" x14ac:dyDescent="0.2">
      <c r="A810" s="4" t="s">
        <v>2339</v>
      </c>
      <c r="B810" s="12" t="s">
        <v>375</v>
      </c>
      <c r="C810" s="5" t="s">
        <v>850</v>
      </c>
    </row>
    <row r="811" spans="1:3" ht="17" x14ac:dyDescent="0.2">
      <c r="A811" s="4" t="s">
        <v>2339</v>
      </c>
      <c r="B811" s="12" t="s">
        <v>4</v>
      </c>
      <c r="C811" s="5" t="s">
        <v>851</v>
      </c>
    </row>
    <row r="812" spans="1:3" ht="34" x14ac:dyDescent="0.2">
      <c r="A812" s="4" t="s">
        <v>2339</v>
      </c>
      <c r="B812" s="12" t="s">
        <v>375</v>
      </c>
      <c r="C812" s="5" t="s">
        <v>852</v>
      </c>
    </row>
    <row r="813" spans="1:3" ht="17" x14ac:dyDescent="0.2">
      <c r="A813" s="4" t="s">
        <v>2339</v>
      </c>
      <c r="B813" s="12" t="s">
        <v>4</v>
      </c>
      <c r="C813" s="5" t="s">
        <v>853</v>
      </c>
    </row>
    <row r="814" spans="1:3" ht="17" x14ac:dyDescent="0.2">
      <c r="A814" s="4" t="s">
        <v>2339</v>
      </c>
      <c r="B814" s="12" t="s">
        <v>375</v>
      </c>
      <c r="C814" s="5" t="s">
        <v>391</v>
      </c>
    </row>
    <row r="815" spans="1:3" ht="17" x14ac:dyDescent="0.2">
      <c r="A815" s="4" t="s">
        <v>2339</v>
      </c>
      <c r="B815" s="12" t="s">
        <v>4</v>
      </c>
      <c r="C815" s="5" t="s">
        <v>854</v>
      </c>
    </row>
    <row r="816" spans="1:3" ht="17" x14ac:dyDescent="0.2">
      <c r="A816" s="4" t="s">
        <v>2339</v>
      </c>
      <c r="B816" s="12" t="s">
        <v>375</v>
      </c>
      <c r="C816" s="5" t="s">
        <v>855</v>
      </c>
    </row>
    <row r="817" spans="1:3" ht="17" x14ac:dyDescent="0.2">
      <c r="A817" s="4" t="s">
        <v>2339</v>
      </c>
      <c r="B817" s="12" t="s">
        <v>4</v>
      </c>
      <c r="C817" s="5" t="s">
        <v>856</v>
      </c>
    </row>
    <row r="818" spans="1:3" ht="170" x14ac:dyDescent="0.2">
      <c r="A818" s="4" t="s">
        <v>2339</v>
      </c>
      <c r="B818" s="12" t="s">
        <v>375</v>
      </c>
      <c r="C818" s="5" t="s">
        <v>857</v>
      </c>
    </row>
    <row r="819" spans="1:3" ht="34" x14ac:dyDescent="0.2">
      <c r="A819" s="4" t="s">
        <v>2339</v>
      </c>
      <c r="B819" s="12" t="s">
        <v>4</v>
      </c>
      <c r="C819" s="5" t="s">
        <v>858</v>
      </c>
    </row>
    <row r="820" spans="1:3" ht="17" x14ac:dyDescent="0.2">
      <c r="A820" s="4" t="s">
        <v>2339</v>
      </c>
      <c r="B820" s="12" t="s">
        <v>375</v>
      </c>
      <c r="C820" s="5" t="s">
        <v>859</v>
      </c>
    </row>
    <row r="821" spans="1:3" ht="17" x14ac:dyDescent="0.2">
      <c r="A821" s="4" t="s">
        <v>2339</v>
      </c>
      <c r="B821" s="12" t="s">
        <v>4</v>
      </c>
      <c r="C821" s="5" t="s">
        <v>860</v>
      </c>
    </row>
    <row r="822" spans="1:3" ht="17" x14ac:dyDescent="0.2">
      <c r="A822" s="4" t="s">
        <v>2339</v>
      </c>
      <c r="B822" s="12" t="s">
        <v>375</v>
      </c>
      <c r="C822" s="5" t="s">
        <v>861</v>
      </c>
    </row>
    <row r="823" spans="1:3" ht="17" x14ac:dyDescent="0.2">
      <c r="A823" s="4" t="s">
        <v>2339</v>
      </c>
      <c r="B823" s="12" t="s">
        <v>4</v>
      </c>
      <c r="C823" s="5" t="s">
        <v>862</v>
      </c>
    </row>
    <row r="824" spans="1:3" ht="34" x14ac:dyDescent="0.2">
      <c r="A824" s="4" t="s">
        <v>2339</v>
      </c>
      <c r="B824" s="12" t="s">
        <v>375</v>
      </c>
      <c r="C824" s="5" t="s">
        <v>863</v>
      </c>
    </row>
    <row r="825" spans="1:3" ht="34" x14ac:dyDescent="0.2">
      <c r="A825" s="4" t="s">
        <v>2339</v>
      </c>
      <c r="C825" s="5" t="s">
        <v>864</v>
      </c>
    </row>
    <row r="826" spans="1:3" ht="51" x14ac:dyDescent="0.2">
      <c r="A826" s="4" t="s">
        <v>2325</v>
      </c>
      <c r="B826" s="12" t="s">
        <v>4</v>
      </c>
      <c r="C826" s="5" t="s">
        <v>865</v>
      </c>
    </row>
    <row r="827" spans="1:3" ht="17" x14ac:dyDescent="0.2">
      <c r="A827" s="4" t="s">
        <v>2325</v>
      </c>
      <c r="B827" s="12" t="s">
        <v>375</v>
      </c>
      <c r="C827" s="5" t="s">
        <v>866</v>
      </c>
    </row>
    <row r="828" spans="1:3" ht="17" x14ac:dyDescent="0.2">
      <c r="A828" s="4" t="s">
        <v>2325</v>
      </c>
      <c r="B828" s="12" t="s">
        <v>4</v>
      </c>
      <c r="C828" s="5" t="s">
        <v>867</v>
      </c>
    </row>
    <row r="829" spans="1:3" ht="17" x14ac:dyDescent="0.2">
      <c r="A829" s="4" t="s">
        <v>2325</v>
      </c>
      <c r="B829" s="12" t="s">
        <v>375</v>
      </c>
      <c r="C829" s="5" t="s">
        <v>868</v>
      </c>
    </row>
    <row r="830" spans="1:3" ht="34" x14ac:dyDescent="0.2">
      <c r="A830" s="4" t="s">
        <v>2325</v>
      </c>
      <c r="B830" s="12" t="s">
        <v>4</v>
      </c>
      <c r="C830" s="5" t="s">
        <v>869</v>
      </c>
    </row>
    <row r="831" spans="1:3" ht="17" x14ac:dyDescent="0.2">
      <c r="A831" s="4" t="s">
        <v>2325</v>
      </c>
      <c r="B831" s="12" t="s">
        <v>375</v>
      </c>
      <c r="C831" s="5" t="s">
        <v>870</v>
      </c>
    </row>
    <row r="832" spans="1:3" ht="34" x14ac:dyDescent="0.2">
      <c r="A832" s="4" t="s">
        <v>2325</v>
      </c>
      <c r="B832" s="12" t="s">
        <v>4</v>
      </c>
      <c r="C832" s="5" t="s">
        <v>871</v>
      </c>
    </row>
    <row r="833" spans="1:3" ht="51" x14ac:dyDescent="0.2">
      <c r="A833" s="4" t="s">
        <v>2325</v>
      </c>
      <c r="B833" s="12" t="s">
        <v>375</v>
      </c>
      <c r="C833" s="5" t="s">
        <v>872</v>
      </c>
    </row>
    <row r="834" spans="1:3" ht="17" x14ac:dyDescent="0.2">
      <c r="A834" s="4" t="s">
        <v>2325</v>
      </c>
      <c r="B834" s="12" t="s">
        <v>387</v>
      </c>
      <c r="C834" s="5" t="s">
        <v>873</v>
      </c>
    </row>
    <row r="835" spans="1:3" ht="17" x14ac:dyDescent="0.2">
      <c r="A835" s="4" t="s">
        <v>2325</v>
      </c>
      <c r="B835" s="12" t="s">
        <v>375</v>
      </c>
      <c r="C835" s="5" t="s">
        <v>874</v>
      </c>
    </row>
    <row r="836" spans="1:3" ht="136" x14ac:dyDescent="0.2">
      <c r="A836" s="4" t="s">
        <v>2325</v>
      </c>
      <c r="C836" s="5" t="s">
        <v>875</v>
      </c>
    </row>
    <row r="837" spans="1:3" ht="17" x14ac:dyDescent="0.2">
      <c r="A837" s="4" t="s">
        <v>2325</v>
      </c>
      <c r="B837" s="12" t="s">
        <v>4</v>
      </c>
      <c r="C837" s="5" t="s">
        <v>876</v>
      </c>
    </row>
    <row r="838" spans="1:3" ht="17" x14ac:dyDescent="0.2">
      <c r="A838" s="4" t="s">
        <v>2325</v>
      </c>
      <c r="B838" s="12" t="s">
        <v>375</v>
      </c>
      <c r="C838" s="5" t="s">
        <v>877</v>
      </c>
    </row>
    <row r="839" spans="1:3" ht="306" x14ac:dyDescent="0.2">
      <c r="A839" s="4" t="s">
        <v>2325</v>
      </c>
      <c r="C839" s="5" t="s">
        <v>878</v>
      </c>
    </row>
    <row r="840" spans="1:3" ht="17" x14ac:dyDescent="0.2">
      <c r="A840" s="4" t="s">
        <v>2325</v>
      </c>
      <c r="B840" s="12" t="s">
        <v>4</v>
      </c>
      <c r="C840" s="5" t="s">
        <v>879</v>
      </c>
    </row>
    <row r="841" spans="1:3" ht="34" x14ac:dyDescent="0.2">
      <c r="A841" s="4" t="s">
        <v>2325</v>
      </c>
      <c r="B841" s="12" t="s">
        <v>375</v>
      </c>
      <c r="C841" s="5" t="s">
        <v>880</v>
      </c>
    </row>
    <row r="842" spans="1:3" ht="34" x14ac:dyDescent="0.2">
      <c r="A842" s="4" t="s">
        <v>2325</v>
      </c>
      <c r="B842" s="12" t="s">
        <v>4</v>
      </c>
      <c r="C842" s="5" t="s">
        <v>881</v>
      </c>
    </row>
    <row r="843" spans="1:3" ht="17" x14ac:dyDescent="0.2">
      <c r="A843" s="4" t="s">
        <v>2325</v>
      </c>
      <c r="B843" s="12" t="s">
        <v>375</v>
      </c>
      <c r="C843" s="5" t="s">
        <v>882</v>
      </c>
    </row>
    <row r="844" spans="1:3" ht="17" x14ac:dyDescent="0.2">
      <c r="A844" s="4" t="s">
        <v>2325</v>
      </c>
      <c r="C844" s="5" t="s">
        <v>883</v>
      </c>
    </row>
    <row r="845" spans="1:3" ht="17" x14ac:dyDescent="0.2">
      <c r="A845" s="4" t="s">
        <v>2326</v>
      </c>
      <c r="B845" s="12" t="s">
        <v>336</v>
      </c>
      <c r="C845" s="5" t="s">
        <v>884</v>
      </c>
    </row>
    <row r="846" spans="1:3" ht="17" x14ac:dyDescent="0.2">
      <c r="A846" s="4" t="s">
        <v>2326</v>
      </c>
      <c r="B846" s="12" t="s">
        <v>4</v>
      </c>
      <c r="C846" s="5" t="s">
        <v>885</v>
      </c>
    </row>
    <row r="847" spans="1:3" ht="102" x14ac:dyDescent="0.2">
      <c r="A847" s="4" t="s">
        <v>2326</v>
      </c>
      <c r="C847" s="5" t="s">
        <v>886</v>
      </c>
    </row>
    <row r="848" spans="1:3" ht="17" x14ac:dyDescent="0.2">
      <c r="A848" s="4" t="s">
        <v>2326</v>
      </c>
      <c r="B848" s="12" t="s">
        <v>307</v>
      </c>
      <c r="C848" s="5" t="s">
        <v>887</v>
      </c>
    </row>
    <row r="849" spans="1:3" ht="68" x14ac:dyDescent="0.2">
      <c r="A849" s="4" t="s">
        <v>2326</v>
      </c>
      <c r="C849" s="5" t="s">
        <v>888</v>
      </c>
    </row>
    <row r="850" spans="1:3" ht="85" x14ac:dyDescent="0.2">
      <c r="A850" s="4" t="s">
        <v>2326</v>
      </c>
      <c r="B850" s="12" t="s">
        <v>311</v>
      </c>
      <c r="C850" s="5" t="s">
        <v>889</v>
      </c>
    </row>
    <row r="851" spans="1:3" ht="17" x14ac:dyDescent="0.2">
      <c r="A851" s="4" t="s">
        <v>2326</v>
      </c>
      <c r="B851" s="12" t="s">
        <v>290</v>
      </c>
      <c r="C851" s="5" t="s">
        <v>890</v>
      </c>
    </row>
    <row r="852" spans="1:3" ht="17" x14ac:dyDescent="0.2">
      <c r="A852" s="4" t="s">
        <v>2326</v>
      </c>
      <c r="B852" s="12" t="s">
        <v>336</v>
      </c>
      <c r="C852" s="5" t="s">
        <v>891</v>
      </c>
    </row>
    <row r="853" spans="1:3" ht="17" x14ac:dyDescent="0.2">
      <c r="A853" s="4" t="s">
        <v>2326</v>
      </c>
      <c r="B853" s="12" t="s">
        <v>290</v>
      </c>
      <c r="C853" s="5" t="s">
        <v>892</v>
      </c>
    </row>
    <row r="854" spans="1:3" ht="17" x14ac:dyDescent="0.2">
      <c r="A854" s="4" t="s">
        <v>2326</v>
      </c>
      <c r="B854" s="12" t="s">
        <v>297</v>
      </c>
      <c r="C854" s="5" t="s">
        <v>893</v>
      </c>
    </row>
    <row r="855" spans="1:3" ht="323" x14ac:dyDescent="0.2">
      <c r="A855" s="4" t="s">
        <v>2327</v>
      </c>
      <c r="B855" s="12" t="s">
        <v>4</v>
      </c>
      <c r="C855" s="5" t="s">
        <v>894</v>
      </c>
    </row>
    <row r="856" spans="1:3" ht="17" x14ac:dyDescent="0.2">
      <c r="A856" s="4" t="s">
        <v>2327</v>
      </c>
      <c r="B856" s="12" t="s">
        <v>371</v>
      </c>
      <c r="C856" s="5" t="s">
        <v>895</v>
      </c>
    </row>
    <row r="857" spans="1:3" ht="85" x14ac:dyDescent="0.2">
      <c r="A857" s="4" t="s">
        <v>2327</v>
      </c>
      <c r="B857" s="12" t="s">
        <v>4</v>
      </c>
      <c r="C857" s="5" t="s">
        <v>896</v>
      </c>
    </row>
    <row r="858" spans="1:3" ht="17" x14ac:dyDescent="0.2">
      <c r="A858" s="4" t="s">
        <v>2327</v>
      </c>
      <c r="B858" s="12" t="s">
        <v>336</v>
      </c>
      <c r="C858" s="5" t="s">
        <v>897</v>
      </c>
    </row>
    <row r="859" spans="1:3" ht="34" x14ac:dyDescent="0.2">
      <c r="A859" s="4" t="s">
        <v>2327</v>
      </c>
      <c r="B859" s="12" t="s">
        <v>4</v>
      </c>
      <c r="C859" s="5" t="s">
        <v>898</v>
      </c>
    </row>
    <row r="860" spans="1:3" ht="17" x14ac:dyDescent="0.2">
      <c r="A860" s="4" t="s">
        <v>2327</v>
      </c>
      <c r="B860" s="12" t="s">
        <v>371</v>
      </c>
      <c r="C860" s="5" t="s">
        <v>899</v>
      </c>
    </row>
    <row r="861" spans="1:3" ht="17" x14ac:dyDescent="0.2">
      <c r="A861" s="4" t="s">
        <v>2327</v>
      </c>
      <c r="B861" s="12" t="s">
        <v>4</v>
      </c>
      <c r="C861" s="5" t="s">
        <v>900</v>
      </c>
    </row>
    <row r="862" spans="1:3" ht="17" x14ac:dyDescent="0.2">
      <c r="A862" s="4" t="s">
        <v>2327</v>
      </c>
      <c r="B862" s="12" t="s">
        <v>371</v>
      </c>
      <c r="C862" s="5" t="s">
        <v>901</v>
      </c>
    </row>
    <row r="863" spans="1:3" ht="34" x14ac:dyDescent="0.2">
      <c r="A863" s="4" t="s">
        <v>2327</v>
      </c>
      <c r="B863" s="12" t="s">
        <v>4</v>
      </c>
      <c r="C863" s="5" t="s">
        <v>902</v>
      </c>
    </row>
    <row r="864" spans="1:3" ht="17" x14ac:dyDescent="0.2">
      <c r="A864" s="4" t="s">
        <v>2327</v>
      </c>
      <c r="B864" s="12" t="s">
        <v>371</v>
      </c>
      <c r="C864" s="5" t="s">
        <v>903</v>
      </c>
    </row>
    <row r="865" spans="1:3" ht="17" x14ac:dyDescent="0.2">
      <c r="A865" s="4" t="s">
        <v>2327</v>
      </c>
      <c r="B865" s="12" t="s">
        <v>4</v>
      </c>
      <c r="C865" s="5" t="s">
        <v>904</v>
      </c>
    </row>
    <row r="866" spans="1:3" ht="51" x14ac:dyDescent="0.2">
      <c r="A866" s="4" t="s">
        <v>2327</v>
      </c>
      <c r="B866" s="12" t="s">
        <v>371</v>
      </c>
      <c r="C866" s="5" t="s">
        <v>905</v>
      </c>
    </row>
    <row r="867" spans="1:3" ht="17" x14ac:dyDescent="0.2">
      <c r="A867" s="4" t="s">
        <v>2327</v>
      </c>
      <c r="B867" s="12" t="s">
        <v>4</v>
      </c>
      <c r="C867" s="5" t="s">
        <v>906</v>
      </c>
    </row>
    <row r="868" spans="1:3" ht="68" x14ac:dyDescent="0.2">
      <c r="A868" s="4" t="s">
        <v>2327</v>
      </c>
      <c r="B868" s="12" t="s">
        <v>371</v>
      </c>
      <c r="C868" s="5" t="s">
        <v>907</v>
      </c>
    </row>
    <row r="869" spans="1:3" ht="17" x14ac:dyDescent="0.2">
      <c r="A869" s="4" t="s">
        <v>2327</v>
      </c>
      <c r="B869" s="12" t="s">
        <v>4</v>
      </c>
      <c r="C869" s="5" t="s">
        <v>908</v>
      </c>
    </row>
    <row r="870" spans="1:3" ht="17" x14ac:dyDescent="0.2">
      <c r="A870" s="4" t="s">
        <v>2327</v>
      </c>
      <c r="B870" s="12" t="s">
        <v>371</v>
      </c>
      <c r="C870" s="5" t="s">
        <v>867</v>
      </c>
    </row>
    <row r="871" spans="1:3" ht="17" x14ac:dyDescent="0.2">
      <c r="A871" s="4" t="s">
        <v>2327</v>
      </c>
      <c r="B871" s="12" t="s">
        <v>4</v>
      </c>
      <c r="C871" s="5" t="s">
        <v>909</v>
      </c>
    </row>
    <row r="872" spans="1:3" ht="68" x14ac:dyDescent="0.2">
      <c r="A872" s="4" t="s">
        <v>2327</v>
      </c>
      <c r="B872" s="12" t="s">
        <v>371</v>
      </c>
      <c r="C872" s="5" t="s">
        <v>910</v>
      </c>
    </row>
    <row r="873" spans="1:3" ht="34" x14ac:dyDescent="0.2">
      <c r="A873" s="4" t="s">
        <v>2327</v>
      </c>
      <c r="B873" s="12" t="s">
        <v>4</v>
      </c>
      <c r="C873" s="5" t="s">
        <v>911</v>
      </c>
    </row>
    <row r="874" spans="1:3" ht="17" x14ac:dyDescent="0.2">
      <c r="A874" s="4" t="s">
        <v>2327</v>
      </c>
      <c r="B874" s="12" t="s">
        <v>371</v>
      </c>
      <c r="C874" s="5" t="s">
        <v>912</v>
      </c>
    </row>
    <row r="875" spans="1:3" ht="51" x14ac:dyDescent="0.2">
      <c r="A875" s="4" t="s">
        <v>2327</v>
      </c>
      <c r="C875" s="5" t="s">
        <v>913</v>
      </c>
    </row>
    <row r="876" spans="1:3" ht="17" x14ac:dyDescent="0.2">
      <c r="A876" s="4" t="s">
        <v>2327</v>
      </c>
      <c r="B876" s="12" t="s">
        <v>299</v>
      </c>
      <c r="C876" s="5" t="s">
        <v>914</v>
      </c>
    </row>
    <row r="877" spans="1:3" ht="17" x14ac:dyDescent="0.2">
      <c r="A877" s="4" t="s">
        <v>2327</v>
      </c>
      <c r="B877" s="12" t="s">
        <v>297</v>
      </c>
      <c r="C877" s="5" t="s">
        <v>915</v>
      </c>
    </row>
    <row r="878" spans="1:3" ht="85" x14ac:dyDescent="0.2">
      <c r="A878" s="4" t="s">
        <v>2328</v>
      </c>
      <c r="C878" s="5" t="s">
        <v>916</v>
      </c>
    </row>
    <row r="879" spans="1:3" ht="17" x14ac:dyDescent="0.2">
      <c r="A879" s="4" t="s">
        <v>2328</v>
      </c>
      <c r="B879" s="12" t="s">
        <v>336</v>
      </c>
      <c r="C879" s="5" t="s">
        <v>917</v>
      </c>
    </row>
    <row r="880" spans="1:3" ht="34" x14ac:dyDescent="0.2">
      <c r="A880" s="4" t="s">
        <v>2328</v>
      </c>
      <c r="B880" s="12" t="s">
        <v>371</v>
      </c>
      <c r="C880" s="5" t="s">
        <v>918</v>
      </c>
    </row>
    <row r="881" spans="1:3" ht="17" x14ac:dyDescent="0.2">
      <c r="A881" s="4" t="s">
        <v>2328</v>
      </c>
      <c r="B881" s="12" t="s">
        <v>406</v>
      </c>
      <c r="C881" s="5" t="s">
        <v>919</v>
      </c>
    </row>
    <row r="882" spans="1:3" ht="17" x14ac:dyDescent="0.2">
      <c r="A882" s="4" t="s">
        <v>2328</v>
      </c>
      <c r="B882" s="12" t="s">
        <v>299</v>
      </c>
      <c r="C882" s="5" t="s">
        <v>920</v>
      </c>
    </row>
    <row r="883" spans="1:3" ht="17" x14ac:dyDescent="0.2">
      <c r="A883" s="4" t="s">
        <v>2328</v>
      </c>
      <c r="B883" s="12" t="s">
        <v>290</v>
      </c>
      <c r="C883" s="5" t="s">
        <v>921</v>
      </c>
    </row>
    <row r="884" spans="1:3" ht="17" x14ac:dyDescent="0.2">
      <c r="A884" s="4" t="s">
        <v>2328</v>
      </c>
      <c r="B884" s="12" t="s">
        <v>307</v>
      </c>
      <c r="C884" s="5" t="s">
        <v>922</v>
      </c>
    </row>
    <row r="885" spans="1:3" ht="34" x14ac:dyDescent="0.2">
      <c r="A885" s="4" t="s">
        <v>2328</v>
      </c>
      <c r="B885" s="12" t="s">
        <v>290</v>
      </c>
      <c r="C885" s="5" t="s">
        <v>923</v>
      </c>
    </row>
    <row r="886" spans="1:3" ht="51" x14ac:dyDescent="0.2">
      <c r="A886" s="4" t="s">
        <v>2328</v>
      </c>
      <c r="B886" s="12" t="s">
        <v>924</v>
      </c>
      <c r="C886" s="5" t="s">
        <v>925</v>
      </c>
    </row>
    <row r="887" spans="1:3" ht="17" x14ac:dyDescent="0.2">
      <c r="A887" s="4" t="s">
        <v>2328</v>
      </c>
      <c r="B887" s="12" t="s">
        <v>4</v>
      </c>
      <c r="C887" s="5" t="s">
        <v>926</v>
      </c>
    </row>
    <row r="888" spans="1:3" ht="119" x14ac:dyDescent="0.2">
      <c r="A888" s="4" t="s">
        <v>2328</v>
      </c>
      <c r="B888" s="12" t="s">
        <v>336</v>
      </c>
      <c r="C888" s="5" t="s">
        <v>927</v>
      </c>
    </row>
    <row r="889" spans="1:3" ht="17" x14ac:dyDescent="0.2">
      <c r="A889" s="4" t="s">
        <v>2328</v>
      </c>
      <c r="B889" s="12" t="s">
        <v>4</v>
      </c>
      <c r="C889" s="5" t="s">
        <v>590</v>
      </c>
    </row>
    <row r="890" spans="1:3" ht="34" x14ac:dyDescent="0.2">
      <c r="A890" s="4" t="s">
        <v>2328</v>
      </c>
      <c r="B890" s="12" t="s">
        <v>290</v>
      </c>
      <c r="C890" s="5" t="s">
        <v>928</v>
      </c>
    </row>
    <row r="891" spans="1:3" ht="17" x14ac:dyDescent="0.2">
      <c r="A891" s="4" t="s">
        <v>2328</v>
      </c>
      <c r="B891" s="12" t="s">
        <v>4</v>
      </c>
      <c r="C891" s="5" t="s">
        <v>929</v>
      </c>
    </row>
    <row r="892" spans="1:3" ht="17" x14ac:dyDescent="0.2">
      <c r="A892" s="4" t="s">
        <v>2328</v>
      </c>
      <c r="B892" s="12" t="s">
        <v>290</v>
      </c>
      <c r="C892" s="5" t="s">
        <v>930</v>
      </c>
    </row>
    <row r="893" spans="1:3" ht="17" x14ac:dyDescent="0.2">
      <c r="A893" s="4" t="s">
        <v>2328</v>
      </c>
      <c r="B893" s="12" t="s">
        <v>4</v>
      </c>
      <c r="C893" s="5" t="s">
        <v>2330</v>
      </c>
    </row>
    <row r="894" spans="1:3" ht="17" x14ac:dyDescent="0.2">
      <c r="A894" s="4" t="s">
        <v>2328</v>
      </c>
      <c r="B894" s="12" t="s">
        <v>452</v>
      </c>
      <c r="C894" s="5" t="s">
        <v>2329</v>
      </c>
    </row>
    <row r="895" spans="1:3" ht="17" x14ac:dyDescent="0.2">
      <c r="A895" s="4" t="s">
        <v>2328</v>
      </c>
      <c r="B895" s="12" t="s">
        <v>4</v>
      </c>
      <c r="C895" s="5" t="s">
        <v>2331</v>
      </c>
    </row>
    <row r="896" spans="1:3" ht="17" x14ac:dyDescent="0.2">
      <c r="A896" s="4" t="s">
        <v>2328</v>
      </c>
      <c r="B896" s="12" t="s">
        <v>311</v>
      </c>
      <c r="C896" s="5" t="s">
        <v>931</v>
      </c>
    </row>
    <row r="897" spans="1:3" ht="34" x14ac:dyDescent="0.2">
      <c r="A897" s="4" t="s">
        <v>2333</v>
      </c>
      <c r="C897" s="5" t="s">
        <v>932</v>
      </c>
    </row>
    <row r="898" spans="1:3" ht="17" x14ac:dyDescent="0.2">
      <c r="A898" s="4" t="s">
        <v>2333</v>
      </c>
      <c r="B898" s="12" t="s">
        <v>311</v>
      </c>
      <c r="C898" s="5" t="s">
        <v>933</v>
      </c>
    </row>
    <row r="899" spans="1:3" ht="17" x14ac:dyDescent="0.2">
      <c r="A899" s="4" t="s">
        <v>2333</v>
      </c>
      <c r="B899" s="12" t="s">
        <v>406</v>
      </c>
      <c r="C899" s="5" t="s">
        <v>934</v>
      </c>
    </row>
    <row r="900" spans="1:3" ht="51" x14ac:dyDescent="0.2">
      <c r="A900" s="4" t="s">
        <v>2333</v>
      </c>
      <c r="B900" s="12" t="s">
        <v>311</v>
      </c>
      <c r="C900" s="5" t="s">
        <v>935</v>
      </c>
    </row>
    <row r="901" spans="1:3" ht="34" x14ac:dyDescent="0.2">
      <c r="A901" s="4" t="s">
        <v>2333</v>
      </c>
      <c r="B901" s="12" t="s">
        <v>4</v>
      </c>
      <c r="C901" s="5" t="s">
        <v>936</v>
      </c>
    </row>
    <row r="902" spans="1:3" ht="85" x14ac:dyDescent="0.2">
      <c r="A902" s="4" t="s">
        <v>2333</v>
      </c>
      <c r="B902" s="12" t="s">
        <v>311</v>
      </c>
      <c r="C902" s="5" t="s">
        <v>2332</v>
      </c>
    </row>
    <row r="903" spans="1:3" ht="17" x14ac:dyDescent="0.2">
      <c r="A903" s="4" t="s">
        <v>2333</v>
      </c>
      <c r="B903" s="12" t="s">
        <v>4</v>
      </c>
      <c r="C903" s="5" t="s">
        <v>937</v>
      </c>
    </row>
    <row r="904" spans="1:3" ht="17" x14ac:dyDescent="0.2">
      <c r="A904" s="4" t="s">
        <v>2333</v>
      </c>
      <c r="B904" s="12" t="s">
        <v>311</v>
      </c>
      <c r="C904" s="5" t="s">
        <v>938</v>
      </c>
    </row>
    <row r="905" spans="1:3" ht="17" x14ac:dyDescent="0.2">
      <c r="A905" s="4" t="s">
        <v>2333</v>
      </c>
      <c r="B905" s="12" t="s">
        <v>4</v>
      </c>
      <c r="C905" s="5" t="s">
        <v>939</v>
      </c>
    </row>
    <row r="906" spans="1:3" ht="17" x14ac:dyDescent="0.2">
      <c r="A906" s="4" t="s">
        <v>2333</v>
      </c>
      <c r="B906" s="12" t="s">
        <v>311</v>
      </c>
      <c r="C906" s="5" t="s">
        <v>940</v>
      </c>
    </row>
    <row r="907" spans="1:3" ht="17" x14ac:dyDescent="0.2">
      <c r="A907" s="4" t="s">
        <v>2333</v>
      </c>
      <c r="B907" s="12" t="s">
        <v>452</v>
      </c>
      <c r="C907" s="5" t="s">
        <v>941</v>
      </c>
    </row>
    <row r="908" spans="1:3" ht="102" x14ac:dyDescent="0.2">
      <c r="A908" s="4" t="s">
        <v>2333</v>
      </c>
      <c r="C908" s="5" t="s">
        <v>942</v>
      </c>
    </row>
    <row r="909" spans="1:3" ht="17" x14ac:dyDescent="0.2">
      <c r="A909" s="4" t="s">
        <v>2333</v>
      </c>
      <c r="B909" s="12" t="s">
        <v>311</v>
      </c>
      <c r="C909" s="5" t="s">
        <v>943</v>
      </c>
    </row>
    <row r="910" spans="1:3" ht="17" x14ac:dyDescent="0.2">
      <c r="A910" s="4" t="s">
        <v>2333</v>
      </c>
      <c r="B910" s="12" t="s">
        <v>4</v>
      </c>
      <c r="C910" s="5" t="s">
        <v>944</v>
      </c>
    </row>
    <row r="911" spans="1:3" ht="17" x14ac:dyDescent="0.2">
      <c r="A911" s="4" t="s">
        <v>2333</v>
      </c>
      <c r="B911" s="12" t="s">
        <v>311</v>
      </c>
      <c r="C911" s="5" t="s">
        <v>945</v>
      </c>
    </row>
    <row r="912" spans="1:3" ht="51" x14ac:dyDescent="0.2">
      <c r="A912" s="4" t="s">
        <v>2333</v>
      </c>
      <c r="B912" s="12" t="s">
        <v>4</v>
      </c>
      <c r="C912" s="5" t="s">
        <v>946</v>
      </c>
    </row>
    <row r="913" spans="1:3" ht="34" x14ac:dyDescent="0.2">
      <c r="A913" s="4" t="s">
        <v>2333</v>
      </c>
      <c r="B913" s="12" t="s">
        <v>297</v>
      </c>
      <c r="C913" s="5" t="s">
        <v>947</v>
      </c>
    </row>
    <row r="914" spans="1:3" ht="17" x14ac:dyDescent="0.2">
      <c r="A914" s="4" t="s">
        <v>2333</v>
      </c>
      <c r="B914" s="12" t="s">
        <v>4</v>
      </c>
      <c r="C914" s="5" t="s">
        <v>948</v>
      </c>
    </row>
    <row r="915" spans="1:3" ht="187" x14ac:dyDescent="0.2">
      <c r="A915" s="4" t="s">
        <v>2333</v>
      </c>
      <c r="C915" s="5" t="s">
        <v>949</v>
      </c>
    </row>
    <row r="916" spans="1:3" ht="17" x14ac:dyDescent="0.2">
      <c r="A916" s="4" t="s">
        <v>2333</v>
      </c>
      <c r="B916" s="12" t="s">
        <v>336</v>
      </c>
      <c r="C916" s="5" t="s">
        <v>950</v>
      </c>
    </row>
    <row r="917" spans="1:3" ht="17" x14ac:dyDescent="0.2">
      <c r="A917" s="4" t="s">
        <v>2333</v>
      </c>
      <c r="B917" s="12" t="s">
        <v>4</v>
      </c>
      <c r="C917" s="5" t="s">
        <v>951</v>
      </c>
    </row>
    <row r="918" spans="1:3" ht="17" x14ac:dyDescent="0.2">
      <c r="A918" s="4" t="s">
        <v>2333</v>
      </c>
      <c r="B918" s="12" t="s">
        <v>387</v>
      </c>
      <c r="C918" s="5" t="s">
        <v>952</v>
      </c>
    </row>
    <row r="919" spans="1:3" ht="17" x14ac:dyDescent="0.2">
      <c r="A919" s="4" t="s">
        <v>2333</v>
      </c>
      <c r="B919" s="12" t="s">
        <v>375</v>
      </c>
      <c r="C919" s="5" t="s">
        <v>953</v>
      </c>
    </row>
    <row r="920" spans="1:3" ht="17" x14ac:dyDescent="0.2">
      <c r="A920" s="4" t="s">
        <v>2333</v>
      </c>
      <c r="B920" s="12" t="s">
        <v>336</v>
      </c>
      <c r="C920" s="5" t="s">
        <v>2334</v>
      </c>
    </row>
    <row r="921" spans="1:3" ht="17" x14ac:dyDescent="0.2">
      <c r="A921" s="4" t="s">
        <v>2333</v>
      </c>
      <c r="C921" s="5" t="s">
        <v>954</v>
      </c>
    </row>
    <row r="922" spans="1:3" ht="17" x14ac:dyDescent="0.2">
      <c r="A922" s="4" t="s">
        <v>2333</v>
      </c>
      <c r="B922" s="12" t="s">
        <v>4</v>
      </c>
      <c r="C922" s="5" t="s">
        <v>955</v>
      </c>
    </row>
    <row r="923" spans="1:3" ht="34" x14ac:dyDescent="0.2">
      <c r="A923" s="4" t="s">
        <v>2333</v>
      </c>
      <c r="B923" s="12" t="s">
        <v>375</v>
      </c>
      <c r="C923" s="5" t="s">
        <v>956</v>
      </c>
    </row>
    <row r="924" spans="1:3" ht="17" x14ac:dyDescent="0.2">
      <c r="A924" s="4" t="s">
        <v>2333</v>
      </c>
      <c r="B924" s="12" t="s">
        <v>4</v>
      </c>
      <c r="C924" s="5" t="s">
        <v>957</v>
      </c>
    </row>
    <row r="925" spans="1:3" ht="17" x14ac:dyDescent="0.2">
      <c r="A925" s="4" t="s">
        <v>2333</v>
      </c>
      <c r="C925" s="5" t="s">
        <v>958</v>
      </c>
    </row>
    <row r="926" spans="1:3" ht="17" x14ac:dyDescent="0.2">
      <c r="A926" s="4" t="s">
        <v>2335</v>
      </c>
      <c r="B926" s="12" t="s">
        <v>4</v>
      </c>
      <c r="C926" s="5" t="s">
        <v>959</v>
      </c>
    </row>
    <row r="927" spans="1:3" ht="17" x14ac:dyDescent="0.2">
      <c r="A927" s="4" t="s">
        <v>2335</v>
      </c>
      <c r="B927" s="12" t="s">
        <v>412</v>
      </c>
      <c r="C927" s="5" t="s">
        <v>960</v>
      </c>
    </row>
    <row r="928" spans="1:3" ht="17" x14ac:dyDescent="0.2">
      <c r="A928" s="4" t="s">
        <v>2335</v>
      </c>
      <c r="B928" s="12" t="s">
        <v>4</v>
      </c>
      <c r="C928" s="5" t="s">
        <v>961</v>
      </c>
    </row>
    <row r="929" spans="1:3" ht="17" x14ac:dyDescent="0.2">
      <c r="A929" s="4" t="s">
        <v>2335</v>
      </c>
      <c r="B929" s="12" t="s">
        <v>412</v>
      </c>
      <c r="C929" s="5" t="s">
        <v>962</v>
      </c>
    </row>
    <row r="930" spans="1:3" ht="51" x14ac:dyDescent="0.2">
      <c r="A930" s="4" t="s">
        <v>2335</v>
      </c>
      <c r="C930" s="5" t="s">
        <v>963</v>
      </c>
    </row>
    <row r="931" spans="1:3" ht="17" x14ac:dyDescent="0.2">
      <c r="A931" s="4" t="s">
        <v>2335</v>
      </c>
      <c r="B931" s="12" t="s">
        <v>375</v>
      </c>
      <c r="C931" s="5" t="s">
        <v>964</v>
      </c>
    </row>
    <row r="932" spans="1:3" ht="51" x14ac:dyDescent="0.2">
      <c r="A932" s="4" t="s">
        <v>2335</v>
      </c>
      <c r="C932" s="5" t="s">
        <v>965</v>
      </c>
    </row>
    <row r="933" spans="1:3" ht="17" x14ac:dyDescent="0.2">
      <c r="A933" s="4" t="s">
        <v>2335</v>
      </c>
      <c r="B933" s="12" t="s">
        <v>406</v>
      </c>
      <c r="C933" s="5" t="s">
        <v>966</v>
      </c>
    </row>
    <row r="934" spans="1:3" ht="34" x14ac:dyDescent="0.2">
      <c r="A934" s="4" t="s">
        <v>2335</v>
      </c>
      <c r="B934" s="12" t="s">
        <v>307</v>
      </c>
      <c r="C934" s="5" t="s">
        <v>967</v>
      </c>
    </row>
    <row r="935" spans="1:3" ht="17" x14ac:dyDescent="0.2">
      <c r="A935" s="4" t="s">
        <v>2335</v>
      </c>
      <c r="B935" s="12" t="s">
        <v>4</v>
      </c>
      <c r="C935" s="5" t="s">
        <v>968</v>
      </c>
    </row>
    <row r="936" spans="1:3" ht="17" x14ac:dyDescent="0.2">
      <c r="A936" s="4" t="s">
        <v>2335</v>
      </c>
      <c r="B936" s="12" t="s">
        <v>375</v>
      </c>
      <c r="C936" s="5" t="s">
        <v>969</v>
      </c>
    </row>
    <row r="937" spans="1:3" ht="68" x14ac:dyDescent="0.2">
      <c r="A937" s="4" t="s">
        <v>2335</v>
      </c>
      <c r="C937" s="5" t="s">
        <v>970</v>
      </c>
    </row>
    <row r="938" spans="1:3" ht="17" x14ac:dyDescent="0.2">
      <c r="A938" s="4" t="s">
        <v>2335</v>
      </c>
      <c r="B938" s="12" t="s">
        <v>4</v>
      </c>
      <c r="C938" s="5" t="s">
        <v>971</v>
      </c>
    </row>
    <row r="939" spans="1:3" ht="17" x14ac:dyDescent="0.2">
      <c r="A939" s="4" t="s">
        <v>2335</v>
      </c>
      <c r="B939" s="12" t="s">
        <v>412</v>
      </c>
      <c r="C939" s="5" t="s">
        <v>972</v>
      </c>
    </row>
    <row r="940" spans="1:3" ht="17" x14ac:dyDescent="0.2">
      <c r="A940" s="4" t="s">
        <v>2335</v>
      </c>
      <c r="B940" s="12" t="s">
        <v>4</v>
      </c>
      <c r="C940" s="5" t="s">
        <v>973</v>
      </c>
    </row>
    <row r="941" spans="1:3" ht="17" x14ac:dyDescent="0.2">
      <c r="A941" s="4" t="s">
        <v>2335</v>
      </c>
      <c r="B941" s="12" t="s">
        <v>375</v>
      </c>
      <c r="C941" s="5" t="s">
        <v>974</v>
      </c>
    </row>
    <row r="942" spans="1:3" ht="34" x14ac:dyDescent="0.2">
      <c r="A942" s="4" t="s">
        <v>2335</v>
      </c>
      <c r="B942" s="12" t="s">
        <v>412</v>
      </c>
      <c r="C942" s="5" t="s">
        <v>975</v>
      </c>
    </row>
    <row r="943" spans="1:3" ht="17" x14ac:dyDescent="0.2">
      <c r="A943" s="4" t="s">
        <v>2335</v>
      </c>
      <c r="B943" s="12" t="s">
        <v>336</v>
      </c>
      <c r="C943" s="5" t="s">
        <v>976</v>
      </c>
    </row>
    <row r="944" spans="1:3" ht="17" x14ac:dyDescent="0.2">
      <c r="A944" s="4" t="s">
        <v>2335</v>
      </c>
      <c r="B944" s="12" t="s">
        <v>375</v>
      </c>
      <c r="C944" s="5" t="s">
        <v>977</v>
      </c>
    </row>
    <row r="945" spans="1:3" ht="17" x14ac:dyDescent="0.2">
      <c r="A945" s="4" t="s">
        <v>2335</v>
      </c>
      <c r="B945" s="12" t="s">
        <v>290</v>
      </c>
      <c r="C945" s="5" t="s">
        <v>978</v>
      </c>
    </row>
    <row r="946" spans="1:3" ht="34" x14ac:dyDescent="0.2">
      <c r="A946" s="4" t="s">
        <v>2335</v>
      </c>
      <c r="C946" s="5" t="s">
        <v>979</v>
      </c>
    </row>
    <row r="947" spans="1:3" ht="85" x14ac:dyDescent="0.2">
      <c r="A947" s="4" t="s">
        <v>2335</v>
      </c>
      <c r="B947" s="12" t="s">
        <v>412</v>
      </c>
      <c r="C947" s="5" t="s">
        <v>980</v>
      </c>
    </row>
    <row r="948" spans="1:3" ht="17" x14ac:dyDescent="0.2">
      <c r="A948" s="4" t="s">
        <v>2335</v>
      </c>
      <c r="B948" s="12" t="s">
        <v>4</v>
      </c>
      <c r="C948" s="5" t="s">
        <v>981</v>
      </c>
    </row>
    <row r="949" spans="1:3" ht="17" x14ac:dyDescent="0.2">
      <c r="A949" s="4" t="s">
        <v>2335</v>
      </c>
      <c r="B949" s="12" t="s">
        <v>336</v>
      </c>
      <c r="C949" s="5" t="s">
        <v>982</v>
      </c>
    </row>
    <row r="950" spans="1:3" ht="17" x14ac:dyDescent="0.2">
      <c r="A950" s="4" t="s">
        <v>2335</v>
      </c>
      <c r="B950" s="12" t="s">
        <v>4</v>
      </c>
      <c r="C950" s="5" t="s">
        <v>983</v>
      </c>
    </row>
    <row r="951" spans="1:3" ht="17" x14ac:dyDescent="0.2">
      <c r="A951" s="4" t="s">
        <v>2335</v>
      </c>
      <c r="B951" s="12" t="s">
        <v>375</v>
      </c>
      <c r="C951" s="5" t="s">
        <v>984</v>
      </c>
    </row>
    <row r="952" spans="1:3" ht="34" x14ac:dyDescent="0.2">
      <c r="A952" s="4" t="s">
        <v>2335</v>
      </c>
      <c r="B952" s="12" t="s">
        <v>336</v>
      </c>
      <c r="C952" s="5" t="s">
        <v>985</v>
      </c>
    </row>
    <row r="953" spans="1:3" ht="34" x14ac:dyDescent="0.2">
      <c r="A953" s="4" t="s">
        <v>2335</v>
      </c>
      <c r="B953" s="12" t="s">
        <v>412</v>
      </c>
      <c r="C953" s="5" t="s">
        <v>986</v>
      </c>
    </row>
    <row r="954" spans="1:3" ht="17" x14ac:dyDescent="0.2">
      <c r="A954" s="4" t="s">
        <v>2335</v>
      </c>
      <c r="B954" s="12" t="s">
        <v>406</v>
      </c>
      <c r="C954" s="5" t="s">
        <v>987</v>
      </c>
    </row>
    <row r="955" spans="1:3" ht="34" x14ac:dyDescent="0.2">
      <c r="A955" s="4" t="s">
        <v>2335</v>
      </c>
      <c r="B955" s="12" t="s">
        <v>375</v>
      </c>
      <c r="C955" s="5" t="s">
        <v>988</v>
      </c>
    </row>
    <row r="956" spans="1:3" ht="17" x14ac:dyDescent="0.2">
      <c r="A956" s="4" t="s">
        <v>2335</v>
      </c>
      <c r="B956" s="12" t="s">
        <v>406</v>
      </c>
      <c r="C956" s="5" t="s">
        <v>989</v>
      </c>
    </row>
    <row r="957" spans="1:3" ht="34" x14ac:dyDescent="0.2">
      <c r="A957" s="4" t="s">
        <v>2335</v>
      </c>
      <c r="B957" s="12" t="s">
        <v>375</v>
      </c>
      <c r="C957" s="5" t="s">
        <v>990</v>
      </c>
    </row>
    <row r="958" spans="1:3" ht="17" x14ac:dyDescent="0.2">
      <c r="A958" s="4" t="s">
        <v>2335</v>
      </c>
      <c r="B958" s="12" t="s">
        <v>406</v>
      </c>
      <c r="C958" s="5" t="s">
        <v>991</v>
      </c>
    </row>
    <row r="959" spans="1:3" ht="17" x14ac:dyDescent="0.2">
      <c r="A959" s="4" t="s">
        <v>2335</v>
      </c>
      <c r="B959" s="12" t="s">
        <v>336</v>
      </c>
      <c r="C959" s="5" t="s">
        <v>992</v>
      </c>
    </row>
    <row r="960" spans="1:3" ht="17" x14ac:dyDescent="0.2">
      <c r="A960" s="4" t="s">
        <v>2336</v>
      </c>
      <c r="B960" s="12" t="s">
        <v>993</v>
      </c>
      <c r="C960" s="5" t="s">
        <v>994</v>
      </c>
    </row>
    <row r="961" spans="1:3" ht="34" x14ac:dyDescent="0.2">
      <c r="A961" s="4" t="s">
        <v>2336</v>
      </c>
      <c r="B961" s="12" t="s">
        <v>151</v>
      </c>
      <c r="C961" s="5" t="s">
        <v>995</v>
      </c>
    </row>
    <row r="962" spans="1:3" ht="17" x14ac:dyDescent="0.2">
      <c r="A962" s="4" t="s">
        <v>2336</v>
      </c>
      <c r="B962" s="12" t="s">
        <v>4</v>
      </c>
      <c r="C962" s="5" t="s">
        <v>996</v>
      </c>
    </row>
    <row r="963" spans="1:3" ht="17" x14ac:dyDescent="0.2">
      <c r="A963" s="4" t="s">
        <v>2336</v>
      </c>
      <c r="B963" s="12" t="s">
        <v>151</v>
      </c>
      <c r="C963" s="5" t="s">
        <v>997</v>
      </c>
    </row>
    <row r="964" spans="1:3" ht="17" x14ac:dyDescent="0.2">
      <c r="A964" s="4" t="s">
        <v>2336</v>
      </c>
      <c r="B964" s="12" t="s">
        <v>4</v>
      </c>
      <c r="C964" s="5" t="s">
        <v>998</v>
      </c>
    </row>
    <row r="965" spans="1:3" ht="17" x14ac:dyDescent="0.2">
      <c r="A965" s="4" t="s">
        <v>2336</v>
      </c>
      <c r="B965" s="12" t="s">
        <v>151</v>
      </c>
      <c r="C965" s="5" t="s">
        <v>999</v>
      </c>
    </row>
    <row r="966" spans="1:3" ht="17" x14ac:dyDescent="0.2">
      <c r="A966" s="4" t="s">
        <v>2336</v>
      </c>
      <c r="B966" s="12" t="s">
        <v>375</v>
      </c>
      <c r="C966" s="5" t="s">
        <v>1000</v>
      </c>
    </row>
    <row r="967" spans="1:3" ht="17" x14ac:dyDescent="0.2">
      <c r="A967" s="4" t="s">
        <v>2336</v>
      </c>
      <c r="B967" s="12" t="s">
        <v>151</v>
      </c>
      <c r="C967" s="5" t="s">
        <v>1001</v>
      </c>
    </row>
    <row r="968" spans="1:3" ht="34" x14ac:dyDescent="0.2">
      <c r="A968" s="4" t="s">
        <v>2336</v>
      </c>
      <c r="B968" s="12" t="s">
        <v>336</v>
      </c>
      <c r="C968" s="5" t="s">
        <v>1002</v>
      </c>
    </row>
    <row r="969" spans="1:3" ht="17" x14ac:dyDescent="0.2">
      <c r="A969" s="4" t="s">
        <v>2336</v>
      </c>
      <c r="B969" s="12" t="s">
        <v>4</v>
      </c>
      <c r="C969" s="5" t="s">
        <v>1003</v>
      </c>
    </row>
    <row r="970" spans="1:3" ht="17" x14ac:dyDescent="0.2">
      <c r="A970" s="4" t="s">
        <v>2336</v>
      </c>
      <c r="B970" s="12" t="s">
        <v>121</v>
      </c>
      <c r="C970" s="5" t="s">
        <v>1004</v>
      </c>
    </row>
    <row r="971" spans="1:3" ht="17" x14ac:dyDescent="0.2">
      <c r="A971" s="4" t="s">
        <v>2336</v>
      </c>
      <c r="B971" s="12" t="s">
        <v>375</v>
      </c>
      <c r="C971" s="5" t="s">
        <v>1005</v>
      </c>
    </row>
    <row r="972" spans="1:3" ht="17" x14ac:dyDescent="0.2">
      <c r="A972" s="4" t="s">
        <v>2336</v>
      </c>
      <c r="B972" s="12" t="s">
        <v>4</v>
      </c>
      <c r="C972" s="5" t="s">
        <v>1006</v>
      </c>
    </row>
    <row r="973" spans="1:3" ht="17" x14ac:dyDescent="0.2">
      <c r="A973" s="4" t="s">
        <v>2336</v>
      </c>
      <c r="B973" s="12" t="s">
        <v>151</v>
      </c>
      <c r="C973" s="5" t="s">
        <v>1007</v>
      </c>
    </row>
    <row r="974" spans="1:3" ht="17" x14ac:dyDescent="0.2">
      <c r="A974" s="4" t="s">
        <v>2336</v>
      </c>
      <c r="B974" s="12" t="s">
        <v>12</v>
      </c>
      <c r="C974" s="5" t="s">
        <v>1008</v>
      </c>
    </row>
    <row r="975" spans="1:3" ht="17" x14ac:dyDescent="0.2">
      <c r="A975" s="4" t="s">
        <v>2336</v>
      </c>
      <c r="B975" s="12" t="s">
        <v>4</v>
      </c>
      <c r="C975" s="5" t="s">
        <v>1009</v>
      </c>
    </row>
    <row r="976" spans="1:3" ht="51" x14ac:dyDescent="0.2">
      <c r="A976" s="4" t="s">
        <v>2336</v>
      </c>
      <c r="B976" s="12" t="s">
        <v>12</v>
      </c>
      <c r="C976" s="5" t="s">
        <v>1010</v>
      </c>
    </row>
    <row r="977" spans="1:3" ht="17" x14ac:dyDescent="0.2">
      <c r="A977" s="4" t="s">
        <v>2336</v>
      </c>
      <c r="B977" s="12" t="s">
        <v>4</v>
      </c>
      <c r="C977" s="5" t="s">
        <v>1011</v>
      </c>
    </row>
    <row r="978" spans="1:3" ht="17" x14ac:dyDescent="0.2">
      <c r="A978" s="4" t="s">
        <v>2336</v>
      </c>
      <c r="B978" s="12" t="s">
        <v>243</v>
      </c>
      <c r="C978" s="5" t="s">
        <v>1012</v>
      </c>
    </row>
    <row r="979" spans="1:3" ht="17" x14ac:dyDescent="0.2">
      <c r="A979" s="4" t="s">
        <v>2336</v>
      </c>
      <c r="B979" s="12" t="s">
        <v>4</v>
      </c>
      <c r="C979" s="5" t="s">
        <v>1013</v>
      </c>
    </row>
    <row r="980" spans="1:3" ht="17" x14ac:dyDescent="0.2">
      <c r="A980" s="4" t="s">
        <v>2336</v>
      </c>
      <c r="B980" s="12" t="s">
        <v>12</v>
      </c>
      <c r="C980" s="5" t="s">
        <v>1014</v>
      </c>
    </row>
    <row r="981" spans="1:3" ht="17" x14ac:dyDescent="0.2">
      <c r="A981" s="4" t="s">
        <v>2336</v>
      </c>
      <c r="B981" s="12" t="s">
        <v>1015</v>
      </c>
      <c r="C981" s="5" t="s">
        <v>1016</v>
      </c>
    </row>
    <row r="982" spans="1:3" ht="17" x14ac:dyDescent="0.2">
      <c r="A982" s="4" t="s">
        <v>2336</v>
      </c>
      <c r="B982" s="12" t="s">
        <v>12</v>
      </c>
      <c r="C982" s="5" t="s">
        <v>1017</v>
      </c>
    </row>
    <row r="983" spans="1:3" ht="17" x14ac:dyDescent="0.2">
      <c r="A983" s="4" t="s">
        <v>2336</v>
      </c>
      <c r="B983" s="12" t="s">
        <v>1015</v>
      </c>
      <c r="C983" s="5" t="s">
        <v>1018</v>
      </c>
    </row>
    <row r="984" spans="1:3" ht="17" x14ac:dyDescent="0.2">
      <c r="A984" s="4" t="s">
        <v>2336</v>
      </c>
      <c r="B984" s="12" t="s">
        <v>12</v>
      </c>
      <c r="C984" s="5" t="s">
        <v>1019</v>
      </c>
    </row>
    <row r="985" spans="1:3" ht="17" x14ac:dyDescent="0.2">
      <c r="A985" s="4" t="s">
        <v>2336</v>
      </c>
      <c r="B985" s="12" t="s">
        <v>151</v>
      </c>
      <c r="C985" s="5" t="s">
        <v>1020</v>
      </c>
    </row>
    <row r="986" spans="1:3" ht="17" x14ac:dyDescent="0.2">
      <c r="A986" s="4" t="s">
        <v>2336</v>
      </c>
      <c r="B986" s="12" t="s">
        <v>4</v>
      </c>
      <c r="C986" s="5" t="s">
        <v>1021</v>
      </c>
    </row>
    <row r="987" spans="1:3" ht="17" x14ac:dyDescent="0.2">
      <c r="A987" s="4" t="s">
        <v>2336</v>
      </c>
      <c r="B987" s="12" t="s">
        <v>151</v>
      </c>
      <c r="C987" s="5" t="s">
        <v>1022</v>
      </c>
    </row>
    <row r="988" spans="1:3" ht="17" x14ac:dyDescent="0.2">
      <c r="A988" s="4" t="s">
        <v>2336</v>
      </c>
      <c r="B988" s="12" t="s">
        <v>4</v>
      </c>
      <c r="C988" s="5" t="s">
        <v>1023</v>
      </c>
    </row>
    <row r="989" spans="1:3" ht="17" x14ac:dyDescent="0.2">
      <c r="A989" s="4" t="s">
        <v>2336</v>
      </c>
      <c r="B989" s="12" t="s">
        <v>151</v>
      </c>
      <c r="C989" s="5" t="s">
        <v>1024</v>
      </c>
    </row>
    <row r="990" spans="1:3" ht="17" x14ac:dyDescent="0.2">
      <c r="A990" s="4" t="s">
        <v>2336</v>
      </c>
      <c r="B990" s="12" t="s">
        <v>243</v>
      </c>
      <c r="C990" s="5" t="s">
        <v>1025</v>
      </c>
    </row>
    <row r="991" spans="1:3" ht="17" x14ac:dyDescent="0.2">
      <c r="A991" s="4" t="s">
        <v>2336</v>
      </c>
      <c r="B991" s="12" t="s">
        <v>4</v>
      </c>
      <c r="C991" s="5" t="s">
        <v>1026</v>
      </c>
    </row>
    <row r="992" spans="1:3" ht="17" x14ac:dyDescent="0.2">
      <c r="A992" s="4" t="s">
        <v>2336</v>
      </c>
      <c r="B992" s="12" t="s">
        <v>243</v>
      </c>
      <c r="C992" s="5" t="s">
        <v>1027</v>
      </c>
    </row>
    <row r="993" spans="1:3" ht="17" x14ac:dyDescent="0.2">
      <c r="A993" s="4" t="s">
        <v>2336</v>
      </c>
      <c r="B993" s="12" t="s">
        <v>4</v>
      </c>
      <c r="C993" s="5" t="s">
        <v>1028</v>
      </c>
    </row>
    <row r="994" spans="1:3" ht="51" x14ac:dyDescent="0.2">
      <c r="A994" s="4" t="s">
        <v>2336</v>
      </c>
      <c r="B994" s="12" t="s">
        <v>243</v>
      </c>
      <c r="C994" s="5" t="s">
        <v>1029</v>
      </c>
    </row>
    <row r="995" spans="1:3" ht="17" x14ac:dyDescent="0.2">
      <c r="A995" s="4" t="s">
        <v>2336</v>
      </c>
      <c r="B995" s="12" t="s">
        <v>4</v>
      </c>
      <c r="C995" s="5" t="s">
        <v>1030</v>
      </c>
    </row>
    <row r="996" spans="1:3" ht="34" x14ac:dyDescent="0.2">
      <c r="A996" s="4" t="s">
        <v>2336</v>
      </c>
      <c r="B996" s="12" t="s">
        <v>243</v>
      </c>
      <c r="C996" s="5" t="s">
        <v>1031</v>
      </c>
    </row>
    <row r="997" spans="1:3" ht="17" x14ac:dyDescent="0.2">
      <c r="A997" s="4" t="s">
        <v>2336</v>
      </c>
      <c r="B997" s="12" t="s">
        <v>4</v>
      </c>
      <c r="C997" s="5" t="s">
        <v>1032</v>
      </c>
    </row>
    <row r="998" spans="1:3" ht="17" x14ac:dyDescent="0.2">
      <c r="A998" s="4" t="s">
        <v>2336</v>
      </c>
      <c r="B998" s="12" t="s">
        <v>243</v>
      </c>
      <c r="C998" s="5" t="s">
        <v>1033</v>
      </c>
    </row>
    <row r="999" spans="1:3" ht="51" x14ac:dyDescent="0.2">
      <c r="A999" s="4" t="s">
        <v>2336</v>
      </c>
      <c r="C999" s="5" t="s">
        <v>1034</v>
      </c>
    </row>
    <row r="1000" spans="1:3" ht="17" x14ac:dyDescent="0.2">
      <c r="A1000" s="4" t="s">
        <v>2336</v>
      </c>
      <c r="B1000" s="12" t="s">
        <v>151</v>
      </c>
      <c r="C1000" s="5" t="s">
        <v>1035</v>
      </c>
    </row>
    <row r="1001" spans="1:3" ht="34" x14ac:dyDescent="0.2">
      <c r="A1001" s="4" t="s">
        <v>2336</v>
      </c>
      <c r="B1001" s="12" t="s">
        <v>42</v>
      </c>
      <c r="C1001" s="5" t="s">
        <v>1036</v>
      </c>
    </row>
    <row r="1002" spans="1:3" ht="17" x14ac:dyDescent="0.2">
      <c r="A1002" s="4" t="s">
        <v>2336</v>
      </c>
      <c r="B1002" s="12" t="s">
        <v>4</v>
      </c>
      <c r="C1002" s="5" t="s">
        <v>1037</v>
      </c>
    </row>
    <row r="1003" spans="1:3" ht="34" x14ac:dyDescent="0.2">
      <c r="A1003" s="4" t="s">
        <v>2336</v>
      </c>
      <c r="B1003" s="12" t="s">
        <v>243</v>
      </c>
      <c r="C1003" s="5" t="s">
        <v>1038</v>
      </c>
    </row>
    <row r="1004" spans="1:3" ht="17" x14ac:dyDescent="0.2">
      <c r="A1004" s="4" t="s">
        <v>2336</v>
      </c>
      <c r="B1004" s="12" t="s">
        <v>4</v>
      </c>
      <c r="C1004" s="5" t="s">
        <v>1039</v>
      </c>
    </row>
    <row r="1005" spans="1:3" ht="34" x14ac:dyDescent="0.2">
      <c r="A1005" s="4" t="s">
        <v>2336</v>
      </c>
      <c r="B1005" s="12" t="s">
        <v>243</v>
      </c>
      <c r="C1005" s="5" t="s">
        <v>1040</v>
      </c>
    </row>
    <row r="1006" spans="1:3" ht="17" x14ac:dyDescent="0.2">
      <c r="A1006" s="4" t="s">
        <v>2336</v>
      </c>
      <c r="B1006" s="12" t="s">
        <v>4</v>
      </c>
      <c r="C1006" s="5" t="s">
        <v>1041</v>
      </c>
    </row>
    <row r="1007" spans="1:3" ht="17" x14ac:dyDescent="0.2">
      <c r="A1007" s="4" t="s">
        <v>2336</v>
      </c>
      <c r="B1007" s="12" t="s">
        <v>375</v>
      </c>
      <c r="C1007" s="5" t="s">
        <v>1042</v>
      </c>
    </row>
    <row r="1008" spans="1:3" ht="17" x14ac:dyDescent="0.2">
      <c r="A1008" s="4" t="s">
        <v>2336</v>
      </c>
      <c r="B1008" s="12" t="s">
        <v>4</v>
      </c>
      <c r="C1008" s="5" t="s">
        <v>1043</v>
      </c>
    </row>
    <row r="1009" spans="1:3" ht="34" x14ac:dyDescent="0.2">
      <c r="A1009" s="4" t="s">
        <v>2336</v>
      </c>
      <c r="B1009" s="12" t="s">
        <v>375</v>
      </c>
      <c r="C1009" s="5" t="s">
        <v>1044</v>
      </c>
    </row>
    <row r="1010" spans="1:3" ht="34" x14ac:dyDescent="0.2">
      <c r="A1010" s="4" t="s">
        <v>2336</v>
      </c>
      <c r="B1010" s="12" t="s">
        <v>12</v>
      </c>
      <c r="C1010" s="5" t="s">
        <v>1045</v>
      </c>
    </row>
    <row r="1011" spans="1:3" ht="17" x14ac:dyDescent="0.2">
      <c r="A1011" s="4" t="s">
        <v>2336</v>
      </c>
      <c r="B1011" s="12" t="s">
        <v>4</v>
      </c>
      <c r="C1011" s="5" t="s">
        <v>1046</v>
      </c>
    </row>
    <row r="1012" spans="1:3" ht="17" x14ac:dyDescent="0.2">
      <c r="A1012" s="4" t="s">
        <v>2336</v>
      </c>
      <c r="B1012" s="12" t="s">
        <v>375</v>
      </c>
      <c r="C1012" s="5" t="s">
        <v>1047</v>
      </c>
    </row>
    <row r="1013" spans="1:3" ht="17" x14ac:dyDescent="0.2">
      <c r="A1013" s="4" t="s">
        <v>2336</v>
      </c>
      <c r="B1013" s="12" t="s">
        <v>4</v>
      </c>
      <c r="C1013" s="5" t="s">
        <v>1048</v>
      </c>
    </row>
    <row r="1014" spans="1:3" ht="17" x14ac:dyDescent="0.2">
      <c r="A1014" s="4" t="s">
        <v>2336</v>
      </c>
      <c r="B1014" s="12" t="s">
        <v>375</v>
      </c>
      <c r="C1014" s="5" t="s">
        <v>1049</v>
      </c>
    </row>
    <row r="1015" spans="1:3" ht="17" x14ac:dyDescent="0.2">
      <c r="A1015" s="4" t="s">
        <v>2336</v>
      </c>
      <c r="B1015" s="12" t="s">
        <v>151</v>
      </c>
      <c r="C1015" s="5" t="s">
        <v>1050</v>
      </c>
    </row>
    <row r="1016" spans="1:3" ht="17" x14ac:dyDescent="0.2">
      <c r="A1016" s="4" t="s">
        <v>2336</v>
      </c>
      <c r="B1016" s="12" t="s">
        <v>4</v>
      </c>
      <c r="C1016" s="5" t="s">
        <v>1051</v>
      </c>
    </row>
    <row r="1017" spans="1:3" ht="51" x14ac:dyDescent="0.2">
      <c r="A1017" s="4" t="s">
        <v>2336</v>
      </c>
      <c r="B1017" s="12" t="s">
        <v>1052</v>
      </c>
      <c r="C1017" s="5" t="s">
        <v>1053</v>
      </c>
    </row>
    <row r="1018" spans="1:3" ht="34" x14ac:dyDescent="0.2">
      <c r="A1018" s="4" t="s">
        <v>2336</v>
      </c>
      <c r="B1018" s="12" t="s">
        <v>243</v>
      </c>
      <c r="C1018" s="5" t="s">
        <v>1054</v>
      </c>
    </row>
    <row r="1019" spans="1:3" ht="51" x14ac:dyDescent="0.2">
      <c r="A1019" s="4" t="s">
        <v>2336</v>
      </c>
      <c r="B1019" s="12" t="s">
        <v>4</v>
      </c>
      <c r="C1019" s="5" t="s">
        <v>1055</v>
      </c>
    </row>
    <row r="1020" spans="1:3" ht="34" x14ac:dyDescent="0.2">
      <c r="A1020" s="4" t="s">
        <v>2336</v>
      </c>
      <c r="B1020" s="12" t="s">
        <v>1015</v>
      </c>
      <c r="C1020" s="5" t="s">
        <v>1056</v>
      </c>
    </row>
    <row r="1021" spans="1:3" ht="17" x14ac:dyDescent="0.2">
      <c r="A1021" s="4" t="s">
        <v>2336</v>
      </c>
      <c r="B1021" s="12" t="s">
        <v>121</v>
      </c>
      <c r="C1021" s="5" t="s">
        <v>1057</v>
      </c>
    </row>
    <row r="1022" spans="1:3" ht="17" x14ac:dyDescent="0.2">
      <c r="A1022" s="4" t="s">
        <v>2336</v>
      </c>
      <c r="B1022" s="12" t="s">
        <v>371</v>
      </c>
      <c r="C1022" s="5" t="s">
        <v>577</v>
      </c>
    </row>
    <row r="1023" spans="1:3" ht="17" x14ac:dyDescent="0.2">
      <c r="A1023" s="4" t="s">
        <v>2336</v>
      </c>
      <c r="B1023" s="12" t="s">
        <v>121</v>
      </c>
      <c r="C1023" s="5" t="s">
        <v>1058</v>
      </c>
    </row>
    <row r="1024" spans="1:3" ht="17" x14ac:dyDescent="0.2">
      <c r="A1024" s="4" t="s">
        <v>2336</v>
      </c>
      <c r="B1024" s="12" t="s">
        <v>375</v>
      </c>
      <c r="C1024" s="5" t="s">
        <v>1059</v>
      </c>
    </row>
    <row r="1025" spans="1:3" ht="17" x14ac:dyDescent="0.2">
      <c r="A1025" s="4" t="s">
        <v>2336</v>
      </c>
      <c r="B1025" s="12" t="s">
        <v>371</v>
      </c>
      <c r="C1025" s="5" t="s">
        <v>1060</v>
      </c>
    </row>
    <row r="1026" spans="1:3" ht="51" x14ac:dyDescent="0.2">
      <c r="A1026" s="4" t="s">
        <v>2336</v>
      </c>
      <c r="B1026" s="12" t="s">
        <v>375</v>
      </c>
      <c r="C1026" s="5" t="s">
        <v>1061</v>
      </c>
    </row>
    <row r="1027" spans="1:3" ht="17" x14ac:dyDescent="0.2">
      <c r="A1027" s="4" t="s">
        <v>2336</v>
      </c>
      <c r="B1027" s="12" t="s">
        <v>336</v>
      </c>
      <c r="C1027" s="5" t="s">
        <v>1062</v>
      </c>
    </row>
    <row r="1028" spans="1:3" ht="68" x14ac:dyDescent="0.2">
      <c r="A1028" s="4" t="s">
        <v>2336</v>
      </c>
      <c r="C1028" s="5" t="s">
        <v>1063</v>
      </c>
    </row>
    <row r="1029" spans="1:3" ht="68" x14ac:dyDescent="0.2">
      <c r="A1029" s="4" t="s">
        <v>2337</v>
      </c>
      <c r="B1029" s="12" t="s">
        <v>27</v>
      </c>
      <c r="C1029" s="5" t="s">
        <v>1064</v>
      </c>
    </row>
    <row r="1030" spans="1:3" ht="34" x14ac:dyDescent="0.2">
      <c r="A1030" s="4" t="s">
        <v>2337</v>
      </c>
      <c r="B1030" s="12" t="s">
        <v>29</v>
      </c>
      <c r="C1030" s="5" t="s">
        <v>1065</v>
      </c>
    </row>
    <row r="1031" spans="1:3" ht="51" x14ac:dyDescent="0.2">
      <c r="A1031" s="4" t="s">
        <v>2337</v>
      </c>
      <c r="B1031" s="12" t="s">
        <v>27</v>
      </c>
      <c r="C1031" s="5" t="s">
        <v>1066</v>
      </c>
    </row>
    <row r="1032" spans="1:3" ht="102" x14ac:dyDescent="0.2">
      <c r="A1032" s="4" t="s">
        <v>2337</v>
      </c>
      <c r="B1032" s="12" t="s">
        <v>29</v>
      </c>
      <c r="C1032" s="5" t="s">
        <v>1067</v>
      </c>
    </row>
    <row r="1033" spans="1:3" ht="51" x14ac:dyDescent="0.2">
      <c r="A1033" s="4" t="s">
        <v>2337</v>
      </c>
      <c r="B1033" s="12" t="s">
        <v>27</v>
      </c>
      <c r="C1033" s="5" t="s">
        <v>1068</v>
      </c>
    </row>
    <row r="1034" spans="1:3" ht="17" x14ac:dyDescent="0.2">
      <c r="A1034" s="4" t="s">
        <v>2337</v>
      </c>
      <c r="B1034" s="12" t="s">
        <v>325</v>
      </c>
      <c r="C1034" s="5" t="s">
        <v>1069</v>
      </c>
    </row>
    <row r="1035" spans="1:3" ht="17" x14ac:dyDescent="0.2">
      <c r="A1035" s="4" t="s">
        <v>2337</v>
      </c>
      <c r="B1035" s="12" t="s">
        <v>155</v>
      </c>
      <c r="C1035" s="5" t="s">
        <v>1070</v>
      </c>
    </row>
    <row r="1036" spans="1:3" ht="17" x14ac:dyDescent="0.2">
      <c r="A1036" s="4" t="s">
        <v>2337</v>
      </c>
      <c r="B1036" s="12" t="s">
        <v>157</v>
      </c>
      <c r="C1036" s="5" t="s">
        <v>1071</v>
      </c>
    </row>
    <row r="1037" spans="1:3" ht="34" x14ac:dyDescent="0.2">
      <c r="A1037" s="4" t="s">
        <v>2337</v>
      </c>
      <c r="B1037" s="12" t="s">
        <v>155</v>
      </c>
      <c r="C1037" s="5" t="s">
        <v>1072</v>
      </c>
    </row>
    <row r="1038" spans="1:3" ht="17" x14ac:dyDescent="0.2">
      <c r="A1038" s="4" t="s">
        <v>2337</v>
      </c>
      <c r="B1038" s="12" t="s">
        <v>48</v>
      </c>
      <c r="C1038" s="5" t="s">
        <v>1073</v>
      </c>
    </row>
    <row r="1039" spans="1:3" ht="51" x14ac:dyDescent="0.2">
      <c r="A1039" s="4" t="s">
        <v>2337</v>
      </c>
      <c r="B1039" s="12" t="s">
        <v>42</v>
      </c>
      <c r="C1039" s="5" t="s">
        <v>1074</v>
      </c>
    </row>
    <row r="1040" spans="1:3" ht="34" x14ac:dyDescent="0.2">
      <c r="A1040" s="4" t="s">
        <v>2337</v>
      </c>
      <c r="C1040" s="5" t="s">
        <v>1075</v>
      </c>
    </row>
    <row r="1041" spans="1:3" ht="17" x14ac:dyDescent="0.2">
      <c r="A1041" s="4" t="s">
        <v>2337</v>
      </c>
      <c r="B1041" s="12" t="s">
        <v>167</v>
      </c>
      <c r="C1041" s="5" t="s">
        <v>1076</v>
      </c>
    </row>
    <row r="1042" spans="1:3" ht="17" x14ac:dyDescent="0.2">
      <c r="A1042" s="4" t="s">
        <v>2337</v>
      </c>
      <c r="B1042" s="12" t="s">
        <v>217</v>
      </c>
      <c r="C1042" s="5" t="s">
        <v>1077</v>
      </c>
    </row>
    <row r="1043" spans="1:3" ht="17" x14ac:dyDescent="0.2">
      <c r="A1043" s="4" t="s">
        <v>2337</v>
      </c>
      <c r="B1043" s="12" t="s">
        <v>1078</v>
      </c>
      <c r="C1043" s="5" t="s">
        <v>1079</v>
      </c>
    </row>
    <row r="1044" spans="1:3" ht="17" x14ac:dyDescent="0.2">
      <c r="A1044" s="4" t="s">
        <v>2337</v>
      </c>
      <c r="B1044" s="12" t="s">
        <v>167</v>
      </c>
      <c r="C1044" s="5" t="s">
        <v>1080</v>
      </c>
    </row>
    <row r="1045" spans="1:3" ht="17" x14ac:dyDescent="0.2">
      <c r="A1045" s="4" t="s">
        <v>2337</v>
      </c>
      <c r="B1045" s="12" t="s">
        <v>1078</v>
      </c>
      <c r="C1045" s="5" t="s">
        <v>1081</v>
      </c>
    </row>
    <row r="1046" spans="1:3" ht="17" x14ac:dyDescent="0.2">
      <c r="A1046" s="4" t="s">
        <v>2337</v>
      </c>
      <c r="B1046" s="12" t="s">
        <v>217</v>
      </c>
      <c r="C1046" s="5" t="s">
        <v>1082</v>
      </c>
    </row>
    <row r="1047" spans="1:3" ht="17" x14ac:dyDescent="0.2">
      <c r="A1047" s="4" t="s">
        <v>2337</v>
      </c>
      <c r="B1047" s="12" t="s">
        <v>167</v>
      </c>
      <c r="C1047" s="5" t="s">
        <v>1083</v>
      </c>
    </row>
    <row r="1048" spans="1:3" ht="34" x14ac:dyDescent="0.2">
      <c r="A1048" s="4" t="s">
        <v>2337</v>
      </c>
      <c r="C1048" s="5" t="s">
        <v>1084</v>
      </c>
    </row>
    <row r="1049" spans="1:3" ht="17" x14ac:dyDescent="0.2">
      <c r="A1049" s="4" t="s">
        <v>2337</v>
      </c>
      <c r="B1049" s="12" t="s">
        <v>4</v>
      </c>
      <c r="C1049" s="5" t="s">
        <v>1085</v>
      </c>
    </row>
    <row r="1050" spans="1:3" ht="17" x14ac:dyDescent="0.2">
      <c r="A1050" s="4" t="s">
        <v>2337</v>
      </c>
      <c r="C1050" s="5" t="s">
        <v>1086</v>
      </c>
    </row>
    <row r="1051" spans="1:3" ht="17" x14ac:dyDescent="0.2">
      <c r="A1051" s="4" t="s">
        <v>2337</v>
      </c>
      <c r="B1051" s="12" t="s">
        <v>4</v>
      </c>
      <c r="C1051" s="5" t="s">
        <v>1087</v>
      </c>
    </row>
    <row r="1052" spans="1:3" ht="34" x14ac:dyDescent="0.2">
      <c r="A1052" s="4" t="s">
        <v>2337</v>
      </c>
      <c r="C1052" s="5" t="s">
        <v>1088</v>
      </c>
    </row>
    <row r="1053" spans="1:3" ht="17" x14ac:dyDescent="0.2">
      <c r="A1053" s="4" t="s">
        <v>2337</v>
      </c>
      <c r="B1053" s="12" t="s">
        <v>4</v>
      </c>
      <c r="C1053" s="5" t="s">
        <v>1089</v>
      </c>
    </row>
    <row r="1054" spans="1:3" ht="34" x14ac:dyDescent="0.2">
      <c r="A1054" s="4" t="s">
        <v>2337</v>
      </c>
      <c r="C1054" s="5" t="s">
        <v>1090</v>
      </c>
    </row>
    <row r="1055" spans="1:3" ht="17" x14ac:dyDescent="0.2">
      <c r="A1055" s="4" t="s">
        <v>2337</v>
      </c>
      <c r="B1055" s="12" t="s">
        <v>4</v>
      </c>
      <c r="C1055" s="5" t="s">
        <v>1091</v>
      </c>
    </row>
    <row r="1056" spans="1:3" ht="68" x14ac:dyDescent="0.2">
      <c r="A1056" s="4" t="s">
        <v>2337</v>
      </c>
      <c r="C1056" s="5" t="s">
        <v>1092</v>
      </c>
    </row>
    <row r="1057" spans="1:3" ht="17" x14ac:dyDescent="0.2">
      <c r="A1057" s="4" t="s">
        <v>2337</v>
      </c>
      <c r="B1057" s="12" t="s">
        <v>12</v>
      </c>
      <c r="C1057" s="5" t="s">
        <v>1093</v>
      </c>
    </row>
    <row r="1058" spans="1:3" ht="68" x14ac:dyDescent="0.2">
      <c r="A1058" s="4" t="s">
        <v>2337</v>
      </c>
      <c r="B1058" s="12" t="s">
        <v>4</v>
      </c>
      <c r="C1058" s="5" t="s">
        <v>1094</v>
      </c>
    </row>
    <row r="1059" spans="1:3" ht="17" x14ac:dyDescent="0.2">
      <c r="A1059" s="4" t="s">
        <v>2337</v>
      </c>
      <c r="B1059" s="12" t="s">
        <v>12</v>
      </c>
      <c r="C1059" s="5" t="s">
        <v>1095</v>
      </c>
    </row>
    <row r="1060" spans="1:3" ht="17" x14ac:dyDescent="0.2">
      <c r="A1060" s="4" t="s">
        <v>2337</v>
      </c>
      <c r="B1060" s="12" t="s">
        <v>4</v>
      </c>
      <c r="C1060" s="5" t="s">
        <v>1096</v>
      </c>
    </row>
    <row r="1061" spans="1:3" ht="17" x14ac:dyDescent="0.2">
      <c r="A1061" s="4" t="s">
        <v>2337</v>
      </c>
      <c r="B1061" s="12" t="s">
        <v>12</v>
      </c>
      <c r="C1061" s="5" t="s">
        <v>1097</v>
      </c>
    </row>
    <row r="1062" spans="1:3" ht="102" x14ac:dyDescent="0.2">
      <c r="A1062" s="4" t="s">
        <v>2337</v>
      </c>
      <c r="C1062" s="5" t="s">
        <v>1098</v>
      </c>
    </row>
    <row r="1063" spans="1:3" ht="85" x14ac:dyDescent="0.2">
      <c r="A1063" s="4" t="s">
        <v>2337</v>
      </c>
      <c r="B1063" s="12" t="s">
        <v>1099</v>
      </c>
      <c r="C1063" s="5" t="s">
        <v>1100</v>
      </c>
    </row>
    <row r="1064" spans="1:3" ht="51" x14ac:dyDescent="0.2">
      <c r="A1064" s="4" t="s">
        <v>2337</v>
      </c>
      <c r="B1064" s="12" t="s">
        <v>1101</v>
      </c>
      <c r="C1064" s="5" t="s">
        <v>1102</v>
      </c>
    </row>
    <row r="1065" spans="1:3" ht="34" x14ac:dyDescent="0.2">
      <c r="A1065" s="4" t="s">
        <v>2337</v>
      </c>
      <c r="B1065" s="12" t="s">
        <v>27</v>
      </c>
      <c r="C1065" s="5" t="s">
        <v>1103</v>
      </c>
    </row>
    <row r="1066" spans="1:3" ht="34" x14ac:dyDescent="0.2">
      <c r="A1066" s="4" t="s">
        <v>2337</v>
      </c>
      <c r="B1066" s="12" t="s">
        <v>29</v>
      </c>
      <c r="C1066" s="5" t="s">
        <v>1104</v>
      </c>
    </row>
    <row r="1067" spans="1:3" ht="68" x14ac:dyDescent="0.2">
      <c r="A1067" s="4" t="s">
        <v>2337</v>
      </c>
      <c r="B1067" s="12" t="s">
        <v>42</v>
      </c>
      <c r="C1067" s="5" t="s">
        <v>1105</v>
      </c>
    </row>
    <row r="1068" spans="1:3" ht="68" x14ac:dyDescent="0.2">
      <c r="A1068" s="4" t="s">
        <v>2337</v>
      </c>
      <c r="C1068" s="5" t="s">
        <v>1106</v>
      </c>
    </row>
    <row r="1069" spans="1:3" ht="17" x14ac:dyDescent="0.2">
      <c r="A1069" s="4" t="s">
        <v>2337</v>
      </c>
      <c r="B1069" s="12" t="s">
        <v>4</v>
      </c>
      <c r="C1069" s="5" t="s">
        <v>1107</v>
      </c>
    </row>
    <row r="1070" spans="1:3" ht="17" x14ac:dyDescent="0.2">
      <c r="A1070" s="4" t="s">
        <v>2337</v>
      </c>
      <c r="B1070" s="12" t="s">
        <v>29</v>
      </c>
      <c r="C1070" s="5" t="s">
        <v>1108</v>
      </c>
    </row>
    <row r="1071" spans="1:3" ht="51" x14ac:dyDescent="0.2">
      <c r="A1071" s="4" t="s">
        <v>2337</v>
      </c>
      <c r="C1071" s="5" t="s">
        <v>1109</v>
      </c>
    </row>
    <row r="1072" spans="1:3" ht="17" x14ac:dyDescent="0.2">
      <c r="A1072" s="4" t="s">
        <v>2337</v>
      </c>
      <c r="B1072" s="12" t="s">
        <v>157</v>
      </c>
      <c r="C1072" s="5" t="s">
        <v>1110</v>
      </c>
    </row>
    <row r="1073" spans="1:3" ht="17" x14ac:dyDescent="0.2">
      <c r="A1073" s="4" t="s">
        <v>2337</v>
      </c>
      <c r="B1073" s="12" t="s">
        <v>153</v>
      </c>
      <c r="C1073" s="5" t="s">
        <v>1111</v>
      </c>
    </row>
    <row r="1074" spans="1:3" ht="17" x14ac:dyDescent="0.2">
      <c r="A1074" s="4" t="s">
        <v>2337</v>
      </c>
      <c r="B1074" s="12" t="s">
        <v>27</v>
      </c>
      <c r="C1074" s="5" t="s">
        <v>1112</v>
      </c>
    </row>
    <row r="1075" spans="1:3" ht="51" x14ac:dyDescent="0.2">
      <c r="A1075" s="4" t="s">
        <v>2337</v>
      </c>
      <c r="B1075" s="12" t="s">
        <v>29</v>
      </c>
      <c r="C1075" s="5" t="s">
        <v>1113</v>
      </c>
    </row>
    <row r="1076" spans="1:3" ht="17" x14ac:dyDescent="0.2">
      <c r="A1076" s="4" t="s">
        <v>2337</v>
      </c>
      <c r="B1076" s="12" t="s">
        <v>27</v>
      </c>
      <c r="C1076" s="5" t="s">
        <v>1114</v>
      </c>
    </row>
    <row r="1077" spans="1:3" ht="17" x14ac:dyDescent="0.2">
      <c r="A1077" s="4" t="s">
        <v>2337</v>
      </c>
      <c r="B1077" s="12" t="s">
        <v>29</v>
      </c>
      <c r="C1077" s="5" t="s">
        <v>1115</v>
      </c>
    </row>
    <row r="1078" spans="1:3" ht="102" x14ac:dyDescent="0.2">
      <c r="A1078" s="4" t="s">
        <v>2337</v>
      </c>
      <c r="C1078" s="5" t="s">
        <v>1116</v>
      </c>
    </row>
    <row r="1079" spans="1:3" ht="17" x14ac:dyDescent="0.2">
      <c r="A1079" s="4" t="s">
        <v>2337</v>
      </c>
      <c r="B1079" s="12" t="s">
        <v>27</v>
      </c>
      <c r="C1079" s="5" t="s">
        <v>1117</v>
      </c>
    </row>
    <row r="1080" spans="1:3" ht="17" x14ac:dyDescent="0.2">
      <c r="A1080" s="4" t="s">
        <v>2337</v>
      </c>
      <c r="C1080" s="5" t="s">
        <v>1118</v>
      </c>
    </row>
    <row r="1081" spans="1:3" ht="17" x14ac:dyDescent="0.2">
      <c r="A1081" s="4" t="s">
        <v>2337</v>
      </c>
      <c r="B1081" s="12" t="s">
        <v>42</v>
      </c>
      <c r="C1081" s="5" t="s">
        <v>1119</v>
      </c>
    </row>
    <row r="1082" spans="1:3" ht="17" x14ac:dyDescent="0.2">
      <c r="A1082" s="4" t="s">
        <v>2337</v>
      </c>
      <c r="C1082" s="5" t="s">
        <v>1120</v>
      </c>
    </row>
    <row r="1083" spans="1:3" ht="17" x14ac:dyDescent="0.2">
      <c r="A1083" s="4" t="s">
        <v>2337</v>
      </c>
      <c r="B1083" s="12" t="s">
        <v>1121</v>
      </c>
      <c r="C1083" s="5" t="s">
        <v>1122</v>
      </c>
    </row>
    <row r="1084" spans="1:3" ht="17" x14ac:dyDescent="0.2">
      <c r="A1084" s="4" t="s">
        <v>2337</v>
      </c>
      <c r="B1084" s="12" t="s">
        <v>4</v>
      </c>
      <c r="C1084" s="5" t="s">
        <v>1123</v>
      </c>
    </row>
    <row r="1085" spans="1:3" ht="17" x14ac:dyDescent="0.2">
      <c r="A1085" s="4" t="s">
        <v>2337</v>
      </c>
      <c r="B1085" s="12" t="s">
        <v>1121</v>
      </c>
      <c r="C1085" s="5" t="s">
        <v>1124</v>
      </c>
    </row>
    <row r="1086" spans="1:3" ht="85" x14ac:dyDescent="0.2">
      <c r="A1086" s="4" t="s">
        <v>2337</v>
      </c>
      <c r="C1086" s="5" t="s">
        <v>1125</v>
      </c>
    </row>
    <row r="1087" spans="1:3" ht="17" x14ac:dyDescent="0.2">
      <c r="A1087" s="4" t="s">
        <v>2337</v>
      </c>
      <c r="B1087" s="12" t="s">
        <v>4</v>
      </c>
      <c r="C1087" s="5" t="s">
        <v>2346</v>
      </c>
    </row>
    <row r="1088" spans="1:3" ht="17" x14ac:dyDescent="0.2">
      <c r="A1088" s="4" t="s">
        <v>2337</v>
      </c>
      <c r="B1088" s="12" t="s">
        <v>4</v>
      </c>
      <c r="C1088" s="5" t="s">
        <v>1126</v>
      </c>
    </row>
    <row r="1089" spans="1:3" ht="17" x14ac:dyDescent="0.2">
      <c r="A1089" s="4" t="s">
        <v>2337</v>
      </c>
      <c r="B1089" s="12" t="s">
        <v>371</v>
      </c>
      <c r="C1089" s="5" t="s">
        <v>1127</v>
      </c>
    </row>
    <row r="1090" spans="1:3" ht="17" x14ac:dyDescent="0.2">
      <c r="A1090" s="4" t="s">
        <v>2337</v>
      </c>
      <c r="B1090" s="12" t="s">
        <v>4</v>
      </c>
      <c r="C1090" s="5" t="s">
        <v>1128</v>
      </c>
    </row>
    <row r="1091" spans="1:3" ht="17" x14ac:dyDescent="0.2">
      <c r="A1091" s="4" t="s">
        <v>2337</v>
      </c>
      <c r="B1091" s="12" t="s">
        <v>371</v>
      </c>
      <c r="C1091" s="5" t="s">
        <v>1129</v>
      </c>
    </row>
    <row r="1092" spans="1:3" ht="17" x14ac:dyDescent="0.2">
      <c r="A1092" s="4" t="s">
        <v>2337</v>
      </c>
      <c r="B1092" s="12" t="s">
        <v>336</v>
      </c>
      <c r="C1092" s="5" t="s">
        <v>1130</v>
      </c>
    </row>
    <row r="1093" spans="1:3" ht="17" x14ac:dyDescent="0.2">
      <c r="A1093" s="4" t="s">
        <v>2337</v>
      </c>
      <c r="B1093" s="12" t="s">
        <v>4</v>
      </c>
      <c r="C1093" s="5" t="s">
        <v>590</v>
      </c>
    </row>
    <row r="1094" spans="1:3" ht="85" x14ac:dyDescent="0.2">
      <c r="A1094" s="4" t="s">
        <v>2337</v>
      </c>
      <c r="B1094" s="12" t="s">
        <v>371</v>
      </c>
      <c r="C1094" s="5" t="s">
        <v>1131</v>
      </c>
    </row>
    <row r="1095" spans="1:3" ht="17" x14ac:dyDescent="0.2">
      <c r="A1095" s="4" t="s">
        <v>2337</v>
      </c>
      <c r="B1095" s="12" t="s">
        <v>311</v>
      </c>
      <c r="C1095" s="5" t="s">
        <v>1132</v>
      </c>
    </row>
    <row r="1096" spans="1:3" ht="34" x14ac:dyDescent="0.2">
      <c r="A1096" s="4" t="s">
        <v>2337</v>
      </c>
      <c r="B1096" s="12" t="s">
        <v>371</v>
      </c>
      <c r="C1096" s="5" t="s">
        <v>1133</v>
      </c>
    </row>
    <row r="1097" spans="1:3" ht="34" x14ac:dyDescent="0.2">
      <c r="A1097" s="4" t="s">
        <v>2337</v>
      </c>
      <c r="C1097" s="5" t="s">
        <v>1134</v>
      </c>
    </row>
    <row r="1098" spans="1:3" ht="17" x14ac:dyDescent="0.2">
      <c r="A1098" s="4" t="s">
        <v>2337</v>
      </c>
      <c r="B1098" s="12" t="s">
        <v>1135</v>
      </c>
      <c r="C1098" s="5" t="s">
        <v>1136</v>
      </c>
    </row>
    <row r="1099" spans="1:3" ht="17" x14ac:dyDescent="0.2">
      <c r="A1099" s="4" t="s">
        <v>2337</v>
      </c>
      <c r="B1099" s="12" t="s">
        <v>1101</v>
      </c>
      <c r="C1099" s="5" t="s">
        <v>1137</v>
      </c>
    </row>
    <row r="1100" spans="1:3" ht="34" x14ac:dyDescent="0.2">
      <c r="A1100" s="4" t="s">
        <v>2337</v>
      </c>
      <c r="B1100" s="12" t="s">
        <v>27</v>
      </c>
      <c r="C1100" s="5" t="s">
        <v>1138</v>
      </c>
    </row>
    <row r="1101" spans="1:3" ht="17" x14ac:dyDescent="0.2">
      <c r="A1101" s="4" t="s">
        <v>2337</v>
      </c>
      <c r="B1101" s="12" t="s">
        <v>21</v>
      </c>
      <c r="C1101" s="5" t="s">
        <v>1139</v>
      </c>
    </row>
    <row r="1102" spans="1:3" ht="17" x14ac:dyDescent="0.2">
      <c r="A1102" s="4" t="s">
        <v>2337</v>
      </c>
      <c r="B1102" s="12" t="s">
        <v>66</v>
      </c>
      <c r="C1102" s="5" t="s">
        <v>1140</v>
      </c>
    </row>
    <row r="1103" spans="1:3" ht="17" x14ac:dyDescent="0.2">
      <c r="A1103" s="4" t="s">
        <v>2337</v>
      </c>
      <c r="B1103" s="12" t="s">
        <v>23</v>
      </c>
      <c r="C1103" s="5" t="s">
        <v>1141</v>
      </c>
    </row>
    <row r="1104" spans="1:3" ht="34" x14ac:dyDescent="0.2">
      <c r="A1104" s="4" t="s">
        <v>2337</v>
      </c>
      <c r="C1104" s="5" t="s">
        <v>1142</v>
      </c>
    </row>
    <row r="1105" spans="1:3" ht="17" x14ac:dyDescent="0.2">
      <c r="A1105" s="4" t="s">
        <v>2337</v>
      </c>
      <c r="B1105" s="12" t="s">
        <v>27</v>
      </c>
      <c r="C1105" s="5" t="s">
        <v>1143</v>
      </c>
    </row>
    <row r="1106" spans="1:3" ht="34" x14ac:dyDescent="0.2">
      <c r="A1106" s="4" t="s">
        <v>2337</v>
      </c>
      <c r="B1106" s="12" t="s">
        <v>412</v>
      </c>
      <c r="C1106" s="5" t="s">
        <v>1144</v>
      </c>
    </row>
    <row r="1107" spans="1:3" ht="34" x14ac:dyDescent="0.2">
      <c r="A1107" s="4" t="s">
        <v>2337</v>
      </c>
      <c r="C1107" s="5" t="s">
        <v>1145</v>
      </c>
    </row>
    <row r="1108" spans="1:3" ht="17" x14ac:dyDescent="0.2">
      <c r="A1108" s="4" t="s">
        <v>2337</v>
      </c>
      <c r="B1108" s="12" t="s">
        <v>27</v>
      </c>
      <c r="C1108" s="5" t="s">
        <v>1146</v>
      </c>
    </row>
    <row r="1109" spans="1:3" ht="17" x14ac:dyDescent="0.2">
      <c r="A1109" s="4" t="s">
        <v>2337</v>
      </c>
      <c r="B1109" s="12" t="s">
        <v>29</v>
      </c>
      <c r="C1109" s="5" t="s">
        <v>1147</v>
      </c>
    </row>
    <row r="1110" spans="1:3" ht="17" x14ac:dyDescent="0.2">
      <c r="A1110" s="4" t="s">
        <v>2337</v>
      </c>
      <c r="B1110" s="12" t="s">
        <v>27</v>
      </c>
      <c r="C1110" s="5" t="s">
        <v>1148</v>
      </c>
    </row>
    <row r="1111" spans="1:3" ht="17" x14ac:dyDescent="0.2">
      <c r="A1111" s="4" t="s">
        <v>2337</v>
      </c>
      <c r="B1111" s="12" t="s">
        <v>371</v>
      </c>
      <c r="C1111" s="5" t="s">
        <v>1149</v>
      </c>
    </row>
    <row r="1112" spans="1:3" ht="17" x14ac:dyDescent="0.2">
      <c r="A1112" s="4" t="s">
        <v>2337</v>
      </c>
      <c r="B1112" s="12" t="s">
        <v>452</v>
      </c>
      <c r="C1112" s="5" t="s">
        <v>1150</v>
      </c>
    </row>
    <row r="1113" spans="1:3" ht="34" x14ac:dyDescent="0.2">
      <c r="A1113" s="4" t="s">
        <v>2337</v>
      </c>
      <c r="B1113" s="12" t="s">
        <v>1135</v>
      </c>
      <c r="C1113" s="5" t="s">
        <v>1151</v>
      </c>
    </row>
    <row r="1114" spans="1:3" ht="17" x14ac:dyDescent="0.2">
      <c r="A1114" s="4" t="s">
        <v>2337</v>
      </c>
      <c r="B1114" s="12" t="s">
        <v>1135</v>
      </c>
      <c r="C1114" s="5" t="s">
        <v>1152</v>
      </c>
    </row>
    <row r="1115" spans="1:3" ht="17" x14ac:dyDescent="0.2">
      <c r="A1115" s="4" t="s">
        <v>2337</v>
      </c>
      <c r="B1115" s="12" t="s">
        <v>452</v>
      </c>
      <c r="C1115" s="5" t="s">
        <v>1153</v>
      </c>
    </row>
    <row r="1116" spans="1:3" ht="17" x14ac:dyDescent="0.2">
      <c r="A1116" s="4" t="s">
        <v>2337</v>
      </c>
      <c r="B1116" s="12" t="s">
        <v>311</v>
      </c>
      <c r="C1116" s="5" t="s">
        <v>1154</v>
      </c>
    </row>
    <row r="1117" spans="1:3" ht="34" x14ac:dyDescent="0.2">
      <c r="A1117" s="4" t="s">
        <v>2337</v>
      </c>
      <c r="C1117" s="5" t="s">
        <v>1155</v>
      </c>
    </row>
    <row r="1118" spans="1:3" ht="51" x14ac:dyDescent="0.2">
      <c r="A1118" s="4" t="s">
        <v>2337</v>
      </c>
      <c r="B1118" s="12" t="s">
        <v>42</v>
      </c>
      <c r="C1118" s="5" t="s">
        <v>1156</v>
      </c>
    </row>
    <row r="1119" spans="1:3" ht="34" x14ac:dyDescent="0.2">
      <c r="A1119" s="4" t="s">
        <v>2337</v>
      </c>
      <c r="B1119" s="12" t="s">
        <v>336</v>
      </c>
      <c r="C1119" s="5" t="s">
        <v>1157</v>
      </c>
    </row>
    <row r="1120" spans="1:3" ht="17" x14ac:dyDescent="0.2">
      <c r="A1120" s="4" t="s">
        <v>2337</v>
      </c>
      <c r="B1120" s="12" t="s">
        <v>1135</v>
      </c>
      <c r="C1120" s="5" t="s">
        <v>1158</v>
      </c>
    </row>
    <row r="1121" spans="1:3" ht="17" x14ac:dyDescent="0.2">
      <c r="A1121" s="4" t="s">
        <v>2337</v>
      </c>
      <c r="B1121" s="12" t="s">
        <v>27</v>
      </c>
      <c r="C1121" s="5" t="s">
        <v>1159</v>
      </c>
    </row>
    <row r="1122" spans="1:3" ht="17" x14ac:dyDescent="0.2">
      <c r="A1122" s="4" t="s">
        <v>2337</v>
      </c>
      <c r="B1122" s="12" t="s">
        <v>29</v>
      </c>
      <c r="C1122" s="5" t="s">
        <v>1160</v>
      </c>
    </row>
    <row r="1123" spans="1:3" ht="17" x14ac:dyDescent="0.2">
      <c r="A1123" s="4" t="s">
        <v>2337</v>
      </c>
      <c r="B1123" s="12" t="s">
        <v>153</v>
      </c>
      <c r="C1123" s="5" t="s">
        <v>1161</v>
      </c>
    </row>
    <row r="1124" spans="1:3" ht="51" x14ac:dyDescent="0.2">
      <c r="A1124" s="4" t="s">
        <v>2337</v>
      </c>
      <c r="B1124" s="12" t="s">
        <v>42</v>
      </c>
      <c r="C1124" s="5" t="s">
        <v>1162</v>
      </c>
    </row>
    <row r="1125" spans="1:3" ht="17" x14ac:dyDescent="0.2">
      <c r="A1125" s="4" t="s">
        <v>2337</v>
      </c>
      <c r="B1125" s="12" t="s">
        <v>4</v>
      </c>
      <c r="C1125" s="5" t="s">
        <v>1163</v>
      </c>
    </row>
    <row r="1126" spans="1:3" ht="17" x14ac:dyDescent="0.2">
      <c r="A1126" s="4" t="s">
        <v>2337</v>
      </c>
      <c r="B1126" s="12" t="s">
        <v>371</v>
      </c>
      <c r="C1126" s="5" t="s">
        <v>1164</v>
      </c>
    </row>
    <row r="1127" spans="1:3" ht="17" x14ac:dyDescent="0.2">
      <c r="A1127" s="4" t="s">
        <v>2337</v>
      </c>
      <c r="B1127" s="12" t="s">
        <v>4</v>
      </c>
      <c r="C1127" s="5" t="s">
        <v>1165</v>
      </c>
    </row>
    <row r="1128" spans="1:3" ht="34" x14ac:dyDescent="0.2">
      <c r="A1128" s="4" t="s">
        <v>2337</v>
      </c>
      <c r="B1128" s="12" t="s">
        <v>371</v>
      </c>
      <c r="C1128" s="5" t="s">
        <v>1166</v>
      </c>
    </row>
    <row r="1129" spans="1:3" ht="34" x14ac:dyDescent="0.2">
      <c r="A1129" s="4" t="s">
        <v>2337</v>
      </c>
      <c r="B1129" s="12" t="s">
        <v>12</v>
      </c>
      <c r="C1129" s="5" t="s">
        <v>1167</v>
      </c>
    </row>
    <row r="1130" spans="1:3" ht="17" x14ac:dyDescent="0.2">
      <c r="A1130" s="4" t="s">
        <v>2337</v>
      </c>
      <c r="B1130" s="12" t="s">
        <v>371</v>
      </c>
      <c r="C1130" s="5" t="s">
        <v>1168</v>
      </c>
    </row>
    <row r="1131" spans="1:3" ht="17" x14ac:dyDescent="0.2">
      <c r="A1131" s="4" t="s">
        <v>2337</v>
      </c>
      <c r="B1131" s="12" t="s">
        <v>1135</v>
      </c>
      <c r="C1131" s="5" t="s">
        <v>1169</v>
      </c>
    </row>
    <row r="1132" spans="1:3" ht="68" x14ac:dyDescent="0.2">
      <c r="A1132" s="4" t="s">
        <v>2337</v>
      </c>
      <c r="C1132" s="5" t="s">
        <v>1170</v>
      </c>
    </row>
    <row r="1133" spans="1:3" ht="17" x14ac:dyDescent="0.2">
      <c r="A1133" s="4" t="s">
        <v>2337</v>
      </c>
      <c r="B1133" s="12" t="s">
        <v>29</v>
      </c>
      <c r="C1133" s="5" t="s">
        <v>1171</v>
      </c>
    </row>
    <row r="1134" spans="1:3" ht="17" x14ac:dyDescent="0.2">
      <c r="A1134" s="4" t="s">
        <v>2337</v>
      </c>
      <c r="B1134" s="12" t="s">
        <v>27</v>
      </c>
      <c r="C1134" s="5" t="s">
        <v>1172</v>
      </c>
    </row>
    <row r="1135" spans="1:3" ht="17" x14ac:dyDescent="0.2">
      <c r="A1135" s="4" t="s">
        <v>2337</v>
      </c>
      <c r="B1135" s="12" t="s">
        <v>29</v>
      </c>
      <c r="C1135" s="5" t="s">
        <v>1173</v>
      </c>
    </row>
    <row r="1136" spans="1:3" ht="17" x14ac:dyDescent="0.2">
      <c r="A1136" s="4" t="s">
        <v>2337</v>
      </c>
      <c r="B1136" s="12" t="s">
        <v>27</v>
      </c>
      <c r="C1136" s="5" t="s">
        <v>1174</v>
      </c>
    </row>
    <row r="1137" spans="1:3" ht="17" x14ac:dyDescent="0.2">
      <c r="A1137" s="4" t="s">
        <v>2337</v>
      </c>
      <c r="C1137" s="5" t="s">
        <v>1175</v>
      </c>
    </row>
    <row r="1138" spans="1:3" ht="17" x14ac:dyDescent="0.2">
      <c r="A1138" s="4" t="s">
        <v>2337</v>
      </c>
      <c r="B1138" s="12" t="s">
        <v>336</v>
      </c>
      <c r="C1138" s="5" t="s">
        <v>276</v>
      </c>
    </row>
    <row r="1139" spans="1:3" ht="17" x14ac:dyDescent="0.2">
      <c r="A1139" s="4" t="s">
        <v>2337</v>
      </c>
      <c r="B1139" s="12" t="s">
        <v>1176</v>
      </c>
      <c r="C1139" s="5" t="s">
        <v>1177</v>
      </c>
    </row>
    <row r="1140" spans="1:3" ht="17" x14ac:dyDescent="0.2">
      <c r="A1140" s="4" t="s">
        <v>2337</v>
      </c>
      <c r="B1140" s="12" t="s">
        <v>54</v>
      </c>
      <c r="C1140" s="5" t="s">
        <v>1178</v>
      </c>
    </row>
    <row r="1141" spans="1:3" ht="17" x14ac:dyDescent="0.2">
      <c r="A1141" s="4" t="s">
        <v>2337</v>
      </c>
      <c r="B1141" s="12" t="s">
        <v>29</v>
      </c>
      <c r="C1141" s="5" t="s">
        <v>1179</v>
      </c>
    </row>
    <row r="1142" spans="1:3" ht="17" x14ac:dyDescent="0.2">
      <c r="A1142" s="4" t="s">
        <v>2337</v>
      </c>
      <c r="B1142" s="12" t="s">
        <v>452</v>
      </c>
      <c r="C1142" s="5" t="s">
        <v>1180</v>
      </c>
    </row>
    <row r="1143" spans="1:3" ht="17" x14ac:dyDescent="0.2">
      <c r="A1143" s="4" t="s">
        <v>2337</v>
      </c>
      <c r="C1143" s="5" t="s">
        <v>1181</v>
      </c>
    </row>
    <row r="1144" spans="1:3" ht="17" x14ac:dyDescent="0.2">
      <c r="A1144" s="4" t="s">
        <v>2337</v>
      </c>
      <c r="B1144" s="12" t="s">
        <v>311</v>
      </c>
      <c r="C1144" s="5" t="s">
        <v>1182</v>
      </c>
    </row>
    <row r="1145" spans="1:3" ht="17" x14ac:dyDescent="0.2">
      <c r="A1145" s="4" t="s">
        <v>2337</v>
      </c>
      <c r="B1145" s="12" t="s">
        <v>336</v>
      </c>
      <c r="C1145" s="5" t="s">
        <v>1183</v>
      </c>
    </row>
    <row r="1146" spans="1:3" ht="17" x14ac:dyDescent="0.2">
      <c r="A1146" s="4" t="s">
        <v>2337</v>
      </c>
      <c r="B1146" s="12" t="s">
        <v>307</v>
      </c>
      <c r="C1146" s="5" t="s">
        <v>276</v>
      </c>
    </row>
    <row r="1147" spans="1:3" ht="34" x14ac:dyDescent="0.2">
      <c r="A1147" s="4" t="s">
        <v>2337</v>
      </c>
      <c r="C1147" s="5" t="s">
        <v>1184</v>
      </c>
    </row>
    <row r="1148" spans="1:3" ht="34" x14ac:dyDescent="0.2">
      <c r="A1148" s="4" t="s">
        <v>2337</v>
      </c>
      <c r="B1148" s="12" t="s">
        <v>27</v>
      </c>
      <c r="C1148" s="5" t="s">
        <v>1185</v>
      </c>
    </row>
    <row r="1149" spans="1:3" ht="17" x14ac:dyDescent="0.2">
      <c r="A1149" s="4" t="s">
        <v>2337</v>
      </c>
      <c r="B1149" s="12" t="s">
        <v>29</v>
      </c>
      <c r="C1149" s="5" t="s">
        <v>1186</v>
      </c>
    </row>
    <row r="1150" spans="1:3" ht="34" x14ac:dyDescent="0.2">
      <c r="A1150" s="4" t="s">
        <v>2337</v>
      </c>
      <c r="B1150" s="12" t="s">
        <v>371</v>
      </c>
      <c r="C1150" s="5" t="s">
        <v>1187</v>
      </c>
    </row>
    <row r="1151" spans="1:3" ht="34" x14ac:dyDescent="0.2">
      <c r="A1151" s="4" t="s">
        <v>2337</v>
      </c>
      <c r="C1151" s="5" t="s">
        <v>1188</v>
      </c>
    </row>
    <row r="1152" spans="1:3" ht="34" x14ac:dyDescent="0.2">
      <c r="A1152" s="4" t="s">
        <v>2337</v>
      </c>
      <c r="B1152" s="12" t="s">
        <v>42</v>
      </c>
      <c r="C1152" s="5" t="s">
        <v>1189</v>
      </c>
    </row>
    <row r="1153" spans="1:3" ht="34" x14ac:dyDescent="0.2">
      <c r="A1153" s="4" t="s">
        <v>2337</v>
      </c>
      <c r="B1153" s="12" t="s">
        <v>27</v>
      </c>
      <c r="C1153" s="5" t="s">
        <v>1190</v>
      </c>
    </row>
    <row r="1154" spans="1:3" ht="51" x14ac:dyDescent="0.2">
      <c r="A1154" s="4" t="s">
        <v>2337</v>
      </c>
      <c r="B1154" s="12" t="s">
        <v>29</v>
      </c>
      <c r="C1154" s="5" t="s">
        <v>1191</v>
      </c>
    </row>
    <row r="1155" spans="1:3" ht="17" x14ac:dyDescent="0.2">
      <c r="A1155" s="4" t="s">
        <v>2337</v>
      </c>
      <c r="B1155" s="12" t="s">
        <v>27</v>
      </c>
      <c r="C1155" s="5" t="s">
        <v>1192</v>
      </c>
    </row>
    <row r="1156" spans="1:3" ht="17" x14ac:dyDescent="0.2">
      <c r="A1156" s="4" t="s">
        <v>2337</v>
      </c>
      <c r="B1156" s="12" t="s">
        <v>371</v>
      </c>
      <c r="C1156" s="5" t="s">
        <v>1193</v>
      </c>
    </row>
    <row r="1157" spans="1:3" ht="17" x14ac:dyDescent="0.2">
      <c r="A1157" s="4" t="s">
        <v>2337</v>
      </c>
      <c r="B1157" s="12" t="s">
        <v>4</v>
      </c>
      <c r="C1157" s="5" t="s">
        <v>1194</v>
      </c>
    </row>
    <row r="1158" spans="1:3" ht="17" x14ac:dyDescent="0.2">
      <c r="A1158" s="4" t="s">
        <v>2337</v>
      </c>
      <c r="B1158" s="12" t="s">
        <v>66</v>
      </c>
      <c r="C1158" s="5" t="s">
        <v>1195</v>
      </c>
    </row>
    <row r="1159" spans="1:3" ht="17" x14ac:dyDescent="0.2">
      <c r="A1159" s="4" t="s">
        <v>2337</v>
      </c>
      <c r="B1159" s="12" t="s">
        <v>54</v>
      </c>
      <c r="C1159" s="5" t="s">
        <v>1196</v>
      </c>
    </row>
    <row r="1160" spans="1:3" ht="17" x14ac:dyDescent="0.2">
      <c r="A1160" s="4" t="s">
        <v>2337</v>
      </c>
      <c r="B1160" s="12" t="s">
        <v>387</v>
      </c>
      <c r="C1160" s="5" t="s">
        <v>1197</v>
      </c>
    </row>
    <row r="1161" spans="1:3" ht="17" x14ac:dyDescent="0.2">
      <c r="A1161" s="4" t="s">
        <v>2337</v>
      </c>
      <c r="B1161" s="12" t="s">
        <v>29</v>
      </c>
      <c r="C1161" s="5" t="s">
        <v>1198</v>
      </c>
    </row>
    <row r="1162" spans="1:3" ht="17" x14ac:dyDescent="0.2">
      <c r="A1162" s="4" t="s">
        <v>2337</v>
      </c>
      <c r="B1162" s="12" t="s">
        <v>375</v>
      </c>
      <c r="C1162" s="5" t="s">
        <v>1199</v>
      </c>
    </row>
    <row r="1163" spans="1:3" ht="68" x14ac:dyDescent="0.2">
      <c r="A1163" s="4" t="s">
        <v>2337</v>
      </c>
      <c r="B1163" s="12" t="s">
        <v>42</v>
      </c>
      <c r="C1163" s="5" t="s">
        <v>1200</v>
      </c>
    </row>
    <row r="1164" spans="1:3" ht="17" x14ac:dyDescent="0.2">
      <c r="A1164" s="4" t="s">
        <v>2337</v>
      </c>
      <c r="B1164" s="12" t="s">
        <v>157</v>
      </c>
      <c r="C1164" s="5" t="s">
        <v>1201</v>
      </c>
    </row>
    <row r="1165" spans="1:3" ht="68" x14ac:dyDescent="0.2">
      <c r="A1165" s="4" t="s">
        <v>2337</v>
      </c>
      <c r="C1165" s="5" t="s">
        <v>1202</v>
      </c>
    </row>
    <row r="1166" spans="1:3" ht="17" x14ac:dyDescent="0.2">
      <c r="A1166" s="4" t="s">
        <v>2337</v>
      </c>
      <c r="B1166" s="12" t="s">
        <v>42</v>
      </c>
      <c r="C1166" s="5" t="s">
        <v>1203</v>
      </c>
    </row>
    <row r="1167" spans="1:3" ht="17" x14ac:dyDescent="0.2">
      <c r="A1167" s="4" t="s">
        <v>2337</v>
      </c>
      <c r="B1167" s="12" t="s">
        <v>406</v>
      </c>
      <c r="C1167" s="5" t="s">
        <v>1204</v>
      </c>
    </row>
    <row r="1168" spans="1:3" ht="34" x14ac:dyDescent="0.2">
      <c r="A1168" s="4" t="s">
        <v>2337</v>
      </c>
      <c r="C1168" s="5" t="s">
        <v>1205</v>
      </c>
    </row>
    <row r="1169" spans="1:3" ht="17" x14ac:dyDescent="0.2">
      <c r="A1169" s="4" t="s">
        <v>2337</v>
      </c>
      <c r="B1169" s="12" t="s">
        <v>155</v>
      </c>
      <c r="C1169" s="5" t="s">
        <v>1206</v>
      </c>
    </row>
    <row r="1170" spans="1:3" ht="17" x14ac:dyDescent="0.2">
      <c r="A1170" s="4" t="s">
        <v>2337</v>
      </c>
      <c r="B1170" s="12" t="s">
        <v>4</v>
      </c>
      <c r="C1170" s="5" t="s">
        <v>1207</v>
      </c>
    </row>
    <row r="1171" spans="1:3" ht="17" x14ac:dyDescent="0.2">
      <c r="A1171" s="4" t="s">
        <v>2337</v>
      </c>
      <c r="B1171" s="12" t="s">
        <v>155</v>
      </c>
      <c r="C1171" s="5" t="s">
        <v>1208</v>
      </c>
    </row>
    <row r="1172" spans="1:3" ht="17" x14ac:dyDescent="0.2">
      <c r="A1172" s="4" t="s">
        <v>2337</v>
      </c>
      <c r="B1172" s="12" t="s">
        <v>4</v>
      </c>
      <c r="C1172" s="5" t="s">
        <v>1209</v>
      </c>
    </row>
    <row r="1173" spans="1:3" ht="17" x14ac:dyDescent="0.2">
      <c r="A1173" s="4" t="s">
        <v>2337</v>
      </c>
      <c r="C1173" s="5" t="s">
        <v>1210</v>
      </c>
    </row>
    <row r="1174" spans="1:3" ht="17" x14ac:dyDescent="0.2">
      <c r="A1174" s="4" t="s">
        <v>2337</v>
      </c>
      <c r="B1174" s="12" t="s">
        <v>27</v>
      </c>
      <c r="C1174" s="5" t="s">
        <v>1211</v>
      </c>
    </row>
    <row r="1175" spans="1:3" ht="17" x14ac:dyDescent="0.2">
      <c r="A1175" s="4" t="s">
        <v>2337</v>
      </c>
      <c r="B1175" s="12" t="s">
        <v>29</v>
      </c>
      <c r="C1175" s="5" t="s">
        <v>1212</v>
      </c>
    </row>
    <row r="1176" spans="1:3" ht="34" x14ac:dyDescent="0.2">
      <c r="A1176" s="4" t="s">
        <v>2337</v>
      </c>
      <c r="B1176" s="12" t="s">
        <v>42</v>
      </c>
      <c r="C1176" s="5" t="s">
        <v>1213</v>
      </c>
    </row>
    <row r="1177" spans="1:3" ht="17" x14ac:dyDescent="0.2">
      <c r="A1177" s="4" t="s">
        <v>2337</v>
      </c>
      <c r="B1177" s="12" t="s">
        <v>23</v>
      </c>
      <c r="C1177" s="5" t="s">
        <v>1214</v>
      </c>
    </row>
    <row r="1178" spans="1:3" ht="17" x14ac:dyDescent="0.2">
      <c r="A1178" s="4" t="s">
        <v>2337</v>
      </c>
      <c r="B1178" s="12" t="s">
        <v>153</v>
      </c>
      <c r="C1178" s="5" t="s">
        <v>1152</v>
      </c>
    </row>
    <row r="1179" spans="1:3" ht="34" x14ac:dyDescent="0.2">
      <c r="A1179" s="4" t="s">
        <v>2337</v>
      </c>
      <c r="C1179" s="5" t="s">
        <v>1215</v>
      </c>
    </row>
    <row r="1180" spans="1:3" ht="17" x14ac:dyDescent="0.2">
      <c r="A1180" s="4" t="s">
        <v>2337</v>
      </c>
      <c r="B1180" s="12" t="s">
        <v>311</v>
      </c>
      <c r="C1180" s="5" t="s">
        <v>1216</v>
      </c>
    </row>
    <row r="1181" spans="1:3" ht="17" x14ac:dyDescent="0.2">
      <c r="A1181" s="4" t="s">
        <v>2337</v>
      </c>
      <c r="B1181" s="12" t="s">
        <v>336</v>
      </c>
      <c r="C1181" s="5" t="s">
        <v>1217</v>
      </c>
    </row>
    <row r="1182" spans="1:3" ht="17" x14ac:dyDescent="0.2">
      <c r="A1182" s="4" t="s">
        <v>2337</v>
      </c>
      <c r="B1182" s="12" t="s">
        <v>297</v>
      </c>
      <c r="C1182" s="5" t="s">
        <v>1218</v>
      </c>
    </row>
    <row r="1183" spans="1:3" ht="17" x14ac:dyDescent="0.2">
      <c r="A1183" s="4" t="s">
        <v>2337</v>
      </c>
      <c r="B1183" s="12" t="s">
        <v>299</v>
      </c>
      <c r="C1183" s="5" t="s">
        <v>1219</v>
      </c>
    </row>
    <row r="1184" spans="1:3" ht="17" x14ac:dyDescent="0.2">
      <c r="A1184" s="4" t="s">
        <v>2337</v>
      </c>
      <c r="B1184" s="12" t="s">
        <v>412</v>
      </c>
      <c r="C1184" s="5" t="s">
        <v>1220</v>
      </c>
    </row>
    <row r="1185" spans="1:3" ht="34" x14ac:dyDescent="0.2">
      <c r="A1185" s="4" t="s">
        <v>2337</v>
      </c>
      <c r="C1185" s="5" t="s">
        <v>1221</v>
      </c>
    </row>
    <row r="1186" spans="1:3" ht="102" x14ac:dyDescent="0.2">
      <c r="A1186" s="4" t="s">
        <v>2337</v>
      </c>
      <c r="B1186" s="12" t="s">
        <v>42</v>
      </c>
      <c r="C1186" s="5" t="s">
        <v>1222</v>
      </c>
    </row>
    <row r="1187" spans="1:3" ht="17" x14ac:dyDescent="0.2">
      <c r="A1187" s="4" t="s">
        <v>2337</v>
      </c>
      <c r="C1187" s="5" t="s">
        <v>1223</v>
      </c>
    </row>
    <row r="1188" spans="1:3" ht="17" x14ac:dyDescent="0.2">
      <c r="A1188" s="4" t="s">
        <v>2337</v>
      </c>
      <c r="B1188" s="12" t="s">
        <v>151</v>
      </c>
      <c r="C1188" s="5" t="s">
        <v>1224</v>
      </c>
    </row>
    <row r="1189" spans="1:3" ht="17" x14ac:dyDescent="0.2">
      <c r="A1189" s="4" t="s">
        <v>2337</v>
      </c>
      <c r="B1189" s="12" t="s">
        <v>59</v>
      </c>
      <c r="C1189" s="5" t="s">
        <v>1224</v>
      </c>
    </row>
    <row r="1190" spans="1:3" ht="68" x14ac:dyDescent="0.2">
      <c r="A1190" s="4" t="s">
        <v>2337</v>
      </c>
      <c r="B1190" s="12" t="s">
        <v>42</v>
      </c>
      <c r="C1190" s="5" t="s">
        <v>1225</v>
      </c>
    </row>
    <row r="1191" spans="1:3" ht="17" x14ac:dyDescent="0.2">
      <c r="A1191" s="4" t="s">
        <v>2337</v>
      </c>
      <c r="B1191" s="12" t="s">
        <v>157</v>
      </c>
      <c r="C1191" s="5" t="s">
        <v>1226</v>
      </c>
    </row>
    <row r="1192" spans="1:3" ht="17" x14ac:dyDescent="0.2">
      <c r="A1192" s="4" t="s">
        <v>2337</v>
      </c>
      <c r="B1192" s="12" t="s">
        <v>4</v>
      </c>
      <c r="C1192" s="5" t="s">
        <v>1227</v>
      </c>
    </row>
    <row r="1193" spans="1:3" ht="17" x14ac:dyDescent="0.2">
      <c r="A1193" s="4" t="s">
        <v>2337</v>
      </c>
      <c r="B1193" s="12" t="s">
        <v>21</v>
      </c>
      <c r="C1193" s="5" t="s">
        <v>1228</v>
      </c>
    </row>
    <row r="1194" spans="1:3" ht="17" x14ac:dyDescent="0.2">
      <c r="A1194" s="4" t="s">
        <v>2337</v>
      </c>
      <c r="B1194" s="12" t="s">
        <v>23</v>
      </c>
      <c r="C1194" s="5" t="s">
        <v>1229</v>
      </c>
    </row>
    <row r="1195" spans="1:3" ht="17" x14ac:dyDescent="0.2">
      <c r="A1195" s="4" t="s">
        <v>2337</v>
      </c>
      <c r="B1195" s="12" t="s">
        <v>66</v>
      </c>
      <c r="C1195" s="5" t="s">
        <v>1230</v>
      </c>
    </row>
    <row r="1196" spans="1:3" ht="17" x14ac:dyDescent="0.2">
      <c r="A1196" s="4" t="s">
        <v>2337</v>
      </c>
      <c r="C1196" s="5" t="s">
        <v>1231</v>
      </c>
    </row>
    <row r="1197" spans="1:3" ht="34" x14ac:dyDescent="0.2">
      <c r="A1197" s="4" t="s">
        <v>2337</v>
      </c>
      <c r="B1197" s="12" t="s">
        <v>1232</v>
      </c>
      <c r="C1197" s="5" t="s">
        <v>1233</v>
      </c>
    </row>
    <row r="1198" spans="1:3" ht="17" x14ac:dyDescent="0.2">
      <c r="A1198" s="4" t="s">
        <v>2337</v>
      </c>
      <c r="B1198" s="12" t="s">
        <v>199</v>
      </c>
      <c r="C1198" s="5" t="s">
        <v>1234</v>
      </c>
    </row>
    <row r="1199" spans="1:3" ht="17" x14ac:dyDescent="0.2">
      <c r="A1199" s="4" t="s">
        <v>2337</v>
      </c>
      <c r="B1199" s="12" t="s">
        <v>12</v>
      </c>
      <c r="C1199" s="5" t="s">
        <v>1235</v>
      </c>
    </row>
    <row r="1200" spans="1:3" ht="17" x14ac:dyDescent="0.2">
      <c r="A1200" s="4" t="s">
        <v>2337</v>
      </c>
      <c r="B1200" s="12" t="s">
        <v>371</v>
      </c>
      <c r="C1200" s="5" t="s">
        <v>1236</v>
      </c>
    </row>
    <row r="1201" spans="1:3" ht="17" x14ac:dyDescent="0.2">
      <c r="A1201" s="4" t="s">
        <v>2337</v>
      </c>
      <c r="B1201" s="12" t="s">
        <v>4</v>
      </c>
      <c r="C1201" s="5" t="s">
        <v>1237</v>
      </c>
    </row>
    <row r="1202" spans="1:3" ht="17" x14ac:dyDescent="0.2">
      <c r="A1202" s="4" t="s">
        <v>2337</v>
      </c>
      <c r="C1202" s="5" t="s">
        <v>1238</v>
      </c>
    </row>
    <row r="1203" spans="1:3" ht="34" x14ac:dyDescent="0.2">
      <c r="A1203" s="4" t="s">
        <v>2337</v>
      </c>
      <c r="B1203" s="12" t="s">
        <v>153</v>
      </c>
      <c r="C1203" s="5" t="s">
        <v>1239</v>
      </c>
    </row>
    <row r="1204" spans="1:3" ht="34" x14ac:dyDescent="0.2">
      <c r="A1204" s="4" t="s">
        <v>2337</v>
      </c>
      <c r="B1204" s="12" t="s">
        <v>4</v>
      </c>
      <c r="C1204" s="5" t="s">
        <v>1240</v>
      </c>
    </row>
    <row r="1205" spans="1:3" ht="17" x14ac:dyDescent="0.2">
      <c r="A1205" s="4" t="s">
        <v>2337</v>
      </c>
      <c r="B1205" s="12" t="s">
        <v>153</v>
      </c>
      <c r="C1205" s="5" t="s">
        <v>1241</v>
      </c>
    </row>
    <row r="1206" spans="1:3" ht="34" x14ac:dyDescent="0.2">
      <c r="A1206" s="4" t="s">
        <v>2337</v>
      </c>
      <c r="C1206" s="5" t="s">
        <v>1242</v>
      </c>
    </row>
    <row r="1207" spans="1:3" ht="17" x14ac:dyDescent="0.2">
      <c r="A1207" s="4" t="s">
        <v>2337</v>
      </c>
      <c r="B1207" s="12" t="s">
        <v>201</v>
      </c>
      <c r="C1207" s="5" t="s">
        <v>1243</v>
      </c>
    </row>
    <row r="1208" spans="1:3" ht="34" x14ac:dyDescent="0.2">
      <c r="A1208" s="4" t="s">
        <v>2337</v>
      </c>
      <c r="B1208" s="12" t="s">
        <v>4</v>
      </c>
      <c r="C1208" s="5" t="s">
        <v>1244</v>
      </c>
    </row>
    <row r="1209" spans="1:3" ht="34" x14ac:dyDescent="0.2">
      <c r="A1209" s="4" t="s">
        <v>2337</v>
      </c>
      <c r="B1209" s="12" t="s">
        <v>153</v>
      </c>
      <c r="C1209" s="5" t="s">
        <v>1245</v>
      </c>
    </row>
    <row r="1210" spans="1:3" ht="17" x14ac:dyDescent="0.2">
      <c r="A1210" s="4" t="s">
        <v>2337</v>
      </c>
      <c r="B1210" s="12" t="s">
        <v>4</v>
      </c>
      <c r="C1210" s="5" t="s">
        <v>1246</v>
      </c>
    </row>
    <row r="1211" spans="1:3" ht="68" x14ac:dyDescent="0.2">
      <c r="A1211" s="4" t="s">
        <v>2338</v>
      </c>
      <c r="B1211" s="12" t="s">
        <v>336</v>
      </c>
      <c r="C1211" s="5" t="s">
        <v>1247</v>
      </c>
    </row>
    <row r="1212" spans="1:3" ht="17" x14ac:dyDescent="0.2">
      <c r="A1212" s="4" t="s">
        <v>2338</v>
      </c>
      <c r="B1212" s="12" t="s">
        <v>311</v>
      </c>
      <c r="C1212" s="5" t="s">
        <v>1248</v>
      </c>
    </row>
    <row r="1213" spans="1:3" ht="51" x14ac:dyDescent="0.2">
      <c r="A1213" s="4" t="s">
        <v>2338</v>
      </c>
      <c r="B1213" s="12" t="s">
        <v>1249</v>
      </c>
      <c r="C1213" s="5" t="s">
        <v>1250</v>
      </c>
    </row>
    <row r="1214" spans="1:3" ht="34" x14ac:dyDescent="0.2">
      <c r="A1214" s="4" t="s">
        <v>2338</v>
      </c>
      <c r="B1214" s="12" t="s">
        <v>311</v>
      </c>
      <c r="C1214" s="5" t="s">
        <v>1251</v>
      </c>
    </row>
    <row r="1215" spans="1:3" ht="34" x14ac:dyDescent="0.2">
      <c r="A1215" s="4" t="s">
        <v>2338</v>
      </c>
      <c r="B1215" s="12" t="s">
        <v>1249</v>
      </c>
      <c r="C1215" s="5" t="s">
        <v>1252</v>
      </c>
    </row>
    <row r="1216" spans="1:3" ht="68" x14ac:dyDescent="0.2">
      <c r="A1216" s="4" t="s">
        <v>2338</v>
      </c>
      <c r="C1216" s="5" t="s">
        <v>1253</v>
      </c>
    </row>
    <row r="1217" spans="1:3" ht="17" x14ac:dyDescent="0.2">
      <c r="A1217" s="4" t="s">
        <v>2338</v>
      </c>
      <c r="B1217" s="12" t="s">
        <v>375</v>
      </c>
      <c r="C1217" s="5" t="s">
        <v>1254</v>
      </c>
    </row>
    <row r="1218" spans="1:3" ht="17" x14ac:dyDescent="0.2">
      <c r="A1218" s="4" t="s">
        <v>2338</v>
      </c>
      <c r="B1218" s="12" t="s">
        <v>4</v>
      </c>
      <c r="C1218" s="5" t="s">
        <v>1255</v>
      </c>
    </row>
    <row r="1219" spans="1:3" ht="17" x14ac:dyDescent="0.2">
      <c r="A1219" s="4" t="s">
        <v>2338</v>
      </c>
      <c r="B1219" s="12" t="s">
        <v>375</v>
      </c>
      <c r="C1219" s="5" t="s">
        <v>1096</v>
      </c>
    </row>
    <row r="1220" spans="1:3" ht="34" x14ac:dyDescent="0.2">
      <c r="A1220" s="4" t="s">
        <v>2338</v>
      </c>
      <c r="B1220" s="12" t="s">
        <v>4</v>
      </c>
      <c r="C1220" s="5" t="s">
        <v>1256</v>
      </c>
    </row>
    <row r="1221" spans="1:3" ht="17" x14ac:dyDescent="0.2">
      <c r="A1221" s="4" t="s">
        <v>2338</v>
      </c>
      <c r="B1221" s="12" t="s">
        <v>375</v>
      </c>
      <c r="C1221" s="5" t="s">
        <v>1257</v>
      </c>
    </row>
    <row r="1222" spans="1:3" ht="17" x14ac:dyDescent="0.2">
      <c r="A1222" s="4" t="s">
        <v>2338</v>
      </c>
      <c r="B1222" s="12" t="s">
        <v>4</v>
      </c>
      <c r="C1222" s="5" t="s">
        <v>1258</v>
      </c>
    </row>
    <row r="1223" spans="1:3" ht="17" x14ac:dyDescent="0.2">
      <c r="A1223" s="4" t="s">
        <v>2338</v>
      </c>
      <c r="B1223" s="12" t="s">
        <v>375</v>
      </c>
      <c r="C1223" s="5" t="s">
        <v>1259</v>
      </c>
    </row>
    <row r="1224" spans="1:3" ht="17" x14ac:dyDescent="0.2">
      <c r="A1224" s="4" t="s">
        <v>2338</v>
      </c>
      <c r="B1224" s="12" t="s">
        <v>4</v>
      </c>
      <c r="C1224" s="5" t="s">
        <v>1260</v>
      </c>
    </row>
    <row r="1225" spans="1:3" ht="17" x14ac:dyDescent="0.2">
      <c r="A1225" s="4" t="s">
        <v>2338</v>
      </c>
      <c r="B1225" s="12" t="s">
        <v>336</v>
      </c>
      <c r="C1225" s="5" t="s">
        <v>1261</v>
      </c>
    </row>
    <row r="1226" spans="1:3" ht="17" x14ac:dyDescent="0.2">
      <c r="A1226" s="4" t="s">
        <v>2338</v>
      </c>
      <c r="B1226" s="12" t="s">
        <v>4</v>
      </c>
      <c r="C1226" s="5" t="s">
        <v>1262</v>
      </c>
    </row>
    <row r="1227" spans="1:3" ht="17" x14ac:dyDescent="0.2">
      <c r="A1227" s="4" t="s">
        <v>2338</v>
      </c>
      <c r="B1227" s="12" t="s">
        <v>336</v>
      </c>
      <c r="C1227" s="5" t="s">
        <v>1263</v>
      </c>
    </row>
    <row r="1228" spans="1:3" ht="17" x14ac:dyDescent="0.2">
      <c r="A1228" s="4" t="s">
        <v>2338</v>
      </c>
      <c r="B1228" s="12" t="s">
        <v>4</v>
      </c>
      <c r="C1228" s="5" t="s">
        <v>1264</v>
      </c>
    </row>
    <row r="1229" spans="1:3" ht="17" x14ac:dyDescent="0.2">
      <c r="A1229" s="4" t="s">
        <v>2338</v>
      </c>
      <c r="B1229" s="12" t="s">
        <v>375</v>
      </c>
      <c r="C1229" s="5" t="s">
        <v>1265</v>
      </c>
    </row>
    <row r="1230" spans="1:3" ht="17" x14ac:dyDescent="0.2">
      <c r="A1230" s="4" t="s">
        <v>2338</v>
      </c>
      <c r="B1230" s="12" t="s">
        <v>4</v>
      </c>
      <c r="C1230" s="5" t="s">
        <v>1266</v>
      </c>
    </row>
    <row r="1231" spans="1:3" ht="17" x14ac:dyDescent="0.2">
      <c r="A1231" s="4" t="s">
        <v>2338</v>
      </c>
      <c r="B1231" s="12" t="s">
        <v>375</v>
      </c>
      <c r="C1231" s="5" t="s">
        <v>1267</v>
      </c>
    </row>
    <row r="1232" spans="1:3" ht="34" x14ac:dyDescent="0.2">
      <c r="A1232" s="4" t="s">
        <v>2338</v>
      </c>
      <c r="B1232" s="12" t="s">
        <v>4</v>
      </c>
      <c r="C1232" s="5" t="s">
        <v>1268</v>
      </c>
    </row>
    <row r="1233" spans="1:3" ht="17" x14ac:dyDescent="0.2">
      <c r="A1233" s="4" t="s">
        <v>2338</v>
      </c>
      <c r="B1233" s="12" t="s">
        <v>336</v>
      </c>
      <c r="C1233" s="5" t="s">
        <v>1269</v>
      </c>
    </row>
  </sheetData>
  <autoFilter ref="A1:C1233" xr:uid="{7C4B6070-2DDE-2A4B-96C6-ED965FABE2E3}"/>
  <phoneticPr fontId="2"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1636-0C0E-984E-8B1C-A4B3ED544EA9}">
  <dimension ref="A1:AH1243"/>
  <sheetViews>
    <sheetView topLeftCell="A57" zoomScale="75" zoomScaleNormal="100" workbookViewId="0">
      <selection activeCell="U74" sqref="U74"/>
    </sheetView>
  </sheetViews>
  <sheetFormatPr baseColWidth="10" defaultRowHeight="16" x14ac:dyDescent="0.2"/>
  <cols>
    <col min="1" max="1" width="15.33203125" style="8" customWidth="1"/>
    <col min="2" max="2" width="21.5" style="7" customWidth="1"/>
    <col min="3" max="3" width="13.83203125" style="8" customWidth="1"/>
    <col min="5" max="5" width="10.83203125" style="8"/>
    <col min="6" max="6" width="20.83203125" customWidth="1"/>
    <col min="7" max="7" width="16.6640625" style="8" customWidth="1"/>
    <col min="10" max="14" width="10.83203125" style="8"/>
    <col min="18" max="18" width="10.83203125" style="69"/>
    <col min="32" max="32" width="10.83203125" style="69"/>
  </cols>
  <sheetData>
    <row r="1" spans="1:34" ht="17" customHeight="1" thickBot="1" x14ac:dyDescent="0.25">
      <c r="A1" s="100" t="s">
        <v>2296</v>
      </c>
      <c r="B1" s="100"/>
      <c r="C1" s="101"/>
      <c r="E1" s="90" t="s">
        <v>2365</v>
      </c>
      <c r="F1" s="100"/>
      <c r="G1" s="91"/>
      <c r="X1" s="99" t="s">
        <v>2296</v>
      </c>
      <c r="Y1" s="99"/>
      <c r="Z1" s="99"/>
      <c r="AA1" s="99"/>
      <c r="AB1" s="85"/>
      <c r="AD1" s="88" t="s">
        <v>2365</v>
      </c>
      <c r="AE1" s="89"/>
      <c r="AF1" s="89"/>
      <c r="AG1" s="89"/>
      <c r="AH1" s="89"/>
    </row>
    <row r="2" spans="1:34" ht="34" x14ac:dyDescent="0.2">
      <c r="A2" s="9" t="s">
        <v>2293</v>
      </c>
      <c r="B2" s="16" t="s">
        <v>2294</v>
      </c>
      <c r="C2" s="9" t="s">
        <v>2295</v>
      </c>
      <c r="E2" s="24" t="s">
        <v>2293</v>
      </c>
      <c r="F2" s="25" t="s">
        <v>2294</v>
      </c>
      <c r="G2" s="24" t="s">
        <v>2295</v>
      </c>
      <c r="X2" s="9" t="s">
        <v>2293</v>
      </c>
      <c r="Y2" s="16" t="s">
        <v>2294</v>
      </c>
      <c r="Z2" s="9" t="s">
        <v>2295</v>
      </c>
      <c r="AA2" s="9" t="s">
        <v>2456</v>
      </c>
      <c r="AB2" s="9" t="s">
        <v>2457</v>
      </c>
      <c r="AD2" s="24" t="s">
        <v>2293</v>
      </c>
      <c r="AE2" s="25" t="s">
        <v>2294</v>
      </c>
      <c r="AF2" s="24" t="s">
        <v>2295</v>
      </c>
      <c r="AG2" s="9" t="s">
        <v>2456</v>
      </c>
      <c r="AH2" s="9" t="s">
        <v>2457</v>
      </c>
    </row>
    <row r="3" spans="1:34" ht="51" x14ac:dyDescent="0.2">
      <c r="A3" s="17" t="s">
        <v>2344</v>
      </c>
      <c r="B3" s="12" t="s">
        <v>375</v>
      </c>
      <c r="C3" s="17">
        <f>COUNTIF(Cars!B:B,B3)</f>
        <v>111</v>
      </c>
      <c r="E3" s="17" t="s">
        <v>2344</v>
      </c>
      <c r="F3" s="12" t="s">
        <v>1636</v>
      </c>
      <c r="G3" s="17">
        <f>COUNTIF('Cars 3'!B:B,"*Cruz Ramirez*")</f>
        <v>128</v>
      </c>
      <c r="J3" s="4"/>
      <c r="K3" s="4" t="s">
        <v>2436</v>
      </c>
      <c r="L3" s="4" t="s">
        <v>2437</v>
      </c>
      <c r="M3" s="4" t="s">
        <v>2438</v>
      </c>
      <c r="N3" s="4" t="s">
        <v>2439</v>
      </c>
      <c r="P3" s="4" t="s">
        <v>2440</v>
      </c>
      <c r="Q3" s="4" t="s">
        <v>2419</v>
      </c>
      <c r="R3" s="4" t="s">
        <v>2420</v>
      </c>
      <c r="S3" s="4" t="s">
        <v>2441</v>
      </c>
      <c r="X3" s="17" t="s">
        <v>2343</v>
      </c>
      <c r="Y3" s="12" t="s">
        <v>4</v>
      </c>
      <c r="Z3" s="17">
        <f>COUNTIF(Cars!B:B,Y3)</f>
        <v>297</v>
      </c>
      <c r="AA3" s="72">
        <f>Z3/Z$74</f>
        <v>0.270985401459854</v>
      </c>
      <c r="AB3" s="87">
        <f>AVERAGE(Z3:Z17)</f>
        <v>57.333333333333336</v>
      </c>
      <c r="AD3" s="17" t="s">
        <v>2343</v>
      </c>
      <c r="AE3" s="12" t="s">
        <v>4</v>
      </c>
      <c r="AF3" s="17">
        <f>COUNTIF('Cars 3'!B:B,"*Lightning McQueen*")</f>
        <v>276</v>
      </c>
      <c r="AG3" s="72">
        <f>AF3/AF$76</f>
        <v>0.31797235023041476</v>
      </c>
      <c r="AH3" s="87">
        <f>AVERAGE(AF3:AF17)</f>
        <v>46.466666666666669</v>
      </c>
    </row>
    <row r="4" spans="1:34" ht="34" x14ac:dyDescent="0.2">
      <c r="A4" s="17" t="s">
        <v>2344</v>
      </c>
      <c r="B4" s="12" t="s">
        <v>406</v>
      </c>
      <c r="C4" s="17">
        <f>COUNTIF(Cars!B:B,B4)</f>
        <v>20</v>
      </c>
      <c r="E4" s="17" t="s">
        <v>2344</v>
      </c>
      <c r="F4" s="12" t="s">
        <v>1457</v>
      </c>
      <c r="G4" s="17">
        <f>COUNTIF('Cars 3'!B:B,F4)</f>
        <v>24</v>
      </c>
      <c r="J4" s="4" t="s">
        <v>2428</v>
      </c>
      <c r="K4" s="4">
        <f>C81</f>
        <v>11</v>
      </c>
      <c r="L4" s="4">
        <f>SUM(C3:C13)</f>
        <v>191</v>
      </c>
      <c r="M4" s="62">
        <f>L4/C74</f>
        <v>0.17668825161887142</v>
      </c>
      <c r="N4" s="62">
        <f>K4/C82</f>
        <v>0.16176470588235295</v>
      </c>
      <c r="P4" s="28" t="s">
        <v>2428</v>
      </c>
      <c r="Q4" s="63">
        <f>AVERAGE(C14:C70)</f>
        <v>15.614035087719298</v>
      </c>
      <c r="R4" s="63">
        <f>AVERAGE(C3:C13)</f>
        <v>17.363636363636363</v>
      </c>
      <c r="S4" s="63">
        <f>AVERAGE(C3:C73)</f>
        <v>15.43661971830986</v>
      </c>
      <c r="X4" s="17" t="s">
        <v>2344</v>
      </c>
      <c r="Y4" s="12" t="s">
        <v>375</v>
      </c>
      <c r="Z4" s="17">
        <f>COUNTIF(Cars!B:B,Y4)</f>
        <v>111</v>
      </c>
      <c r="AA4" s="72">
        <f t="shared" ref="AA4:AA67" si="0">Z4/Z$74</f>
        <v>0.10127737226277372</v>
      </c>
      <c r="AB4" s="86"/>
      <c r="AD4" s="17" t="s">
        <v>2344</v>
      </c>
      <c r="AE4" s="12" t="s">
        <v>1636</v>
      </c>
      <c r="AF4" s="17">
        <f>COUNTIF('Cars 3'!B:B,"*Cruz Ramirez*")</f>
        <v>128</v>
      </c>
      <c r="AG4" s="72">
        <f t="shared" ref="AG4:AG67" si="1">AF4/AF$76</f>
        <v>0.14746543778801843</v>
      </c>
    </row>
    <row r="5" spans="1:34" ht="17" x14ac:dyDescent="0.2">
      <c r="A5" s="17" t="s">
        <v>2344</v>
      </c>
      <c r="B5" s="12" t="s">
        <v>412</v>
      </c>
      <c r="C5" s="17">
        <f>COUNTIF(Cars!B:B,B5)</f>
        <v>18</v>
      </c>
      <c r="E5" s="17" t="s">
        <v>2344</v>
      </c>
      <c r="F5" s="12" t="s">
        <v>2034</v>
      </c>
      <c r="G5" s="17">
        <f>COUNTIF('Cars 3'!B:B,"*Louise Nash*")</f>
        <v>12</v>
      </c>
      <c r="J5" s="4" t="s">
        <v>2365</v>
      </c>
      <c r="K5" s="4">
        <f>G81</f>
        <v>15</v>
      </c>
      <c r="L5" s="64">
        <f>SUM(G3:G17)</f>
        <v>210</v>
      </c>
      <c r="M5" s="62">
        <f>L5/G76</f>
        <v>0.24193548387096775</v>
      </c>
      <c r="N5" s="62">
        <f>K5/G82</f>
        <v>0.21126760563380281</v>
      </c>
      <c r="P5" s="17" t="s">
        <v>2365</v>
      </c>
      <c r="Q5" s="63">
        <f>AVERAGE(G18:G73)</f>
        <v>11.714285714285714</v>
      </c>
      <c r="R5" s="63">
        <f>AVERAGE(G3:G17)</f>
        <v>14</v>
      </c>
      <c r="S5" s="63">
        <f>AVERAGE(G3:G75)</f>
        <v>11.890410958904109</v>
      </c>
      <c r="X5" s="17" t="s">
        <v>2343</v>
      </c>
      <c r="Y5" s="12" t="s">
        <v>336</v>
      </c>
      <c r="Z5" s="17">
        <f>COUNTIF(Cars!B:B,Y5)</f>
        <v>100</v>
      </c>
      <c r="AA5" s="72">
        <f t="shared" si="0"/>
        <v>9.1240875912408759E-2</v>
      </c>
      <c r="AB5" s="86"/>
      <c r="AD5" s="17" t="s">
        <v>2343</v>
      </c>
      <c r="AE5" s="12" t="s">
        <v>2008</v>
      </c>
      <c r="AF5" s="17">
        <f>COUNTIF('Cars 3'!B:B,"*Smokey*")</f>
        <v>52</v>
      </c>
      <c r="AG5" s="72">
        <f t="shared" si="1"/>
        <v>5.9907834101382486E-2</v>
      </c>
    </row>
    <row r="6" spans="1:34" ht="34" x14ac:dyDescent="0.2">
      <c r="A6" s="17" t="s">
        <v>2344</v>
      </c>
      <c r="B6" s="12" t="s">
        <v>483</v>
      </c>
      <c r="C6" s="17">
        <f>COUNTIF(Cars!B:B,B6)</f>
        <v>12</v>
      </c>
      <c r="E6" s="17" t="s">
        <v>2344</v>
      </c>
      <c r="F6" s="12" t="s">
        <v>1842</v>
      </c>
      <c r="G6" s="17">
        <f>COUNTIF('Cars 3'!B:B,F6)</f>
        <v>12</v>
      </c>
      <c r="J6" s="26"/>
      <c r="K6" s="26"/>
      <c r="L6" s="26"/>
      <c r="M6" s="26"/>
      <c r="N6" s="26"/>
      <c r="P6" s="29"/>
      <c r="Q6" s="8"/>
      <c r="U6" s="95" t="s">
        <v>2428</v>
      </c>
      <c r="V6" s="95"/>
      <c r="X6" s="17" t="s">
        <v>2343</v>
      </c>
      <c r="Y6" s="12" t="s">
        <v>371</v>
      </c>
      <c r="Z6" s="17">
        <f>COUNTIF(Cars!B:B,Y6)</f>
        <v>60</v>
      </c>
      <c r="AA6" s="72">
        <f t="shared" si="0"/>
        <v>5.4744525547445258E-2</v>
      </c>
      <c r="AB6" s="86"/>
      <c r="AD6" s="17" t="s">
        <v>2343</v>
      </c>
      <c r="AE6" s="12" t="s">
        <v>1576</v>
      </c>
      <c r="AF6" s="17">
        <f>COUNTIF('Cars 3'!B:B,AE6)</f>
        <v>41</v>
      </c>
      <c r="AG6" s="72">
        <f t="shared" si="1"/>
        <v>4.7235023041474651E-2</v>
      </c>
    </row>
    <row r="7" spans="1:34" ht="51" x14ac:dyDescent="0.2">
      <c r="A7" s="17" t="s">
        <v>2344</v>
      </c>
      <c r="B7" s="12" t="s">
        <v>48</v>
      </c>
      <c r="C7" s="17">
        <f>COUNTIF(Cars!B:B,"*Mia*")</f>
        <v>9</v>
      </c>
      <c r="E7" s="17" t="s">
        <v>2344</v>
      </c>
      <c r="F7" s="12" t="s">
        <v>1387</v>
      </c>
      <c r="G7" s="17">
        <f>COUNTIF('Cars 3'!B:B,F7)</f>
        <v>12</v>
      </c>
      <c r="J7" s="4"/>
      <c r="K7" s="4" t="s">
        <v>2442</v>
      </c>
      <c r="L7" s="4" t="s">
        <v>2437</v>
      </c>
      <c r="M7" s="4" t="s">
        <v>2438</v>
      </c>
      <c r="N7" s="4" t="s">
        <v>2439</v>
      </c>
      <c r="P7" s="17" t="s">
        <v>2365</v>
      </c>
      <c r="Q7" s="4" t="s">
        <v>2438</v>
      </c>
      <c r="R7" s="4" t="s">
        <v>2439</v>
      </c>
      <c r="T7" s="17"/>
      <c r="U7" s="4" t="s">
        <v>2438</v>
      </c>
      <c r="V7" s="4" t="s">
        <v>2439</v>
      </c>
      <c r="X7" s="17" t="s">
        <v>2343</v>
      </c>
      <c r="Y7" s="12" t="s">
        <v>311</v>
      </c>
      <c r="Z7" s="17">
        <f>COUNTIF(Cars!B:B,Y7)</f>
        <v>41</v>
      </c>
      <c r="AA7" s="72">
        <f t="shared" si="0"/>
        <v>3.7408759124087594E-2</v>
      </c>
      <c r="AB7" s="86"/>
      <c r="AD7" s="17" t="s">
        <v>2343</v>
      </c>
      <c r="AE7" s="12" t="s">
        <v>336</v>
      </c>
      <c r="AF7" s="17">
        <f>COUNTIF('Cars 3'!B:B,AE7)</f>
        <v>35</v>
      </c>
      <c r="AG7" s="72">
        <f t="shared" si="1"/>
        <v>4.0322580645161289E-2</v>
      </c>
    </row>
    <row r="8" spans="1:34" ht="34" x14ac:dyDescent="0.2">
      <c r="A8" s="17" t="s">
        <v>2344</v>
      </c>
      <c r="B8" s="12" t="s">
        <v>121</v>
      </c>
      <c r="C8" s="17">
        <f>COUNTIF(Cars!B:B,B8)</f>
        <v>7</v>
      </c>
      <c r="E8" s="17" t="s">
        <v>2344</v>
      </c>
      <c r="F8" s="12" t="s">
        <v>406</v>
      </c>
      <c r="G8" s="17">
        <f>COUNTIF('Cars 3'!B:B,F8)</f>
        <v>6</v>
      </c>
      <c r="J8" s="4" t="s">
        <v>2428</v>
      </c>
      <c r="K8" s="4">
        <f>C80</f>
        <v>57</v>
      </c>
      <c r="L8" s="64">
        <f>SUM(C14:C70)</f>
        <v>890</v>
      </c>
      <c r="M8" s="62">
        <f>L8/C74</f>
        <v>0.82331174838112864</v>
      </c>
      <c r="N8" s="62">
        <f>K8/C82</f>
        <v>0.83823529411764708</v>
      </c>
      <c r="P8" s="17" t="s">
        <v>2420</v>
      </c>
      <c r="Q8" s="62">
        <f>M5</f>
        <v>0.24193548387096775</v>
      </c>
      <c r="R8" s="62">
        <f>N5</f>
        <v>0.21126760563380281</v>
      </c>
      <c r="T8" s="17" t="s">
        <v>2420</v>
      </c>
      <c r="U8" s="62">
        <f>M4</f>
        <v>0.17668825161887142</v>
      </c>
      <c r="V8" s="62">
        <f>N4</f>
        <v>0.16176470588235295</v>
      </c>
      <c r="X8" s="17" t="s">
        <v>2343</v>
      </c>
      <c r="Y8" s="12" t="s">
        <v>27</v>
      </c>
      <c r="Z8" s="17">
        <f>COUNTIF(Cars!B:B,Y8)</f>
        <v>40</v>
      </c>
      <c r="AA8" s="72">
        <f t="shared" si="0"/>
        <v>3.6496350364963501E-2</v>
      </c>
      <c r="AB8" s="86"/>
      <c r="AD8" s="17" t="s">
        <v>2344</v>
      </c>
      <c r="AE8" s="12" t="s">
        <v>1457</v>
      </c>
      <c r="AF8" s="17">
        <f>COUNTIF('Cars 3'!B:B,AE8)</f>
        <v>24</v>
      </c>
      <c r="AG8" s="72">
        <f t="shared" si="1"/>
        <v>2.7649769585253458E-2</v>
      </c>
    </row>
    <row r="9" spans="1:34" ht="17" x14ac:dyDescent="0.2">
      <c r="A9" s="17" t="s">
        <v>2344</v>
      </c>
      <c r="B9" s="12" t="s">
        <v>162</v>
      </c>
      <c r="C9" s="17">
        <f>COUNTIF(Cars!B:B,"*Tia*")</f>
        <v>6</v>
      </c>
      <c r="E9" s="17" t="s">
        <v>2344</v>
      </c>
      <c r="F9" s="12" t="s">
        <v>1321</v>
      </c>
      <c r="G9" s="17">
        <f>COUNTIF('Cars 3'!B:B,F9)</f>
        <v>4</v>
      </c>
      <c r="J9" s="4" t="s">
        <v>2365</v>
      </c>
      <c r="K9" s="4">
        <f>G80</f>
        <v>56</v>
      </c>
      <c r="L9" s="4">
        <f>SUM(G18:G73)</f>
        <v>656</v>
      </c>
      <c r="M9" s="62">
        <f>L9/G76</f>
        <v>0.75576036866359442</v>
      </c>
      <c r="N9" s="62">
        <f>K9/G82</f>
        <v>0.78873239436619713</v>
      </c>
      <c r="P9" s="17" t="s">
        <v>2419</v>
      </c>
      <c r="Q9" s="62">
        <f>M9</f>
        <v>0.75576036866359442</v>
      </c>
      <c r="R9" s="62">
        <f>N9</f>
        <v>0.78873239436619713</v>
      </c>
      <c r="T9" s="17" t="s">
        <v>2419</v>
      </c>
      <c r="U9" s="62">
        <f>M8</f>
        <v>0.82331174838112864</v>
      </c>
      <c r="V9" s="62">
        <f>N8</f>
        <v>0.83823529411764708</v>
      </c>
      <c r="X9" s="17" t="s">
        <v>2343</v>
      </c>
      <c r="Y9" s="12" t="s">
        <v>290</v>
      </c>
      <c r="Z9" s="17">
        <f>COUNTIF(Cars!B:B,Y9)</f>
        <v>36</v>
      </c>
      <c r="AA9" s="72">
        <f t="shared" si="0"/>
        <v>3.2846715328467155E-2</v>
      </c>
      <c r="AB9" s="86"/>
      <c r="AD9" s="17" t="s">
        <v>2343</v>
      </c>
      <c r="AE9" s="12" t="s">
        <v>201</v>
      </c>
      <c r="AF9" s="17">
        <f>COUNTIF('Cars 3'!B:B,"*Dusty*")</f>
        <v>23</v>
      </c>
      <c r="AG9" s="72">
        <f t="shared" si="1"/>
        <v>2.6497695852534562E-2</v>
      </c>
    </row>
    <row r="10" spans="1:34" ht="34" x14ac:dyDescent="0.2">
      <c r="A10" s="17" t="s">
        <v>2344</v>
      </c>
      <c r="B10" s="12" t="s">
        <v>157</v>
      </c>
      <c r="C10" s="17">
        <f>COUNTIF(Cars!B:B,B10)</f>
        <v>5</v>
      </c>
      <c r="E10" s="17" t="s">
        <v>2344</v>
      </c>
      <c r="F10" s="12" t="s">
        <v>1419</v>
      </c>
      <c r="G10" s="17">
        <f>COUNTIF('Cars 3'!B:B,F10)</f>
        <v>3</v>
      </c>
      <c r="X10" s="17" t="s">
        <v>2343</v>
      </c>
      <c r="Y10" s="12" t="s">
        <v>29</v>
      </c>
      <c r="Z10" s="17">
        <f>COUNTIF(Cars!B:B,Y10)</f>
        <v>33</v>
      </c>
      <c r="AA10" s="72">
        <f t="shared" si="0"/>
        <v>3.0109489051094892E-2</v>
      </c>
      <c r="AB10" s="86"/>
      <c r="AD10" s="17" t="s">
        <v>2343</v>
      </c>
      <c r="AE10" s="12" t="s">
        <v>311</v>
      </c>
      <c r="AF10" s="17">
        <f>COUNTIF('Cars 3'!B:B,AE10)</f>
        <v>22</v>
      </c>
      <c r="AG10" s="72">
        <f t="shared" si="1"/>
        <v>2.5345622119815669E-2</v>
      </c>
    </row>
    <row r="11" spans="1:34" ht="34" x14ac:dyDescent="0.2">
      <c r="A11" s="17" t="s">
        <v>2344</v>
      </c>
      <c r="B11" s="12" t="s">
        <v>607</v>
      </c>
      <c r="C11" s="17">
        <f>COUNTIF(Cars!B:B,B11)</f>
        <v>1</v>
      </c>
      <c r="E11" s="17" t="s">
        <v>2344</v>
      </c>
      <c r="F11" s="12" t="s">
        <v>1717</v>
      </c>
      <c r="G11" s="17">
        <f>COUNTIF('Cars 3'!B:B,F11)</f>
        <v>2</v>
      </c>
      <c r="X11" s="17" t="s">
        <v>2343</v>
      </c>
      <c r="Y11" s="12" t="s">
        <v>42</v>
      </c>
      <c r="Z11" s="17">
        <f>COUNTIF(Cars!B:B,Y11)</f>
        <v>26</v>
      </c>
      <c r="AA11" s="72">
        <f t="shared" si="0"/>
        <v>2.3722627737226276E-2</v>
      </c>
      <c r="AB11" s="86"/>
      <c r="AD11" s="17" t="s">
        <v>2343</v>
      </c>
      <c r="AE11" s="12" t="s">
        <v>1373</v>
      </c>
      <c r="AF11" s="17">
        <f>COUNTIF('Cars 3'!B:B,AE11)</f>
        <v>19</v>
      </c>
      <c r="AG11" s="72">
        <f t="shared" si="1"/>
        <v>2.1889400921658985E-2</v>
      </c>
    </row>
    <row r="12" spans="1:34" ht="17" x14ac:dyDescent="0.2">
      <c r="A12" s="17" t="s">
        <v>2344</v>
      </c>
      <c r="B12" s="12" t="s">
        <v>324</v>
      </c>
      <c r="C12" s="17">
        <f>COUNTIF(Cars!B:B,B12)</f>
        <v>1</v>
      </c>
      <c r="E12" s="17" t="s">
        <v>2344</v>
      </c>
      <c r="F12" s="12" t="s">
        <v>412</v>
      </c>
      <c r="G12" s="17">
        <f>COUNTIF('Cars 3'!B:B,F12)</f>
        <v>2</v>
      </c>
      <c r="X12" s="17" t="s">
        <v>2343</v>
      </c>
      <c r="Y12" s="12" t="s">
        <v>12</v>
      </c>
      <c r="Z12" s="17">
        <f>COUNTIF(Cars!B:B,Y12)</f>
        <v>25</v>
      </c>
      <c r="AA12" s="72">
        <f t="shared" si="0"/>
        <v>2.281021897810219E-2</v>
      </c>
      <c r="AB12" s="86"/>
      <c r="AD12" s="17" t="s">
        <v>2343</v>
      </c>
      <c r="AE12" s="12" t="s">
        <v>27</v>
      </c>
      <c r="AF12" s="17">
        <f>COUNTIF('Cars 3'!B:B,AE12)</f>
        <v>15</v>
      </c>
      <c r="AG12" s="72">
        <f t="shared" si="1"/>
        <v>1.7281105990783412E-2</v>
      </c>
    </row>
    <row r="13" spans="1:34" ht="17" x14ac:dyDescent="0.2">
      <c r="A13" s="17" t="s">
        <v>2344</v>
      </c>
      <c r="B13" s="12" t="s">
        <v>993</v>
      </c>
      <c r="C13" s="17">
        <f>COUNTIF(Cars!B:B,B13)</f>
        <v>1</v>
      </c>
      <c r="E13" s="17" t="s">
        <v>2344</v>
      </c>
      <c r="F13" s="12" t="s">
        <v>1875</v>
      </c>
      <c r="G13" s="17">
        <f>COUNTIF('Cars 3'!B:B,F13)</f>
        <v>1</v>
      </c>
      <c r="X13" s="17" t="s">
        <v>2343</v>
      </c>
      <c r="Y13" s="12" t="s">
        <v>307</v>
      </c>
      <c r="Z13" s="17">
        <f>COUNTIF(Cars!B:B,Y13)</f>
        <v>21</v>
      </c>
      <c r="AA13" s="72">
        <f t="shared" si="0"/>
        <v>1.916058394160584E-2</v>
      </c>
      <c r="AB13" s="86"/>
      <c r="AD13" s="17" t="s">
        <v>2343</v>
      </c>
      <c r="AE13" s="12" t="s">
        <v>2026</v>
      </c>
      <c r="AF13" s="17">
        <f>COUNTIF('Cars 3'!B:B,"*River Scot*")</f>
        <v>14</v>
      </c>
      <c r="AG13" s="72">
        <f t="shared" si="1"/>
        <v>1.6129032258064516E-2</v>
      </c>
    </row>
    <row r="14" spans="1:34" ht="34" x14ac:dyDescent="0.2">
      <c r="A14" s="17" t="s">
        <v>2343</v>
      </c>
      <c r="B14" s="12" t="s">
        <v>4</v>
      </c>
      <c r="C14" s="17">
        <f>COUNTIF(Cars!B:B,B14)</f>
        <v>297</v>
      </c>
      <c r="E14" s="17" t="s">
        <v>2344</v>
      </c>
      <c r="F14" s="12" t="s">
        <v>2014</v>
      </c>
      <c r="G14" s="17">
        <f>COUNTIF('Cars 3'!B:B,F14)</f>
        <v>1</v>
      </c>
      <c r="X14" s="17" t="s">
        <v>2344</v>
      </c>
      <c r="Y14" s="12" t="s">
        <v>406</v>
      </c>
      <c r="Z14" s="17">
        <f>COUNTIF(Cars!B:B,Y14)</f>
        <v>20</v>
      </c>
      <c r="AA14" s="72">
        <f t="shared" si="0"/>
        <v>1.824817518248175E-2</v>
      </c>
      <c r="AB14" s="86"/>
      <c r="AD14" s="17" t="s">
        <v>2344</v>
      </c>
      <c r="AE14" s="12" t="s">
        <v>2034</v>
      </c>
      <c r="AF14" s="17">
        <f>COUNTIF('Cars 3'!B:B,"*Louise Nash*")</f>
        <v>12</v>
      </c>
      <c r="AG14" s="72">
        <f t="shared" si="1"/>
        <v>1.3824884792626729E-2</v>
      </c>
    </row>
    <row r="15" spans="1:34" ht="17" x14ac:dyDescent="0.2">
      <c r="A15" s="17" t="s">
        <v>2343</v>
      </c>
      <c r="B15" s="12" t="s">
        <v>336</v>
      </c>
      <c r="C15" s="17">
        <f>COUNTIF(Cars!B:B,B15)</f>
        <v>100</v>
      </c>
      <c r="E15" s="17" t="s">
        <v>2344</v>
      </c>
      <c r="F15" s="12" t="s">
        <v>1302</v>
      </c>
      <c r="G15" s="17">
        <f>COUNTIF('Cars 3'!B:B,F15)</f>
        <v>1</v>
      </c>
      <c r="X15" s="17" t="s">
        <v>2343</v>
      </c>
      <c r="Y15" s="12" t="s">
        <v>297</v>
      </c>
      <c r="Z15" s="17">
        <f>COUNTIF(Cars!B:B,Y15)</f>
        <v>18</v>
      </c>
      <c r="AA15" s="72">
        <f t="shared" si="0"/>
        <v>1.6423357664233577E-2</v>
      </c>
      <c r="AB15" s="86"/>
      <c r="AD15" s="17" t="s">
        <v>2344</v>
      </c>
      <c r="AE15" s="12" t="s">
        <v>1842</v>
      </c>
      <c r="AF15" s="17">
        <f>COUNTIF('Cars 3'!B:B,AE15)</f>
        <v>12</v>
      </c>
      <c r="AG15" s="72">
        <f t="shared" si="1"/>
        <v>1.3824884792626729E-2</v>
      </c>
    </row>
    <row r="16" spans="1:34" ht="34" x14ac:dyDescent="0.2">
      <c r="A16" s="17" t="s">
        <v>2343</v>
      </c>
      <c r="B16" s="12" t="s">
        <v>371</v>
      </c>
      <c r="C16" s="17">
        <f>COUNTIF(Cars!B:B,B16)</f>
        <v>60</v>
      </c>
      <c r="E16" s="17" t="s">
        <v>2344</v>
      </c>
      <c r="F16" s="12" t="s">
        <v>1862</v>
      </c>
      <c r="G16" s="17">
        <f>COUNTIF('Cars 3'!B:B,F16)</f>
        <v>1</v>
      </c>
      <c r="X16" s="17" t="s">
        <v>2344</v>
      </c>
      <c r="Y16" s="12" t="s">
        <v>412</v>
      </c>
      <c r="Z16" s="17">
        <f>COUNTIF(Cars!B:B,Y16)</f>
        <v>18</v>
      </c>
      <c r="AA16" s="72">
        <f t="shared" si="0"/>
        <v>1.6423357664233577E-2</v>
      </c>
      <c r="AB16" s="86"/>
      <c r="AD16" s="17" t="s">
        <v>2344</v>
      </c>
      <c r="AE16" s="12" t="s">
        <v>1387</v>
      </c>
      <c r="AF16" s="17">
        <f>COUNTIF('Cars 3'!B:B,AE16)</f>
        <v>12</v>
      </c>
      <c r="AG16" s="72">
        <f t="shared" si="1"/>
        <v>1.3824884792626729E-2</v>
      </c>
    </row>
    <row r="17" spans="1:33" ht="34" x14ac:dyDescent="0.2">
      <c r="A17" s="17" t="s">
        <v>2343</v>
      </c>
      <c r="B17" s="12" t="s">
        <v>311</v>
      </c>
      <c r="C17" s="17">
        <f>COUNTIF(Cars!B:B,B17)</f>
        <v>41</v>
      </c>
      <c r="E17" s="17" t="s">
        <v>2344</v>
      </c>
      <c r="F17" s="12" t="s">
        <v>1938</v>
      </c>
      <c r="G17" s="17">
        <f>COUNTIF('Cars 3'!B:B,F17)</f>
        <v>1</v>
      </c>
      <c r="X17" s="17" t="s">
        <v>2343</v>
      </c>
      <c r="Y17" s="12" t="s">
        <v>151</v>
      </c>
      <c r="Z17" s="17">
        <f>COUNTIF(Cars!B:B,Y17)</f>
        <v>14</v>
      </c>
      <c r="AA17" s="72">
        <f t="shared" si="0"/>
        <v>1.2773722627737226E-2</v>
      </c>
      <c r="AB17" s="86"/>
      <c r="AD17" s="17" t="s">
        <v>2343</v>
      </c>
      <c r="AE17" s="12" t="s">
        <v>1429</v>
      </c>
      <c r="AF17" s="17">
        <f>COUNTIF('Cars 3'!B:B,AE17)</f>
        <v>12</v>
      </c>
      <c r="AG17" s="72">
        <f t="shared" si="1"/>
        <v>1.3824884792626729E-2</v>
      </c>
    </row>
    <row r="18" spans="1:33" ht="34" x14ac:dyDescent="0.2">
      <c r="A18" s="17" t="s">
        <v>2343</v>
      </c>
      <c r="B18" s="12" t="s">
        <v>27</v>
      </c>
      <c r="C18" s="17">
        <f>COUNTIF(Cars!B:B,B18)</f>
        <v>40</v>
      </c>
      <c r="E18" s="17" t="s">
        <v>2343</v>
      </c>
      <c r="F18" s="12" t="s">
        <v>4</v>
      </c>
      <c r="G18" s="17">
        <f>COUNTIF('Cars 3'!B:B,"*Lightning McQueen*")</f>
        <v>276</v>
      </c>
      <c r="X18" s="17" t="s">
        <v>2343</v>
      </c>
      <c r="Y18" s="12" t="s">
        <v>243</v>
      </c>
      <c r="Z18" s="17">
        <f>COUNTIF(Cars!B:B,Y18)</f>
        <v>14</v>
      </c>
      <c r="AA18" s="72">
        <f t="shared" si="0"/>
        <v>1.2773722627737226E-2</v>
      </c>
      <c r="AB18" s="86"/>
      <c r="AD18" s="17" t="s">
        <v>2343</v>
      </c>
      <c r="AE18" s="12" t="s">
        <v>29</v>
      </c>
      <c r="AF18" s="17">
        <f>COUNTIF('Cars 3'!B:B,AE18)</f>
        <v>10</v>
      </c>
      <c r="AG18" s="72">
        <f t="shared" si="1"/>
        <v>1.1520737327188941E-2</v>
      </c>
    </row>
    <row r="19" spans="1:33" ht="34" x14ac:dyDescent="0.2">
      <c r="A19" s="17" t="s">
        <v>2343</v>
      </c>
      <c r="B19" s="12" t="s">
        <v>290</v>
      </c>
      <c r="C19" s="17">
        <f>COUNTIF(Cars!B:B,B19)</f>
        <v>36</v>
      </c>
      <c r="E19" s="17" t="s">
        <v>2343</v>
      </c>
      <c r="F19" s="12" t="s">
        <v>2008</v>
      </c>
      <c r="G19" s="17">
        <f>COUNTIF('Cars 3'!B:B,"*Smokey*")</f>
        <v>52</v>
      </c>
      <c r="X19" s="17" t="s">
        <v>2343</v>
      </c>
      <c r="Y19" s="12" t="s">
        <v>299</v>
      </c>
      <c r="Z19" s="17">
        <f>COUNTIF(Cars!B:B,Y19)</f>
        <v>13</v>
      </c>
      <c r="AA19" s="72">
        <f t="shared" si="0"/>
        <v>1.1861313868613138E-2</v>
      </c>
      <c r="AB19" s="86"/>
      <c r="AD19" s="17" t="s">
        <v>2343</v>
      </c>
      <c r="AE19" s="12" t="s">
        <v>1306</v>
      </c>
      <c r="AF19" s="17">
        <f>COUNTIF('Cars 3'!B:B,AE19)</f>
        <v>9</v>
      </c>
      <c r="AG19" s="72">
        <f t="shared" si="1"/>
        <v>1.0368663594470046E-2</v>
      </c>
    </row>
    <row r="20" spans="1:33" ht="17" x14ac:dyDescent="0.2">
      <c r="A20" s="17" t="s">
        <v>2343</v>
      </c>
      <c r="B20" s="12" t="s">
        <v>29</v>
      </c>
      <c r="C20" s="17">
        <f>COUNTIF(Cars!B:B,B20)</f>
        <v>33</v>
      </c>
      <c r="E20" s="17" t="s">
        <v>2343</v>
      </c>
      <c r="F20" s="12" t="s">
        <v>1576</v>
      </c>
      <c r="G20" s="17">
        <f>COUNTIF('Cars 3'!B:B,F20)</f>
        <v>41</v>
      </c>
      <c r="X20" s="17" t="s">
        <v>2343</v>
      </c>
      <c r="Y20" s="12" t="s">
        <v>485</v>
      </c>
      <c r="Z20" s="17">
        <f>COUNTIF(Cars!B:B,Y20)</f>
        <v>13</v>
      </c>
      <c r="AA20" s="72">
        <f t="shared" si="0"/>
        <v>1.1861313868613138E-2</v>
      </c>
      <c r="AB20" s="86"/>
      <c r="AD20" s="17" t="s">
        <v>2343</v>
      </c>
      <c r="AE20" s="12" t="s">
        <v>199</v>
      </c>
      <c r="AF20" s="17">
        <f>COUNTIF('Cars 3'!B:B,"*Rusty*")</f>
        <v>8</v>
      </c>
      <c r="AG20" s="72">
        <f t="shared" si="1"/>
        <v>9.2165898617511521E-3</v>
      </c>
    </row>
    <row r="21" spans="1:33" ht="34" x14ac:dyDescent="0.2">
      <c r="A21" s="17" t="s">
        <v>2343</v>
      </c>
      <c r="B21" s="12" t="s">
        <v>42</v>
      </c>
      <c r="C21" s="17">
        <f>COUNTIF(Cars!B:B,B21)</f>
        <v>26</v>
      </c>
      <c r="E21" s="17" t="s">
        <v>2343</v>
      </c>
      <c r="F21" s="12" t="s">
        <v>336</v>
      </c>
      <c r="G21" s="17">
        <f>COUNTIF('Cars 3'!B:B,F21)</f>
        <v>35</v>
      </c>
      <c r="X21" s="17" t="s">
        <v>2344</v>
      </c>
      <c r="Y21" s="12" t="s">
        <v>483</v>
      </c>
      <c r="Z21" s="17">
        <f>COUNTIF(Cars!B:B,Y21)</f>
        <v>12</v>
      </c>
      <c r="AA21" s="72">
        <f t="shared" si="0"/>
        <v>1.0948905109489052E-2</v>
      </c>
      <c r="AB21" s="86"/>
      <c r="AD21" s="17" t="s">
        <v>2343</v>
      </c>
      <c r="AE21" s="12" t="s">
        <v>371</v>
      </c>
      <c r="AF21" s="17">
        <f>COUNTIF('Cars 3'!B:B,AE21)</f>
        <v>7</v>
      </c>
      <c r="AG21" s="72">
        <f t="shared" si="1"/>
        <v>8.0645161290322578E-3</v>
      </c>
    </row>
    <row r="22" spans="1:33" ht="17" x14ac:dyDescent="0.2">
      <c r="A22" s="17" t="s">
        <v>2343</v>
      </c>
      <c r="B22" s="12" t="s">
        <v>12</v>
      </c>
      <c r="C22" s="17">
        <f>COUNTIF(Cars!B:B,B22)</f>
        <v>25</v>
      </c>
      <c r="E22" s="17" t="s">
        <v>2343</v>
      </c>
      <c r="F22" s="12" t="s">
        <v>201</v>
      </c>
      <c r="G22" s="17">
        <f>COUNTIF('Cars 3'!B:B,"*Dusty*")</f>
        <v>23</v>
      </c>
      <c r="X22" s="17" t="s">
        <v>2343</v>
      </c>
      <c r="Y22" s="12" t="s">
        <v>199</v>
      </c>
      <c r="Z22" s="17">
        <f>COUNTIF(Cars!B:B,"*Rusty*")</f>
        <v>12</v>
      </c>
      <c r="AA22" s="72">
        <f t="shared" si="0"/>
        <v>1.0948905109489052E-2</v>
      </c>
      <c r="AB22" s="86"/>
      <c r="AD22" s="17" t="s">
        <v>2343</v>
      </c>
      <c r="AE22" s="12" t="s">
        <v>1781</v>
      </c>
      <c r="AF22" s="17">
        <f>COUNTIF('Cars 3'!B:B,AE22)</f>
        <v>7</v>
      </c>
      <c r="AG22" s="72">
        <f t="shared" si="1"/>
        <v>8.0645161290322578E-3</v>
      </c>
    </row>
    <row r="23" spans="1:33" ht="34" x14ac:dyDescent="0.2">
      <c r="A23" s="17" t="s">
        <v>2343</v>
      </c>
      <c r="B23" s="12" t="s">
        <v>307</v>
      </c>
      <c r="C23" s="17">
        <f>COUNTIF(Cars!B:B,B23)</f>
        <v>21</v>
      </c>
      <c r="E23" s="17" t="s">
        <v>2343</v>
      </c>
      <c r="F23" s="12" t="s">
        <v>311</v>
      </c>
      <c r="G23" s="17">
        <f>COUNTIF('Cars 3'!B:B,F23)</f>
        <v>22</v>
      </c>
      <c r="X23" s="17" t="s">
        <v>2343</v>
      </c>
      <c r="Y23" s="12" t="s">
        <v>201</v>
      </c>
      <c r="Z23" s="17">
        <f>COUNTIF(Cars!B:B,"*Dusty*")</f>
        <v>11</v>
      </c>
      <c r="AA23" s="72">
        <f t="shared" si="0"/>
        <v>1.0036496350364963E-2</v>
      </c>
      <c r="AB23" s="86"/>
      <c r="AD23" s="17" t="s">
        <v>2343</v>
      </c>
      <c r="AE23" s="12" t="s">
        <v>2367</v>
      </c>
      <c r="AF23" s="17">
        <f>COUNTIF('Cars 3'!B:B,"*Junior Moon*")</f>
        <v>7</v>
      </c>
      <c r="AG23" s="72">
        <f t="shared" si="1"/>
        <v>8.0645161290322578E-3</v>
      </c>
    </row>
    <row r="24" spans="1:33" ht="17" x14ac:dyDescent="0.2">
      <c r="A24" s="17" t="s">
        <v>2343</v>
      </c>
      <c r="B24" s="12" t="s">
        <v>297</v>
      </c>
      <c r="C24" s="17">
        <f>COUNTIF(Cars!B:B,B24)</f>
        <v>18</v>
      </c>
      <c r="E24" s="17" t="s">
        <v>2343</v>
      </c>
      <c r="F24" s="12" t="s">
        <v>1373</v>
      </c>
      <c r="G24" s="17">
        <f>COUNTIF('Cars 3'!B:B,F24)</f>
        <v>19</v>
      </c>
      <c r="X24" s="17" t="s">
        <v>2343</v>
      </c>
      <c r="Y24" s="12" t="s">
        <v>452</v>
      </c>
      <c r="Z24" s="17">
        <f>COUNTIF(Cars!B:B,Y24)</f>
        <v>11</v>
      </c>
      <c r="AA24" s="72">
        <f t="shared" si="0"/>
        <v>1.0036496350364963E-2</v>
      </c>
      <c r="AB24" s="86"/>
      <c r="AD24" s="17" t="s">
        <v>2343</v>
      </c>
      <c r="AE24" s="12" t="s">
        <v>12</v>
      </c>
      <c r="AF24" s="17">
        <f>COUNTIF('Cars 3'!B:B,AE24)</f>
        <v>7</v>
      </c>
      <c r="AG24" s="72">
        <f t="shared" si="1"/>
        <v>8.0645161290322578E-3</v>
      </c>
    </row>
    <row r="25" spans="1:33" ht="17" x14ac:dyDescent="0.2">
      <c r="A25" s="17" t="s">
        <v>2343</v>
      </c>
      <c r="B25" s="12" t="s">
        <v>151</v>
      </c>
      <c r="C25" s="17">
        <f>COUNTIF(Cars!B:B,B25)</f>
        <v>14</v>
      </c>
      <c r="E25" s="17" t="s">
        <v>2343</v>
      </c>
      <c r="F25" s="12" t="s">
        <v>27</v>
      </c>
      <c r="G25" s="17">
        <f>COUNTIF('Cars 3'!B:B,F25)</f>
        <v>15</v>
      </c>
      <c r="X25" s="17" t="s">
        <v>2343</v>
      </c>
      <c r="Y25" s="12" t="s">
        <v>155</v>
      </c>
      <c r="Z25" s="17">
        <f>COUNTIF(Cars!B:B,Y25)</f>
        <v>11</v>
      </c>
      <c r="AA25" s="72">
        <f t="shared" si="0"/>
        <v>1.0036496350364963E-2</v>
      </c>
      <c r="AB25" s="86"/>
      <c r="AD25" s="17" t="s">
        <v>2343</v>
      </c>
      <c r="AE25" s="12" t="s">
        <v>1348</v>
      </c>
      <c r="AF25" s="17">
        <f>COUNTIF('Cars 3'!B:B,AE25)</f>
        <v>7</v>
      </c>
      <c r="AG25" s="72">
        <f t="shared" si="1"/>
        <v>8.0645161290322578E-3</v>
      </c>
    </row>
    <row r="26" spans="1:33" ht="34" x14ac:dyDescent="0.2">
      <c r="A26" s="17" t="s">
        <v>2343</v>
      </c>
      <c r="B26" s="12" t="s">
        <v>243</v>
      </c>
      <c r="C26" s="17">
        <f>COUNTIF(Cars!B:B,B26)</f>
        <v>14</v>
      </c>
      <c r="E26" s="17" t="s">
        <v>2343</v>
      </c>
      <c r="F26" s="12" t="s">
        <v>2026</v>
      </c>
      <c r="G26" s="17">
        <f>COUNTIF('Cars 3'!B:B,"*River Scot*")</f>
        <v>14</v>
      </c>
      <c r="X26" s="17" t="s">
        <v>2343</v>
      </c>
      <c r="Y26" s="12" t="s">
        <v>88</v>
      </c>
      <c r="Z26" s="17">
        <f>COUNTIF(Cars!B:B,Y26)</f>
        <v>10</v>
      </c>
      <c r="AA26" s="72">
        <f t="shared" si="0"/>
        <v>9.1240875912408752E-3</v>
      </c>
      <c r="AB26" s="86"/>
      <c r="AD26" s="17" t="s">
        <v>2343</v>
      </c>
      <c r="AE26" s="12" t="s">
        <v>1309</v>
      </c>
      <c r="AF26" s="17">
        <f>COUNTIF('Cars 3'!B:B,AE26)</f>
        <v>6</v>
      </c>
      <c r="AG26" s="72">
        <f t="shared" si="1"/>
        <v>6.9124423963133645E-3</v>
      </c>
    </row>
    <row r="27" spans="1:33" ht="17" x14ac:dyDescent="0.2">
      <c r="A27" s="17" t="s">
        <v>2343</v>
      </c>
      <c r="B27" s="12" t="s">
        <v>299</v>
      </c>
      <c r="C27" s="17">
        <f>COUNTIF(Cars!B:B,B27)</f>
        <v>13</v>
      </c>
      <c r="E27" s="17" t="s">
        <v>2343</v>
      </c>
      <c r="F27" s="12" t="s">
        <v>1429</v>
      </c>
      <c r="G27" s="17">
        <f>COUNTIF('Cars 3'!B:B,F27)</f>
        <v>12</v>
      </c>
      <c r="X27" s="17" t="s">
        <v>2345</v>
      </c>
      <c r="Y27" s="12" t="s">
        <v>387</v>
      </c>
      <c r="Z27" s="17">
        <f>COUNTIF(Cars!B:B,Y27)</f>
        <v>9</v>
      </c>
      <c r="AA27" s="72">
        <f t="shared" si="0"/>
        <v>8.2116788321167887E-3</v>
      </c>
      <c r="AB27" s="86"/>
      <c r="AD27" s="17" t="s">
        <v>2343</v>
      </c>
      <c r="AE27" s="12" t="s">
        <v>1385</v>
      </c>
      <c r="AF27" s="17">
        <f>COUNTIF('Cars 3'!B:B,AE27)</f>
        <v>6</v>
      </c>
      <c r="AG27" s="72">
        <f t="shared" si="1"/>
        <v>6.9124423963133645E-3</v>
      </c>
    </row>
    <row r="28" spans="1:33" ht="17" x14ac:dyDescent="0.2">
      <c r="A28" s="17" t="s">
        <v>2343</v>
      </c>
      <c r="B28" s="12" t="s">
        <v>485</v>
      </c>
      <c r="C28" s="17">
        <f>COUNTIF(Cars!B:B,B28)</f>
        <v>13</v>
      </c>
      <c r="E28" s="17" t="s">
        <v>2343</v>
      </c>
      <c r="F28" s="12" t="s">
        <v>29</v>
      </c>
      <c r="G28" s="17">
        <f>COUNTIF('Cars 3'!B:B,F28)</f>
        <v>10</v>
      </c>
      <c r="X28" s="17" t="s">
        <v>2344</v>
      </c>
      <c r="Y28" s="12" t="s">
        <v>48</v>
      </c>
      <c r="Z28" s="17">
        <f>COUNTIF(Cars!B:B,"*Mia*")</f>
        <v>9</v>
      </c>
      <c r="AA28" s="72">
        <f t="shared" si="0"/>
        <v>8.2116788321167887E-3</v>
      </c>
      <c r="AB28" s="86"/>
      <c r="AD28" s="17" t="s">
        <v>2344</v>
      </c>
      <c r="AE28" s="12" t="s">
        <v>406</v>
      </c>
      <c r="AF28" s="17">
        <f>COUNTIF('Cars 3'!B:B,AE28)</f>
        <v>6</v>
      </c>
      <c r="AG28" s="72">
        <f t="shared" si="1"/>
        <v>6.9124423963133645E-3</v>
      </c>
    </row>
    <row r="29" spans="1:33" ht="34" x14ac:dyDescent="0.2">
      <c r="A29" s="17" t="s">
        <v>2343</v>
      </c>
      <c r="B29" s="12" t="s">
        <v>199</v>
      </c>
      <c r="C29" s="17">
        <f>COUNTIF(Cars!B:B,"*Rusty*")</f>
        <v>12</v>
      </c>
      <c r="E29" s="17" t="s">
        <v>2343</v>
      </c>
      <c r="F29" s="12" t="s">
        <v>1306</v>
      </c>
      <c r="G29" s="17">
        <f>COUNTIF('Cars 3'!B:B,F29)</f>
        <v>9</v>
      </c>
      <c r="X29" s="17" t="s">
        <v>2344</v>
      </c>
      <c r="Y29" s="12" t="s">
        <v>121</v>
      </c>
      <c r="Z29" s="17">
        <f>COUNTIF(Cars!B:B,Y29)</f>
        <v>7</v>
      </c>
      <c r="AA29" s="72">
        <f t="shared" si="0"/>
        <v>6.3868613138686131E-3</v>
      </c>
      <c r="AB29" s="86"/>
      <c r="AD29" s="17" t="s">
        <v>2343</v>
      </c>
      <c r="AE29" s="12" t="s">
        <v>452</v>
      </c>
      <c r="AF29" s="17">
        <f>COUNTIF('Cars 3'!B:B,AE29)</f>
        <v>6</v>
      </c>
      <c r="AG29" s="72">
        <f t="shared" si="1"/>
        <v>6.9124423963133645E-3</v>
      </c>
    </row>
    <row r="30" spans="1:33" ht="17" x14ac:dyDescent="0.2">
      <c r="A30" s="17" t="s">
        <v>2343</v>
      </c>
      <c r="B30" s="12" t="s">
        <v>201</v>
      </c>
      <c r="C30" s="17">
        <f>COUNTIF(Cars!B:B,"*Dusty*")</f>
        <v>11</v>
      </c>
      <c r="E30" s="17" t="s">
        <v>2343</v>
      </c>
      <c r="F30" s="12" t="s">
        <v>199</v>
      </c>
      <c r="G30" s="17">
        <f>COUNTIF('Cars 3'!B:B,"*Rusty*")</f>
        <v>8</v>
      </c>
      <c r="X30" s="17" t="s">
        <v>2343</v>
      </c>
      <c r="Y30" s="12" t="s">
        <v>153</v>
      </c>
      <c r="Z30" s="17">
        <f>COUNTIF(Cars!B:B,Y30)</f>
        <v>7</v>
      </c>
      <c r="AA30" s="72">
        <f t="shared" si="0"/>
        <v>6.3868613138686131E-3</v>
      </c>
      <c r="AB30" s="86"/>
      <c r="AD30" s="17" t="s">
        <v>2343</v>
      </c>
      <c r="AE30" s="12" t="s">
        <v>1415</v>
      </c>
      <c r="AF30" s="17">
        <f>COUNTIF('Cars 3'!B:B,AE30)</f>
        <v>6</v>
      </c>
      <c r="AG30" s="72">
        <f t="shared" si="1"/>
        <v>6.9124423963133645E-3</v>
      </c>
    </row>
    <row r="31" spans="1:33" ht="34" x14ac:dyDescent="0.2">
      <c r="A31" s="17" t="s">
        <v>2343</v>
      </c>
      <c r="B31" s="12" t="s">
        <v>452</v>
      </c>
      <c r="C31" s="17">
        <f>COUNTIF(Cars!B:B,B31)</f>
        <v>11</v>
      </c>
      <c r="E31" s="17" t="s">
        <v>2343</v>
      </c>
      <c r="F31" s="12" t="s">
        <v>371</v>
      </c>
      <c r="G31" s="17">
        <f>COUNTIF('Cars 3'!B:B,F31)</f>
        <v>7</v>
      </c>
      <c r="X31" s="17" t="s">
        <v>2344</v>
      </c>
      <c r="Y31" s="12" t="s">
        <v>162</v>
      </c>
      <c r="Z31" s="17">
        <f>COUNTIF(Cars!B:B,"*Tia*")</f>
        <v>6</v>
      </c>
      <c r="AA31" s="72">
        <f t="shared" si="0"/>
        <v>5.4744525547445258E-3</v>
      </c>
      <c r="AB31" s="86"/>
      <c r="AD31" s="17" t="s">
        <v>2343</v>
      </c>
      <c r="AE31" s="12" t="s">
        <v>1637</v>
      </c>
      <c r="AF31" s="17">
        <f>COUNTIF('Cars 3'!B:B,AE31)</f>
        <v>5</v>
      </c>
      <c r="AG31" s="72">
        <f t="shared" si="1"/>
        <v>5.7603686635944703E-3</v>
      </c>
    </row>
    <row r="32" spans="1:33" ht="17" x14ac:dyDescent="0.2">
      <c r="A32" s="17" t="s">
        <v>2343</v>
      </c>
      <c r="B32" s="12" t="s">
        <v>155</v>
      </c>
      <c r="C32" s="17">
        <f>COUNTIF(Cars!B:B,B32)</f>
        <v>11</v>
      </c>
      <c r="E32" s="17" t="s">
        <v>2343</v>
      </c>
      <c r="F32" s="12" t="s">
        <v>1781</v>
      </c>
      <c r="G32" s="17">
        <f>COUNTIF('Cars 3'!B:B,F32)</f>
        <v>7</v>
      </c>
      <c r="X32" s="17" t="s">
        <v>2343</v>
      </c>
      <c r="Y32" s="12" t="s">
        <v>265</v>
      </c>
      <c r="Z32" s="17">
        <f>COUNTIF(Cars!B:B,Y32)</f>
        <v>5</v>
      </c>
      <c r="AA32" s="72">
        <f t="shared" si="0"/>
        <v>4.5620437956204376E-3</v>
      </c>
      <c r="AB32" s="86"/>
      <c r="AD32" s="17" t="s">
        <v>2343</v>
      </c>
      <c r="AE32" s="12" t="s">
        <v>1844</v>
      </c>
      <c r="AF32" s="17">
        <f>COUNTIF('Cars 3'!B:B,AE32)</f>
        <v>4</v>
      </c>
      <c r="AG32" s="72">
        <f t="shared" si="1"/>
        <v>4.608294930875576E-3</v>
      </c>
    </row>
    <row r="33" spans="1:33" ht="17" x14ac:dyDescent="0.2">
      <c r="A33" s="17" t="s">
        <v>2343</v>
      </c>
      <c r="B33" s="12" t="s">
        <v>88</v>
      </c>
      <c r="C33" s="17">
        <f>COUNTIF(Cars!B:B,B33)</f>
        <v>10</v>
      </c>
      <c r="E33" s="17" t="s">
        <v>2343</v>
      </c>
      <c r="F33" s="12" t="s">
        <v>2367</v>
      </c>
      <c r="G33" s="17">
        <f>COUNTIF('Cars 3'!B:B,"*Junior Moon*")</f>
        <v>7</v>
      </c>
      <c r="X33" s="17" t="s">
        <v>2343</v>
      </c>
      <c r="Y33" s="12" t="s">
        <v>74</v>
      </c>
      <c r="Z33" s="17">
        <f>COUNTIF(Cars!B:B,"*Chief Chick*")</f>
        <v>5</v>
      </c>
      <c r="AA33" s="72">
        <f t="shared" si="0"/>
        <v>4.5620437956204376E-3</v>
      </c>
      <c r="AB33" s="86"/>
      <c r="AD33" s="17" t="s">
        <v>2343</v>
      </c>
      <c r="AE33" s="12" t="s">
        <v>1622</v>
      </c>
      <c r="AF33" s="17">
        <f>COUNTIF('Cars 3'!B:B,AE33)</f>
        <v>4</v>
      </c>
      <c r="AG33" s="72">
        <f t="shared" si="1"/>
        <v>4.608294930875576E-3</v>
      </c>
    </row>
    <row r="34" spans="1:33" ht="34" x14ac:dyDescent="0.2">
      <c r="A34" s="17" t="s">
        <v>2343</v>
      </c>
      <c r="B34" s="12" t="s">
        <v>153</v>
      </c>
      <c r="C34" s="17">
        <f>COUNTIF(Cars!B:B,B34)</f>
        <v>7</v>
      </c>
      <c r="E34" s="17" t="s">
        <v>2343</v>
      </c>
      <c r="F34" s="12" t="s">
        <v>12</v>
      </c>
      <c r="G34" s="17">
        <f>COUNTIF('Cars 3'!B:B,F34)</f>
        <v>7</v>
      </c>
      <c r="X34" s="17" t="s">
        <v>2345</v>
      </c>
      <c r="Y34" s="12" t="s">
        <v>54</v>
      </c>
      <c r="Z34" s="17">
        <f>COUNTIF(Cars!B:B,Y34)</f>
        <v>5</v>
      </c>
      <c r="AA34" s="72">
        <f t="shared" si="0"/>
        <v>4.5620437956204376E-3</v>
      </c>
      <c r="AB34" s="86"/>
      <c r="AD34" s="17" t="s">
        <v>2344</v>
      </c>
      <c r="AE34" s="12" t="s">
        <v>1321</v>
      </c>
      <c r="AF34" s="17">
        <f>COUNTIF('Cars 3'!B:B,AE34)</f>
        <v>4</v>
      </c>
      <c r="AG34" s="72">
        <f t="shared" si="1"/>
        <v>4.608294930875576E-3</v>
      </c>
    </row>
    <row r="35" spans="1:33" ht="17" x14ac:dyDescent="0.2">
      <c r="A35" s="17" t="s">
        <v>2343</v>
      </c>
      <c r="B35" s="12" t="s">
        <v>265</v>
      </c>
      <c r="C35" s="17">
        <f>COUNTIF(Cars!B:B,B35)</f>
        <v>5</v>
      </c>
      <c r="E35" s="17" t="s">
        <v>2343</v>
      </c>
      <c r="F35" s="12" t="s">
        <v>1348</v>
      </c>
      <c r="G35" s="17">
        <f>COUNTIF('Cars 3'!B:B,F35)</f>
        <v>7</v>
      </c>
      <c r="X35" s="17" t="s">
        <v>2343</v>
      </c>
      <c r="Y35" s="12" t="s">
        <v>21</v>
      </c>
      <c r="Z35" s="17">
        <f>COUNTIF(Cars!B:B,Y35)</f>
        <v>5</v>
      </c>
      <c r="AA35" s="72">
        <f t="shared" si="0"/>
        <v>4.5620437956204376E-3</v>
      </c>
      <c r="AB35" s="86"/>
      <c r="AD35" s="17" t="s">
        <v>2343</v>
      </c>
      <c r="AE35" s="12" t="s">
        <v>1499</v>
      </c>
      <c r="AF35" s="17">
        <f>COUNTIF('Cars 3'!B:B,AE35)</f>
        <v>3</v>
      </c>
      <c r="AG35" s="72">
        <f t="shared" si="1"/>
        <v>3.4562211981566822E-3</v>
      </c>
    </row>
    <row r="36" spans="1:33" ht="34" x14ac:dyDescent="0.2">
      <c r="A36" s="17" t="s">
        <v>2343</v>
      </c>
      <c r="B36" s="12" t="s">
        <v>74</v>
      </c>
      <c r="C36" s="17">
        <f>COUNTIF(Cars!B:B,"*Chief Chick*")</f>
        <v>5</v>
      </c>
      <c r="E36" s="17" t="s">
        <v>2343</v>
      </c>
      <c r="F36" s="12" t="s">
        <v>1309</v>
      </c>
      <c r="G36" s="17">
        <f>COUNTIF('Cars 3'!B:B,F36)</f>
        <v>6</v>
      </c>
      <c r="X36" s="17" t="s">
        <v>2344</v>
      </c>
      <c r="Y36" s="12" t="s">
        <v>157</v>
      </c>
      <c r="Z36" s="17">
        <f>COUNTIF(Cars!B:B,Y36)</f>
        <v>5</v>
      </c>
      <c r="AA36" s="72">
        <f t="shared" si="0"/>
        <v>4.5620437956204376E-3</v>
      </c>
      <c r="AB36" s="86"/>
      <c r="AD36" s="17" t="s">
        <v>2343</v>
      </c>
      <c r="AE36" s="12" t="s">
        <v>2186</v>
      </c>
      <c r="AF36" s="17">
        <f>COUNTIF('Cars 3'!B:B,AE36)</f>
        <v>3</v>
      </c>
      <c r="AG36" s="72">
        <f t="shared" si="1"/>
        <v>3.4562211981566822E-3</v>
      </c>
    </row>
    <row r="37" spans="1:33" ht="34" x14ac:dyDescent="0.2">
      <c r="A37" s="17" t="s">
        <v>2343</v>
      </c>
      <c r="B37" s="12" t="s">
        <v>21</v>
      </c>
      <c r="C37" s="17">
        <f>COUNTIF(Cars!B:B,B37)</f>
        <v>5</v>
      </c>
      <c r="E37" s="17" t="s">
        <v>2343</v>
      </c>
      <c r="F37" s="12" t="s">
        <v>1385</v>
      </c>
      <c r="G37" s="17">
        <f>COUNTIF('Cars 3'!B:B,F37)</f>
        <v>6</v>
      </c>
      <c r="X37" s="17" t="s">
        <v>2343</v>
      </c>
      <c r="Y37" s="12" t="s">
        <v>1135</v>
      </c>
      <c r="Z37" s="17">
        <f>COUNTIF(Cars!B:B,Y37)</f>
        <v>5</v>
      </c>
      <c r="AA37" s="72">
        <f t="shared" si="0"/>
        <v>4.5620437956204376E-3</v>
      </c>
      <c r="AB37" s="86"/>
      <c r="AD37" s="17" t="s">
        <v>2344</v>
      </c>
      <c r="AE37" s="12" t="s">
        <v>1419</v>
      </c>
      <c r="AF37" s="17">
        <f>COUNTIF('Cars 3'!B:B,AE37)</f>
        <v>3</v>
      </c>
      <c r="AG37" s="72">
        <f t="shared" si="1"/>
        <v>3.4562211981566822E-3</v>
      </c>
    </row>
    <row r="38" spans="1:33" ht="34" x14ac:dyDescent="0.2">
      <c r="A38" s="17" t="s">
        <v>2343</v>
      </c>
      <c r="B38" s="12" t="s">
        <v>66</v>
      </c>
      <c r="C38" s="17">
        <f>COUNTIF(Cars!B:B,B38)</f>
        <v>4</v>
      </c>
      <c r="E38" s="17" t="s">
        <v>2343</v>
      </c>
      <c r="F38" s="12" t="s">
        <v>452</v>
      </c>
      <c r="G38" s="17">
        <f>COUNTIF('Cars 3'!B:B,F38)</f>
        <v>6</v>
      </c>
      <c r="X38" s="17" t="s">
        <v>2343</v>
      </c>
      <c r="Y38" s="12" t="s">
        <v>66</v>
      </c>
      <c r="Z38" s="17">
        <f>COUNTIF(Cars!B:B,Y38)</f>
        <v>4</v>
      </c>
      <c r="AA38" s="72">
        <f t="shared" si="0"/>
        <v>3.6496350364963502E-3</v>
      </c>
      <c r="AB38" s="86"/>
      <c r="AD38" s="17" t="s">
        <v>2343</v>
      </c>
      <c r="AE38" s="12" t="s">
        <v>1643</v>
      </c>
      <c r="AF38" s="17">
        <f>COUNTIF('Cars 3'!B:B,AE38)</f>
        <v>3</v>
      </c>
      <c r="AG38" s="72">
        <f t="shared" si="1"/>
        <v>3.4562211981566822E-3</v>
      </c>
    </row>
    <row r="39" spans="1:33" ht="34" x14ac:dyDescent="0.2">
      <c r="A39" s="17" t="s">
        <v>2343</v>
      </c>
      <c r="B39" s="12" t="s">
        <v>217</v>
      </c>
      <c r="C39" s="17">
        <f>COUNTIF(Cars!B:B,B39)</f>
        <v>4</v>
      </c>
      <c r="E39" s="17" t="s">
        <v>2343</v>
      </c>
      <c r="F39" s="12" t="s">
        <v>1415</v>
      </c>
      <c r="G39" s="17">
        <f>COUNTIF('Cars 3'!B:B,F39)</f>
        <v>6</v>
      </c>
      <c r="X39" s="17" t="s">
        <v>2343</v>
      </c>
      <c r="Y39" s="12" t="s">
        <v>217</v>
      </c>
      <c r="Z39" s="17">
        <f>COUNTIF(Cars!B:B,Y39)</f>
        <v>4</v>
      </c>
      <c r="AA39" s="72">
        <f t="shared" si="0"/>
        <v>3.6496350364963502E-3</v>
      </c>
      <c r="AB39" s="86"/>
      <c r="AD39" s="17" t="s">
        <v>2343</v>
      </c>
      <c r="AE39" s="12" t="s">
        <v>1431</v>
      </c>
      <c r="AF39" s="17">
        <f>COUNTIF('Cars 3'!B:B,AE39)</f>
        <v>2</v>
      </c>
      <c r="AG39" s="72">
        <f t="shared" si="1"/>
        <v>2.304147465437788E-3</v>
      </c>
    </row>
    <row r="40" spans="1:33" ht="17" x14ac:dyDescent="0.2">
      <c r="A40" s="17" t="s">
        <v>2343</v>
      </c>
      <c r="B40" s="12" t="s">
        <v>23</v>
      </c>
      <c r="C40" s="17">
        <f>COUNTIF(Cars!B:B,B40)</f>
        <v>4</v>
      </c>
      <c r="E40" s="17" t="s">
        <v>2343</v>
      </c>
      <c r="F40" s="12" t="s">
        <v>1637</v>
      </c>
      <c r="G40" s="17">
        <f>COUNTIF('Cars 3'!B:B,F40)</f>
        <v>5</v>
      </c>
      <c r="X40" s="17" t="s">
        <v>2343</v>
      </c>
      <c r="Y40" s="12" t="s">
        <v>23</v>
      </c>
      <c r="Z40" s="17">
        <f>COUNTIF(Cars!B:B,Y40)</f>
        <v>4</v>
      </c>
      <c r="AA40" s="72">
        <f t="shared" si="0"/>
        <v>3.6496350364963502E-3</v>
      </c>
      <c r="AB40" s="86"/>
      <c r="AD40" s="17" t="s">
        <v>2343</v>
      </c>
      <c r="AE40" s="12" t="s">
        <v>1868</v>
      </c>
      <c r="AF40" s="17">
        <f>COUNTIF('Cars 3'!B:B,AE40)</f>
        <v>3</v>
      </c>
      <c r="AG40" s="72">
        <f t="shared" si="1"/>
        <v>3.4562211981566822E-3</v>
      </c>
    </row>
    <row r="41" spans="1:33" ht="34" x14ac:dyDescent="0.2">
      <c r="A41" s="17" t="s">
        <v>2343</v>
      </c>
      <c r="B41" s="12" t="s">
        <v>167</v>
      </c>
      <c r="C41" s="17">
        <f>COUNTIF(Cars!B:B,B41)</f>
        <v>4</v>
      </c>
      <c r="E41" s="17" t="s">
        <v>2343</v>
      </c>
      <c r="F41" s="12" t="s">
        <v>1844</v>
      </c>
      <c r="G41" s="17">
        <f>COUNTIF('Cars 3'!B:B,F41)</f>
        <v>4</v>
      </c>
      <c r="X41" s="17" t="s">
        <v>2343</v>
      </c>
      <c r="Y41" s="12" t="s">
        <v>167</v>
      </c>
      <c r="Z41" s="17">
        <f>COUNTIF(Cars!B:B,Y41)</f>
        <v>4</v>
      </c>
      <c r="AA41" s="72">
        <f t="shared" si="0"/>
        <v>3.6496350364963502E-3</v>
      </c>
      <c r="AB41" s="86"/>
      <c r="AD41" s="17" t="s">
        <v>2344</v>
      </c>
      <c r="AE41" s="12" t="s">
        <v>1717</v>
      </c>
      <c r="AF41" s="17">
        <f>COUNTIF('Cars 3'!B:B,AE41)</f>
        <v>2</v>
      </c>
      <c r="AG41" s="72">
        <f t="shared" si="1"/>
        <v>2.304147465437788E-3</v>
      </c>
    </row>
    <row r="42" spans="1:33" ht="34" x14ac:dyDescent="0.2">
      <c r="A42" s="17" t="s">
        <v>2343</v>
      </c>
      <c r="B42" s="12" t="s">
        <v>1015</v>
      </c>
      <c r="C42" s="17">
        <f>COUNTIF(Cars!B:B,B42)</f>
        <v>3</v>
      </c>
      <c r="E42" s="17" t="s">
        <v>2343</v>
      </c>
      <c r="F42" s="12" t="s">
        <v>1622</v>
      </c>
      <c r="G42" s="17">
        <f>COUNTIF('Cars 3'!B:B,F42)</f>
        <v>4</v>
      </c>
      <c r="X42" s="17" t="s">
        <v>2343</v>
      </c>
      <c r="Y42" s="12" t="s">
        <v>1015</v>
      </c>
      <c r="Z42" s="17">
        <f>COUNTIF(Cars!B:B,Y42)</f>
        <v>3</v>
      </c>
      <c r="AA42" s="72">
        <f t="shared" si="0"/>
        <v>2.7372262773722629E-3</v>
      </c>
      <c r="AB42" s="86"/>
      <c r="AD42" s="17" t="s">
        <v>2344</v>
      </c>
      <c r="AE42" s="12" t="s">
        <v>412</v>
      </c>
      <c r="AF42" s="17">
        <f>COUNTIF('Cars 3'!B:B,AE42)</f>
        <v>2</v>
      </c>
      <c r="AG42" s="72">
        <f t="shared" si="1"/>
        <v>2.304147465437788E-3</v>
      </c>
    </row>
    <row r="43" spans="1:33" ht="34" x14ac:dyDescent="0.2">
      <c r="A43" s="17" t="s">
        <v>2343</v>
      </c>
      <c r="B43" s="12" t="s">
        <v>2340</v>
      </c>
      <c r="C43" s="17">
        <f>COUNTIF(Cars!B:B,"*Roger Wheeler*")</f>
        <v>3</v>
      </c>
      <c r="E43" s="17" t="s">
        <v>2343</v>
      </c>
      <c r="F43" s="12" t="s">
        <v>1499</v>
      </c>
      <c r="G43" s="17">
        <f>COUNTIF('Cars 3'!B:B,F43)</f>
        <v>3</v>
      </c>
      <c r="X43" s="17" t="s">
        <v>2343</v>
      </c>
      <c r="Y43" s="12" t="s">
        <v>2340</v>
      </c>
      <c r="Z43" s="17">
        <f>COUNTIF(Cars!B:B,"*Roger Wheeler*")</f>
        <v>3</v>
      </c>
      <c r="AA43" s="72">
        <f t="shared" si="0"/>
        <v>2.7372262773722629E-3</v>
      </c>
      <c r="AB43" s="86"/>
      <c r="AD43" s="17" t="s">
        <v>2343</v>
      </c>
      <c r="AE43" s="12" t="s">
        <v>1885</v>
      </c>
      <c r="AF43" s="17">
        <f>COUNTIF('Cars 3'!B:B,AE43)</f>
        <v>2</v>
      </c>
      <c r="AG43" s="72">
        <f t="shared" si="1"/>
        <v>2.304147465437788E-3</v>
      </c>
    </row>
    <row r="44" spans="1:33" ht="17" x14ac:dyDescent="0.2">
      <c r="A44" s="17" t="s">
        <v>2343</v>
      </c>
      <c r="B44" s="12" t="s">
        <v>275</v>
      </c>
      <c r="C44" s="17">
        <f>COUNTIF(Cars!B:B,B44)</f>
        <v>3</v>
      </c>
      <c r="E44" s="17" t="s">
        <v>2343</v>
      </c>
      <c r="F44" s="12" t="s">
        <v>2186</v>
      </c>
      <c r="G44" s="17">
        <f>COUNTIF('Cars 3'!B:B,F44)</f>
        <v>3</v>
      </c>
      <c r="X44" s="17" t="s">
        <v>2343</v>
      </c>
      <c r="Y44" s="12" t="s">
        <v>275</v>
      </c>
      <c r="Z44" s="17">
        <f>COUNTIF(Cars!B:B,Y44)</f>
        <v>3</v>
      </c>
      <c r="AA44" s="72">
        <f t="shared" si="0"/>
        <v>2.7372262773722629E-3</v>
      </c>
      <c r="AB44" s="86"/>
      <c r="AD44" s="17" t="s">
        <v>2343</v>
      </c>
      <c r="AE44" s="12" t="s">
        <v>307</v>
      </c>
      <c r="AF44" s="17">
        <f>COUNTIF('Cars 3'!B:B,AE44)</f>
        <v>2</v>
      </c>
      <c r="AG44" s="72">
        <f t="shared" si="1"/>
        <v>2.304147465437788E-3</v>
      </c>
    </row>
    <row r="45" spans="1:33" ht="17" x14ac:dyDescent="0.2">
      <c r="A45" s="17" t="s">
        <v>2343</v>
      </c>
      <c r="B45" s="12" t="s">
        <v>1078</v>
      </c>
      <c r="C45" s="17">
        <f>COUNTIF(Cars!B:B,B45)</f>
        <v>2</v>
      </c>
      <c r="E45" s="17" t="s">
        <v>2343</v>
      </c>
      <c r="F45" s="12" t="s">
        <v>1643</v>
      </c>
      <c r="G45" s="17">
        <f>COUNTIF('Cars 3'!B:B,F45)</f>
        <v>3</v>
      </c>
      <c r="X45" s="17" t="s">
        <v>2343</v>
      </c>
      <c r="Y45" s="12" t="s">
        <v>1078</v>
      </c>
      <c r="Z45" s="17">
        <f>COUNTIF(Cars!B:B,Y45)</f>
        <v>2</v>
      </c>
      <c r="AA45" s="72">
        <f t="shared" si="0"/>
        <v>1.8248175182481751E-3</v>
      </c>
      <c r="AB45" s="86"/>
      <c r="AD45" s="17" t="s">
        <v>2343</v>
      </c>
      <c r="AE45" s="12" t="s">
        <v>1417</v>
      </c>
      <c r="AF45" s="17">
        <f>COUNTIF('Cars 3'!B:B,AE45)</f>
        <v>2</v>
      </c>
      <c r="AG45" s="72">
        <f t="shared" si="1"/>
        <v>2.304147465437788E-3</v>
      </c>
    </row>
    <row r="46" spans="1:33" ht="17" x14ac:dyDescent="0.2">
      <c r="A46" s="17" t="s">
        <v>2343</v>
      </c>
      <c r="B46" s="12" t="s">
        <v>267</v>
      </c>
      <c r="C46" s="17">
        <f>COUNTIF(Cars!B:B,B46)</f>
        <v>2</v>
      </c>
      <c r="E46" s="17" t="s">
        <v>2343</v>
      </c>
      <c r="F46" s="12" t="s">
        <v>1431</v>
      </c>
      <c r="G46" s="17">
        <f>COUNTIF('Cars 3'!B:B,F46)</f>
        <v>2</v>
      </c>
      <c r="X46" s="17" t="s">
        <v>2343</v>
      </c>
      <c r="Y46" s="12" t="s">
        <v>267</v>
      </c>
      <c r="Z46" s="17">
        <f>COUNTIF(Cars!B:B,Y46)</f>
        <v>2</v>
      </c>
      <c r="AA46" s="72">
        <f t="shared" si="0"/>
        <v>1.8248175182481751E-3</v>
      </c>
      <c r="AB46" s="86"/>
      <c r="AD46" s="17" t="s">
        <v>2343</v>
      </c>
      <c r="AE46" s="12" t="s">
        <v>1834</v>
      </c>
      <c r="AF46" s="17">
        <f>COUNTIF('Cars 3'!B:B,AE46)</f>
        <v>2</v>
      </c>
      <c r="AG46" s="72">
        <f t="shared" si="1"/>
        <v>2.304147465437788E-3</v>
      </c>
    </row>
    <row r="47" spans="1:33" ht="17" x14ac:dyDescent="0.2">
      <c r="A47" s="17" t="s">
        <v>2343</v>
      </c>
      <c r="B47" s="12" t="s">
        <v>325</v>
      </c>
      <c r="C47" s="17">
        <f>COUNTIF(Cars!B:B,B47)</f>
        <v>2</v>
      </c>
      <c r="E47" s="17" t="s">
        <v>2343</v>
      </c>
      <c r="F47" s="12" t="s">
        <v>1868</v>
      </c>
      <c r="G47" s="17">
        <f>COUNTIF('Cars 3'!B:B,F47)</f>
        <v>3</v>
      </c>
      <c r="X47" s="17" t="s">
        <v>2343</v>
      </c>
      <c r="Y47" s="12" t="s">
        <v>325</v>
      </c>
      <c r="Z47" s="17">
        <f>COUNTIF(Cars!B:B,Y47)</f>
        <v>2</v>
      </c>
      <c r="AA47" s="72">
        <f t="shared" si="0"/>
        <v>1.8248175182481751E-3</v>
      </c>
      <c r="AB47" s="86"/>
      <c r="AD47" s="17" t="s">
        <v>2343</v>
      </c>
      <c r="AE47" s="12" t="s">
        <v>1893</v>
      </c>
      <c r="AF47" s="17">
        <f>COUNTIF('Cars 3'!B:B,AE47)</f>
        <v>2</v>
      </c>
      <c r="AG47" s="72">
        <f t="shared" si="1"/>
        <v>2.304147465437788E-3</v>
      </c>
    </row>
    <row r="48" spans="1:33" ht="51" x14ac:dyDescent="0.2">
      <c r="A48" s="17" t="s">
        <v>2343</v>
      </c>
      <c r="B48" s="12" t="s">
        <v>1249</v>
      </c>
      <c r="C48" s="17">
        <f>COUNTIF(Cars!B:B,B48)</f>
        <v>2</v>
      </c>
      <c r="E48" s="17" t="s">
        <v>2343</v>
      </c>
      <c r="F48" s="12" t="s">
        <v>1885</v>
      </c>
      <c r="G48" s="17">
        <f>COUNTIF('Cars 3'!B:B,F48)</f>
        <v>2</v>
      </c>
      <c r="X48" s="17" t="s">
        <v>2343</v>
      </c>
      <c r="Y48" s="12" t="s">
        <v>1249</v>
      </c>
      <c r="Z48" s="17">
        <f>COUNTIF(Cars!B:B,Y48)</f>
        <v>2</v>
      </c>
      <c r="AA48" s="72">
        <f t="shared" si="0"/>
        <v>1.8248175182481751E-3</v>
      </c>
      <c r="AB48" s="86"/>
      <c r="AD48" s="17" t="s">
        <v>2343</v>
      </c>
      <c r="AE48" s="12" t="s">
        <v>299</v>
      </c>
      <c r="AF48" s="17">
        <f>COUNTIF('Cars 3'!B:B,AE48)</f>
        <v>2</v>
      </c>
      <c r="AG48" s="72">
        <f t="shared" si="1"/>
        <v>2.304147465437788E-3</v>
      </c>
    </row>
    <row r="49" spans="1:33" ht="34" x14ac:dyDescent="0.2">
      <c r="A49" s="17" t="s">
        <v>2343</v>
      </c>
      <c r="B49" s="12" t="s">
        <v>525</v>
      </c>
      <c r="C49" s="17">
        <f>COUNTIF(Cars!B:B,B49)</f>
        <v>2</v>
      </c>
      <c r="E49" s="17" t="s">
        <v>2343</v>
      </c>
      <c r="F49" s="12" t="s">
        <v>307</v>
      </c>
      <c r="G49" s="17">
        <f>COUNTIF('Cars 3'!B:B,F49)</f>
        <v>2</v>
      </c>
      <c r="X49" s="17" t="s">
        <v>2343</v>
      </c>
      <c r="Y49" s="12" t="s">
        <v>525</v>
      </c>
      <c r="Z49" s="17">
        <f>COUNTIF(Cars!B:B,Y49)</f>
        <v>2</v>
      </c>
      <c r="AA49" s="72">
        <f t="shared" si="0"/>
        <v>1.8248175182481751E-3</v>
      </c>
      <c r="AB49" s="86"/>
      <c r="AD49" s="17" t="s">
        <v>2343</v>
      </c>
      <c r="AE49" s="12" t="s">
        <v>2372</v>
      </c>
      <c r="AF49" s="17">
        <f>COUNTIF('Cars 3'!B:B,AE49)</f>
        <v>2</v>
      </c>
      <c r="AG49" s="72">
        <f t="shared" si="1"/>
        <v>2.304147465437788E-3</v>
      </c>
    </row>
    <row r="50" spans="1:33" ht="34" x14ac:dyDescent="0.2">
      <c r="A50" s="17" t="s">
        <v>2343</v>
      </c>
      <c r="B50" s="12" t="s">
        <v>1101</v>
      </c>
      <c r="C50" s="17">
        <f>COUNTIF(Cars!B:B,B50)</f>
        <v>2</v>
      </c>
      <c r="E50" s="17" t="s">
        <v>2343</v>
      </c>
      <c r="F50" s="12" t="s">
        <v>1417</v>
      </c>
      <c r="G50" s="17">
        <f>COUNTIF('Cars 3'!B:B,F50)</f>
        <v>2</v>
      </c>
      <c r="X50" s="17" t="s">
        <v>2343</v>
      </c>
      <c r="Y50" s="12" t="s">
        <v>1101</v>
      </c>
      <c r="Z50" s="17">
        <f>COUNTIF(Cars!B:B,Y50)</f>
        <v>2</v>
      </c>
      <c r="AA50" s="72">
        <f t="shared" si="0"/>
        <v>1.8248175182481751E-3</v>
      </c>
      <c r="AB50" s="86"/>
      <c r="AD50" s="17" t="s">
        <v>2343</v>
      </c>
      <c r="AE50" s="12" t="s">
        <v>1434</v>
      </c>
      <c r="AF50" s="17">
        <f>COUNTIF('Cars 3'!B:B,AE50)</f>
        <v>2</v>
      </c>
      <c r="AG50" s="72">
        <f t="shared" si="1"/>
        <v>2.304147465437788E-3</v>
      </c>
    </row>
    <row r="51" spans="1:33" ht="34" x14ac:dyDescent="0.2">
      <c r="A51" s="17" t="s">
        <v>2343</v>
      </c>
      <c r="B51" s="12" t="s">
        <v>273</v>
      </c>
      <c r="C51" s="17">
        <f>COUNTIF(Cars!B:B,B51)</f>
        <v>2</v>
      </c>
      <c r="E51" s="17" t="s">
        <v>2343</v>
      </c>
      <c r="F51" s="12" t="s">
        <v>1834</v>
      </c>
      <c r="G51" s="17">
        <f>COUNTIF('Cars 3'!B:B,F51)</f>
        <v>2</v>
      </c>
      <c r="X51" s="17" t="s">
        <v>2343</v>
      </c>
      <c r="Y51" s="12" t="s">
        <v>273</v>
      </c>
      <c r="Z51" s="17">
        <f>COUNTIF(Cars!B:B,Y51)</f>
        <v>2</v>
      </c>
      <c r="AA51" s="72">
        <f t="shared" si="0"/>
        <v>1.8248175182481751E-3</v>
      </c>
      <c r="AB51" s="86"/>
      <c r="AD51" s="17" t="s">
        <v>2343</v>
      </c>
      <c r="AE51" s="12" t="s">
        <v>66</v>
      </c>
      <c r="AF51" s="17">
        <f>COUNTIF('Cars 3'!B:B,AE51)</f>
        <v>1</v>
      </c>
      <c r="AG51" s="72">
        <f t="shared" si="1"/>
        <v>1.152073732718894E-3</v>
      </c>
    </row>
    <row r="52" spans="1:33" ht="17" x14ac:dyDescent="0.2">
      <c r="A52" s="17" t="s">
        <v>2343</v>
      </c>
      <c r="B52" s="12" t="s">
        <v>191</v>
      </c>
      <c r="C52" s="17">
        <f>COUNTIF(Cars!B:B,B52)</f>
        <v>1</v>
      </c>
      <c r="E52" s="17" t="s">
        <v>2343</v>
      </c>
      <c r="F52" s="12" t="s">
        <v>1893</v>
      </c>
      <c r="G52" s="17">
        <f>COUNTIF('Cars 3'!B:B,F52)</f>
        <v>2</v>
      </c>
      <c r="X52" s="17" t="s">
        <v>2343</v>
      </c>
      <c r="Y52" s="12" t="s">
        <v>191</v>
      </c>
      <c r="Z52" s="17">
        <f>COUNTIF(Cars!B:B,Y52)</f>
        <v>1</v>
      </c>
      <c r="AA52" s="72">
        <f t="shared" si="0"/>
        <v>9.1240875912408756E-4</v>
      </c>
      <c r="AB52" s="86"/>
      <c r="AD52" s="17" t="s">
        <v>2343</v>
      </c>
      <c r="AE52" s="12" t="s">
        <v>1860</v>
      </c>
      <c r="AF52" s="17">
        <f>COUNTIF('Cars 3'!B:B,AE52)</f>
        <v>1</v>
      </c>
      <c r="AG52" s="72">
        <f t="shared" si="1"/>
        <v>1.152073732718894E-3</v>
      </c>
    </row>
    <row r="53" spans="1:33" ht="34" x14ac:dyDescent="0.2">
      <c r="A53" s="17" t="s">
        <v>2343</v>
      </c>
      <c r="B53" s="12" t="s">
        <v>1052</v>
      </c>
      <c r="C53" s="17">
        <f>COUNTIF(Cars!B:B,B53)</f>
        <v>1</v>
      </c>
      <c r="E53" s="17" t="s">
        <v>2343</v>
      </c>
      <c r="F53" s="12" t="s">
        <v>299</v>
      </c>
      <c r="G53" s="17">
        <f>COUNTIF('Cars 3'!B:B,F53)</f>
        <v>2</v>
      </c>
      <c r="X53" s="17" t="s">
        <v>2343</v>
      </c>
      <c r="Y53" s="12" t="s">
        <v>1052</v>
      </c>
      <c r="Z53" s="17">
        <f>COUNTIF(Cars!B:B,Y53)</f>
        <v>1</v>
      </c>
      <c r="AA53" s="72">
        <f t="shared" si="0"/>
        <v>9.1240875912408756E-4</v>
      </c>
      <c r="AB53" s="86"/>
      <c r="AD53" s="17" t="s">
        <v>2343</v>
      </c>
      <c r="AE53" s="12" t="s">
        <v>1300</v>
      </c>
      <c r="AF53" s="17">
        <f>COUNTIF('Cars 3'!B:B,AE53)</f>
        <v>1</v>
      </c>
      <c r="AG53" s="72">
        <f t="shared" si="1"/>
        <v>1.152073732718894E-3</v>
      </c>
    </row>
    <row r="54" spans="1:33" ht="17" x14ac:dyDescent="0.2">
      <c r="A54" s="17" t="s">
        <v>2343</v>
      </c>
      <c r="B54" s="12" t="s">
        <v>1176</v>
      </c>
      <c r="C54" s="17">
        <f>COUNTIF(Cars!B:B,B54)</f>
        <v>1</v>
      </c>
      <c r="E54" s="17" t="s">
        <v>2343</v>
      </c>
      <c r="F54" s="12" t="s">
        <v>2372</v>
      </c>
      <c r="G54" s="17">
        <f>COUNTIF('Cars 3'!B:B,F54)</f>
        <v>2</v>
      </c>
      <c r="X54" s="17" t="s">
        <v>2344</v>
      </c>
      <c r="Y54" s="12" t="s">
        <v>607</v>
      </c>
      <c r="Z54" s="17">
        <f>COUNTIF(Cars!B:B,Y54)</f>
        <v>1</v>
      </c>
      <c r="AA54" s="72">
        <f t="shared" si="0"/>
        <v>9.1240875912408756E-4</v>
      </c>
      <c r="AB54" s="86"/>
      <c r="AD54" s="17" t="s">
        <v>2343</v>
      </c>
      <c r="AE54" s="12" t="s">
        <v>1624</v>
      </c>
      <c r="AF54" s="17">
        <f>COUNTIF('Cars 3'!B:B,AE54)</f>
        <v>1</v>
      </c>
      <c r="AG54" s="72">
        <f t="shared" si="1"/>
        <v>1.152073732718894E-3</v>
      </c>
    </row>
    <row r="55" spans="1:33" ht="17" x14ac:dyDescent="0.2">
      <c r="A55" s="17" t="s">
        <v>2343</v>
      </c>
      <c r="B55" s="12" t="s">
        <v>18</v>
      </c>
      <c r="C55" s="17">
        <f>COUNTIF(Cars!B:B,B55)</f>
        <v>1</v>
      </c>
      <c r="E55" s="17" t="s">
        <v>2343</v>
      </c>
      <c r="F55" s="12" t="s">
        <v>1434</v>
      </c>
      <c r="G55" s="17">
        <f>COUNTIF('Cars 3'!B:B,F55)</f>
        <v>2</v>
      </c>
      <c r="X55" s="17" t="s">
        <v>2343</v>
      </c>
      <c r="Y55" s="12" t="s">
        <v>1176</v>
      </c>
      <c r="Z55" s="17">
        <f>COUNTIF(Cars!B:B,Y55)</f>
        <v>1</v>
      </c>
      <c r="AA55" s="72">
        <f t="shared" si="0"/>
        <v>9.1240875912408756E-4</v>
      </c>
      <c r="AB55" s="86"/>
      <c r="AD55" s="17" t="s">
        <v>2345</v>
      </c>
      <c r="AE55" s="12" t="s">
        <v>1898</v>
      </c>
      <c r="AF55" s="17">
        <f>COUNTIF('Cars 3'!B:B,AE55)</f>
        <v>1</v>
      </c>
      <c r="AG55" s="72">
        <f t="shared" si="1"/>
        <v>1.152073732718894E-3</v>
      </c>
    </row>
    <row r="56" spans="1:33" ht="34" x14ac:dyDescent="0.2">
      <c r="A56" s="17" t="s">
        <v>2343</v>
      </c>
      <c r="B56" s="12" t="s">
        <v>149</v>
      </c>
      <c r="C56" s="17">
        <f>COUNTIF(Cars!B:B,B56)</f>
        <v>1</v>
      </c>
      <c r="E56" s="17" t="s">
        <v>2343</v>
      </c>
      <c r="F56" s="12" t="s">
        <v>66</v>
      </c>
      <c r="G56" s="17">
        <f>COUNTIF('Cars 3'!B:B,F56)</f>
        <v>1</v>
      </c>
      <c r="X56" s="17" t="s">
        <v>2343</v>
      </c>
      <c r="Y56" s="12" t="s">
        <v>18</v>
      </c>
      <c r="Z56" s="17">
        <f>COUNTIF(Cars!B:B,Y56)</f>
        <v>1</v>
      </c>
      <c r="AA56" s="72">
        <f t="shared" si="0"/>
        <v>9.1240875912408756E-4</v>
      </c>
      <c r="AB56" s="86"/>
      <c r="AD56" s="17" t="s">
        <v>2343</v>
      </c>
      <c r="AE56" s="12" t="s">
        <v>1439</v>
      </c>
      <c r="AF56" s="17">
        <f>COUNTIF('Cars 3'!B:B,AE56)</f>
        <v>1</v>
      </c>
      <c r="AG56" s="72">
        <f t="shared" si="1"/>
        <v>1.152073732718894E-3</v>
      </c>
    </row>
    <row r="57" spans="1:33" ht="34" x14ac:dyDescent="0.2">
      <c r="A57" s="17" t="s">
        <v>2343</v>
      </c>
      <c r="B57" s="12" t="s">
        <v>1135</v>
      </c>
      <c r="C57" s="17">
        <f>COUNTIF(Cars!B:B,B57)</f>
        <v>5</v>
      </c>
      <c r="E57" s="17" t="s">
        <v>2343</v>
      </c>
      <c r="F57" s="12" t="s">
        <v>1860</v>
      </c>
      <c r="G57" s="17">
        <f>COUNTIF('Cars 3'!B:B,F57)</f>
        <v>1</v>
      </c>
      <c r="X57" s="17" t="s">
        <v>2343</v>
      </c>
      <c r="Y57" s="12" t="s">
        <v>149</v>
      </c>
      <c r="Z57" s="17">
        <f>COUNTIF(Cars!B:B,Y57)</f>
        <v>1</v>
      </c>
      <c r="AA57" s="72">
        <f t="shared" si="0"/>
        <v>9.1240875912408756E-4</v>
      </c>
      <c r="AB57" s="86"/>
      <c r="AD57" s="17" t="s">
        <v>2345</v>
      </c>
      <c r="AE57" s="12" t="s">
        <v>1329</v>
      </c>
      <c r="AF57" s="17">
        <f>COUNTIF('Cars 3'!B:B,AE57)</f>
        <v>1</v>
      </c>
      <c r="AG57" s="72">
        <f t="shared" si="1"/>
        <v>1.152073732718894E-3</v>
      </c>
    </row>
    <row r="58" spans="1:33" ht="34" x14ac:dyDescent="0.2">
      <c r="A58" s="17" t="s">
        <v>2343</v>
      </c>
      <c r="B58" s="12" t="s">
        <v>70</v>
      </c>
      <c r="C58" s="17">
        <f>COUNTIF(Cars!B:B,B58)</f>
        <v>1</v>
      </c>
      <c r="E58" s="17" t="s">
        <v>2343</v>
      </c>
      <c r="F58" s="12" t="s">
        <v>1300</v>
      </c>
      <c r="G58" s="17">
        <f>COUNTIF('Cars 3'!B:B,F58)</f>
        <v>1</v>
      </c>
      <c r="X58" s="17" t="s">
        <v>2343</v>
      </c>
      <c r="Y58" s="12" t="s">
        <v>70</v>
      </c>
      <c r="Z58" s="17">
        <f>COUNTIF(Cars!B:B,Y58)</f>
        <v>1</v>
      </c>
      <c r="AA58" s="72">
        <f t="shared" si="0"/>
        <v>9.1240875912408756E-4</v>
      </c>
      <c r="AB58" s="86"/>
      <c r="AD58" s="17" t="s">
        <v>2343</v>
      </c>
      <c r="AE58" s="12" t="s">
        <v>1877</v>
      </c>
      <c r="AF58" s="17">
        <f>COUNTIF('Cars 3'!B:B,AE58)</f>
        <v>1</v>
      </c>
      <c r="AG58" s="72">
        <f t="shared" si="1"/>
        <v>1.152073732718894E-3</v>
      </c>
    </row>
    <row r="59" spans="1:33" ht="34" x14ac:dyDescent="0.2">
      <c r="A59" s="17" t="s">
        <v>2343</v>
      </c>
      <c r="B59" s="12" t="s">
        <v>332</v>
      </c>
      <c r="C59" s="17">
        <f>COUNTIF(Cars!B:B,B59)</f>
        <v>1</v>
      </c>
      <c r="E59" s="17" t="s">
        <v>2343</v>
      </c>
      <c r="F59" s="12" t="s">
        <v>1624</v>
      </c>
      <c r="G59" s="17">
        <f>COUNTIF('Cars 3'!B:B,F59)</f>
        <v>1</v>
      </c>
      <c r="X59" s="17" t="s">
        <v>2343</v>
      </c>
      <c r="Y59" s="12" t="s">
        <v>332</v>
      </c>
      <c r="Z59" s="17">
        <f>COUNTIF(Cars!B:B,Y59)</f>
        <v>1</v>
      </c>
      <c r="AA59" s="72">
        <f t="shared" si="0"/>
        <v>9.1240875912408756E-4</v>
      </c>
      <c r="AB59" s="86"/>
      <c r="AD59" s="17" t="s">
        <v>2344</v>
      </c>
      <c r="AE59" s="12" t="s">
        <v>1875</v>
      </c>
      <c r="AF59" s="17">
        <f>COUNTIF('Cars 3'!B:B,AE59)</f>
        <v>1</v>
      </c>
      <c r="AG59" s="72">
        <f t="shared" si="1"/>
        <v>1.152073732718894E-3</v>
      </c>
    </row>
    <row r="60" spans="1:33" ht="34" x14ac:dyDescent="0.2">
      <c r="A60" s="17" t="s">
        <v>2343</v>
      </c>
      <c r="B60" s="12" t="s">
        <v>213</v>
      </c>
      <c r="C60" s="17">
        <f>COUNTIF(Cars!B:B,B60)</f>
        <v>1</v>
      </c>
      <c r="E60" s="17" t="s">
        <v>2343</v>
      </c>
      <c r="F60" s="12" t="s">
        <v>1439</v>
      </c>
      <c r="G60" s="17">
        <f>COUNTIF('Cars 3'!B:B,F60)</f>
        <v>1</v>
      </c>
      <c r="X60" s="17" t="s">
        <v>2344</v>
      </c>
      <c r="Y60" s="12" t="s">
        <v>324</v>
      </c>
      <c r="Z60" s="17">
        <f>COUNTIF(Cars!B:B,Y60)</f>
        <v>1</v>
      </c>
      <c r="AA60" s="72">
        <f t="shared" si="0"/>
        <v>9.1240875912408756E-4</v>
      </c>
      <c r="AB60" s="86"/>
      <c r="AD60" s="17" t="s">
        <v>2343</v>
      </c>
      <c r="AE60" s="12" t="s">
        <v>2363</v>
      </c>
      <c r="AF60" s="17">
        <f>COUNTIF('Cars 3'!B:B,AE60)</f>
        <v>1</v>
      </c>
      <c r="AG60" s="72">
        <f t="shared" si="1"/>
        <v>1.152073732718894E-3</v>
      </c>
    </row>
    <row r="61" spans="1:33" ht="34" x14ac:dyDescent="0.2">
      <c r="A61" s="17" t="s">
        <v>2343</v>
      </c>
      <c r="B61" s="12" t="s">
        <v>327</v>
      </c>
      <c r="C61" s="17">
        <f>COUNTIF(Cars!B:B,B61)</f>
        <v>1</v>
      </c>
      <c r="E61" s="17" t="s">
        <v>2343</v>
      </c>
      <c r="F61" s="12" t="s">
        <v>1877</v>
      </c>
      <c r="G61" s="17">
        <f>COUNTIF('Cars 3'!B:B,F61)</f>
        <v>1</v>
      </c>
      <c r="X61" s="17" t="s">
        <v>2343</v>
      </c>
      <c r="Y61" s="12" t="s">
        <v>213</v>
      </c>
      <c r="Z61" s="17">
        <f>COUNTIF(Cars!B:B,Y61)</f>
        <v>1</v>
      </c>
      <c r="AA61" s="72">
        <f t="shared" si="0"/>
        <v>9.1240875912408756E-4</v>
      </c>
      <c r="AB61" s="86"/>
      <c r="AD61" s="17" t="s">
        <v>2343</v>
      </c>
      <c r="AE61" s="12" t="s">
        <v>1888</v>
      </c>
      <c r="AF61" s="17">
        <f>COUNTIF('Cars 3'!B:B,AE61)</f>
        <v>1</v>
      </c>
      <c r="AG61" s="72">
        <f t="shared" si="1"/>
        <v>1.152073732718894E-3</v>
      </c>
    </row>
    <row r="62" spans="1:33" ht="17" x14ac:dyDescent="0.2">
      <c r="A62" s="17" t="s">
        <v>2343</v>
      </c>
      <c r="B62" s="12" t="s">
        <v>286</v>
      </c>
      <c r="C62" s="17">
        <f>COUNTIF(Cars!B:B,B62)</f>
        <v>1</v>
      </c>
      <c r="E62" s="17" t="s">
        <v>2343</v>
      </c>
      <c r="F62" s="12" t="s">
        <v>2363</v>
      </c>
      <c r="G62" s="17">
        <f>COUNTIF('Cars 3'!B:B,F62)</f>
        <v>1</v>
      </c>
      <c r="X62" s="17" t="s">
        <v>2343</v>
      </c>
      <c r="Y62" s="12" t="s">
        <v>327</v>
      </c>
      <c r="Z62" s="17">
        <f>COUNTIF(Cars!B:B,Y62)</f>
        <v>1</v>
      </c>
      <c r="AA62" s="72">
        <f t="shared" si="0"/>
        <v>9.1240875912408756E-4</v>
      </c>
      <c r="AB62" s="86"/>
      <c r="AD62" s="17" t="s">
        <v>2344</v>
      </c>
      <c r="AE62" s="12" t="s">
        <v>2014</v>
      </c>
      <c r="AF62" s="17">
        <f>COUNTIF('Cars 3'!B:B,AE62)</f>
        <v>1</v>
      </c>
      <c r="AG62" s="72">
        <f t="shared" si="1"/>
        <v>1.152073732718894E-3</v>
      </c>
    </row>
    <row r="63" spans="1:33" ht="51" x14ac:dyDescent="0.2">
      <c r="A63" s="17" t="s">
        <v>2343</v>
      </c>
      <c r="B63" s="12" t="s">
        <v>125</v>
      </c>
      <c r="C63" s="17">
        <f>COUNTIF(Cars!B:B,B63)</f>
        <v>1</v>
      </c>
      <c r="E63" s="17" t="s">
        <v>2343</v>
      </c>
      <c r="F63" s="12" t="s">
        <v>1888</v>
      </c>
      <c r="G63" s="17">
        <f>COUNTIF('Cars 3'!B:B,F63)</f>
        <v>1</v>
      </c>
      <c r="X63" s="17" t="s">
        <v>2343</v>
      </c>
      <c r="Y63" s="12" t="s">
        <v>286</v>
      </c>
      <c r="Z63" s="17">
        <f>COUNTIF(Cars!B:B,Y63)</f>
        <v>1</v>
      </c>
      <c r="AA63" s="72">
        <f t="shared" si="0"/>
        <v>9.1240875912408756E-4</v>
      </c>
      <c r="AB63" s="86"/>
      <c r="AD63" s="17" t="s">
        <v>2344</v>
      </c>
      <c r="AE63" s="12" t="s">
        <v>1302</v>
      </c>
      <c r="AF63" s="17">
        <f>COUNTIF('Cars 3'!B:B,AE63)</f>
        <v>1</v>
      </c>
      <c r="AG63" s="72">
        <f t="shared" si="1"/>
        <v>1.152073732718894E-3</v>
      </c>
    </row>
    <row r="64" spans="1:33" ht="34" x14ac:dyDescent="0.2">
      <c r="A64" s="17" t="s">
        <v>2343</v>
      </c>
      <c r="B64" s="12" t="s">
        <v>322</v>
      </c>
      <c r="C64" s="17">
        <f>COUNTIF(Cars!B:B,B64)</f>
        <v>1</v>
      </c>
      <c r="E64" s="17" t="s">
        <v>2343</v>
      </c>
      <c r="F64" s="12" t="s">
        <v>1462</v>
      </c>
      <c r="G64" s="17">
        <f>COUNTIF('Cars 3'!B:B,F64)</f>
        <v>1</v>
      </c>
      <c r="X64" s="17" t="s">
        <v>2344</v>
      </c>
      <c r="Y64" s="12" t="s">
        <v>993</v>
      </c>
      <c r="Z64" s="17">
        <f>COUNTIF(Cars!B:B,Y64)</f>
        <v>1</v>
      </c>
      <c r="AA64" s="72">
        <f t="shared" si="0"/>
        <v>9.1240875912408756E-4</v>
      </c>
      <c r="AB64" s="86"/>
      <c r="AD64" s="17" t="s">
        <v>2343</v>
      </c>
      <c r="AE64" s="12" t="s">
        <v>1462</v>
      </c>
      <c r="AF64" s="17">
        <f>COUNTIF('Cars 3'!B:B,AE64)</f>
        <v>1</v>
      </c>
      <c r="AG64" s="72">
        <f t="shared" si="1"/>
        <v>1.152073732718894E-3</v>
      </c>
    </row>
    <row r="65" spans="1:33" ht="51" x14ac:dyDescent="0.2">
      <c r="A65" s="17" t="s">
        <v>2343</v>
      </c>
      <c r="B65" s="12" t="s">
        <v>924</v>
      </c>
      <c r="C65" s="17">
        <f>COUNTIF(Cars!B:B,B65)</f>
        <v>1</v>
      </c>
      <c r="E65" s="17" t="s">
        <v>2343</v>
      </c>
      <c r="F65" s="12" t="s">
        <v>2190</v>
      </c>
      <c r="G65" s="17">
        <f>COUNTIF('Cars 3'!B:B,F65)</f>
        <v>1</v>
      </c>
      <c r="X65" s="17" t="s">
        <v>2343</v>
      </c>
      <c r="Y65" s="12" t="s">
        <v>125</v>
      </c>
      <c r="Z65" s="17">
        <f>COUNTIF(Cars!B:B,Y65)</f>
        <v>1</v>
      </c>
      <c r="AA65" s="72">
        <f t="shared" si="0"/>
        <v>9.1240875912408756E-4</v>
      </c>
      <c r="AB65" s="86"/>
      <c r="AD65" s="17" t="s">
        <v>2344</v>
      </c>
      <c r="AE65" s="12" t="s">
        <v>1862</v>
      </c>
      <c r="AF65" s="17">
        <f>COUNTIF('Cars 3'!B:B,AE65)</f>
        <v>1</v>
      </c>
      <c r="AG65" s="72">
        <f t="shared" si="1"/>
        <v>1.152073732718894E-3</v>
      </c>
    </row>
    <row r="66" spans="1:33" ht="34" x14ac:dyDescent="0.2">
      <c r="A66" s="17" t="s">
        <v>2343</v>
      </c>
      <c r="B66" s="12" t="s">
        <v>119</v>
      </c>
      <c r="C66" s="17">
        <f>COUNTIF(Cars!B:B,B66)</f>
        <v>1</v>
      </c>
      <c r="E66" s="17" t="s">
        <v>2343</v>
      </c>
      <c r="F66" s="12" t="s">
        <v>2192</v>
      </c>
      <c r="G66" s="17">
        <f>COUNTIF('Cars 3'!B:B,F66)</f>
        <v>1</v>
      </c>
      <c r="X66" s="17" t="s">
        <v>2343</v>
      </c>
      <c r="Y66" s="12" t="s">
        <v>322</v>
      </c>
      <c r="Z66" s="17">
        <f>COUNTIF(Cars!B:B,Y66)</f>
        <v>1</v>
      </c>
      <c r="AA66" s="72">
        <f t="shared" si="0"/>
        <v>9.1240875912408756E-4</v>
      </c>
      <c r="AB66" s="86"/>
      <c r="AD66" s="17" t="s">
        <v>2343</v>
      </c>
      <c r="AE66" s="12" t="s">
        <v>2190</v>
      </c>
      <c r="AF66" s="17">
        <f>COUNTIF('Cars 3'!B:B,AE66)</f>
        <v>1</v>
      </c>
      <c r="AG66" s="72">
        <f t="shared" si="1"/>
        <v>1.152073732718894E-3</v>
      </c>
    </row>
    <row r="67" spans="1:33" ht="17" x14ac:dyDescent="0.2">
      <c r="A67" s="17" t="s">
        <v>2343</v>
      </c>
      <c r="B67" s="12" t="s">
        <v>211</v>
      </c>
      <c r="C67" s="17">
        <f>COUNTIF(Cars!B:B,B67)</f>
        <v>1</v>
      </c>
      <c r="E67" s="17" t="s">
        <v>2343</v>
      </c>
      <c r="F67" s="12" t="s">
        <v>2139</v>
      </c>
      <c r="G67" s="17">
        <f>COUNTIF('Cars 3'!B:B,F67)</f>
        <v>1</v>
      </c>
      <c r="X67" s="17" t="s">
        <v>2343</v>
      </c>
      <c r="Y67" s="12" t="s">
        <v>924</v>
      </c>
      <c r="Z67" s="17">
        <f>COUNTIF(Cars!B:B,Y67)</f>
        <v>1</v>
      </c>
      <c r="AA67" s="72">
        <f t="shared" si="0"/>
        <v>9.1240875912408756E-4</v>
      </c>
      <c r="AB67" s="86"/>
      <c r="AD67" s="17" t="s">
        <v>2343</v>
      </c>
      <c r="AE67" s="12" t="s">
        <v>2192</v>
      </c>
      <c r="AF67" s="17">
        <f>COUNTIF('Cars 3'!B:B,AE67)</f>
        <v>1</v>
      </c>
      <c r="AG67" s="72">
        <f t="shared" si="1"/>
        <v>1.152073732718894E-3</v>
      </c>
    </row>
    <row r="68" spans="1:33" ht="51" x14ac:dyDescent="0.2">
      <c r="A68" s="17" t="s">
        <v>2343</v>
      </c>
      <c r="B68" s="12" t="s">
        <v>2342</v>
      </c>
      <c r="C68" s="17">
        <f>COUNTIF(Cars!B:B,B68)</f>
        <v>1</v>
      </c>
      <c r="E68" s="17" t="s">
        <v>2343</v>
      </c>
      <c r="F68" s="12" t="s">
        <v>2141</v>
      </c>
      <c r="G68" s="17">
        <f>COUNTIF('Cars 3'!B:B,F68)</f>
        <v>1</v>
      </c>
      <c r="X68" s="17" t="s">
        <v>2343</v>
      </c>
      <c r="Y68" s="12" t="s">
        <v>119</v>
      </c>
      <c r="Z68" s="17">
        <f>COUNTIF(Cars!B:B,Y68)</f>
        <v>1</v>
      </c>
      <c r="AA68" s="72">
        <f t="shared" ref="AA68:AA73" si="2">Z68/Z$74</f>
        <v>9.1240875912408756E-4</v>
      </c>
      <c r="AB68" s="86"/>
      <c r="AD68" s="17" t="s">
        <v>2343</v>
      </c>
      <c r="AE68" s="12" t="s">
        <v>2139</v>
      </c>
      <c r="AF68" s="17">
        <f>COUNTIF('Cars 3'!B:B,AE68)</f>
        <v>1</v>
      </c>
      <c r="AG68" s="72">
        <f t="shared" ref="AG68:AG75" si="3">AF68/AF$76</f>
        <v>1.152073732718894E-3</v>
      </c>
    </row>
    <row r="69" spans="1:33" ht="34" x14ac:dyDescent="0.2">
      <c r="A69" s="17" t="s">
        <v>2343</v>
      </c>
      <c r="B69" s="12" t="s">
        <v>1099</v>
      </c>
      <c r="C69" s="17">
        <f>COUNTIF(Cars!B:B,B69)</f>
        <v>1</v>
      </c>
      <c r="E69" s="17" t="s">
        <v>2343</v>
      </c>
      <c r="F69" s="12" t="s">
        <v>1318</v>
      </c>
      <c r="G69" s="17">
        <f>COUNTIF('Cars 3'!B:B,F69)</f>
        <v>1</v>
      </c>
      <c r="X69" s="17" t="s">
        <v>2345</v>
      </c>
      <c r="Y69" s="12" t="s">
        <v>1232</v>
      </c>
      <c r="Z69" s="17">
        <f>COUNTIF(Cars!B:B,Y69)</f>
        <v>1</v>
      </c>
      <c r="AA69" s="72">
        <f t="shared" si="2"/>
        <v>9.1240875912408756E-4</v>
      </c>
      <c r="AB69" s="86"/>
      <c r="AD69" s="17" t="s">
        <v>2343</v>
      </c>
      <c r="AE69" s="12" t="s">
        <v>2141</v>
      </c>
      <c r="AF69" s="17">
        <f>COUNTIF('Cars 3'!B:B,AE69)</f>
        <v>1</v>
      </c>
      <c r="AG69" s="72">
        <f t="shared" si="3"/>
        <v>1.152073732718894E-3</v>
      </c>
    </row>
    <row r="70" spans="1:33" ht="51" x14ac:dyDescent="0.2">
      <c r="A70" s="17" t="s">
        <v>2343</v>
      </c>
      <c r="B70" s="12" t="s">
        <v>329</v>
      </c>
      <c r="C70" s="17">
        <f>COUNTIF(Cars!B:B,B70)</f>
        <v>1</v>
      </c>
      <c r="E70" s="17" t="s">
        <v>2343</v>
      </c>
      <c r="F70" s="12" t="s">
        <v>1630</v>
      </c>
      <c r="G70" s="17">
        <f>COUNTIF('Cars 3'!B:B,F70)</f>
        <v>1</v>
      </c>
      <c r="X70" s="17" t="s">
        <v>2343</v>
      </c>
      <c r="Y70" s="12" t="s">
        <v>211</v>
      </c>
      <c r="Z70" s="17">
        <f>COUNTIF(Cars!B:B,Y70)</f>
        <v>1</v>
      </c>
      <c r="AA70" s="72">
        <f t="shared" si="2"/>
        <v>9.1240875912408756E-4</v>
      </c>
      <c r="AB70" s="86"/>
      <c r="AD70" s="17" t="s">
        <v>2343</v>
      </c>
      <c r="AE70" s="12" t="s">
        <v>1318</v>
      </c>
      <c r="AF70" s="17">
        <f>COUNTIF('Cars 3'!B:B,AE70)</f>
        <v>1</v>
      </c>
      <c r="AG70" s="72">
        <f t="shared" si="3"/>
        <v>1.152073732718894E-3</v>
      </c>
    </row>
    <row r="71" spans="1:33" ht="34" x14ac:dyDescent="0.2">
      <c r="A71" s="17" t="s">
        <v>2345</v>
      </c>
      <c r="B71" s="12" t="s">
        <v>387</v>
      </c>
      <c r="C71" s="17">
        <f>COUNTIF(Cars!B:B,B71)</f>
        <v>9</v>
      </c>
      <c r="E71" s="17" t="s">
        <v>2343</v>
      </c>
      <c r="F71" s="12" t="s">
        <v>1872</v>
      </c>
      <c r="G71" s="17">
        <f>COUNTIF('Cars 3'!B:B,F71)</f>
        <v>1</v>
      </c>
      <c r="X71" s="17" t="s">
        <v>2343</v>
      </c>
      <c r="Y71" s="12" t="s">
        <v>2342</v>
      </c>
      <c r="Z71" s="17">
        <f>COUNTIF(Cars!B:B,Y71)</f>
        <v>1</v>
      </c>
      <c r="AA71" s="72">
        <f t="shared" si="2"/>
        <v>9.1240875912408756E-4</v>
      </c>
      <c r="AB71" s="86"/>
      <c r="AD71" s="17" t="s">
        <v>2343</v>
      </c>
      <c r="AE71" s="12" t="s">
        <v>1630</v>
      </c>
      <c r="AF71" s="17">
        <f>COUNTIF('Cars 3'!B:B,AE71)</f>
        <v>1</v>
      </c>
      <c r="AG71" s="72">
        <f t="shared" si="3"/>
        <v>1.152073732718894E-3</v>
      </c>
    </row>
    <row r="72" spans="1:33" ht="34" x14ac:dyDescent="0.2">
      <c r="A72" s="17" t="s">
        <v>2345</v>
      </c>
      <c r="B72" s="12" t="s">
        <v>54</v>
      </c>
      <c r="C72" s="17">
        <f>COUNTIF(Cars!B:B,B72)</f>
        <v>5</v>
      </c>
      <c r="E72" s="17" t="s">
        <v>2343</v>
      </c>
      <c r="F72" s="12" t="s">
        <v>1865</v>
      </c>
      <c r="G72" s="17">
        <f>COUNTIF('Cars 3'!B:B,F72)</f>
        <v>1</v>
      </c>
      <c r="X72" s="17" t="s">
        <v>2343</v>
      </c>
      <c r="Y72" s="12" t="s">
        <v>1099</v>
      </c>
      <c r="Z72" s="17">
        <f>COUNTIF(Cars!B:B,Y72)</f>
        <v>1</v>
      </c>
      <c r="AA72" s="72">
        <f t="shared" si="2"/>
        <v>9.1240875912408756E-4</v>
      </c>
      <c r="AB72" s="86"/>
      <c r="AD72" s="17" t="s">
        <v>2343</v>
      </c>
      <c r="AE72" s="12" t="s">
        <v>1872</v>
      </c>
      <c r="AF72" s="17">
        <f>COUNTIF('Cars 3'!B:B,AE72)</f>
        <v>1</v>
      </c>
      <c r="AG72" s="72">
        <f t="shared" si="3"/>
        <v>1.152073732718894E-3</v>
      </c>
    </row>
    <row r="73" spans="1:33" ht="18" thickBot="1" x14ac:dyDescent="0.25">
      <c r="A73" s="18" t="s">
        <v>2345</v>
      </c>
      <c r="B73" s="13" t="s">
        <v>1232</v>
      </c>
      <c r="C73" s="18">
        <f>COUNTIF(Cars!B:B,B73)</f>
        <v>1</v>
      </c>
      <c r="E73" s="17" t="s">
        <v>2343</v>
      </c>
      <c r="F73" s="12" t="s">
        <v>1880</v>
      </c>
      <c r="G73" s="17">
        <f>COUNTIF('Cars 3'!B:B,F73)</f>
        <v>1</v>
      </c>
      <c r="X73" s="18" t="s">
        <v>2343</v>
      </c>
      <c r="Y73" s="13" t="s">
        <v>329</v>
      </c>
      <c r="Z73" s="18">
        <f>COUNTIF(Cars!B:B,Y73)</f>
        <v>1</v>
      </c>
      <c r="AA73" s="72">
        <f t="shared" si="2"/>
        <v>9.1240875912408756E-4</v>
      </c>
      <c r="AB73" s="86"/>
      <c r="AD73" s="17" t="s">
        <v>2343</v>
      </c>
      <c r="AE73" s="12" t="s">
        <v>1865</v>
      </c>
      <c r="AF73" s="17">
        <f>COUNTIF('Cars 3'!B:B,AE73)</f>
        <v>1</v>
      </c>
      <c r="AG73" s="72">
        <f t="shared" si="3"/>
        <v>1.152073732718894E-3</v>
      </c>
    </row>
    <row r="74" spans="1:33" ht="18" thickBot="1" x14ac:dyDescent="0.25">
      <c r="A74" s="96" t="s">
        <v>2435</v>
      </c>
      <c r="B74" s="97"/>
      <c r="C74" s="65">
        <f>SUM(C3:C73)-15</f>
        <v>1081</v>
      </c>
      <c r="E74" s="17" t="s">
        <v>2345</v>
      </c>
      <c r="F74" s="12" t="s">
        <v>1898</v>
      </c>
      <c r="G74" s="17">
        <f>COUNTIF('Cars 3'!B:B,F74)</f>
        <v>1</v>
      </c>
      <c r="X74" s="19"/>
      <c r="Y74" s="15"/>
      <c r="Z74" s="83">
        <f>SUM(Z3:Z73)</f>
        <v>1096</v>
      </c>
      <c r="AA74" s="8"/>
      <c r="AB74" s="8"/>
      <c r="AD74" s="17" t="s">
        <v>2343</v>
      </c>
      <c r="AE74" s="12" t="s">
        <v>1880</v>
      </c>
      <c r="AF74" s="17">
        <f>COUNTIF('Cars 3'!B:B,AE74)</f>
        <v>1</v>
      </c>
      <c r="AG74" s="72">
        <f t="shared" si="3"/>
        <v>1.152073732718894E-3</v>
      </c>
    </row>
    <row r="75" spans="1:33" ht="18" thickBot="1" x14ac:dyDescent="0.25">
      <c r="B75" s="20"/>
      <c r="C75" s="26"/>
      <c r="E75" s="18" t="s">
        <v>2345</v>
      </c>
      <c r="F75" s="13" t="s">
        <v>1329</v>
      </c>
      <c r="G75" s="18">
        <f>COUNTIF('Cars 3'!B:B,F75)</f>
        <v>1</v>
      </c>
      <c r="X75" s="8"/>
      <c r="Y75" s="20"/>
      <c r="Z75" s="26"/>
      <c r="AA75" s="26"/>
      <c r="AB75" s="26"/>
      <c r="AD75" s="18" t="s">
        <v>2344</v>
      </c>
      <c r="AE75" s="13" t="s">
        <v>1938</v>
      </c>
      <c r="AF75" s="18">
        <f>COUNTIF('Cars 3'!B:B,AE75)</f>
        <v>1</v>
      </c>
      <c r="AG75" s="72">
        <f t="shared" si="3"/>
        <v>1.152073732718894E-3</v>
      </c>
    </row>
    <row r="76" spans="1:33" ht="17" thickBot="1" x14ac:dyDescent="0.25">
      <c r="B76" s="20"/>
      <c r="C76" s="26"/>
      <c r="E76" s="96" t="s">
        <v>2435</v>
      </c>
      <c r="F76" s="98"/>
      <c r="G76" s="66">
        <f>SUM(G3:G75)</f>
        <v>868</v>
      </c>
      <c r="X76" s="8"/>
      <c r="Y76" s="20"/>
      <c r="Z76" s="26"/>
      <c r="AA76" s="26"/>
      <c r="AB76" s="26"/>
      <c r="AD76" s="19"/>
      <c r="AE76" s="84"/>
      <c r="AF76" s="83">
        <f>SUM(AF3:AF75)</f>
        <v>868</v>
      </c>
    </row>
    <row r="77" spans="1:33" ht="17" thickBot="1" x14ac:dyDescent="0.25">
      <c r="B77" s="20"/>
      <c r="C77" s="26"/>
      <c r="F77" s="14"/>
      <c r="G77" s="19"/>
    </row>
    <row r="78" spans="1:33" ht="16" customHeight="1" thickBot="1" x14ac:dyDescent="0.25">
      <c r="B78" s="90" t="s">
        <v>2296</v>
      </c>
      <c r="C78" s="91"/>
      <c r="F78" s="90" t="s">
        <v>2365</v>
      </c>
      <c r="G78" s="91"/>
    </row>
    <row r="79" spans="1:33" ht="17" x14ac:dyDescent="0.2">
      <c r="B79" s="22" t="s">
        <v>2418</v>
      </c>
      <c r="C79" s="21">
        <f>COUNTIF(A3:A73,"X")</f>
        <v>3</v>
      </c>
      <c r="F79" s="22" t="s">
        <v>2418</v>
      </c>
      <c r="G79" s="21">
        <f>COUNTIF(E3:E76,"X")</f>
        <v>2</v>
      </c>
    </row>
    <row r="80" spans="1:33" ht="17" x14ac:dyDescent="0.2">
      <c r="B80" s="11" t="s">
        <v>2419</v>
      </c>
      <c r="C80" s="4">
        <f>COUNTIF(A3:A73,"M")</f>
        <v>57</v>
      </c>
      <c r="F80" s="11" t="s">
        <v>2419</v>
      </c>
      <c r="G80" s="4">
        <f>COUNTIF(E3:E76,"M")</f>
        <v>56</v>
      </c>
    </row>
    <row r="81" spans="1:11" ht="18" thickBot="1" x14ac:dyDescent="0.25">
      <c r="B81" s="11" t="s">
        <v>2420</v>
      </c>
      <c r="C81" s="67">
        <f>COUNTIF(A3:A73,"F")</f>
        <v>11</v>
      </c>
      <c r="F81" s="11" t="s">
        <v>2420</v>
      </c>
      <c r="G81" s="67">
        <f>COUNTIF(E3:E76,"F")</f>
        <v>15</v>
      </c>
    </row>
    <row r="82" spans="1:11" ht="17" thickBot="1" x14ac:dyDescent="0.25">
      <c r="B82" s="20"/>
      <c r="C82" s="68">
        <f>SUM(C80:C81)</f>
        <v>68</v>
      </c>
      <c r="F82" s="20"/>
      <c r="G82" s="68">
        <f>SUM(G80:G81)</f>
        <v>71</v>
      </c>
    </row>
    <row r="83" spans="1:11" ht="17" thickBot="1" x14ac:dyDescent="0.25">
      <c r="B83" s="20"/>
      <c r="C83" s="26"/>
      <c r="F83" s="20"/>
      <c r="G83" s="26"/>
    </row>
    <row r="84" spans="1:11" ht="35" thickBot="1" x14ac:dyDescent="0.25">
      <c r="A84" s="92" t="s">
        <v>2428</v>
      </c>
      <c r="B84" s="93"/>
      <c r="C84" s="94"/>
      <c r="D84" s="61"/>
      <c r="E84" s="92" t="s">
        <v>2365</v>
      </c>
      <c r="F84" s="93"/>
      <c r="G84" s="94"/>
      <c r="I84" s="17"/>
      <c r="J84" s="4" t="s">
        <v>2425</v>
      </c>
      <c r="K84" s="4" t="s">
        <v>2426</v>
      </c>
    </row>
    <row r="85" spans="1:11" ht="52" customHeight="1" thickBot="1" x14ac:dyDescent="0.25">
      <c r="A85" s="1" t="s">
        <v>2425</v>
      </c>
      <c r="B85" s="1" t="s">
        <v>2426</v>
      </c>
      <c r="C85" s="36" t="s">
        <v>2433</v>
      </c>
      <c r="D85" s="61"/>
      <c r="E85" s="1" t="s">
        <v>2425</v>
      </c>
      <c r="F85" s="1" t="s">
        <v>2426</v>
      </c>
      <c r="G85" s="36" t="s">
        <v>2433</v>
      </c>
      <c r="I85" s="17" t="s">
        <v>2428</v>
      </c>
      <c r="J85" s="70">
        <f>1-K85</f>
        <v>0.69712351945854478</v>
      </c>
      <c r="K85" s="70">
        <f>C86</f>
        <v>0.30287648054145516</v>
      </c>
    </row>
    <row r="86" spans="1:11" ht="28" customHeight="1" x14ac:dyDescent="0.2">
      <c r="A86" s="4">
        <v>591</v>
      </c>
      <c r="B86" s="4">
        <v>179</v>
      </c>
      <c r="C86" s="62">
        <f>B86/A86</f>
        <v>0.30287648054145516</v>
      </c>
      <c r="D86" s="61"/>
      <c r="E86" s="4">
        <v>435</v>
      </c>
      <c r="F86" s="4">
        <v>91</v>
      </c>
      <c r="G86" s="62">
        <f>F86/E86</f>
        <v>0.20919540229885059</v>
      </c>
      <c r="I86" s="17" t="s">
        <v>2365</v>
      </c>
      <c r="J86" s="70">
        <f>1-K86</f>
        <v>0.79080459770114941</v>
      </c>
      <c r="K86" s="70">
        <f>G86</f>
        <v>0.20919540229885059</v>
      </c>
    </row>
    <row r="87" spans="1:11" ht="32" customHeight="1" thickBot="1" x14ac:dyDescent="0.25">
      <c r="B87" s="20"/>
      <c r="C87" s="26"/>
      <c r="F87" s="20"/>
      <c r="G87" s="26"/>
    </row>
    <row r="88" spans="1:11" ht="17" thickBot="1" x14ac:dyDescent="0.25">
      <c r="B88" s="90" t="s">
        <v>2296</v>
      </c>
      <c r="C88" s="91"/>
      <c r="F88" s="90" t="s">
        <v>2365</v>
      </c>
      <c r="G88" s="91"/>
    </row>
    <row r="89" spans="1:11" ht="34" x14ac:dyDescent="0.2">
      <c r="B89" s="26" t="s">
        <v>0</v>
      </c>
      <c r="C89" s="26" t="s">
        <v>2421</v>
      </c>
      <c r="F89" s="26" t="s">
        <v>0</v>
      </c>
      <c r="G89" s="26" t="s">
        <v>2421</v>
      </c>
    </row>
    <row r="90" spans="1:11" ht="17" x14ac:dyDescent="0.2">
      <c r="B90" s="26" t="s">
        <v>2337</v>
      </c>
      <c r="C90" s="26">
        <v>39</v>
      </c>
      <c r="F90" s="27" t="s">
        <v>1830</v>
      </c>
      <c r="G90" s="26">
        <v>20</v>
      </c>
    </row>
    <row r="91" spans="1:11" ht="17" x14ac:dyDescent="0.2">
      <c r="B91" s="26" t="s">
        <v>2298</v>
      </c>
      <c r="C91" s="26">
        <v>18</v>
      </c>
      <c r="F91" s="26" t="s">
        <v>1270</v>
      </c>
      <c r="G91" s="26">
        <v>19</v>
      </c>
    </row>
    <row r="92" spans="1:11" ht="17" x14ac:dyDescent="0.2">
      <c r="B92" s="26" t="s">
        <v>2297</v>
      </c>
      <c r="C92" s="26">
        <v>16</v>
      </c>
      <c r="F92" s="27" t="s">
        <v>2087</v>
      </c>
      <c r="G92" s="26">
        <v>15</v>
      </c>
    </row>
    <row r="93" spans="1:11" ht="17" x14ac:dyDescent="0.2">
      <c r="B93" s="26" t="s">
        <v>2309</v>
      </c>
      <c r="C93" s="26">
        <v>15</v>
      </c>
      <c r="F93" s="26" t="s">
        <v>1362</v>
      </c>
      <c r="G93" s="26">
        <v>12</v>
      </c>
    </row>
    <row r="94" spans="1:11" ht="17" x14ac:dyDescent="0.2">
      <c r="B94" s="26" t="s">
        <v>2306</v>
      </c>
      <c r="C94" s="26">
        <v>12</v>
      </c>
      <c r="F94" s="27" t="s">
        <v>1428</v>
      </c>
      <c r="G94" s="26">
        <v>12</v>
      </c>
    </row>
    <row r="95" spans="1:11" ht="17" x14ac:dyDescent="0.2">
      <c r="B95" s="26" t="s">
        <v>2310</v>
      </c>
      <c r="C95" s="26">
        <v>12</v>
      </c>
      <c r="F95" s="27" t="s">
        <v>1488</v>
      </c>
      <c r="G95" s="26">
        <v>12</v>
      </c>
    </row>
    <row r="96" spans="1:11" ht="17" x14ac:dyDescent="0.2">
      <c r="B96" s="26" t="s">
        <v>2336</v>
      </c>
      <c r="C96" s="26">
        <v>12</v>
      </c>
      <c r="F96" s="27" t="s">
        <v>1550</v>
      </c>
      <c r="G96" s="26">
        <v>12</v>
      </c>
    </row>
    <row r="97" spans="2:7" ht="17" x14ac:dyDescent="0.2">
      <c r="B97" s="26" t="s">
        <v>2308</v>
      </c>
      <c r="C97" s="26">
        <v>10</v>
      </c>
      <c r="F97" s="27" t="s">
        <v>2204</v>
      </c>
      <c r="G97" s="26">
        <v>11</v>
      </c>
    </row>
    <row r="98" spans="2:7" ht="17" x14ac:dyDescent="0.2">
      <c r="B98" s="26" t="s">
        <v>2323</v>
      </c>
      <c r="C98" s="26">
        <v>10</v>
      </c>
      <c r="F98" s="27" t="s">
        <v>1993</v>
      </c>
      <c r="G98" s="26">
        <v>10</v>
      </c>
    </row>
    <row r="99" spans="2:7" ht="17" x14ac:dyDescent="0.2">
      <c r="B99" s="26" t="s">
        <v>2328</v>
      </c>
      <c r="C99" s="26">
        <v>10</v>
      </c>
      <c r="F99" s="27" t="s">
        <v>2268</v>
      </c>
      <c r="G99" s="26">
        <v>9</v>
      </c>
    </row>
    <row r="100" spans="2:7" ht="17" x14ac:dyDescent="0.2">
      <c r="B100" s="26" t="s">
        <v>2299</v>
      </c>
      <c r="C100" s="26">
        <v>9</v>
      </c>
      <c r="F100" s="27" t="s">
        <v>2241</v>
      </c>
      <c r="G100" s="26">
        <v>8</v>
      </c>
    </row>
    <row r="101" spans="2:7" ht="17" x14ac:dyDescent="0.2">
      <c r="B101" s="26" t="s">
        <v>2303</v>
      </c>
      <c r="C101" s="26">
        <v>9</v>
      </c>
      <c r="F101" s="27" t="s">
        <v>1635</v>
      </c>
      <c r="G101" s="26">
        <v>7</v>
      </c>
    </row>
    <row r="102" spans="2:7" ht="17" x14ac:dyDescent="0.2">
      <c r="B102" s="26" t="s">
        <v>2316</v>
      </c>
      <c r="C102" s="26">
        <v>9</v>
      </c>
      <c r="F102" s="27" t="s">
        <v>1907</v>
      </c>
      <c r="G102" s="26">
        <v>7</v>
      </c>
    </row>
    <row r="103" spans="2:7" ht="17" x14ac:dyDescent="0.2">
      <c r="B103" s="26" t="s">
        <v>2333</v>
      </c>
      <c r="C103" s="26">
        <v>8</v>
      </c>
      <c r="F103" s="27" t="s">
        <v>1460</v>
      </c>
      <c r="G103" s="26">
        <v>6</v>
      </c>
    </row>
    <row r="104" spans="2:7" ht="17" x14ac:dyDescent="0.2">
      <c r="B104" s="26" t="s">
        <v>2300</v>
      </c>
      <c r="C104" s="26">
        <v>7</v>
      </c>
      <c r="F104" s="27" t="s">
        <v>2226</v>
      </c>
      <c r="G104" s="26">
        <v>5</v>
      </c>
    </row>
    <row r="105" spans="2:7" ht="17" x14ac:dyDescent="0.2">
      <c r="B105" s="26" t="s">
        <v>2312</v>
      </c>
      <c r="C105" s="26">
        <v>7</v>
      </c>
      <c r="F105" s="27" t="s">
        <v>1714</v>
      </c>
      <c r="G105" s="26">
        <v>4</v>
      </c>
    </row>
    <row r="106" spans="2:7" ht="17" x14ac:dyDescent="0.2">
      <c r="B106" s="26" t="s">
        <v>2335</v>
      </c>
      <c r="C106" s="26">
        <v>7</v>
      </c>
      <c r="F106" s="27" t="s">
        <v>1751</v>
      </c>
      <c r="G106" s="26">
        <v>4</v>
      </c>
    </row>
    <row r="107" spans="2:7" ht="17" x14ac:dyDescent="0.2">
      <c r="B107" s="26" t="s">
        <v>2302</v>
      </c>
      <c r="C107" s="26">
        <v>6</v>
      </c>
      <c r="F107" s="27" t="s">
        <v>2051</v>
      </c>
      <c r="G107" s="26">
        <v>4</v>
      </c>
    </row>
    <row r="108" spans="2:7" ht="17" x14ac:dyDescent="0.2">
      <c r="B108" s="26" t="s">
        <v>2320</v>
      </c>
      <c r="C108" s="26">
        <v>6</v>
      </c>
      <c r="F108" s="27" t="s">
        <v>2066</v>
      </c>
      <c r="G108" s="26">
        <v>3</v>
      </c>
    </row>
    <row r="109" spans="2:7" ht="17" x14ac:dyDescent="0.2">
      <c r="B109" s="26" t="s">
        <v>2326</v>
      </c>
      <c r="C109" s="26">
        <v>6</v>
      </c>
      <c r="F109" s="27" t="s">
        <v>1943</v>
      </c>
      <c r="G109" s="26">
        <v>2</v>
      </c>
    </row>
    <row r="110" spans="2:7" ht="17" x14ac:dyDescent="0.2">
      <c r="B110" s="26" t="s">
        <v>2301</v>
      </c>
      <c r="C110" s="26">
        <v>5</v>
      </c>
      <c r="F110" s="27" t="s">
        <v>1967</v>
      </c>
      <c r="G110" s="26">
        <v>2</v>
      </c>
    </row>
    <row r="111" spans="2:7" ht="17" x14ac:dyDescent="0.2">
      <c r="B111" s="26" t="s">
        <v>2327</v>
      </c>
      <c r="C111" s="26">
        <v>5</v>
      </c>
      <c r="F111" s="26"/>
      <c r="G111" s="26"/>
    </row>
    <row r="112" spans="2:7" ht="17" x14ac:dyDescent="0.2">
      <c r="B112" s="26" t="s">
        <v>2338</v>
      </c>
      <c r="C112" s="26">
        <v>5</v>
      </c>
      <c r="F112" s="14"/>
    </row>
    <row r="113" spans="2:6" ht="17" x14ac:dyDescent="0.2">
      <c r="B113" s="26" t="s">
        <v>2324</v>
      </c>
      <c r="C113" s="26">
        <v>4</v>
      </c>
      <c r="F113" s="14"/>
    </row>
    <row r="114" spans="2:6" ht="17" x14ac:dyDescent="0.2">
      <c r="B114" s="26" t="s">
        <v>2305</v>
      </c>
      <c r="C114" s="26">
        <v>3</v>
      </c>
      <c r="F114" s="14"/>
    </row>
    <row r="115" spans="2:6" ht="34" x14ac:dyDescent="0.2">
      <c r="B115" s="26" t="s">
        <v>2315</v>
      </c>
      <c r="C115" s="26">
        <v>3</v>
      </c>
      <c r="F115" s="14"/>
    </row>
    <row r="116" spans="2:6" ht="17" x14ac:dyDescent="0.2">
      <c r="B116" s="26" t="s">
        <v>2317</v>
      </c>
      <c r="C116" s="26">
        <v>3</v>
      </c>
      <c r="F116" s="14"/>
    </row>
    <row r="117" spans="2:6" ht="17" x14ac:dyDescent="0.2">
      <c r="B117" s="26" t="s">
        <v>2322</v>
      </c>
      <c r="C117" s="26">
        <v>3</v>
      </c>
      <c r="F117" s="14"/>
    </row>
    <row r="118" spans="2:6" ht="17" x14ac:dyDescent="0.2">
      <c r="B118" s="26" t="s">
        <v>2325</v>
      </c>
      <c r="C118" s="26">
        <v>3</v>
      </c>
      <c r="F118" s="14"/>
    </row>
    <row r="119" spans="2:6" ht="17" x14ac:dyDescent="0.2">
      <c r="B119" s="26" t="s">
        <v>2319</v>
      </c>
      <c r="C119" s="26">
        <v>2</v>
      </c>
      <c r="F119" s="14"/>
    </row>
    <row r="120" spans="2:6" ht="17" x14ac:dyDescent="0.2">
      <c r="B120" s="26" t="s">
        <v>2339</v>
      </c>
      <c r="C120" s="26">
        <v>2</v>
      </c>
      <c r="F120" s="14"/>
    </row>
    <row r="121" spans="2:6" x14ac:dyDescent="0.2">
      <c r="B121" s="14"/>
      <c r="F121" s="14"/>
    </row>
    <row r="122" spans="2:6" x14ac:dyDescent="0.2">
      <c r="B122" s="14"/>
      <c r="F122" s="14"/>
    </row>
    <row r="123" spans="2:6" x14ac:dyDescent="0.2">
      <c r="B123" s="14"/>
      <c r="F123" s="14"/>
    </row>
    <row r="124" spans="2:6" x14ac:dyDescent="0.2">
      <c r="B124" s="14"/>
      <c r="F124" s="14"/>
    </row>
    <row r="125" spans="2:6" x14ac:dyDescent="0.2">
      <c r="B125" s="14"/>
      <c r="F125" s="14"/>
    </row>
    <row r="126" spans="2:6" x14ac:dyDescent="0.2">
      <c r="B126" s="14"/>
      <c r="F126" s="14"/>
    </row>
    <row r="127" spans="2:6" x14ac:dyDescent="0.2">
      <c r="B127" s="14"/>
      <c r="F127" s="14"/>
    </row>
    <row r="128" spans="2:6" x14ac:dyDescent="0.2">
      <c r="B128" s="14"/>
      <c r="F128" s="14"/>
    </row>
    <row r="129" spans="2:6" x14ac:dyDescent="0.2">
      <c r="B129" s="14"/>
      <c r="F129" s="14"/>
    </row>
    <row r="130" spans="2:6" x14ac:dyDescent="0.2">
      <c r="B130" s="14"/>
      <c r="F130" s="14"/>
    </row>
    <row r="131" spans="2:6" x14ac:dyDescent="0.2">
      <c r="B131" s="14"/>
      <c r="F131" s="14"/>
    </row>
    <row r="132" spans="2:6" x14ac:dyDescent="0.2">
      <c r="B132" s="14"/>
      <c r="F132" s="14"/>
    </row>
    <row r="133" spans="2:6" x14ac:dyDescent="0.2">
      <c r="B133" s="14"/>
      <c r="F133" s="14"/>
    </row>
    <row r="134" spans="2:6" x14ac:dyDescent="0.2">
      <c r="B134" s="14"/>
      <c r="F134" s="14"/>
    </row>
    <row r="135" spans="2:6" x14ac:dyDescent="0.2">
      <c r="B135" s="14"/>
      <c r="F135" s="14"/>
    </row>
    <row r="136" spans="2:6" x14ac:dyDescent="0.2">
      <c r="B136" s="14"/>
      <c r="F136" s="14"/>
    </row>
    <row r="137" spans="2:6" x14ac:dyDescent="0.2">
      <c r="B137" s="14"/>
      <c r="F137" s="14"/>
    </row>
    <row r="138" spans="2:6" x14ac:dyDescent="0.2">
      <c r="B138" s="14"/>
      <c r="F138" s="14"/>
    </row>
    <row r="139" spans="2:6" x14ac:dyDescent="0.2">
      <c r="B139" s="14"/>
      <c r="F139" s="14"/>
    </row>
    <row r="140" spans="2:6" x14ac:dyDescent="0.2">
      <c r="B140" s="14"/>
      <c r="F140" s="14"/>
    </row>
    <row r="141" spans="2:6" x14ac:dyDescent="0.2">
      <c r="B141" s="14"/>
      <c r="F141" s="14"/>
    </row>
    <row r="142" spans="2:6" x14ac:dyDescent="0.2">
      <c r="B142" s="14"/>
      <c r="F142" s="14"/>
    </row>
    <row r="143" spans="2:6" x14ac:dyDescent="0.2">
      <c r="B143" s="14"/>
      <c r="F143" s="14"/>
    </row>
    <row r="144" spans="2:6" x14ac:dyDescent="0.2">
      <c r="B144" s="14"/>
      <c r="F144" s="14"/>
    </row>
    <row r="145" spans="2:6" x14ac:dyDescent="0.2">
      <c r="B145" s="14"/>
      <c r="F145" s="14"/>
    </row>
    <row r="146" spans="2:6" x14ac:dyDescent="0.2">
      <c r="B146" s="14"/>
      <c r="F146" s="14"/>
    </row>
    <row r="147" spans="2:6" x14ac:dyDescent="0.2">
      <c r="B147" s="14"/>
      <c r="F147" s="14"/>
    </row>
    <row r="148" spans="2:6" x14ac:dyDescent="0.2">
      <c r="B148" s="14"/>
      <c r="F148" s="14"/>
    </row>
    <row r="149" spans="2:6" x14ac:dyDescent="0.2">
      <c r="B149" s="14"/>
      <c r="F149" s="14"/>
    </row>
    <row r="150" spans="2:6" x14ac:dyDescent="0.2">
      <c r="B150" s="14"/>
      <c r="F150" s="14"/>
    </row>
    <row r="151" spans="2:6" x14ac:dyDescent="0.2">
      <c r="B151" s="14"/>
      <c r="F151" s="14"/>
    </row>
    <row r="152" spans="2:6" x14ac:dyDescent="0.2">
      <c r="B152" s="14"/>
      <c r="F152" s="14"/>
    </row>
    <row r="153" spans="2:6" x14ac:dyDescent="0.2">
      <c r="B153" s="14"/>
      <c r="F153" s="14"/>
    </row>
    <row r="154" spans="2:6" x14ac:dyDescent="0.2">
      <c r="B154" s="14"/>
      <c r="F154" s="14"/>
    </row>
    <row r="155" spans="2:6" x14ac:dyDescent="0.2">
      <c r="B155" s="14"/>
      <c r="F155" s="14"/>
    </row>
    <row r="156" spans="2:6" x14ac:dyDescent="0.2">
      <c r="B156" s="14"/>
      <c r="F156" s="14"/>
    </row>
    <row r="157" spans="2:6" x14ac:dyDescent="0.2">
      <c r="B157" s="14"/>
      <c r="F157" s="14"/>
    </row>
    <row r="158" spans="2:6" x14ac:dyDescent="0.2">
      <c r="B158" s="14"/>
      <c r="F158" s="14"/>
    </row>
    <row r="159" spans="2:6" x14ac:dyDescent="0.2">
      <c r="B159" s="14"/>
      <c r="F159" s="14"/>
    </row>
    <row r="160" spans="2:6" x14ac:dyDescent="0.2">
      <c r="B160" s="14"/>
      <c r="F160" s="14"/>
    </row>
    <row r="161" spans="2:6" x14ac:dyDescent="0.2">
      <c r="B161" s="14"/>
      <c r="F161" s="14"/>
    </row>
    <row r="162" spans="2:6" x14ac:dyDescent="0.2">
      <c r="B162" s="14"/>
      <c r="F162" s="14"/>
    </row>
    <row r="163" spans="2:6" x14ac:dyDescent="0.2">
      <c r="B163" s="14"/>
      <c r="F163" s="14"/>
    </row>
    <row r="164" spans="2:6" x14ac:dyDescent="0.2">
      <c r="B164" s="14"/>
      <c r="F164" s="14"/>
    </row>
    <row r="165" spans="2:6" x14ac:dyDescent="0.2">
      <c r="B165" s="14"/>
      <c r="F165" s="14"/>
    </row>
    <row r="166" spans="2:6" x14ac:dyDescent="0.2">
      <c r="B166" s="14"/>
      <c r="F166" s="14"/>
    </row>
    <row r="167" spans="2:6" x14ac:dyDescent="0.2">
      <c r="B167" s="14"/>
      <c r="F167" s="14"/>
    </row>
    <row r="168" spans="2:6" x14ac:dyDescent="0.2">
      <c r="B168" s="14"/>
      <c r="F168" s="14"/>
    </row>
    <row r="169" spans="2:6" x14ac:dyDescent="0.2">
      <c r="B169" s="14"/>
      <c r="F169" s="14"/>
    </row>
    <row r="170" spans="2:6" x14ac:dyDescent="0.2">
      <c r="B170" s="14"/>
      <c r="F170" s="14"/>
    </row>
    <row r="171" spans="2:6" x14ac:dyDescent="0.2">
      <c r="B171" s="14"/>
      <c r="F171" s="14"/>
    </row>
    <row r="172" spans="2:6" x14ac:dyDescent="0.2">
      <c r="B172" s="14"/>
      <c r="F172" s="14"/>
    </row>
    <row r="173" spans="2:6" x14ac:dyDescent="0.2">
      <c r="B173" s="14"/>
      <c r="F173" s="14"/>
    </row>
    <row r="174" spans="2:6" x14ac:dyDescent="0.2">
      <c r="B174" s="14"/>
      <c r="F174" s="14"/>
    </row>
    <row r="175" spans="2:6" x14ac:dyDescent="0.2">
      <c r="B175" s="14"/>
      <c r="F175" s="14"/>
    </row>
    <row r="176" spans="2:6" x14ac:dyDescent="0.2">
      <c r="B176" s="14"/>
      <c r="F176" s="14"/>
    </row>
    <row r="177" spans="2:6" x14ac:dyDescent="0.2">
      <c r="B177" s="14"/>
      <c r="F177" s="14"/>
    </row>
    <row r="178" spans="2:6" x14ac:dyDescent="0.2">
      <c r="B178" s="14"/>
      <c r="F178" s="14"/>
    </row>
    <row r="179" spans="2:6" x14ac:dyDescent="0.2">
      <c r="B179" s="14"/>
      <c r="F179" s="14"/>
    </row>
    <row r="180" spans="2:6" x14ac:dyDescent="0.2">
      <c r="B180" s="14"/>
      <c r="F180" s="14"/>
    </row>
    <row r="181" spans="2:6" x14ac:dyDescent="0.2">
      <c r="B181" s="14"/>
      <c r="F181" s="14"/>
    </row>
    <row r="182" spans="2:6" x14ac:dyDescent="0.2">
      <c r="B182" s="14"/>
      <c r="F182" s="14"/>
    </row>
    <row r="183" spans="2:6" x14ac:dyDescent="0.2">
      <c r="B183" s="14"/>
      <c r="F183" s="14"/>
    </row>
    <row r="184" spans="2:6" x14ac:dyDescent="0.2">
      <c r="B184" s="14"/>
      <c r="F184" s="14"/>
    </row>
    <row r="185" spans="2:6" x14ac:dyDescent="0.2">
      <c r="B185" s="14"/>
      <c r="F185" s="14"/>
    </row>
    <row r="186" spans="2:6" x14ac:dyDescent="0.2">
      <c r="B186" s="14"/>
      <c r="F186" s="14"/>
    </row>
    <row r="187" spans="2:6" x14ac:dyDescent="0.2">
      <c r="B187" s="14"/>
      <c r="F187" s="14"/>
    </row>
    <row r="188" spans="2:6" x14ac:dyDescent="0.2">
      <c r="B188" s="14"/>
      <c r="F188" s="14"/>
    </row>
    <row r="189" spans="2:6" x14ac:dyDescent="0.2">
      <c r="B189" s="14"/>
      <c r="F189" s="14"/>
    </row>
    <row r="190" spans="2:6" x14ac:dyDescent="0.2">
      <c r="B190" s="14"/>
      <c r="F190" s="14"/>
    </row>
    <row r="191" spans="2:6" x14ac:dyDescent="0.2">
      <c r="B191" s="14"/>
      <c r="F191" s="14"/>
    </row>
    <row r="192" spans="2:6" x14ac:dyDescent="0.2">
      <c r="B192" s="14"/>
      <c r="F192" s="14"/>
    </row>
    <row r="193" spans="2:6" x14ac:dyDescent="0.2">
      <c r="B193" s="14"/>
      <c r="F193" s="14"/>
    </row>
    <row r="194" spans="2:6" x14ac:dyDescent="0.2">
      <c r="B194" s="14"/>
      <c r="F194" s="14"/>
    </row>
    <row r="195" spans="2:6" x14ac:dyDescent="0.2">
      <c r="B195" s="14"/>
      <c r="F195" s="14"/>
    </row>
    <row r="196" spans="2:6" x14ac:dyDescent="0.2">
      <c r="B196" s="14"/>
      <c r="F196" s="14"/>
    </row>
    <row r="197" spans="2:6" x14ac:dyDescent="0.2">
      <c r="B197" s="14"/>
      <c r="F197" s="14"/>
    </row>
    <row r="198" spans="2:6" x14ac:dyDescent="0.2">
      <c r="B198" s="14"/>
      <c r="F198" s="14"/>
    </row>
    <row r="199" spans="2:6" x14ac:dyDescent="0.2">
      <c r="B199" s="14"/>
      <c r="F199" s="14"/>
    </row>
    <row r="200" spans="2:6" x14ac:dyDescent="0.2">
      <c r="B200" s="14"/>
      <c r="F200" s="14"/>
    </row>
    <row r="201" spans="2:6" x14ac:dyDescent="0.2">
      <c r="B201" s="14"/>
      <c r="F201" s="14"/>
    </row>
    <row r="202" spans="2:6" x14ac:dyDescent="0.2">
      <c r="B202" s="14"/>
      <c r="F202" s="14"/>
    </row>
    <row r="203" spans="2:6" x14ac:dyDescent="0.2">
      <c r="B203" s="14"/>
      <c r="F203" s="14"/>
    </row>
    <row r="204" spans="2:6" x14ac:dyDescent="0.2">
      <c r="B204" s="14"/>
      <c r="F204" s="14"/>
    </row>
    <row r="205" spans="2:6" x14ac:dyDescent="0.2">
      <c r="B205" s="14"/>
      <c r="F205" s="14"/>
    </row>
    <row r="206" spans="2:6" x14ac:dyDescent="0.2">
      <c r="B206" s="14"/>
      <c r="F206" s="14"/>
    </row>
    <row r="207" spans="2:6" x14ac:dyDescent="0.2">
      <c r="B207" s="14"/>
      <c r="F207" s="14"/>
    </row>
    <row r="208" spans="2:6" x14ac:dyDescent="0.2">
      <c r="B208" s="14"/>
      <c r="F208" s="14"/>
    </row>
    <row r="209" spans="2:6" x14ac:dyDescent="0.2">
      <c r="B209" s="14"/>
      <c r="F209" s="14"/>
    </row>
    <row r="210" spans="2:6" x14ac:dyDescent="0.2">
      <c r="B210" s="14"/>
      <c r="F210" s="14"/>
    </row>
    <row r="211" spans="2:6" x14ac:dyDescent="0.2">
      <c r="B211" s="14"/>
      <c r="F211" s="14"/>
    </row>
    <row r="212" spans="2:6" x14ac:dyDescent="0.2">
      <c r="B212" s="14"/>
      <c r="F212" s="14"/>
    </row>
    <row r="213" spans="2:6" x14ac:dyDescent="0.2">
      <c r="B213" s="14"/>
      <c r="F213" s="14"/>
    </row>
    <row r="214" spans="2:6" x14ac:dyDescent="0.2">
      <c r="B214" s="14"/>
      <c r="F214" s="14"/>
    </row>
    <row r="215" spans="2:6" x14ac:dyDescent="0.2">
      <c r="B215" s="14"/>
      <c r="F215" s="14"/>
    </row>
    <row r="216" spans="2:6" x14ac:dyDescent="0.2">
      <c r="B216" s="14"/>
      <c r="F216" s="14"/>
    </row>
    <row r="217" spans="2:6" x14ac:dyDescent="0.2">
      <c r="B217" s="14"/>
      <c r="F217" s="14"/>
    </row>
    <row r="218" spans="2:6" x14ac:dyDescent="0.2">
      <c r="B218" s="14"/>
      <c r="F218" s="14"/>
    </row>
    <row r="219" spans="2:6" x14ac:dyDescent="0.2">
      <c r="B219" s="14"/>
      <c r="F219" s="14"/>
    </row>
    <row r="220" spans="2:6" x14ac:dyDescent="0.2">
      <c r="B220" s="14"/>
      <c r="F220" s="14"/>
    </row>
    <row r="221" spans="2:6" x14ac:dyDescent="0.2">
      <c r="B221" s="14"/>
      <c r="F221" s="14"/>
    </row>
    <row r="222" spans="2:6" x14ac:dyDescent="0.2">
      <c r="B222" s="14"/>
      <c r="F222" s="14"/>
    </row>
    <row r="223" spans="2:6" x14ac:dyDescent="0.2">
      <c r="B223" s="14"/>
      <c r="F223" s="14"/>
    </row>
    <row r="224" spans="2:6" x14ac:dyDescent="0.2">
      <c r="B224" s="14"/>
      <c r="F224" s="14"/>
    </row>
    <row r="225" spans="2:6" x14ac:dyDescent="0.2">
      <c r="B225" s="14"/>
      <c r="F225" s="14"/>
    </row>
    <row r="226" spans="2:6" x14ac:dyDescent="0.2">
      <c r="B226" s="14"/>
      <c r="F226" s="14"/>
    </row>
    <row r="227" spans="2:6" x14ac:dyDescent="0.2">
      <c r="B227" s="14"/>
      <c r="F227" s="14"/>
    </row>
    <row r="228" spans="2:6" x14ac:dyDescent="0.2">
      <c r="B228" s="14"/>
      <c r="F228" s="14"/>
    </row>
    <row r="229" spans="2:6" x14ac:dyDescent="0.2">
      <c r="B229" s="14"/>
      <c r="F229" s="14"/>
    </row>
    <row r="230" spans="2:6" x14ac:dyDescent="0.2">
      <c r="B230" s="14"/>
      <c r="F230" s="14"/>
    </row>
    <row r="231" spans="2:6" x14ac:dyDescent="0.2">
      <c r="B231" s="14"/>
      <c r="F231" s="14"/>
    </row>
    <row r="232" spans="2:6" x14ac:dyDescent="0.2">
      <c r="B232" s="14"/>
      <c r="F232" s="14"/>
    </row>
    <row r="233" spans="2:6" x14ac:dyDescent="0.2">
      <c r="B233" s="14"/>
      <c r="F233" s="14"/>
    </row>
    <row r="234" spans="2:6" x14ac:dyDescent="0.2">
      <c r="B234" s="14"/>
      <c r="F234" s="14"/>
    </row>
    <row r="235" spans="2:6" x14ac:dyDescent="0.2">
      <c r="B235" s="14"/>
      <c r="F235" s="14"/>
    </row>
    <row r="236" spans="2:6" x14ac:dyDescent="0.2">
      <c r="B236" s="14"/>
      <c r="F236" s="14"/>
    </row>
    <row r="237" spans="2:6" x14ac:dyDescent="0.2">
      <c r="B237" s="14"/>
      <c r="F237" s="14"/>
    </row>
    <row r="238" spans="2:6" x14ac:dyDescent="0.2">
      <c r="B238" s="14"/>
      <c r="F238" s="14"/>
    </row>
    <row r="239" spans="2:6" x14ac:dyDescent="0.2">
      <c r="B239" s="14"/>
      <c r="F239" s="14"/>
    </row>
    <row r="240" spans="2:6" x14ac:dyDescent="0.2">
      <c r="B240" s="14"/>
      <c r="F240" s="14"/>
    </row>
    <row r="241" spans="2:6" x14ac:dyDescent="0.2">
      <c r="B241" s="14"/>
      <c r="F241" s="14"/>
    </row>
    <row r="242" spans="2:6" x14ac:dyDescent="0.2">
      <c r="B242" s="14"/>
      <c r="F242" s="14"/>
    </row>
    <row r="243" spans="2:6" x14ac:dyDescent="0.2">
      <c r="B243" s="14"/>
      <c r="F243" s="14"/>
    </row>
    <row r="244" spans="2:6" x14ac:dyDescent="0.2">
      <c r="B244" s="14"/>
      <c r="F244" s="14"/>
    </row>
    <row r="245" spans="2:6" x14ac:dyDescent="0.2">
      <c r="B245" s="14"/>
      <c r="F245" s="14"/>
    </row>
    <row r="246" spans="2:6" x14ac:dyDescent="0.2">
      <c r="B246" s="14"/>
      <c r="F246" s="14"/>
    </row>
    <row r="247" spans="2:6" x14ac:dyDescent="0.2">
      <c r="B247" s="14"/>
      <c r="F247" s="14"/>
    </row>
    <row r="248" spans="2:6" x14ac:dyDescent="0.2">
      <c r="B248" s="14"/>
      <c r="F248" s="14"/>
    </row>
    <row r="249" spans="2:6" x14ac:dyDescent="0.2">
      <c r="B249" s="14"/>
      <c r="F249" s="14"/>
    </row>
    <row r="250" spans="2:6" x14ac:dyDescent="0.2">
      <c r="B250" s="14"/>
      <c r="F250" s="14"/>
    </row>
    <row r="251" spans="2:6" x14ac:dyDescent="0.2">
      <c r="B251" s="14"/>
      <c r="F251" s="14"/>
    </row>
    <row r="252" spans="2:6" x14ac:dyDescent="0.2">
      <c r="B252" s="14"/>
      <c r="F252" s="14"/>
    </row>
    <row r="253" spans="2:6" x14ac:dyDescent="0.2">
      <c r="B253" s="14"/>
      <c r="F253" s="14"/>
    </row>
    <row r="254" spans="2:6" x14ac:dyDescent="0.2">
      <c r="B254" s="14"/>
      <c r="F254" s="14"/>
    </row>
    <row r="255" spans="2:6" x14ac:dyDescent="0.2">
      <c r="B255" s="14"/>
      <c r="F255" s="14"/>
    </row>
    <row r="256" spans="2:6" x14ac:dyDescent="0.2">
      <c r="B256" s="14"/>
      <c r="F256" s="14"/>
    </row>
    <row r="257" spans="2:6" x14ac:dyDescent="0.2">
      <c r="B257" s="14"/>
      <c r="F257" s="14"/>
    </row>
    <row r="258" spans="2:6" x14ac:dyDescent="0.2">
      <c r="B258" s="14"/>
      <c r="F258" s="14"/>
    </row>
    <row r="259" spans="2:6" x14ac:dyDescent="0.2">
      <c r="B259" s="14"/>
      <c r="F259" s="14"/>
    </row>
    <row r="260" spans="2:6" x14ac:dyDescent="0.2">
      <c r="B260" s="14"/>
      <c r="F260" s="14"/>
    </row>
    <row r="261" spans="2:6" x14ac:dyDescent="0.2">
      <c r="B261" s="14"/>
      <c r="F261" s="14"/>
    </row>
    <row r="262" spans="2:6" x14ac:dyDescent="0.2">
      <c r="B262" s="14"/>
      <c r="F262" s="14"/>
    </row>
    <row r="263" spans="2:6" x14ac:dyDescent="0.2">
      <c r="B263" s="14"/>
      <c r="F263" s="14"/>
    </row>
    <row r="264" spans="2:6" x14ac:dyDescent="0.2">
      <c r="B264" s="14"/>
      <c r="F264" s="14"/>
    </row>
    <row r="265" spans="2:6" x14ac:dyDescent="0.2">
      <c r="B265" s="14"/>
      <c r="F265" s="14"/>
    </row>
    <row r="266" spans="2:6" x14ac:dyDescent="0.2">
      <c r="B266" s="14"/>
      <c r="F266" s="14"/>
    </row>
    <row r="267" spans="2:6" x14ac:dyDescent="0.2">
      <c r="B267" s="14"/>
      <c r="F267" s="14"/>
    </row>
    <row r="268" spans="2:6" x14ac:dyDescent="0.2">
      <c r="B268" s="14"/>
      <c r="F268" s="14"/>
    </row>
    <row r="269" spans="2:6" x14ac:dyDescent="0.2">
      <c r="B269" s="14"/>
      <c r="F269" s="14"/>
    </row>
    <row r="270" spans="2:6" x14ac:dyDescent="0.2">
      <c r="B270" s="14"/>
      <c r="F270" s="14"/>
    </row>
    <row r="271" spans="2:6" x14ac:dyDescent="0.2">
      <c r="B271" s="14"/>
      <c r="F271" s="14"/>
    </row>
    <row r="272" spans="2:6" x14ac:dyDescent="0.2">
      <c r="B272" s="14"/>
      <c r="F272" s="14"/>
    </row>
    <row r="273" spans="2:6" x14ac:dyDescent="0.2">
      <c r="B273" s="14"/>
      <c r="F273" s="14"/>
    </row>
    <row r="274" spans="2:6" x14ac:dyDescent="0.2">
      <c r="B274" s="14"/>
      <c r="F274" s="14"/>
    </row>
    <row r="275" spans="2:6" x14ac:dyDescent="0.2">
      <c r="B275" s="14"/>
      <c r="F275" s="14"/>
    </row>
    <row r="276" spans="2:6" x14ac:dyDescent="0.2">
      <c r="B276" s="14"/>
      <c r="F276" s="14"/>
    </row>
    <row r="277" spans="2:6" x14ac:dyDescent="0.2">
      <c r="B277" s="14"/>
      <c r="F277" s="14"/>
    </row>
    <row r="278" spans="2:6" x14ac:dyDescent="0.2">
      <c r="B278" s="14"/>
      <c r="F278" s="14"/>
    </row>
    <row r="279" spans="2:6" x14ac:dyDescent="0.2">
      <c r="B279" s="14"/>
      <c r="F279" s="14"/>
    </row>
    <row r="280" spans="2:6" x14ac:dyDescent="0.2">
      <c r="B280" s="14"/>
      <c r="F280" s="14"/>
    </row>
    <row r="281" spans="2:6" x14ac:dyDescent="0.2">
      <c r="B281" s="14"/>
      <c r="F281" s="14"/>
    </row>
    <row r="282" spans="2:6" x14ac:dyDescent="0.2">
      <c r="B282" s="14"/>
      <c r="F282" s="14"/>
    </row>
    <row r="283" spans="2:6" x14ac:dyDescent="0.2">
      <c r="B283" s="14"/>
      <c r="F283" s="14"/>
    </row>
    <row r="284" spans="2:6" x14ac:dyDescent="0.2">
      <c r="B284" s="14"/>
      <c r="F284" s="14"/>
    </row>
    <row r="285" spans="2:6" x14ac:dyDescent="0.2">
      <c r="B285" s="14"/>
      <c r="F285" s="14"/>
    </row>
    <row r="286" spans="2:6" x14ac:dyDescent="0.2">
      <c r="B286" s="14"/>
      <c r="F286" s="14"/>
    </row>
    <row r="287" spans="2:6" x14ac:dyDescent="0.2">
      <c r="B287" s="14"/>
      <c r="F287" s="14"/>
    </row>
    <row r="288" spans="2:6" x14ac:dyDescent="0.2">
      <c r="B288" s="14"/>
      <c r="F288" s="14"/>
    </row>
    <row r="289" spans="2:6" x14ac:dyDescent="0.2">
      <c r="B289" s="14"/>
      <c r="F289" s="14"/>
    </row>
    <row r="290" spans="2:6" x14ac:dyDescent="0.2">
      <c r="B290" s="14"/>
      <c r="F290" s="14"/>
    </row>
    <row r="291" spans="2:6" x14ac:dyDescent="0.2">
      <c r="B291" s="14"/>
      <c r="F291" s="14"/>
    </row>
    <row r="292" spans="2:6" x14ac:dyDescent="0.2">
      <c r="B292" s="14"/>
      <c r="F292" s="14"/>
    </row>
    <row r="293" spans="2:6" x14ac:dyDescent="0.2">
      <c r="B293" s="14"/>
      <c r="F293" s="14"/>
    </row>
    <row r="294" spans="2:6" x14ac:dyDescent="0.2">
      <c r="B294" s="14"/>
      <c r="F294" s="14"/>
    </row>
    <row r="295" spans="2:6" x14ac:dyDescent="0.2">
      <c r="B295" s="14"/>
      <c r="F295" s="14"/>
    </row>
    <row r="296" spans="2:6" x14ac:dyDescent="0.2">
      <c r="B296" s="14"/>
      <c r="F296" s="14"/>
    </row>
    <row r="297" spans="2:6" x14ac:dyDescent="0.2">
      <c r="B297" s="14"/>
      <c r="F297" s="14"/>
    </row>
    <row r="298" spans="2:6" x14ac:dyDescent="0.2">
      <c r="B298" s="14"/>
      <c r="F298" s="14"/>
    </row>
    <row r="299" spans="2:6" x14ac:dyDescent="0.2">
      <c r="B299" s="14"/>
      <c r="F299" s="14"/>
    </row>
    <row r="300" spans="2:6" x14ac:dyDescent="0.2">
      <c r="B300" s="14"/>
      <c r="F300" s="14"/>
    </row>
    <row r="301" spans="2:6" x14ac:dyDescent="0.2">
      <c r="B301" s="14"/>
      <c r="F301" s="14"/>
    </row>
    <row r="302" spans="2:6" x14ac:dyDescent="0.2">
      <c r="B302" s="14"/>
      <c r="F302" s="14"/>
    </row>
    <row r="303" spans="2:6" x14ac:dyDescent="0.2">
      <c r="B303" s="14"/>
      <c r="F303" s="14"/>
    </row>
    <row r="304" spans="2:6" x14ac:dyDescent="0.2">
      <c r="B304" s="14"/>
      <c r="F304" s="14"/>
    </row>
    <row r="305" spans="2:6" x14ac:dyDescent="0.2">
      <c r="B305" s="14"/>
      <c r="F305" s="14"/>
    </row>
    <row r="306" spans="2:6" x14ac:dyDescent="0.2">
      <c r="B306" s="14"/>
      <c r="F306" s="14"/>
    </row>
    <row r="307" spans="2:6" x14ac:dyDescent="0.2">
      <c r="B307" s="14"/>
      <c r="F307" s="14"/>
    </row>
    <row r="308" spans="2:6" x14ac:dyDescent="0.2">
      <c r="B308" s="14"/>
      <c r="F308" s="14"/>
    </row>
    <row r="309" spans="2:6" x14ac:dyDescent="0.2">
      <c r="B309" s="14"/>
      <c r="F309" s="14"/>
    </row>
    <row r="310" spans="2:6" x14ac:dyDescent="0.2">
      <c r="B310" s="14"/>
      <c r="F310" s="14"/>
    </row>
    <row r="311" spans="2:6" x14ac:dyDescent="0.2">
      <c r="B311" s="14"/>
      <c r="F311" s="14"/>
    </row>
    <row r="312" spans="2:6" x14ac:dyDescent="0.2">
      <c r="B312" s="14"/>
      <c r="F312" s="14"/>
    </row>
    <row r="313" spans="2:6" x14ac:dyDescent="0.2">
      <c r="B313" s="14"/>
      <c r="F313" s="14"/>
    </row>
    <row r="314" spans="2:6" x14ac:dyDescent="0.2">
      <c r="B314" s="14"/>
      <c r="F314" s="14"/>
    </row>
    <row r="315" spans="2:6" x14ac:dyDescent="0.2">
      <c r="B315" s="14"/>
      <c r="F315" s="14"/>
    </row>
    <row r="316" spans="2:6" x14ac:dyDescent="0.2">
      <c r="B316" s="14"/>
      <c r="F316" s="14"/>
    </row>
    <row r="317" spans="2:6" x14ac:dyDescent="0.2">
      <c r="B317" s="14"/>
      <c r="F317" s="14"/>
    </row>
    <row r="318" spans="2:6" x14ac:dyDescent="0.2">
      <c r="B318" s="14"/>
      <c r="F318" s="14"/>
    </row>
    <row r="319" spans="2:6" x14ac:dyDescent="0.2">
      <c r="B319" s="14"/>
      <c r="F319" s="14"/>
    </row>
    <row r="320" spans="2:6" x14ac:dyDescent="0.2">
      <c r="B320" s="14"/>
      <c r="F320" s="14"/>
    </row>
    <row r="321" spans="2:6" x14ac:dyDescent="0.2">
      <c r="B321" s="14"/>
      <c r="F321" s="14"/>
    </row>
    <row r="322" spans="2:6" x14ac:dyDescent="0.2">
      <c r="B322" s="14"/>
      <c r="F322" s="14"/>
    </row>
    <row r="323" spans="2:6" x14ac:dyDescent="0.2">
      <c r="B323" s="14"/>
      <c r="F323" s="14"/>
    </row>
    <row r="324" spans="2:6" x14ac:dyDescent="0.2">
      <c r="B324" s="14"/>
      <c r="F324" s="14"/>
    </row>
    <row r="325" spans="2:6" x14ac:dyDescent="0.2">
      <c r="B325" s="14"/>
      <c r="F325" s="14"/>
    </row>
    <row r="326" spans="2:6" x14ac:dyDescent="0.2">
      <c r="B326" s="14"/>
      <c r="F326" s="14"/>
    </row>
    <row r="327" spans="2:6" x14ac:dyDescent="0.2">
      <c r="B327" s="14"/>
      <c r="F327" s="14"/>
    </row>
    <row r="328" spans="2:6" x14ac:dyDescent="0.2">
      <c r="B328" s="14"/>
      <c r="F328" s="14"/>
    </row>
    <row r="329" spans="2:6" x14ac:dyDescent="0.2">
      <c r="B329" s="14"/>
      <c r="F329" s="14"/>
    </row>
    <row r="330" spans="2:6" x14ac:dyDescent="0.2">
      <c r="B330" s="14"/>
      <c r="F330" s="14"/>
    </row>
    <row r="331" spans="2:6" x14ac:dyDescent="0.2">
      <c r="B331" s="14"/>
      <c r="F331" s="14"/>
    </row>
    <row r="332" spans="2:6" x14ac:dyDescent="0.2">
      <c r="B332" s="14"/>
      <c r="F332" s="14"/>
    </row>
    <row r="333" spans="2:6" x14ac:dyDescent="0.2">
      <c r="B333" s="14"/>
      <c r="F333" s="14"/>
    </row>
    <row r="334" spans="2:6" x14ac:dyDescent="0.2">
      <c r="B334" s="14"/>
      <c r="F334" s="14"/>
    </row>
    <row r="335" spans="2:6" x14ac:dyDescent="0.2">
      <c r="B335" s="14"/>
      <c r="F335" s="14"/>
    </row>
    <row r="336" spans="2:6" x14ac:dyDescent="0.2">
      <c r="B336" s="14"/>
      <c r="F336" s="14"/>
    </row>
    <row r="337" spans="2:6" x14ac:dyDescent="0.2">
      <c r="B337" s="14"/>
      <c r="F337" s="14"/>
    </row>
    <row r="338" spans="2:6" x14ac:dyDescent="0.2">
      <c r="B338" s="14"/>
      <c r="F338" s="14"/>
    </row>
    <row r="339" spans="2:6" x14ac:dyDescent="0.2">
      <c r="B339" s="14"/>
      <c r="F339" s="14"/>
    </row>
    <row r="340" spans="2:6" x14ac:dyDescent="0.2">
      <c r="B340" s="14"/>
      <c r="F340" s="14"/>
    </row>
    <row r="341" spans="2:6" x14ac:dyDescent="0.2">
      <c r="B341" s="14"/>
      <c r="F341" s="14"/>
    </row>
    <row r="342" spans="2:6" x14ac:dyDescent="0.2">
      <c r="B342" s="14"/>
      <c r="F342" s="14"/>
    </row>
    <row r="343" spans="2:6" x14ac:dyDescent="0.2">
      <c r="B343" s="14"/>
      <c r="F343" s="14"/>
    </row>
    <row r="344" spans="2:6" x14ac:dyDescent="0.2">
      <c r="B344" s="14"/>
      <c r="F344" s="14"/>
    </row>
    <row r="345" spans="2:6" x14ac:dyDescent="0.2">
      <c r="B345" s="14"/>
      <c r="F345" s="14"/>
    </row>
    <row r="346" spans="2:6" x14ac:dyDescent="0.2">
      <c r="B346" s="14"/>
      <c r="F346" s="14"/>
    </row>
    <row r="347" spans="2:6" x14ac:dyDescent="0.2">
      <c r="B347" s="14"/>
      <c r="F347" s="14"/>
    </row>
    <row r="348" spans="2:6" x14ac:dyDescent="0.2">
      <c r="B348" s="14"/>
      <c r="F348" s="14"/>
    </row>
    <row r="349" spans="2:6" x14ac:dyDescent="0.2">
      <c r="B349" s="14"/>
      <c r="F349" s="14"/>
    </row>
    <row r="350" spans="2:6" x14ac:dyDescent="0.2">
      <c r="B350" s="14"/>
      <c r="F350" s="14"/>
    </row>
    <row r="351" spans="2:6" x14ac:dyDescent="0.2">
      <c r="B351" s="14"/>
      <c r="F351" s="14"/>
    </row>
    <row r="352" spans="2:6" x14ac:dyDescent="0.2">
      <c r="B352" s="14"/>
      <c r="F352" s="14"/>
    </row>
    <row r="353" spans="2:6" x14ac:dyDescent="0.2">
      <c r="B353" s="14"/>
      <c r="F353" s="14"/>
    </row>
    <row r="354" spans="2:6" x14ac:dyDescent="0.2">
      <c r="B354" s="14"/>
      <c r="F354" s="14"/>
    </row>
    <row r="355" spans="2:6" x14ac:dyDescent="0.2">
      <c r="B355" s="14"/>
      <c r="F355" s="14"/>
    </row>
    <row r="356" spans="2:6" x14ac:dyDescent="0.2">
      <c r="B356" s="14"/>
      <c r="F356" s="14"/>
    </row>
    <row r="357" spans="2:6" x14ac:dyDescent="0.2">
      <c r="B357" s="14"/>
      <c r="F357" s="14"/>
    </row>
    <row r="358" spans="2:6" x14ac:dyDescent="0.2">
      <c r="B358" s="14"/>
      <c r="F358" s="14"/>
    </row>
    <row r="359" spans="2:6" x14ac:dyDescent="0.2">
      <c r="B359" s="14"/>
      <c r="F359" s="14"/>
    </row>
    <row r="360" spans="2:6" x14ac:dyDescent="0.2">
      <c r="B360" s="14"/>
      <c r="F360" s="14"/>
    </row>
    <row r="361" spans="2:6" x14ac:dyDescent="0.2">
      <c r="B361" s="14"/>
      <c r="F361" s="14"/>
    </row>
    <row r="362" spans="2:6" x14ac:dyDescent="0.2">
      <c r="B362" s="14"/>
      <c r="F362" s="14"/>
    </row>
    <row r="363" spans="2:6" x14ac:dyDescent="0.2">
      <c r="B363" s="14"/>
      <c r="F363" s="14"/>
    </row>
    <row r="364" spans="2:6" x14ac:dyDescent="0.2">
      <c r="B364" s="14"/>
      <c r="F364" s="14"/>
    </row>
    <row r="365" spans="2:6" x14ac:dyDescent="0.2">
      <c r="B365" s="14"/>
      <c r="F365" s="14"/>
    </row>
    <row r="366" spans="2:6" x14ac:dyDescent="0.2">
      <c r="B366" s="14"/>
      <c r="F366" s="14"/>
    </row>
    <row r="367" spans="2:6" x14ac:dyDescent="0.2">
      <c r="B367" s="14"/>
      <c r="F367" s="14"/>
    </row>
    <row r="368" spans="2:6" x14ac:dyDescent="0.2">
      <c r="B368" s="14"/>
      <c r="F368" s="14"/>
    </row>
    <row r="369" spans="2:6" x14ac:dyDescent="0.2">
      <c r="B369" s="14"/>
      <c r="F369" s="14"/>
    </row>
    <row r="370" spans="2:6" x14ac:dyDescent="0.2">
      <c r="B370" s="14"/>
      <c r="F370" s="14"/>
    </row>
    <row r="371" spans="2:6" x14ac:dyDescent="0.2">
      <c r="B371" s="14"/>
      <c r="F371" s="14"/>
    </row>
    <row r="372" spans="2:6" x14ac:dyDescent="0.2">
      <c r="B372" s="14"/>
      <c r="F372" s="14"/>
    </row>
    <row r="373" spans="2:6" x14ac:dyDescent="0.2">
      <c r="B373" s="14"/>
      <c r="F373" s="14"/>
    </row>
    <row r="374" spans="2:6" x14ac:dyDescent="0.2">
      <c r="B374" s="14"/>
      <c r="F374" s="14"/>
    </row>
    <row r="375" spans="2:6" x14ac:dyDescent="0.2">
      <c r="B375" s="14"/>
      <c r="F375" s="14"/>
    </row>
    <row r="376" spans="2:6" x14ac:dyDescent="0.2">
      <c r="B376" s="14"/>
      <c r="F376" s="14"/>
    </row>
    <row r="377" spans="2:6" x14ac:dyDescent="0.2">
      <c r="B377" s="14"/>
      <c r="F377" s="14"/>
    </row>
    <row r="378" spans="2:6" x14ac:dyDescent="0.2">
      <c r="B378" s="14"/>
      <c r="F378" s="14"/>
    </row>
    <row r="379" spans="2:6" x14ac:dyDescent="0.2">
      <c r="B379" s="14"/>
      <c r="F379" s="14"/>
    </row>
    <row r="380" spans="2:6" x14ac:dyDescent="0.2">
      <c r="B380" s="14"/>
      <c r="F380" s="14"/>
    </row>
    <row r="381" spans="2:6" x14ac:dyDescent="0.2">
      <c r="B381" s="14"/>
      <c r="F381" s="14"/>
    </row>
    <row r="382" spans="2:6" x14ac:dyDescent="0.2">
      <c r="B382" s="14"/>
      <c r="F382" s="14"/>
    </row>
    <row r="383" spans="2:6" x14ac:dyDescent="0.2">
      <c r="B383" s="14"/>
      <c r="F383" s="14"/>
    </row>
    <row r="384" spans="2:6" x14ac:dyDescent="0.2">
      <c r="B384" s="14"/>
      <c r="F384" s="14"/>
    </row>
    <row r="385" spans="2:6" x14ac:dyDescent="0.2">
      <c r="B385" s="14"/>
      <c r="F385" s="14"/>
    </row>
    <row r="386" spans="2:6" x14ac:dyDescent="0.2">
      <c r="B386" s="14"/>
      <c r="F386" s="14"/>
    </row>
    <row r="387" spans="2:6" x14ac:dyDescent="0.2">
      <c r="B387" s="14"/>
      <c r="F387" s="14"/>
    </row>
    <row r="388" spans="2:6" x14ac:dyDescent="0.2">
      <c r="B388" s="14"/>
      <c r="F388" s="14"/>
    </row>
    <row r="389" spans="2:6" x14ac:dyDescent="0.2">
      <c r="B389" s="14"/>
      <c r="F389" s="14"/>
    </row>
    <row r="390" spans="2:6" x14ac:dyDescent="0.2">
      <c r="B390" s="14"/>
      <c r="F390" s="14"/>
    </row>
    <row r="391" spans="2:6" x14ac:dyDescent="0.2">
      <c r="B391" s="14"/>
      <c r="F391" s="14"/>
    </row>
    <row r="392" spans="2:6" x14ac:dyDescent="0.2">
      <c r="B392" s="14"/>
      <c r="F392" s="14"/>
    </row>
    <row r="393" spans="2:6" x14ac:dyDescent="0.2">
      <c r="B393" s="14"/>
      <c r="F393" s="14"/>
    </row>
    <row r="394" spans="2:6" x14ac:dyDescent="0.2">
      <c r="B394" s="14"/>
      <c r="F394" s="14"/>
    </row>
    <row r="395" spans="2:6" x14ac:dyDescent="0.2">
      <c r="B395" s="14"/>
      <c r="F395" s="14"/>
    </row>
    <row r="396" spans="2:6" x14ac:dyDescent="0.2">
      <c r="B396" s="14"/>
      <c r="F396" s="14"/>
    </row>
    <row r="397" spans="2:6" x14ac:dyDescent="0.2">
      <c r="B397" s="14"/>
      <c r="F397" s="14"/>
    </row>
    <row r="398" spans="2:6" x14ac:dyDescent="0.2">
      <c r="B398" s="14"/>
      <c r="F398" s="14"/>
    </row>
    <row r="399" spans="2:6" x14ac:dyDescent="0.2">
      <c r="B399" s="14"/>
      <c r="F399" s="14"/>
    </row>
    <row r="400" spans="2:6" x14ac:dyDescent="0.2">
      <c r="B400" s="14"/>
      <c r="F400" s="14"/>
    </row>
    <row r="401" spans="2:6" x14ac:dyDescent="0.2">
      <c r="B401" s="14"/>
      <c r="F401" s="14"/>
    </row>
    <row r="402" spans="2:6" x14ac:dyDescent="0.2">
      <c r="B402" s="14"/>
      <c r="F402" s="14"/>
    </row>
    <row r="403" spans="2:6" x14ac:dyDescent="0.2">
      <c r="B403" s="14"/>
      <c r="F403" s="14"/>
    </row>
    <row r="404" spans="2:6" x14ac:dyDescent="0.2">
      <c r="B404" s="14"/>
      <c r="F404" s="14"/>
    </row>
    <row r="405" spans="2:6" x14ac:dyDescent="0.2">
      <c r="B405" s="14"/>
      <c r="F405" s="14"/>
    </row>
    <row r="406" spans="2:6" x14ac:dyDescent="0.2">
      <c r="B406" s="14"/>
      <c r="F406" s="14"/>
    </row>
    <row r="407" spans="2:6" x14ac:dyDescent="0.2">
      <c r="B407" s="14"/>
      <c r="F407" s="14"/>
    </row>
    <row r="408" spans="2:6" x14ac:dyDescent="0.2">
      <c r="B408" s="14"/>
      <c r="F408" s="14"/>
    </row>
    <row r="409" spans="2:6" x14ac:dyDescent="0.2">
      <c r="B409" s="14"/>
      <c r="F409" s="14"/>
    </row>
    <row r="410" spans="2:6" x14ac:dyDescent="0.2">
      <c r="B410" s="14"/>
      <c r="F410" s="14"/>
    </row>
    <row r="411" spans="2:6" x14ac:dyDescent="0.2">
      <c r="B411" s="14"/>
      <c r="F411" s="14"/>
    </row>
    <row r="412" spans="2:6" x14ac:dyDescent="0.2">
      <c r="B412" s="14"/>
      <c r="F412" s="14"/>
    </row>
    <row r="413" spans="2:6" x14ac:dyDescent="0.2">
      <c r="B413" s="14"/>
      <c r="F413" s="14"/>
    </row>
    <row r="414" spans="2:6" x14ac:dyDescent="0.2">
      <c r="B414" s="14"/>
      <c r="F414" s="14"/>
    </row>
    <row r="415" spans="2:6" x14ac:dyDescent="0.2">
      <c r="B415" s="14"/>
      <c r="F415" s="14"/>
    </row>
    <row r="416" spans="2:6" x14ac:dyDescent="0.2">
      <c r="B416" s="14"/>
      <c r="F416" s="14"/>
    </row>
    <row r="417" spans="2:6" x14ac:dyDescent="0.2">
      <c r="B417" s="14"/>
      <c r="F417" s="14"/>
    </row>
    <row r="418" spans="2:6" x14ac:dyDescent="0.2">
      <c r="B418" s="14"/>
      <c r="F418" s="14"/>
    </row>
    <row r="419" spans="2:6" x14ac:dyDescent="0.2">
      <c r="B419" s="14"/>
      <c r="F419" s="14"/>
    </row>
    <row r="420" spans="2:6" x14ac:dyDescent="0.2">
      <c r="B420" s="14"/>
      <c r="F420" s="14"/>
    </row>
    <row r="421" spans="2:6" x14ac:dyDescent="0.2">
      <c r="B421" s="14"/>
      <c r="F421" s="14"/>
    </row>
    <row r="422" spans="2:6" x14ac:dyDescent="0.2">
      <c r="B422" s="14"/>
      <c r="F422" s="14"/>
    </row>
    <row r="423" spans="2:6" x14ac:dyDescent="0.2">
      <c r="B423" s="14"/>
      <c r="F423" s="14"/>
    </row>
    <row r="424" spans="2:6" x14ac:dyDescent="0.2">
      <c r="B424" s="14"/>
      <c r="F424" s="14"/>
    </row>
    <row r="425" spans="2:6" x14ac:dyDescent="0.2">
      <c r="B425" s="14"/>
      <c r="F425" s="14"/>
    </row>
    <row r="426" spans="2:6" x14ac:dyDescent="0.2">
      <c r="B426" s="14"/>
      <c r="F426" s="14"/>
    </row>
    <row r="427" spans="2:6" x14ac:dyDescent="0.2">
      <c r="B427" s="14"/>
      <c r="F427" s="14"/>
    </row>
    <row r="428" spans="2:6" x14ac:dyDescent="0.2">
      <c r="B428" s="14"/>
      <c r="F428" s="14"/>
    </row>
    <row r="429" spans="2:6" x14ac:dyDescent="0.2">
      <c r="B429" s="14"/>
      <c r="F429" s="14"/>
    </row>
    <row r="430" spans="2:6" x14ac:dyDescent="0.2">
      <c r="B430" s="14"/>
      <c r="F430" s="14"/>
    </row>
    <row r="431" spans="2:6" x14ac:dyDescent="0.2">
      <c r="B431" s="14"/>
      <c r="F431" s="14"/>
    </row>
    <row r="432" spans="2:6" x14ac:dyDescent="0.2">
      <c r="B432" s="14"/>
      <c r="F432" s="14"/>
    </row>
    <row r="433" spans="2:6" x14ac:dyDescent="0.2">
      <c r="B433" s="14"/>
      <c r="F433" s="14"/>
    </row>
    <row r="434" spans="2:6" x14ac:dyDescent="0.2">
      <c r="B434" s="14"/>
      <c r="F434" s="14"/>
    </row>
    <row r="435" spans="2:6" x14ac:dyDescent="0.2">
      <c r="B435" s="14"/>
      <c r="F435" s="14"/>
    </row>
    <row r="436" spans="2:6" x14ac:dyDescent="0.2">
      <c r="B436" s="14"/>
      <c r="F436" s="14"/>
    </row>
    <row r="437" spans="2:6" x14ac:dyDescent="0.2">
      <c r="B437" s="14"/>
      <c r="F437" s="14"/>
    </row>
    <row r="438" spans="2:6" x14ac:dyDescent="0.2">
      <c r="B438" s="14"/>
      <c r="F438" s="14"/>
    </row>
    <row r="439" spans="2:6" x14ac:dyDescent="0.2">
      <c r="B439" s="14"/>
      <c r="F439" s="14"/>
    </row>
    <row r="440" spans="2:6" x14ac:dyDescent="0.2">
      <c r="B440" s="14"/>
      <c r="F440" s="14"/>
    </row>
    <row r="441" spans="2:6" x14ac:dyDescent="0.2">
      <c r="B441" s="14"/>
      <c r="F441" s="14"/>
    </row>
    <row r="442" spans="2:6" x14ac:dyDescent="0.2">
      <c r="B442" s="14"/>
      <c r="F442" s="14"/>
    </row>
    <row r="443" spans="2:6" x14ac:dyDescent="0.2">
      <c r="B443" s="14"/>
      <c r="F443" s="14"/>
    </row>
    <row r="444" spans="2:6" x14ac:dyDescent="0.2">
      <c r="B444" s="14"/>
      <c r="F444" s="14"/>
    </row>
    <row r="445" spans="2:6" x14ac:dyDescent="0.2">
      <c r="B445" s="14"/>
      <c r="F445" s="14"/>
    </row>
    <row r="446" spans="2:6" x14ac:dyDescent="0.2">
      <c r="B446" s="14"/>
      <c r="F446" s="14"/>
    </row>
    <row r="447" spans="2:6" x14ac:dyDescent="0.2">
      <c r="B447" s="14"/>
      <c r="F447" s="14"/>
    </row>
    <row r="448" spans="2:6" x14ac:dyDescent="0.2">
      <c r="B448" s="14"/>
      <c r="F448" s="14"/>
    </row>
    <row r="449" spans="2:6" x14ac:dyDescent="0.2">
      <c r="B449" s="14"/>
      <c r="F449" s="14"/>
    </row>
    <row r="450" spans="2:6" x14ac:dyDescent="0.2">
      <c r="B450" s="14"/>
      <c r="F450" s="14"/>
    </row>
    <row r="451" spans="2:6" x14ac:dyDescent="0.2">
      <c r="B451" s="14"/>
      <c r="F451" s="14"/>
    </row>
    <row r="452" spans="2:6" x14ac:dyDescent="0.2">
      <c r="B452" s="14"/>
      <c r="F452" s="14"/>
    </row>
    <row r="453" spans="2:6" x14ac:dyDescent="0.2">
      <c r="B453" s="14"/>
      <c r="F453" s="14"/>
    </row>
    <row r="454" spans="2:6" x14ac:dyDescent="0.2">
      <c r="B454" s="14"/>
      <c r="F454" s="14"/>
    </row>
    <row r="455" spans="2:6" x14ac:dyDescent="0.2">
      <c r="B455" s="14"/>
      <c r="F455" s="14"/>
    </row>
    <row r="456" spans="2:6" x14ac:dyDescent="0.2">
      <c r="B456" s="14"/>
      <c r="F456" s="14"/>
    </row>
    <row r="457" spans="2:6" x14ac:dyDescent="0.2">
      <c r="B457" s="14"/>
      <c r="F457" s="14"/>
    </row>
    <row r="458" spans="2:6" x14ac:dyDescent="0.2">
      <c r="B458" s="14"/>
      <c r="F458" s="14"/>
    </row>
    <row r="459" spans="2:6" x14ac:dyDescent="0.2">
      <c r="B459" s="14"/>
      <c r="F459" s="14"/>
    </row>
    <row r="460" spans="2:6" x14ac:dyDescent="0.2">
      <c r="B460" s="14"/>
      <c r="F460" s="14"/>
    </row>
    <row r="461" spans="2:6" x14ac:dyDescent="0.2">
      <c r="B461" s="14"/>
      <c r="F461" s="14"/>
    </row>
    <row r="462" spans="2:6" x14ac:dyDescent="0.2">
      <c r="B462" s="14"/>
      <c r="F462" s="14"/>
    </row>
    <row r="463" spans="2:6" x14ac:dyDescent="0.2">
      <c r="B463" s="14"/>
      <c r="F463" s="14"/>
    </row>
    <row r="464" spans="2:6" x14ac:dyDescent="0.2">
      <c r="B464" s="14"/>
      <c r="F464" s="14"/>
    </row>
    <row r="465" spans="2:6" x14ac:dyDescent="0.2">
      <c r="B465" s="14"/>
      <c r="F465" s="14"/>
    </row>
    <row r="466" spans="2:6" x14ac:dyDescent="0.2">
      <c r="B466" s="14"/>
      <c r="F466" s="14"/>
    </row>
    <row r="467" spans="2:6" x14ac:dyDescent="0.2">
      <c r="B467" s="14"/>
      <c r="F467" s="14"/>
    </row>
    <row r="468" spans="2:6" x14ac:dyDescent="0.2">
      <c r="B468" s="14"/>
      <c r="F468" s="14"/>
    </row>
    <row r="469" spans="2:6" x14ac:dyDescent="0.2">
      <c r="B469" s="14"/>
      <c r="F469" s="14"/>
    </row>
    <row r="470" spans="2:6" x14ac:dyDescent="0.2">
      <c r="B470" s="14"/>
      <c r="F470" s="14"/>
    </row>
    <row r="471" spans="2:6" x14ac:dyDescent="0.2">
      <c r="B471" s="14"/>
      <c r="F471" s="14"/>
    </row>
    <row r="472" spans="2:6" x14ac:dyDescent="0.2">
      <c r="B472" s="14"/>
      <c r="F472" s="14"/>
    </row>
    <row r="473" spans="2:6" x14ac:dyDescent="0.2">
      <c r="B473" s="14"/>
      <c r="F473" s="14"/>
    </row>
    <row r="474" spans="2:6" x14ac:dyDescent="0.2">
      <c r="B474" s="14"/>
      <c r="F474" s="14"/>
    </row>
    <row r="475" spans="2:6" x14ac:dyDescent="0.2">
      <c r="B475" s="14"/>
      <c r="F475" s="14"/>
    </row>
    <row r="476" spans="2:6" x14ac:dyDescent="0.2">
      <c r="B476" s="14"/>
      <c r="F476" s="14"/>
    </row>
    <row r="477" spans="2:6" x14ac:dyDescent="0.2">
      <c r="B477" s="14"/>
      <c r="F477" s="14"/>
    </row>
    <row r="478" spans="2:6" x14ac:dyDescent="0.2">
      <c r="B478" s="14"/>
      <c r="F478" s="14"/>
    </row>
    <row r="479" spans="2:6" x14ac:dyDescent="0.2">
      <c r="B479" s="14"/>
      <c r="F479" s="14"/>
    </row>
    <row r="480" spans="2:6" x14ac:dyDescent="0.2">
      <c r="B480" s="14"/>
      <c r="F480" s="14"/>
    </row>
    <row r="481" spans="2:6" x14ac:dyDescent="0.2">
      <c r="B481" s="14"/>
      <c r="F481" s="14"/>
    </row>
    <row r="482" spans="2:6" x14ac:dyDescent="0.2">
      <c r="B482" s="14"/>
      <c r="F482" s="14"/>
    </row>
    <row r="483" spans="2:6" x14ac:dyDescent="0.2">
      <c r="B483" s="14"/>
      <c r="F483" s="14"/>
    </row>
    <row r="484" spans="2:6" x14ac:dyDescent="0.2">
      <c r="B484" s="14"/>
      <c r="F484" s="14"/>
    </row>
    <row r="485" spans="2:6" x14ac:dyDescent="0.2">
      <c r="B485" s="14"/>
      <c r="F485" s="14"/>
    </row>
    <row r="486" spans="2:6" x14ac:dyDescent="0.2">
      <c r="B486" s="14"/>
      <c r="F486" s="14"/>
    </row>
    <row r="487" spans="2:6" x14ac:dyDescent="0.2">
      <c r="B487" s="14"/>
      <c r="F487" s="14"/>
    </row>
    <row r="488" spans="2:6" x14ac:dyDescent="0.2">
      <c r="B488" s="14"/>
      <c r="F488" s="14"/>
    </row>
    <row r="489" spans="2:6" x14ac:dyDescent="0.2">
      <c r="B489" s="14"/>
      <c r="F489" s="14"/>
    </row>
    <row r="490" spans="2:6" x14ac:dyDescent="0.2">
      <c r="B490" s="14"/>
      <c r="F490" s="14"/>
    </row>
    <row r="491" spans="2:6" x14ac:dyDescent="0.2">
      <c r="B491" s="14"/>
      <c r="F491" s="14"/>
    </row>
    <row r="492" spans="2:6" x14ac:dyDescent="0.2">
      <c r="B492" s="14"/>
      <c r="F492" s="14"/>
    </row>
    <row r="493" spans="2:6" x14ac:dyDescent="0.2">
      <c r="B493" s="14"/>
      <c r="F493" s="14"/>
    </row>
    <row r="494" spans="2:6" x14ac:dyDescent="0.2">
      <c r="B494" s="14"/>
      <c r="F494" s="14"/>
    </row>
    <row r="495" spans="2:6" x14ac:dyDescent="0.2">
      <c r="B495" s="14"/>
      <c r="F495" s="14"/>
    </row>
    <row r="496" spans="2:6" x14ac:dyDescent="0.2">
      <c r="B496" s="14"/>
      <c r="F496" s="14"/>
    </row>
    <row r="497" spans="2:6" x14ac:dyDescent="0.2">
      <c r="B497" s="14"/>
      <c r="F497" s="14"/>
    </row>
    <row r="498" spans="2:6" x14ac:dyDescent="0.2">
      <c r="B498" s="14"/>
      <c r="F498" s="14"/>
    </row>
    <row r="499" spans="2:6" x14ac:dyDescent="0.2">
      <c r="B499" s="14"/>
      <c r="F499" s="14"/>
    </row>
    <row r="500" spans="2:6" x14ac:dyDescent="0.2">
      <c r="B500" s="14"/>
      <c r="F500" s="14"/>
    </row>
    <row r="501" spans="2:6" x14ac:dyDescent="0.2">
      <c r="B501" s="14"/>
      <c r="F501" s="14"/>
    </row>
    <row r="502" spans="2:6" x14ac:dyDescent="0.2">
      <c r="B502" s="14"/>
      <c r="F502" s="14"/>
    </row>
    <row r="503" spans="2:6" x14ac:dyDescent="0.2">
      <c r="B503" s="14"/>
      <c r="F503" s="14"/>
    </row>
    <row r="504" spans="2:6" x14ac:dyDescent="0.2">
      <c r="B504" s="14"/>
      <c r="F504" s="14"/>
    </row>
    <row r="505" spans="2:6" x14ac:dyDescent="0.2">
      <c r="B505" s="14"/>
      <c r="F505" s="14"/>
    </row>
    <row r="506" spans="2:6" x14ac:dyDescent="0.2">
      <c r="B506" s="14"/>
      <c r="F506" s="14"/>
    </row>
    <row r="507" spans="2:6" x14ac:dyDescent="0.2">
      <c r="B507" s="14"/>
      <c r="F507" s="14"/>
    </row>
    <row r="508" spans="2:6" x14ac:dyDescent="0.2">
      <c r="B508" s="14"/>
      <c r="F508" s="14"/>
    </row>
    <row r="509" spans="2:6" x14ac:dyDescent="0.2">
      <c r="B509" s="14"/>
      <c r="F509" s="14"/>
    </row>
    <row r="510" spans="2:6" x14ac:dyDescent="0.2">
      <c r="B510" s="14"/>
      <c r="F510" s="14"/>
    </row>
    <row r="511" spans="2:6" x14ac:dyDescent="0.2">
      <c r="B511" s="14"/>
      <c r="F511" s="14"/>
    </row>
    <row r="512" spans="2:6" x14ac:dyDescent="0.2">
      <c r="B512" s="14"/>
      <c r="F512" s="14"/>
    </row>
    <row r="513" spans="2:6" x14ac:dyDescent="0.2">
      <c r="B513" s="14"/>
      <c r="F513" s="14"/>
    </row>
    <row r="514" spans="2:6" x14ac:dyDescent="0.2">
      <c r="B514" s="14"/>
      <c r="F514" s="14"/>
    </row>
    <row r="515" spans="2:6" x14ac:dyDescent="0.2">
      <c r="B515" s="14"/>
      <c r="F515" s="14"/>
    </row>
    <row r="516" spans="2:6" x14ac:dyDescent="0.2">
      <c r="B516" s="14"/>
      <c r="F516" s="14"/>
    </row>
    <row r="517" spans="2:6" x14ac:dyDescent="0.2">
      <c r="B517" s="14"/>
      <c r="F517" s="14"/>
    </row>
    <row r="518" spans="2:6" x14ac:dyDescent="0.2">
      <c r="B518" s="14"/>
      <c r="F518" s="14"/>
    </row>
    <row r="519" spans="2:6" x14ac:dyDescent="0.2">
      <c r="B519" s="14"/>
      <c r="F519" s="14"/>
    </row>
    <row r="520" spans="2:6" x14ac:dyDescent="0.2">
      <c r="B520" s="14"/>
      <c r="F520" s="14"/>
    </row>
    <row r="521" spans="2:6" x14ac:dyDescent="0.2">
      <c r="B521" s="14"/>
      <c r="F521" s="14"/>
    </row>
    <row r="522" spans="2:6" x14ac:dyDescent="0.2">
      <c r="B522" s="14"/>
      <c r="F522" s="14"/>
    </row>
    <row r="523" spans="2:6" x14ac:dyDescent="0.2">
      <c r="B523" s="14"/>
      <c r="F523" s="14"/>
    </row>
    <row r="524" spans="2:6" x14ac:dyDescent="0.2">
      <c r="B524" s="14"/>
      <c r="F524" s="14"/>
    </row>
    <row r="525" spans="2:6" x14ac:dyDescent="0.2">
      <c r="B525" s="14"/>
      <c r="F525" s="14"/>
    </row>
    <row r="526" spans="2:6" x14ac:dyDescent="0.2">
      <c r="B526" s="14"/>
      <c r="F526" s="14"/>
    </row>
    <row r="527" spans="2:6" x14ac:dyDescent="0.2">
      <c r="B527" s="14"/>
      <c r="F527" s="14"/>
    </row>
    <row r="528" spans="2:6" x14ac:dyDescent="0.2">
      <c r="B528" s="14"/>
      <c r="F528" s="14"/>
    </row>
    <row r="529" spans="2:6" x14ac:dyDescent="0.2">
      <c r="B529" s="14"/>
      <c r="F529" s="14"/>
    </row>
    <row r="530" spans="2:6" x14ac:dyDescent="0.2">
      <c r="B530" s="14"/>
      <c r="F530" s="14"/>
    </row>
    <row r="531" spans="2:6" x14ac:dyDescent="0.2">
      <c r="B531" s="14"/>
      <c r="F531" s="14"/>
    </row>
    <row r="532" spans="2:6" x14ac:dyDescent="0.2">
      <c r="B532" s="14"/>
      <c r="F532" s="14"/>
    </row>
    <row r="533" spans="2:6" x14ac:dyDescent="0.2">
      <c r="B533" s="14"/>
      <c r="F533" s="14"/>
    </row>
    <row r="534" spans="2:6" x14ac:dyDescent="0.2">
      <c r="B534" s="14"/>
      <c r="F534" s="14"/>
    </row>
    <row r="535" spans="2:6" x14ac:dyDescent="0.2">
      <c r="B535" s="14"/>
      <c r="F535" s="14"/>
    </row>
    <row r="536" spans="2:6" x14ac:dyDescent="0.2">
      <c r="B536" s="14"/>
      <c r="F536" s="14"/>
    </row>
    <row r="537" spans="2:6" x14ac:dyDescent="0.2">
      <c r="B537" s="14"/>
      <c r="F537" s="14"/>
    </row>
    <row r="538" spans="2:6" x14ac:dyDescent="0.2">
      <c r="B538" s="14"/>
      <c r="F538" s="14"/>
    </row>
    <row r="539" spans="2:6" x14ac:dyDescent="0.2">
      <c r="B539" s="14"/>
      <c r="F539" s="14"/>
    </row>
    <row r="540" spans="2:6" x14ac:dyDescent="0.2">
      <c r="B540" s="14"/>
      <c r="F540" s="14"/>
    </row>
    <row r="541" spans="2:6" x14ac:dyDescent="0.2">
      <c r="B541" s="14"/>
      <c r="F541" s="14"/>
    </row>
    <row r="542" spans="2:6" x14ac:dyDescent="0.2">
      <c r="B542" s="14"/>
      <c r="F542" s="14"/>
    </row>
    <row r="543" spans="2:6" x14ac:dyDescent="0.2">
      <c r="B543" s="14"/>
      <c r="F543" s="14"/>
    </row>
    <row r="544" spans="2:6" x14ac:dyDescent="0.2">
      <c r="B544" s="14"/>
      <c r="F544" s="14"/>
    </row>
    <row r="545" spans="2:6" x14ac:dyDescent="0.2">
      <c r="B545" s="14"/>
      <c r="F545" s="14"/>
    </row>
    <row r="546" spans="2:6" x14ac:dyDescent="0.2">
      <c r="B546" s="14"/>
      <c r="F546" s="14"/>
    </row>
    <row r="547" spans="2:6" x14ac:dyDescent="0.2">
      <c r="B547" s="14"/>
      <c r="F547" s="14"/>
    </row>
    <row r="548" spans="2:6" x14ac:dyDescent="0.2">
      <c r="B548" s="14"/>
      <c r="F548" s="14"/>
    </row>
    <row r="549" spans="2:6" x14ac:dyDescent="0.2">
      <c r="B549" s="14"/>
      <c r="F549" s="14"/>
    </row>
    <row r="550" spans="2:6" x14ac:dyDescent="0.2">
      <c r="B550" s="14"/>
      <c r="F550" s="14"/>
    </row>
    <row r="551" spans="2:6" x14ac:dyDescent="0.2">
      <c r="B551" s="14"/>
      <c r="F551" s="14"/>
    </row>
    <row r="552" spans="2:6" x14ac:dyDescent="0.2">
      <c r="B552" s="14"/>
      <c r="F552" s="14"/>
    </row>
    <row r="553" spans="2:6" x14ac:dyDescent="0.2">
      <c r="B553" s="14"/>
      <c r="F553" s="14"/>
    </row>
    <row r="554" spans="2:6" x14ac:dyDescent="0.2">
      <c r="B554" s="14"/>
      <c r="F554" s="14"/>
    </row>
    <row r="555" spans="2:6" x14ac:dyDescent="0.2">
      <c r="B555" s="14"/>
      <c r="F555" s="14"/>
    </row>
    <row r="556" spans="2:6" x14ac:dyDescent="0.2">
      <c r="B556" s="14"/>
      <c r="F556" s="14"/>
    </row>
    <row r="557" spans="2:6" x14ac:dyDescent="0.2">
      <c r="B557" s="14"/>
      <c r="F557" s="14"/>
    </row>
    <row r="558" spans="2:6" x14ac:dyDescent="0.2">
      <c r="B558" s="14"/>
      <c r="F558" s="14"/>
    </row>
    <row r="559" spans="2:6" x14ac:dyDescent="0.2">
      <c r="B559" s="14"/>
      <c r="F559" s="14"/>
    </row>
    <row r="560" spans="2:6" x14ac:dyDescent="0.2">
      <c r="B560" s="14"/>
      <c r="F560" s="14"/>
    </row>
    <row r="561" spans="2:6" x14ac:dyDescent="0.2">
      <c r="B561" s="14"/>
      <c r="F561" s="14"/>
    </row>
    <row r="562" spans="2:6" x14ac:dyDescent="0.2">
      <c r="B562" s="14"/>
      <c r="F562" s="14"/>
    </row>
    <row r="563" spans="2:6" x14ac:dyDescent="0.2">
      <c r="B563" s="14"/>
      <c r="F563" s="14"/>
    </row>
    <row r="564" spans="2:6" x14ac:dyDescent="0.2">
      <c r="B564" s="14"/>
      <c r="F564" s="14"/>
    </row>
    <row r="565" spans="2:6" x14ac:dyDescent="0.2">
      <c r="B565" s="14"/>
      <c r="F565" s="14"/>
    </row>
    <row r="566" spans="2:6" x14ac:dyDescent="0.2">
      <c r="B566" s="14"/>
      <c r="F566" s="14"/>
    </row>
    <row r="567" spans="2:6" x14ac:dyDescent="0.2">
      <c r="B567" s="14"/>
      <c r="F567" s="14"/>
    </row>
    <row r="568" spans="2:6" x14ac:dyDescent="0.2">
      <c r="B568" s="14"/>
      <c r="F568" s="14"/>
    </row>
    <row r="569" spans="2:6" x14ac:dyDescent="0.2">
      <c r="B569" s="14"/>
      <c r="F569" s="14"/>
    </row>
    <row r="570" spans="2:6" x14ac:dyDescent="0.2">
      <c r="B570" s="14"/>
      <c r="F570" s="14"/>
    </row>
    <row r="571" spans="2:6" x14ac:dyDescent="0.2">
      <c r="B571" s="14"/>
      <c r="F571" s="14"/>
    </row>
    <row r="572" spans="2:6" x14ac:dyDescent="0.2">
      <c r="B572" s="14"/>
      <c r="F572" s="14"/>
    </row>
    <row r="573" spans="2:6" x14ac:dyDescent="0.2">
      <c r="B573" s="14"/>
      <c r="F573" s="14"/>
    </row>
    <row r="574" spans="2:6" x14ac:dyDescent="0.2">
      <c r="B574" s="14"/>
      <c r="F574" s="14"/>
    </row>
    <row r="575" spans="2:6" x14ac:dyDescent="0.2">
      <c r="B575" s="14"/>
      <c r="F575" s="14"/>
    </row>
    <row r="576" spans="2:6" x14ac:dyDescent="0.2">
      <c r="B576" s="14"/>
      <c r="F576" s="14"/>
    </row>
    <row r="577" spans="2:6" x14ac:dyDescent="0.2">
      <c r="B577" s="14"/>
      <c r="F577" s="14"/>
    </row>
    <row r="578" spans="2:6" x14ac:dyDescent="0.2">
      <c r="B578" s="14"/>
      <c r="F578" s="14"/>
    </row>
    <row r="579" spans="2:6" x14ac:dyDescent="0.2">
      <c r="B579" s="14"/>
      <c r="F579" s="14"/>
    </row>
    <row r="580" spans="2:6" x14ac:dyDescent="0.2">
      <c r="B580" s="14"/>
      <c r="F580" s="14"/>
    </row>
    <row r="581" spans="2:6" x14ac:dyDescent="0.2">
      <c r="B581" s="14"/>
      <c r="F581" s="14"/>
    </row>
    <row r="582" spans="2:6" x14ac:dyDescent="0.2">
      <c r="B582" s="14"/>
      <c r="F582" s="14"/>
    </row>
    <row r="583" spans="2:6" x14ac:dyDescent="0.2">
      <c r="B583" s="14"/>
      <c r="F583" s="14"/>
    </row>
    <row r="584" spans="2:6" x14ac:dyDescent="0.2">
      <c r="B584" s="14"/>
      <c r="F584" s="14"/>
    </row>
    <row r="585" spans="2:6" x14ac:dyDescent="0.2">
      <c r="B585" s="14"/>
      <c r="F585" s="14"/>
    </row>
    <row r="586" spans="2:6" x14ac:dyDescent="0.2">
      <c r="B586" s="14"/>
      <c r="F586" s="14"/>
    </row>
    <row r="587" spans="2:6" x14ac:dyDescent="0.2">
      <c r="B587" s="14"/>
      <c r="F587" s="14"/>
    </row>
    <row r="588" spans="2:6" x14ac:dyDescent="0.2">
      <c r="B588" s="14"/>
      <c r="F588" s="14"/>
    </row>
    <row r="589" spans="2:6" x14ac:dyDescent="0.2">
      <c r="B589" s="14"/>
      <c r="F589" s="14"/>
    </row>
    <row r="590" spans="2:6" x14ac:dyDescent="0.2">
      <c r="B590" s="14"/>
      <c r="F590" s="14"/>
    </row>
    <row r="591" spans="2:6" x14ac:dyDescent="0.2">
      <c r="B591" s="14"/>
      <c r="F591" s="14"/>
    </row>
    <row r="592" spans="2:6" x14ac:dyDescent="0.2">
      <c r="B592" s="14"/>
      <c r="F592" s="14"/>
    </row>
    <row r="593" spans="2:6" x14ac:dyDescent="0.2">
      <c r="B593" s="14"/>
      <c r="F593" s="14"/>
    </row>
    <row r="594" spans="2:6" x14ac:dyDescent="0.2">
      <c r="B594" s="14"/>
      <c r="F594" s="14"/>
    </row>
    <row r="595" spans="2:6" x14ac:dyDescent="0.2">
      <c r="B595" s="14"/>
      <c r="F595" s="14"/>
    </row>
    <row r="596" spans="2:6" x14ac:dyDescent="0.2">
      <c r="B596" s="14"/>
      <c r="F596" s="14"/>
    </row>
    <row r="597" spans="2:6" x14ac:dyDescent="0.2">
      <c r="B597" s="14"/>
      <c r="F597" s="14"/>
    </row>
    <row r="598" spans="2:6" x14ac:dyDescent="0.2">
      <c r="B598" s="14"/>
      <c r="F598" s="14"/>
    </row>
    <row r="599" spans="2:6" x14ac:dyDescent="0.2">
      <c r="B599" s="14"/>
      <c r="F599" s="14"/>
    </row>
    <row r="600" spans="2:6" x14ac:dyDescent="0.2">
      <c r="B600" s="14"/>
      <c r="F600" s="14"/>
    </row>
    <row r="601" spans="2:6" x14ac:dyDescent="0.2">
      <c r="B601" s="14"/>
      <c r="F601" s="14"/>
    </row>
    <row r="602" spans="2:6" x14ac:dyDescent="0.2">
      <c r="B602" s="14"/>
      <c r="F602" s="14"/>
    </row>
    <row r="603" spans="2:6" x14ac:dyDescent="0.2">
      <c r="B603" s="14"/>
      <c r="F603" s="14"/>
    </row>
    <row r="604" spans="2:6" x14ac:dyDescent="0.2">
      <c r="B604" s="14"/>
      <c r="F604" s="14"/>
    </row>
    <row r="605" spans="2:6" x14ac:dyDescent="0.2">
      <c r="B605" s="14"/>
      <c r="F605" s="14"/>
    </row>
    <row r="606" spans="2:6" x14ac:dyDescent="0.2">
      <c r="B606" s="14"/>
      <c r="F606" s="14"/>
    </row>
    <row r="607" spans="2:6" x14ac:dyDescent="0.2">
      <c r="B607" s="14"/>
      <c r="F607" s="14"/>
    </row>
    <row r="608" spans="2:6" x14ac:dyDescent="0.2">
      <c r="B608" s="14"/>
      <c r="F608" s="14"/>
    </row>
    <row r="609" spans="2:6" x14ac:dyDescent="0.2">
      <c r="B609" s="14"/>
      <c r="F609" s="14"/>
    </row>
    <row r="610" spans="2:6" x14ac:dyDescent="0.2">
      <c r="B610" s="14"/>
      <c r="F610" s="14"/>
    </row>
    <row r="611" spans="2:6" x14ac:dyDescent="0.2">
      <c r="B611" s="14"/>
      <c r="F611" s="14"/>
    </row>
    <row r="612" spans="2:6" x14ac:dyDescent="0.2">
      <c r="B612" s="14"/>
      <c r="F612" s="14"/>
    </row>
    <row r="613" spans="2:6" x14ac:dyDescent="0.2">
      <c r="B613" s="14"/>
      <c r="F613" s="14"/>
    </row>
    <row r="614" spans="2:6" x14ac:dyDescent="0.2">
      <c r="B614" s="14"/>
      <c r="F614" s="14"/>
    </row>
    <row r="615" spans="2:6" x14ac:dyDescent="0.2">
      <c r="B615" s="14"/>
      <c r="F615" s="14"/>
    </row>
    <row r="616" spans="2:6" x14ac:dyDescent="0.2">
      <c r="B616" s="14"/>
      <c r="F616" s="14"/>
    </row>
    <row r="617" spans="2:6" x14ac:dyDescent="0.2">
      <c r="B617" s="14"/>
      <c r="F617" s="14"/>
    </row>
    <row r="618" spans="2:6" x14ac:dyDescent="0.2">
      <c r="B618" s="14"/>
      <c r="F618" s="14"/>
    </row>
    <row r="619" spans="2:6" x14ac:dyDescent="0.2">
      <c r="B619" s="14"/>
      <c r="F619" s="14"/>
    </row>
    <row r="620" spans="2:6" x14ac:dyDescent="0.2">
      <c r="B620" s="14"/>
      <c r="F620" s="14"/>
    </row>
    <row r="621" spans="2:6" x14ac:dyDescent="0.2">
      <c r="B621" s="14"/>
      <c r="F621" s="14"/>
    </row>
    <row r="622" spans="2:6" x14ac:dyDescent="0.2">
      <c r="B622" s="14"/>
      <c r="F622" s="14"/>
    </row>
    <row r="623" spans="2:6" x14ac:dyDescent="0.2">
      <c r="B623" s="14"/>
      <c r="F623" s="14"/>
    </row>
    <row r="624" spans="2:6" x14ac:dyDescent="0.2">
      <c r="B624" s="14"/>
      <c r="F624" s="14"/>
    </row>
    <row r="625" spans="2:6" x14ac:dyDescent="0.2">
      <c r="B625" s="14"/>
      <c r="F625" s="14"/>
    </row>
    <row r="626" spans="2:6" x14ac:dyDescent="0.2">
      <c r="B626" s="14"/>
      <c r="F626" s="14"/>
    </row>
    <row r="627" spans="2:6" x14ac:dyDescent="0.2">
      <c r="B627" s="14"/>
      <c r="F627" s="14"/>
    </row>
    <row r="628" spans="2:6" x14ac:dyDescent="0.2">
      <c r="B628" s="14"/>
      <c r="F628" s="14"/>
    </row>
    <row r="629" spans="2:6" x14ac:dyDescent="0.2">
      <c r="B629" s="14"/>
      <c r="F629" s="14"/>
    </row>
    <row r="630" spans="2:6" x14ac:dyDescent="0.2">
      <c r="B630" s="14"/>
      <c r="F630" s="14"/>
    </row>
    <row r="631" spans="2:6" x14ac:dyDescent="0.2">
      <c r="B631" s="14"/>
      <c r="F631" s="14"/>
    </row>
    <row r="632" spans="2:6" x14ac:dyDescent="0.2">
      <c r="B632" s="14"/>
      <c r="F632" s="14"/>
    </row>
    <row r="633" spans="2:6" x14ac:dyDescent="0.2">
      <c r="B633" s="14"/>
      <c r="F633" s="14"/>
    </row>
    <row r="634" spans="2:6" x14ac:dyDescent="0.2">
      <c r="B634" s="14"/>
      <c r="F634" s="14"/>
    </row>
    <row r="635" spans="2:6" x14ac:dyDescent="0.2">
      <c r="B635" s="14"/>
      <c r="F635" s="14"/>
    </row>
    <row r="636" spans="2:6" x14ac:dyDescent="0.2">
      <c r="B636" s="14"/>
      <c r="F636" s="14"/>
    </row>
    <row r="637" spans="2:6" x14ac:dyDescent="0.2">
      <c r="B637" s="14"/>
      <c r="F637" s="14"/>
    </row>
    <row r="638" spans="2:6" x14ac:dyDescent="0.2">
      <c r="B638" s="14"/>
      <c r="F638" s="14"/>
    </row>
    <row r="639" spans="2:6" x14ac:dyDescent="0.2">
      <c r="B639" s="14"/>
      <c r="F639" s="14"/>
    </row>
    <row r="640" spans="2:6" x14ac:dyDescent="0.2">
      <c r="B640" s="14"/>
      <c r="F640" s="14"/>
    </row>
    <row r="641" spans="2:6" x14ac:dyDescent="0.2">
      <c r="B641" s="14"/>
      <c r="F641" s="14"/>
    </row>
    <row r="642" spans="2:6" x14ac:dyDescent="0.2">
      <c r="B642" s="14"/>
      <c r="F642" s="14"/>
    </row>
    <row r="643" spans="2:6" x14ac:dyDescent="0.2">
      <c r="B643" s="14"/>
      <c r="F643" s="14"/>
    </row>
    <row r="644" spans="2:6" x14ac:dyDescent="0.2">
      <c r="B644" s="14"/>
      <c r="F644" s="14"/>
    </row>
    <row r="645" spans="2:6" x14ac:dyDescent="0.2">
      <c r="B645" s="14"/>
      <c r="F645" s="14"/>
    </row>
    <row r="646" spans="2:6" x14ac:dyDescent="0.2">
      <c r="B646" s="14"/>
      <c r="F646" s="14"/>
    </row>
    <row r="647" spans="2:6" x14ac:dyDescent="0.2">
      <c r="B647" s="14"/>
      <c r="F647" s="14"/>
    </row>
    <row r="648" spans="2:6" x14ac:dyDescent="0.2">
      <c r="B648" s="14"/>
      <c r="F648" s="14"/>
    </row>
    <row r="649" spans="2:6" x14ac:dyDescent="0.2">
      <c r="B649" s="14"/>
      <c r="F649" s="14"/>
    </row>
    <row r="650" spans="2:6" x14ac:dyDescent="0.2">
      <c r="B650" s="14"/>
      <c r="F650" s="14"/>
    </row>
    <row r="651" spans="2:6" x14ac:dyDescent="0.2">
      <c r="B651" s="14"/>
      <c r="F651" s="14"/>
    </row>
    <row r="652" spans="2:6" x14ac:dyDescent="0.2">
      <c r="B652" s="14"/>
      <c r="F652" s="14"/>
    </row>
    <row r="653" spans="2:6" x14ac:dyDescent="0.2">
      <c r="B653" s="14"/>
      <c r="F653" s="14"/>
    </row>
    <row r="654" spans="2:6" x14ac:dyDescent="0.2">
      <c r="B654" s="14"/>
      <c r="F654" s="14"/>
    </row>
    <row r="655" spans="2:6" x14ac:dyDescent="0.2">
      <c r="B655" s="14"/>
      <c r="F655" s="14"/>
    </row>
    <row r="656" spans="2:6" x14ac:dyDescent="0.2">
      <c r="B656" s="14"/>
      <c r="F656" s="14"/>
    </row>
    <row r="657" spans="2:6" x14ac:dyDescent="0.2">
      <c r="B657" s="14"/>
      <c r="F657" s="14"/>
    </row>
    <row r="658" spans="2:6" x14ac:dyDescent="0.2">
      <c r="B658" s="14"/>
      <c r="F658" s="14"/>
    </row>
    <row r="659" spans="2:6" x14ac:dyDescent="0.2">
      <c r="B659" s="14"/>
      <c r="F659" s="14"/>
    </row>
    <row r="660" spans="2:6" x14ac:dyDescent="0.2">
      <c r="B660" s="14"/>
      <c r="F660" s="14"/>
    </row>
    <row r="661" spans="2:6" x14ac:dyDescent="0.2">
      <c r="B661" s="14"/>
      <c r="F661" s="14"/>
    </row>
    <row r="662" spans="2:6" x14ac:dyDescent="0.2">
      <c r="B662" s="14"/>
      <c r="F662" s="14"/>
    </row>
    <row r="663" spans="2:6" x14ac:dyDescent="0.2">
      <c r="B663" s="14"/>
      <c r="F663" s="14"/>
    </row>
    <row r="664" spans="2:6" x14ac:dyDescent="0.2">
      <c r="B664" s="14"/>
      <c r="F664" s="14"/>
    </row>
    <row r="665" spans="2:6" x14ac:dyDescent="0.2">
      <c r="B665" s="14"/>
      <c r="F665" s="14"/>
    </row>
    <row r="666" spans="2:6" x14ac:dyDescent="0.2">
      <c r="B666" s="14"/>
      <c r="F666" s="14"/>
    </row>
    <row r="667" spans="2:6" x14ac:dyDescent="0.2">
      <c r="B667" s="14"/>
      <c r="F667" s="14"/>
    </row>
    <row r="668" spans="2:6" x14ac:dyDescent="0.2">
      <c r="B668" s="14"/>
      <c r="F668" s="14"/>
    </row>
    <row r="669" spans="2:6" x14ac:dyDescent="0.2">
      <c r="B669" s="14"/>
      <c r="F669" s="14"/>
    </row>
    <row r="670" spans="2:6" x14ac:dyDescent="0.2">
      <c r="B670" s="14"/>
      <c r="F670" s="14"/>
    </row>
    <row r="671" spans="2:6" x14ac:dyDescent="0.2">
      <c r="B671" s="14"/>
      <c r="F671" s="14"/>
    </row>
    <row r="672" spans="2:6" x14ac:dyDescent="0.2">
      <c r="B672" s="14"/>
      <c r="F672" s="14"/>
    </row>
    <row r="673" spans="2:6" x14ac:dyDescent="0.2">
      <c r="B673" s="14"/>
      <c r="F673" s="14"/>
    </row>
    <row r="674" spans="2:6" x14ac:dyDescent="0.2">
      <c r="B674" s="14"/>
      <c r="F674" s="14"/>
    </row>
    <row r="675" spans="2:6" x14ac:dyDescent="0.2">
      <c r="B675" s="14"/>
      <c r="F675" s="14"/>
    </row>
    <row r="676" spans="2:6" x14ac:dyDescent="0.2">
      <c r="B676" s="14"/>
      <c r="F676" s="14"/>
    </row>
    <row r="677" spans="2:6" x14ac:dyDescent="0.2">
      <c r="B677" s="14"/>
      <c r="F677" s="14"/>
    </row>
    <row r="678" spans="2:6" x14ac:dyDescent="0.2">
      <c r="B678" s="14"/>
      <c r="F678" s="14"/>
    </row>
    <row r="679" spans="2:6" x14ac:dyDescent="0.2">
      <c r="B679" s="14"/>
      <c r="F679" s="14"/>
    </row>
    <row r="680" spans="2:6" x14ac:dyDescent="0.2">
      <c r="B680" s="14"/>
      <c r="F680" s="14"/>
    </row>
    <row r="681" spans="2:6" x14ac:dyDescent="0.2">
      <c r="B681" s="14"/>
      <c r="F681" s="14"/>
    </row>
    <row r="682" spans="2:6" x14ac:dyDescent="0.2">
      <c r="B682" s="14"/>
      <c r="F682" s="14"/>
    </row>
    <row r="683" spans="2:6" x14ac:dyDescent="0.2">
      <c r="B683" s="14"/>
      <c r="F683" s="14"/>
    </row>
    <row r="684" spans="2:6" x14ac:dyDescent="0.2">
      <c r="B684" s="14"/>
      <c r="F684" s="14"/>
    </row>
    <row r="685" spans="2:6" x14ac:dyDescent="0.2">
      <c r="B685" s="14"/>
      <c r="F685" s="14"/>
    </row>
    <row r="686" spans="2:6" x14ac:dyDescent="0.2">
      <c r="B686" s="14"/>
      <c r="F686" s="14"/>
    </row>
    <row r="687" spans="2:6" x14ac:dyDescent="0.2">
      <c r="B687" s="14"/>
      <c r="F687" s="14"/>
    </row>
    <row r="688" spans="2:6" x14ac:dyDescent="0.2">
      <c r="B688" s="14"/>
      <c r="F688" s="14"/>
    </row>
    <row r="689" spans="2:6" x14ac:dyDescent="0.2">
      <c r="B689" s="14"/>
      <c r="F689" s="14"/>
    </row>
    <row r="690" spans="2:6" x14ac:dyDescent="0.2">
      <c r="B690" s="14"/>
      <c r="F690" s="14"/>
    </row>
    <row r="691" spans="2:6" x14ac:dyDescent="0.2">
      <c r="B691" s="14"/>
      <c r="F691" s="14"/>
    </row>
    <row r="692" spans="2:6" x14ac:dyDescent="0.2">
      <c r="B692" s="14"/>
      <c r="F692" s="14"/>
    </row>
    <row r="693" spans="2:6" x14ac:dyDescent="0.2">
      <c r="B693" s="14"/>
      <c r="F693" s="14"/>
    </row>
    <row r="694" spans="2:6" x14ac:dyDescent="0.2">
      <c r="B694" s="14"/>
      <c r="F694" s="14"/>
    </row>
    <row r="695" spans="2:6" x14ac:dyDescent="0.2">
      <c r="B695" s="14"/>
      <c r="F695" s="14"/>
    </row>
    <row r="696" spans="2:6" x14ac:dyDescent="0.2">
      <c r="B696" s="14"/>
      <c r="F696" s="14"/>
    </row>
    <row r="697" spans="2:6" x14ac:dyDescent="0.2">
      <c r="B697" s="14"/>
      <c r="F697" s="14"/>
    </row>
    <row r="698" spans="2:6" x14ac:dyDescent="0.2">
      <c r="B698" s="14"/>
      <c r="F698" s="14"/>
    </row>
    <row r="699" spans="2:6" x14ac:dyDescent="0.2">
      <c r="B699" s="14"/>
      <c r="F699" s="14"/>
    </row>
    <row r="700" spans="2:6" x14ac:dyDescent="0.2">
      <c r="B700" s="14"/>
      <c r="F700" s="14"/>
    </row>
    <row r="701" spans="2:6" x14ac:dyDescent="0.2">
      <c r="B701" s="14"/>
      <c r="F701" s="14"/>
    </row>
    <row r="702" spans="2:6" x14ac:dyDescent="0.2">
      <c r="B702" s="14"/>
      <c r="F702" s="14"/>
    </row>
    <row r="703" spans="2:6" x14ac:dyDescent="0.2">
      <c r="B703" s="14"/>
      <c r="F703" s="14"/>
    </row>
    <row r="704" spans="2:6" x14ac:dyDescent="0.2">
      <c r="B704" s="14"/>
      <c r="F704" s="14"/>
    </row>
    <row r="705" spans="2:6" x14ac:dyDescent="0.2">
      <c r="B705" s="14"/>
      <c r="F705" s="14"/>
    </row>
    <row r="706" spans="2:6" x14ac:dyDescent="0.2">
      <c r="B706" s="14"/>
      <c r="F706" s="14"/>
    </row>
    <row r="707" spans="2:6" x14ac:dyDescent="0.2">
      <c r="B707" s="14"/>
      <c r="F707" s="14"/>
    </row>
    <row r="708" spans="2:6" x14ac:dyDescent="0.2">
      <c r="B708" s="14"/>
      <c r="F708" s="14"/>
    </row>
    <row r="709" spans="2:6" x14ac:dyDescent="0.2">
      <c r="B709" s="14"/>
      <c r="F709" s="14"/>
    </row>
    <row r="710" spans="2:6" x14ac:dyDescent="0.2">
      <c r="B710" s="14"/>
      <c r="F710" s="14"/>
    </row>
    <row r="711" spans="2:6" x14ac:dyDescent="0.2">
      <c r="B711" s="14"/>
      <c r="F711" s="14"/>
    </row>
    <row r="712" spans="2:6" x14ac:dyDescent="0.2">
      <c r="B712" s="14"/>
      <c r="F712" s="14"/>
    </row>
    <row r="713" spans="2:6" x14ac:dyDescent="0.2">
      <c r="B713" s="14"/>
      <c r="F713" s="14"/>
    </row>
    <row r="714" spans="2:6" x14ac:dyDescent="0.2">
      <c r="B714" s="14"/>
      <c r="F714" s="14"/>
    </row>
    <row r="715" spans="2:6" x14ac:dyDescent="0.2">
      <c r="B715" s="14"/>
      <c r="F715" s="14"/>
    </row>
    <row r="716" spans="2:6" x14ac:dyDescent="0.2">
      <c r="B716" s="14"/>
      <c r="F716" s="14"/>
    </row>
    <row r="717" spans="2:6" x14ac:dyDescent="0.2">
      <c r="B717" s="14"/>
      <c r="F717" s="14"/>
    </row>
    <row r="718" spans="2:6" x14ac:dyDescent="0.2">
      <c r="B718" s="14"/>
      <c r="F718" s="14"/>
    </row>
    <row r="719" spans="2:6" x14ac:dyDescent="0.2">
      <c r="B719" s="14"/>
      <c r="F719" s="14"/>
    </row>
    <row r="720" spans="2:6" x14ac:dyDescent="0.2">
      <c r="B720" s="14"/>
      <c r="F720" s="14"/>
    </row>
    <row r="721" spans="2:6" x14ac:dyDescent="0.2">
      <c r="B721" s="14"/>
      <c r="F721" s="14"/>
    </row>
    <row r="722" spans="2:6" x14ac:dyDescent="0.2">
      <c r="B722" s="14"/>
      <c r="F722" s="14"/>
    </row>
    <row r="723" spans="2:6" x14ac:dyDescent="0.2">
      <c r="B723" s="14"/>
      <c r="F723" s="14"/>
    </row>
    <row r="724" spans="2:6" x14ac:dyDescent="0.2">
      <c r="B724" s="14"/>
      <c r="F724" s="14"/>
    </row>
    <row r="725" spans="2:6" x14ac:dyDescent="0.2">
      <c r="B725" s="14"/>
      <c r="F725" s="14"/>
    </row>
    <row r="726" spans="2:6" x14ac:dyDescent="0.2">
      <c r="B726" s="14"/>
      <c r="F726" s="14"/>
    </row>
    <row r="727" spans="2:6" x14ac:dyDescent="0.2">
      <c r="B727" s="14"/>
      <c r="F727" s="14"/>
    </row>
    <row r="728" spans="2:6" x14ac:dyDescent="0.2">
      <c r="B728" s="14"/>
      <c r="F728" s="14"/>
    </row>
    <row r="729" spans="2:6" x14ac:dyDescent="0.2">
      <c r="B729" s="14"/>
      <c r="F729" s="14"/>
    </row>
    <row r="730" spans="2:6" x14ac:dyDescent="0.2">
      <c r="B730" s="14"/>
      <c r="F730" s="14"/>
    </row>
    <row r="731" spans="2:6" x14ac:dyDescent="0.2">
      <c r="B731" s="14"/>
      <c r="F731" s="14"/>
    </row>
    <row r="732" spans="2:6" x14ac:dyDescent="0.2">
      <c r="B732" s="14"/>
      <c r="F732" s="14"/>
    </row>
    <row r="733" spans="2:6" x14ac:dyDescent="0.2">
      <c r="B733" s="14"/>
      <c r="F733" s="14"/>
    </row>
    <row r="734" spans="2:6" x14ac:dyDescent="0.2">
      <c r="B734" s="14"/>
      <c r="F734" s="14"/>
    </row>
    <row r="735" spans="2:6" x14ac:dyDescent="0.2">
      <c r="B735" s="14"/>
      <c r="F735" s="14"/>
    </row>
    <row r="736" spans="2:6" x14ac:dyDescent="0.2">
      <c r="B736" s="14"/>
      <c r="F736" s="14"/>
    </row>
    <row r="737" spans="2:6" x14ac:dyDescent="0.2">
      <c r="B737" s="14"/>
      <c r="F737" s="14"/>
    </row>
    <row r="738" spans="2:6" x14ac:dyDescent="0.2">
      <c r="B738" s="14"/>
      <c r="F738" s="14"/>
    </row>
    <row r="739" spans="2:6" x14ac:dyDescent="0.2">
      <c r="B739" s="14"/>
      <c r="F739" s="14"/>
    </row>
    <row r="740" spans="2:6" x14ac:dyDescent="0.2">
      <c r="B740" s="14"/>
      <c r="F740" s="14"/>
    </row>
    <row r="741" spans="2:6" x14ac:dyDescent="0.2">
      <c r="B741" s="14"/>
      <c r="F741" s="14"/>
    </row>
    <row r="742" spans="2:6" x14ac:dyDescent="0.2">
      <c r="B742" s="14"/>
      <c r="F742" s="14"/>
    </row>
    <row r="743" spans="2:6" x14ac:dyDescent="0.2">
      <c r="B743" s="14"/>
      <c r="F743" s="14"/>
    </row>
    <row r="744" spans="2:6" x14ac:dyDescent="0.2">
      <c r="B744" s="14"/>
      <c r="F744" s="14"/>
    </row>
    <row r="745" spans="2:6" x14ac:dyDescent="0.2">
      <c r="B745" s="14"/>
      <c r="F745" s="14"/>
    </row>
    <row r="746" spans="2:6" x14ac:dyDescent="0.2">
      <c r="B746" s="14"/>
      <c r="F746" s="14"/>
    </row>
    <row r="747" spans="2:6" x14ac:dyDescent="0.2">
      <c r="B747" s="14"/>
      <c r="F747" s="14"/>
    </row>
    <row r="748" spans="2:6" x14ac:dyDescent="0.2">
      <c r="B748" s="14"/>
      <c r="F748" s="14"/>
    </row>
    <row r="749" spans="2:6" x14ac:dyDescent="0.2">
      <c r="B749" s="14"/>
      <c r="F749" s="14"/>
    </row>
    <row r="750" spans="2:6" x14ac:dyDescent="0.2">
      <c r="B750" s="14"/>
      <c r="F750" s="14"/>
    </row>
    <row r="751" spans="2:6" x14ac:dyDescent="0.2">
      <c r="B751" s="14"/>
      <c r="F751" s="14"/>
    </row>
    <row r="752" spans="2:6" x14ac:dyDescent="0.2">
      <c r="B752" s="14"/>
      <c r="F752" s="14"/>
    </row>
    <row r="753" spans="2:6" x14ac:dyDescent="0.2">
      <c r="B753" s="14"/>
      <c r="F753" s="14"/>
    </row>
    <row r="754" spans="2:6" x14ac:dyDescent="0.2">
      <c r="B754" s="14"/>
      <c r="F754" s="14"/>
    </row>
    <row r="755" spans="2:6" x14ac:dyDescent="0.2">
      <c r="B755" s="14"/>
      <c r="F755" s="14"/>
    </row>
    <row r="756" spans="2:6" x14ac:dyDescent="0.2">
      <c r="B756" s="14"/>
      <c r="F756" s="14"/>
    </row>
    <row r="757" spans="2:6" x14ac:dyDescent="0.2">
      <c r="B757" s="14"/>
      <c r="F757" s="14"/>
    </row>
    <row r="758" spans="2:6" x14ac:dyDescent="0.2">
      <c r="B758" s="14"/>
      <c r="F758" s="14"/>
    </row>
    <row r="759" spans="2:6" x14ac:dyDescent="0.2">
      <c r="B759" s="14"/>
      <c r="F759" s="14"/>
    </row>
    <row r="760" spans="2:6" x14ac:dyDescent="0.2">
      <c r="B760" s="14"/>
      <c r="F760" s="14"/>
    </row>
    <row r="761" spans="2:6" x14ac:dyDescent="0.2">
      <c r="B761" s="14"/>
      <c r="F761" s="14"/>
    </row>
    <row r="762" spans="2:6" x14ac:dyDescent="0.2">
      <c r="B762" s="14"/>
      <c r="F762" s="14"/>
    </row>
    <row r="763" spans="2:6" x14ac:dyDescent="0.2">
      <c r="B763" s="14"/>
      <c r="F763" s="14"/>
    </row>
    <row r="764" spans="2:6" x14ac:dyDescent="0.2">
      <c r="B764" s="14"/>
      <c r="F764" s="14"/>
    </row>
    <row r="765" spans="2:6" x14ac:dyDescent="0.2">
      <c r="B765" s="14"/>
      <c r="F765" s="14"/>
    </row>
    <row r="766" spans="2:6" x14ac:dyDescent="0.2">
      <c r="B766" s="14"/>
      <c r="F766" s="14"/>
    </row>
    <row r="767" spans="2:6" x14ac:dyDescent="0.2">
      <c r="B767" s="14"/>
      <c r="F767" s="14"/>
    </row>
    <row r="768" spans="2:6" x14ac:dyDescent="0.2">
      <c r="B768" s="14"/>
      <c r="F768" s="14"/>
    </row>
    <row r="769" spans="2:6" x14ac:dyDescent="0.2">
      <c r="B769" s="14"/>
      <c r="F769" s="14"/>
    </row>
    <row r="770" spans="2:6" x14ac:dyDescent="0.2">
      <c r="B770" s="14"/>
      <c r="F770" s="14"/>
    </row>
    <row r="771" spans="2:6" x14ac:dyDescent="0.2">
      <c r="B771" s="14"/>
      <c r="F771" s="14"/>
    </row>
    <row r="772" spans="2:6" x14ac:dyDescent="0.2">
      <c r="B772" s="14"/>
      <c r="F772" s="14"/>
    </row>
    <row r="773" spans="2:6" x14ac:dyDescent="0.2">
      <c r="B773" s="14"/>
      <c r="F773" s="14"/>
    </row>
    <row r="774" spans="2:6" x14ac:dyDescent="0.2">
      <c r="B774" s="14"/>
      <c r="F774" s="14"/>
    </row>
    <row r="775" spans="2:6" x14ac:dyDescent="0.2">
      <c r="B775" s="14"/>
      <c r="F775" s="14"/>
    </row>
    <row r="776" spans="2:6" x14ac:dyDescent="0.2">
      <c r="B776" s="14"/>
      <c r="F776" s="14"/>
    </row>
    <row r="777" spans="2:6" x14ac:dyDescent="0.2">
      <c r="B777" s="14"/>
      <c r="F777" s="14"/>
    </row>
    <row r="778" spans="2:6" x14ac:dyDescent="0.2">
      <c r="B778" s="14"/>
      <c r="F778" s="14"/>
    </row>
    <row r="779" spans="2:6" x14ac:dyDescent="0.2">
      <c r="B779" s="14"/>
      <c r="F779" s="14"/>
    </row>
    <row r="780" spans="2:6" x14ac:dyDescent="0.2">
      <c r="B780" s="14"/>
      <c r="F780" s="14"/>
    </row>
    <row r="781" spans="2:6" x14ac:dyDescent="0.2">
      <c r="B781" s="14"/>
      <c r="F781" s="14"/>
    </row>
    <row r="782" spans="2:6" x14ac:dyDescent="0.2">
      <c r="B782" s="14"/>
      <c r="F782" s="14"/>
    </row>
    <row r="783" spans="2:6" x14ac:dyDescent="0.2">
      <c r="B783" s="14"/>
      <c r="F783" s="14"/>
    </row>
    <row r="784" spans="2:6" x14ac:dyDescent="0.2">
      <c r="B784" s="14"/>
      <c r="F784" s="14"/>
    </row>
    <row r="785" spans="2:6" x14ac:dyDescent="0.2">
      <c r="B785" s="14"/>
      <c r="F785" s="14"/>
    </row>
    <row r="786" spans="2:6" x14ac:dyDescent="0.2">
      <c r="B786" s="14"/>
      <c r="F786" s="14"/>
    </row>
    <row r="787" spans="2:6" x14ac:dyDescent="0.2">
      <c r="B787" s="14"/>
      <c r="F787" s="14"/>
    </row>
    <row r="788" spans="2:6" x14ac:dyDescent="0.2">
      <c r="B788" s="14"/>
      <c r="F788" s="14"/>
    </row>
    <row r="789" spans="2:6" x14ac:dyDescent="0.2">
      <c r="B789" s="14"/>
      <c r="F789" s="14"/>
    </row>
    <row r="790" spans="2:6" x14ac:dyDescent="0.2">
      <c r="B790" s="14"/>
      <c r="F790" s="14"/>
    </row>
    <row r="791" spans="2:6" x14ac:dyDescent="0.2">
      <c r="B791" s="14"/>
      <c r="F791" s="14"/>
    </row>
    <row r="792" spans="2:6" x14ac:dyDescent="0.2">
      <c r="B792" s="14"/>
      <c r="F792" s="14"/>
    </row>
    <row r="793" spans="2:6" x14ac:dyDescent="0.2">
      <c r="B793" s="14"/>
      <c r="F793" s="14"/>
    </row>
    <row r="794" spans="2:6" x14ac:dyDescent="0.2">
      <c r="B794" s="14"/>
      <c r="F794" s="14"/>
    </row>
    <row r="795" spans="2:6" x14ac:dyDescent="0.2">
      <c r="B795" s="14"/>
      <c r="F795" s="14"/>
    </row>
    <row r="796" spans="2:6" x14ac:dyDescent="0.2">
      <c r="B796" s="14"/>
      <c r="F796" s="14"/>
    </row>
    <row r="797" spans="2:6" x14ac:dyDescent="0.2">
      <c r="B797" s="14"/>
      <c r="F797" s="14"/>
    </row>
    <row r="798" spans="2:6" x14ac:dyDescent="0.2">
      <c r="B798" s="14"/>
      <c r="F798" s="14"/>
    </row>
    <row r="799" spans="2:6" x14ac:dyDescent="0.2">
      <c r="B799" s="14"/>
      <c r="F799" s="14"/>
    </row>
    <row r="800" spans="2:6" x14ac:dyDescent="0.2">
      <c r="B800" s="14"/>
      <c r="F800" s="14"/>
    </row>
    <row r="801" spans="2:6" x14ac:dyDescent="0.2">
      <c r="B801" s="14"/>
      <c r="F801" s="14"/>
    </row>
    <row r="802" spans="2:6" x14ac:dyDescent="0.2">
      <c r="B802" s="14"/>
      <c r="F802" s="14"/>
    </row>
    <row r="803" spans="2:6" x14ac:dyDescent="0.2">
      <c r="B803" s="14"/>
      <c r="F803" s="14"/>
    </row>
    <row r="804" spans="2:6" x14ac:dyDescent="0.2">
      <c r="B804" s="14"/>
      <c r="F804" s="14"/>
    </row>
    <row r="805" spans="2:6" x14ac:dyDescent="0.2">
      <c r="B805" s="14"/>
      <c r="F805" s="14"/>
    </row>
    <row r="806" spans="2:6" x14ac:dyDescent="0.2">
      <c r="B806" s="14"/>
      <c r="F806" s="14"/>
    </row>
    <row r="807" spans="2:6" x14ac:dyDescent="0.2">
      <c r="B807" s="14"/>
      <c r="F807" s="14"/>
    </row>
    <row r="808" spans="2:6" x14ac:dyDescent="0.2">
      <c r="B808" s="14"/>
      <c r="F808" s="14"/>
    </row>
    <row r="809" spans="2:6" x14ac:dyDescent="0.2">
      <c r="B809" s="14"/>
      <c r="F809" s="14"/>
    </row>
    <row r="810" spans="2:6" x14ac:dyDescent="0.2">
      <c r="B810" s="14"/>
      <c r="F810" s="14"/>
    </row>
    <row r="811" spans="2:6" x14ac:dyDescent="0.2">
      <c r="B811" s="14"/>
      <c r="F811" s="14"/>
    </row>
    <row r="812" spans="2:6" x14ac:dyDescent="0.2">
      <c r="B812" s="14"/>
      <c r="F812" s="14"/>
    </row>
    <row r="813" spans="2:6" x14ac:dyDescent="0.2">
      <c r="B813" s="14"/>
      <c r="F813" s="14"/>
    </row>
    <row r="814" spans="2:6" x14ac:dyDescent="0.2">
      <c r="B814" s="14"/>
      <c r="F814" s="14"/>
    </row>
    <row r="815" spans="2:6" x14ac:dyDescent="0.2">
      <c r="B815" s="14"/>
      <c r="F815" s="14"/>
    </row>
    <row r="816" spans="2:6" x14ac:dyDescent="0.2">
      <c r="B816" s="14"/>
      <c r="F816" s="14"/>
    </row>
    <row r="817" spans="2:6" x14ac:dyDescent="0.2">
      <c r="B817" s="14"/>
      <c r="F817" s="14"/>
    </row>
    <row r="818" spans="2:6" x14ac:dyDescent="0.2">
      <c r="B818" s="14"/>
      <c r="F818" s="14"/>
    </row>
    <row r="819" spans="2:6" x14ac:dyDescent="0.2">
      <c r="B819" s="14"/>
      <c r="F819" s="14"/>
    </row>
    <row r="820" spans="2:6" x14ac:dyDescent="0.2">
      <c r="B820" s="14"/>
      <c r="F820" s="14"/>
    </row>
    <row r="821" spans="2:6" x14ac:dyDescent="0.2">
      <c r="B821" s="14"/>
      <c r="F821" s="14"/>
    </row>
    <row r="822" spans="2:6" x14ac:dyDescent="0.2">
      <c r="B822" s="14"/>
      <c r="F822" s="14"/>
    </row>
    <row r="823" spans="2:6" x14ac:dyDescent="0.2">
      <c r="B823" s="14"/>
      <c r="F823" s="14"/>
    </row>
    <row r="824" spans="2:6" x14ac:dyDescent="0.2">
      <c r="B824" s="14"/>
      <c r="F824" s="14"/>
    </row>
    <row r="825" spans="2:6" x14ac:dyDescent="0.2">
      <c r="B825" s="14"/>
      <c r="F825" s="14"/>
    </row>
    <row r="826" spans="2:6" x14ac:dyDescent="0.2">
      <c r="B826" s="14"/>
      <c r="F826" s="14"/>
    </row>
    <row r="827" spans="2:6" x14ac:dyDescent="0.2">
      <c r="B827" s="14"/>
      <c r="F827" s="14"/>
    </row>
    <row r="828" spans="2:6" x14ac:dyDescent="0.2">
      <c r="B828" s="14"/>
      <c r="F828" s="14"/>
    </row>
    <row r="829" spans="2:6" x14ac:dyDescent="0.2">
      <c r="B829" s="14"/>
      <c r="F829" s="14"/>
    </row>
    <row r="830" spans="2:6" x14ac:dyDescent="0.2">
      <c r="B830" s="14"/>
      <c r="F830" s="14"/>
    </row>
    <row r="831" spans="2:6" x14ac:dyDescent="0.2">
      <c r="B831" s="14"/>
      <c r="F831" s="14"/>
    </row>
    <row r="832" spans="2:6" x14ac:dyDescent="0.2">
      <c r="B832" s="14"/>
      <c r="F832" s="14"/>
    </row>
    <row r="833" spans="2:6" x14ac:dyDescent="0.2">
      <c r="B833" s="14"/>
      <c r="F833" s="14"/>
    </row>
    <row r="834" spans="2:6" x14ac:dyDescent="0.2">
      <c r="B834" s="14"/>
      <c r="F834" s="14"/>
    </row>
    <row r="835" spans="2:6" x14ac:dyDescent="0.2">
      <c r="B835" s="14"/>
      <c r="F835" s="14"/>
    </row>
    <row r="836" spans="2:6" x14ac:dyDescent="0.2">
      <c r="B836" s="14"/>
      <c r="F836" s="14"/>
    </row>
    <row r="837" spans="2:6" x14ac:dyDescent="0.2">
      <c r="B837" s="14"/>
      <c r="F837" s="14"/>
    </row>
    <row r="838" spans="2:6" x14ac:dyDescent="0.2">
      <c r="B838" s="14"/>
      <c r="F838" s="14"/>
    </row>
    <row r="839" spans="2:6" x14ac:dyDescent="0.2">
      <c r="B839" s="14"/>
      <c r="F839" s="14"/>
    </row>
    <row r="840" spans="2:6" x14ac:dyDescent="0.2">
      <c r="B840" s="14"/>
      <c r="F840" s="14"/>
    </row>
    <row r="841" spans="2:6" x14ac:dyDescent="0.2">
      <c r="B841" s="14"/>
      <c r="F841" s="14"/>
    </row>
    <row r="842" spans="2:6" x14ac:dyDescent="0.2">
      <c r="B842" s="14"/>
      <c r="F842" s="14"/>
    </row>
    <row r="843" spans="2:6" x14ac:dyDescent="0.2">
      <c r="B843" s="14"/>
      <c r="F843" s="14"/>
    </row>
    <row r="844" spans="2:6" x14ac:dyDescent="0.2">
      <c r="B844" s="14"/>
      <c r="F844" s="14"/>
    </row>
    <row r="845" spans="2:6" x14ac:dyDescent="0.2">
      <c r="B845" s="14"/>
      <c r="F845" s="14"/>
    </row>
    <row r="846" spans="2:6" x14ac:dyDescent="0.2">
      <c r="B846" s="14"/>
      <c r="F846" s="14"/>
    </row>
    <row r="847" spans="2:6" x14ac:dyDescent="0.2">
      <c r="B847" s="14"/>
      <c r="F847" s="14"/>
    </row>
    <row r="848" spans="2:6" x14ac:dyDescent="0.2">
      <c r="B848" s="14"/>
      <c r="F848" s="14"/>
    </row>
    <row r="849" spans="2:6" x14ac:dyDescent="0.2">
      <c r="B849" s="14"/>
      <c r="F849" s="14"/>
    </row>
    <row r="850" spans="2:6" x14ac:dyDescent="0.2">
      <c r="B850" s="14"/>
      <c r="F850" s="14"/>
    </row>
    <row r="851" spans="2:6" x14ac:dyDescent="0.2">
      <c r="B851" s="14"/>
      <c r="F851" s="14"/>
    </row>
    <row r="852" spans="2:6" x14ac:dyDescent="0.2">
      <c r="B852" s="14"/>
      <c r="F852" s="14"/>
    </row>
    <row r="853" spans="2:6" x14ac:dyDescent="0.2">
      <c r="B853" s="14"/>
      <c r="F853" s="14"/>
    </row>
    <row r="854" spans="2:6" x14ac:dyDescent="0.2">
      <c r="B854" s="14"/>
      <c r="F854" s="14"/>
    </row>
    <row r="855" spans="2:6" x14ac:dyDescent="0.2">
      <c r="B855" s="14"/>
      <c r="F855" s="14"/>
    </row>
    <row r="856" spans="2:6" x14ac:dyDescent="0.2">
      <c r="B856" s="14"/>
      <c r="F856" s="14"/>
    </row>
    <row r="857" spans="2:6" x14ac:dyDescent="0.2">
      <c r="B857" s="14"/>
      <c r="F857" s="14"/>
    </row>
    <row r="858" spans="2:6" x14ac:dyDescent="0.2">
      <c r="B858" s="14"/>
      <c r="F858" s="14"/>
    </row>
    <row r="859" spans="2:6" x14ac:dyDescent="0.2">
      <c r="B859" s="14"/>
      <c r="F859" s="14"/>
    </row>
    <row r="860" spans="2:6" x14ac:dyDescent="0.2">
      <c r="B860" s="14"/>
      <c r="F860" s="14"/>
    </row>
    <row r="861" spans="2:6" x14ac:dyDescent="0.2">
      <c r="B861" s="14"/>
      <c r="F861" s="14"/>
    </row>
    <row r="862" spans="2:6" x14ac:dyDescent="0.2">
      <c r="B862" s="14"/>
      <c r="F862" s="14"/>
    </row>
    <row r="863" spans="2:6" x14ac:dyDescent="0.2">
      <c r="B863" s="14"/>
      <c r="F863" s="14"/>
    </row>
    <row r="864" spans="2:6" x14ac:dyDescent="0.2">
      <c r="B864" s="14"/>
      <c r="F864" s="14"/>
    </row>
    <row r="865" spans="2:6" x14ac:dyDescent="0.2">
      <c r="B865" s="14"/>
      <c r="F865" s="14"/>
    </row>
    <row r="866" spans="2:6" x14ac:dyDescent="0.2">
      <c r="B866" s="14"/>
      <c r="F866" s="14"/>
    </row>
    <row r="867" spans="2:6" x14ac:dyDescent="0.2">
      <c r="B867" s="14"/>
      <c r="F867" s="14"/>
    </row>
    <row r="868" spans="2:6" x14ac:dyDescent="0.2">
      <c r="B868" s="14"/>
      <c r="F868" s="14"/>
    </row>
    <row r="869" spans="2:6" x14ac:dyDescent="0.2">
      <c r="B869" s="14"/>
      <c r="F869" s="14"/>
    </row>
    <row r="870" spans="2:6" x14ac:dyDescent="0.2">
      <c r="B870" s="14"/>
      <c r="F870" s="14"/>
    </row>
    <row r="871" spans="2:6" x14ac:dyDescent="0.2">
      <c r="B871" s="14"/>
      <c r="F871" s="14"/>
    </row>
    <row r="872" spans="2:6" x14ac:dyDescent="0.2">
      <c r="B872" s="14"/>
      <c r="F872" s="14"/>
    </row>
    <row r="873" spans="2:6" x14ac:dyDescent="0.2">
      <c r="B873" s="14"/>
      <c r="F873" s="14"/>
    </row>
    <row r="874" spans="2:6" x14ac:dyDescent="0.2">
      <c r="B874" s="14"/>
      <c r="F874" s="14"/>
    </row>
    <row r="875" spans="2:6" x14ac:dyDescent="0.2">
      <c r="B875" s="14"/>
      <c r="F875" s="14"/>
    </row>
    <row r="876" spans="2:6" x14ac:dyDescent="0.2">
      <c r="B876" s="14"/>
      <c r="F876" s="14"/>
    </row>
    <row r="877" spans="2:6" x14ac:dyDescent="0.2">
      <c r="B877" s="14"/>
      <c r="F877" s="20"/>
    </row>
    <row r="878" spans="2:6" x14ac:dyDescent="0.2">
      <c r="B878" s="14"/>
      <c r="F878" s="20"/>
    </row>
    <row r="879" spans="2:6" x14ac:dyDescent="0.2">
      <c r="B879" s="14"/>
      <c r="F879" s="20"/>
    </row>
    <row r="880" spans="2:6" x14ac:dyDescent="0.2">
      <c r="B880" s="14"/>
      <c r="F880" s="20"/>
    </row>
    <row r="881" spans="2:6" x14ac:dyDescent="0.2">
      <c r="B881" s="14"/>
      <c r="F881" s="20"/>
    </row>
    <row r="882" spans="2:6" x14ac:dyDescent="0.2">
      <c r="B882" s="14"/>
      <c r="F882" s="20"/>
    </row>
    <row r="883" spans="2:6" x14ac:dyDescent="0.2">
      <c r="B883" s="14"/>
      <c r="F883" s="20"/>
    </row>
    <row r="884" spans="2:6" x14ac:dyDescent="0.2">
      <c r="B884" s="14"/>
      <c r="F884" s="20"/>
    </row>
    <row r="885" spans="2:6" x14ac:dyDescent="0.2">
      <c r="B885" s="14"/>
      <c r="F885" s="20"/>
    </row>
    <row r="886" spans="2:6" x14ac:dyDescent="0.2">
      <c r="B886" s="14"/>
      <c r="F886" s="20"/>
    </row>
    <row r="887" spans="2:6" x14ac:dyDescent="0.2">
      <c r="B887" s="14"/>
      <c r="F887" s="20"/>
    </row>
    <row r="888" spans="2:6" x14ac:dyDescent="0.2">
      <c r="B888" s="14"/>
      <c r="F888" s="20"/>
    </row>
    <row r="889" spans="2:6" x14ac:dyDescent="0.2">
      <c r="B889" s="14"/>
      <c r="F889" s="20"/>
    </row>
    <row r="890" spans="2:6" x14ac:dyDescent="0.2">
      <c r="B890" s="14"/>
      <c r="F890" s="20"/>
    </row>
    <row r="891" spans="2:6" x14ac:dyDescent="0.2">
      <c r="B891" s="14"/>
      <c r="F891" s="20"/>
    </row>
    <row r="892" spans="2:6" x14ac:dyDescent="0.2">
      <c r="B892" s="14"/>
      <c r="F892" s="20"/>
    </row>
    <row r="893" spans="2:6" x14ac:dyDescent="0.2">
      <c r="B893" s="14"/>
      <c r="F893" s="20"/>
    </row>
    <row r="894" spans="2:6" x14ac:dyDescent="0.2">
      <c r="B894" s="14"/>
      <c r="F894" s="20"/>
    </row>
    <row r="895" spans="2:6" x14ac:dyDescent="0.2">
      <c r="B895" s="14"/>
      <c r="F895" s="20"/>
    </row>
    <row r="896" spans="2:6" x14ac:dyDescent="0.2">
      <c r="B896" s="14"/>
      <c r="F896" s="20"/>
    </row>
    <row r="897" spans="2:6" x14ac:dyDescent="0.2">
      <c r="B897" s="14"/>
      <c r="F897" s="20"/>
    </row>
    <row r="898" spans="2:6" x14ac:dyDescent="0.2">
      <c r="B898" s="14"/>
      <c r="F898" s="20"/>
    </row>
    <row r="899" spans="2:6" x14ac:dyDescent="0.2">
      <c r="B899" s="14"/>
      <c r="F899" s="20"/>
    </row>
    <row r="900" spans="2:6" x14ac:dyDescent="0.2">
      <c r="B900" s="14"/>
      <c r="F900" s="20"/>
    </row>
    <row r="901" spans="2:6" x14ac:dyDescent="0.2">
      <c r="B901" s="14"/>
      <c r="F901" s="20"/>
    </row>
    <row r="902" spans="2:6" x14ac:dyDescent="0.2">
      <c r="B902" s="14"/>
      <c r="F902" s="20"/>
    </row>
    <row r="903" spans="2:6" x14ac:dyDescent="0.2">
      <c r="B903" s="14"/>
      <c r="F903" s="20"/>
    </row>
    <row r="904" spans="2:6" x14ac:dyDescent="0.2">
      <c r="B904" s="14"/>
      <c r="F904" s="20"/>
    </row>
    <row r="905" spans="2:6" x14ac:dyDescent="0.2">
      <c r="B905" s="14"/>
      <c r="F905" s="20"/>
    </row>
    <row r="906" spans="2:6" x14ac:dyDescent="0.2">
      <c r="B906" s="14"/>
      <c r="F906" s="20"/>
    </row>
    <row r="907" spans="2:6" x14ac:dyDescent="0.2">
      <c r="B907" s="14"/>
      <c r="F907" s="20"/>
    </row>
    <row r="908" spans="2:6" x14ac:dyDescent="0.2">
      <c r="B908" s="14"/>
      <c r="F908" s="20"/>
    </row>
    <row r="909" spans="2:6" x14ac:dyDescent="0.2">
      <c r="B909" s="14"/>
      <c r="F909" s="20"/>
    </row>
    <row r="910" spans="2:6" x14ac:dyDescent="0.2">
      <c r="B910" s="14"/>
      <c r="F910" s="20"/>
    </row>
    <row r="911" spans="2:6" x14ac:dyDescent="0.2">
      <c r="B911" s="14"/>
      <c r="F911" s="20"/>
    </row>
    <row r="912" spans="2:6" x14ac:dyDescent="0.2">
      <c r="B912" s="14"/>
      <c r="F912" s="20"/>
    </row>
    <row r="913" spans="2:6" x14ac:dyDescent="0.2">
      <c r="B913" s="14"/>
      <c r="F913" s="20"/>
    </row>
    <row r="914" spans="2:6" x14ac:dyDescent="0.2">
      <c r="B914" s="14"/>
      <c r="F914" s="20"/>
    </row>
    <row r="915" spans="2:6" x14ac:dyDescent="0.2">
      <c r="B915" s="14"/>
      <c r="F915" s="20"/>
    </row>
    <row r="916" spans="2:6" x14ac:dyDescent="0.2">
      <c r="B916" s="14"/>
      <c r="F916" s="20"/>
    </row>
    <row r="917" spans="2:6" x14ac:dyDescent="0.2">
      <c r="B917" s="14"/>
      <c r="F917" s="20"/>
    </row>
    <row r="918" spans="2:6" x14ac:dyDescent="0.2">
      <c r="B918" s="14"/>
      <c r="F918" s="20"/>
    </row>
    <row r="919" spans="2:6" x14ac:dyDescent="0.2">
      <c r="B919" s="14"/>
      <c r="F919" s="20"/>
    </row>
    <row r="920" spans="2:6" x14ac:dyDescent="0.2">
      <c r="B920" s="14"/>
      <c r="F920" s="20"/>
    </row>
    <row r="921" spans="2:6" x14ac:dyDescent="0.2">
      <c r="B921" s="14"/>
      <c r="F921" s="20"/>
    </row>
    <row r="922" spans="2:6" x14ac:dyDescent="0.2">
      <c r="B922" s="14"/>
      <c r="F922" s="20"/>
    </row>
    <row r="923" spans="2:6" x14ac:dyDescent="0.2">
      <c r="B923" s="14"/>
      <c r="F923" s="20"/>
    </row>
    <row r="924" spans="2:6" x14ac:dyDescent="0.2">
      <c r="B924" s="14"/>
      <c r="F924" s="20"/>
    </row>
    <row r="925" spans="2:6" x14ac:dyDescent="0.2">
      <c r="B925" s="14"/>
      <c r="F925" s="20"/>
    </row>
    <row r="926" spans="2:6" x14ac:dyDescent="0.2">
      <c r="B926" s="14"/>
      <c r="F926" s="20"/>
    </row>
    <row r="927" spans="2:6" x14ac:dyDescent="0.2">
      <c r="B927" s="14"/>
      <c r="F927" s="20"/>
    </row>
    <row r="928" spans="2:6" x14ac:dyDescent="0.2">
      <c r="B928" s="14"/>
      <c r="F928" s="20"/>
    </row>
    <row r="929" spans="2:6" x14ac:dyDescent="0.2">
      <c r="B929" s="14"/>
      <c r="F929" s="20"/>
    </row>
    <row r="930" spans="2:6" x14ac:dyDescent="0.2">
      <c r="B930" s="14"/>
      <c r="F930" s="20"/>
    </row>
    <row r="931" spans="2:6" x14ac:dyDescent="0.2">
      <c r="B931" s="14"/>
      <c r="F931" s="20"/>
    </row>
    <row r="932" spans="2:6" x14ac:dyDescent="0.2">
      <c r="B932" s="14"/>
      <c r="F932" s="20"/>
    </row>
    <row r="933" spans="2:6" x14ac:dyDescent="0.2">
      <c r="B933" s="14"/>
      <c r="F933" s="20"/>
    </row>
    <row r="934" spans="2:6" x14ac:dyDescent="0.2">
      <c r="B934" s="14"/>
      <c r="F934" s="20"/>
    </row>
    <row r="935" spans="2:6" x14ac:dyDescent="0.2">
      <c r="B935" s="14"/>
      <c r="F935" s="20"/>
    </row>
    <row r="936" spans="2:6" x14ac:dyDescent="0.2">
      <c r="B936" s="14"/>
      <c r="F936" s="20"/>
    </row>
    <row r="937" spans="2:6" x14ac:dyDescent="0.2">
      <c r="B937" s="14"/>
      <c r="F937" s="20"/>
    </row>
    <row r="938" spans="2:6" x14ac:dyDescent="0.2">
      <c r="B938" s="14"/>
      <c r="F938" s="20"/>
    </row>
    <row r="939" spans="2:6" x14ac:dyDescent="0.2">
      <c r="B939" s="14"/>
      <c r="F939" s="20"/>
    </row>
    <row r="940" spans="2:6" x14ac:dyDescent="0.2">
      <c r="B940" s="14"/>
      <c r="F940" s="20"/>
    </row>
    <row r="941" spans="2:6" x14ac:dyDescent="0.2">
      <c r="B941" s="14"/>
      <c r="F941" s="20"/>
    </row>
    <row r="942" spans="2:6" x14ac:dyDescent="0.2">
      <c r="B942" s="14"/>
      <c r="F942" s="20"/>
    </row>
    <row r="943" spans="2:6" x14ac:dyDescent="0.2">
      <c r="B943" s="14"/>
      <c r="F943" s="20"/>
    </row>
    <row r="944" spans="2:6" x14ac:dyDescent="0.2">
      <c r="B944" s="14"/>
      <c r="F944" s="20"/>
    </row>
    <row r="945" spans="2:6" x14ac:dyDescent="0.2">
      <c r="B945" s="14"/>
      <c r="F945" s="20"/>
    </row>
    <row r="946" spans="2:6" x14ac:dyDescent="0.2">
      <c r="B946" s="14"/>
      <c r="F946" s="20"/>
    </row>
    <row r="947" spans="2:6" x14ac:dyDescent="0.2">
      <c r="B947" s="14"/>
      <c r="F947" s="20"/>
    </row>
    <row r="948" spans="2:6" x14ac:dyDescent="0.2">
      <c r="B948" s="14"/>
      <c r="F948" s="20"/>
    </row>
    <row r="949" spans="2:6" x14ac:dyDescent="0.2">
      <c r="B949" s="14"/>
      <c r="F949" s="20"/>
    </row>
    <row r="950" spans="2:6" x14ac:dyDescent="0.2">
      <c r="B950" s="14"/>
      <c r="F950" s="20"/>
    </row>
    <row r="951" spans="2:6" x14ac:dyDescent="0.2">
      <c r="B951" s="14"/>
      <c r="F951" s="20"/>
    </row>
    <row r="952" spans="2:6" x14ac:dyDescent="0.2">
      <c r="B952" s="14"/>
      <c r="F952" s="20"/>
    </row>
    <row r="953" spans="2:6" x14ac:dyDescent="0.2">
      <c r="B953" s="14"/>
      <c r="F953" s="20"/>
    </row>
    <row r="954" spans="2:6" x14ac:dyDescent="0.2">
      <c r="B954" s="14"/>
      <c r="F954" s="20"/>
    </row>
    <row r="955" spans="2:6" x14ac:dyDescent="0.2">
      <c r="B955" s="14"/>
      <c r="F955" s="20"/>
    </row>
    <row r="956" spans="2:6" x14ac:dyDescent="0.2">
      <c r="B956" s="14"/>
      <c r="F956" s="20"/>
    </row>
    <row r="957" spans="2:6" x14ac:dyDescent="0.2">
      <c r="B957" s="14"/>
      <c r="F957" s="20"/>
    </row>
    <row r="958" spans="2:6" x14ac:dyDescent="0.2">
      <c r="B958" s="14"/>
      <c r="F958" s="20"/>
    </row>
    <row r="959" spans="2:6" x14ac:dyDescent="0.2">
      <c r="B959" s="14"/>
      <c r="F959" s="20"/>
    </row>
    <row r="960" spans="2:6" x14ac:dyDescent="0.2">
      <c r="B960" s="14"/>
      <c r="F960" s="20"/>
    </row>
    <row r="961" spans="2:6" x14ac:dyDescent="0.2">
      <c r="B961" s="14"/>
      <c r="F961" s="20"/>
    </row>
    <row r="962" spans="2:6" x14ac:dyDescent="0.2">
      <c r="B962" s="14"/>
      <c r="F962" s="20"/>
    </row>
    <row r="963" spans="2:6" x14ac:dyDescent="0.2">
      <c r="B963" s="14"/>
      <c r="F963" s="20"/>
    </row>
    <row r="964" spans="2:6" x14ac:dyDescent="0.2">
      <c r="B964" s="14"/>
      <c r="F964" s="20"/>
    </row>
    <row r="965" spans="2:6" x14ac:dyDescent="0.2">
      <c r="B965" s="14"/>
      <c r="F965" s="20"/>
    </row>
    <row r="966" spans="2:6" x14ac:dyDescent="0.2">
      <c r="B966" s="14"/>
      <c r="F966" s="20"/>
    </row>
    <row r="967" spans="2:6" x14ac:dyDescent="0.2">
      <c r="B967" s="14"/>
      <c r="F967" s="20"/>
    </row>
    <row r="968" spans="2:6" x14ac:dyDescent="0.2">
      <c r="B968" s="14"/>
      <c r="F968" s="20"/>
    </row>
    <row r="969" spans="2:6" x14ac:dyDescent="0.2">
      <c r="B969" s="14"/>
      <c r="F969" s="20"/>
    </row>
    <row r="970" spans="2:6" x14ac:dyDescent="0.2">
      <c r="B970" s="14"/>
      <c r="F970" s="20"/>
    </row>
    <row r="971" spans="2:6" x14ac:dyDescent="0.2">
      <c r="B971" s="14"/>
      <c r="F971" s="20"/>
    </row>
    <row r="972" spans="2:6" x14ac:dyDescent="0.2">
      <c r="B972" s="14"/>
      <c r="F972" s="20"/>
    </row>
    <row r="973" spans="2:6" x14ac:dyDescent="0.2">
      <c r="B973" s="14"/>
      <c r="F973" s="20"/>
    </row>
    <row r="974" spans="2:6" x14ac:dyDescent="0.2">
      <c r="B974" s="14"/>
      <c r="F974" s="20"/>
    </row>
    <row r="975" spans="2:6" x14ac:dyDescent="0.2">
      <c r="B975" s="14"/>
      <c r="F975" s="20"/>
    </row>
    <row r="976" spans="2:6" x14ac:dyDescent="0.2">
      <c r="B976" s="14"/>
      <c r="F976" s="20"/>
    </row>
    <row r="977" spans="2:6" x14ac:dyDescent="0.2">
      <c r="B977" s="14"/>
      <c r="F977" s="20"/>
    </row>
    <row r="978" spans="2:6" x14ac:dyDescent="0.2">
      <c r="B978" s="14"/>
      <c r="F978" s="20"/>
    </row>
    <row r="979" spans="2:6" x14ac:dyDescent="0.2">
      <c r="B979" s="14"/>
      <c r="F979" s="20"/>
    </row>
    <row r="980" spans="2:6" x14ac:dyDescent="0.2">
      <c r="B980" s="14"/>
      <c r="F980" s="20"/>
    </row>
    <row r="981" spans="2:6" x14ac:dyDescent="0.2">
      <c r="B981" s="14"/>
      <c r="F981" s="20"/>
    </row>
    <row r="982" spans="2:6" x14ac:dyDescent="0.2">
      <c r="B982" s="14"/>
      <c r="F982" s="20"/>
    </row>
    <row r="983" spans="2:6" x14ac:dyDescent="0.2">
      <c r="B983" s="14"/>
      <c r="F983" s="20"/>
    </row>
    <row r="984" spans="2:6" x14ac:dyDescent="0.2">
      <c r="B984" s="14"/>
      <c r="F984" s="20"/>
    </row>
    <row r="985" spans="2:6" x14ac:dyDescent="0.2">
      <c r="B985" s="14"/>
      <c r="F985" s="20"/>
    </row>
    <row r="986" spans="2:6" x14ac:dyDescent="0.2">
      <c r="B986" s="14"/>
      <c r="F986" s="20"/>
    </row>
    <row r="987" spans="2:6" x14ac:dyDescent="0.2">
      <c r="B987" s="14"/>
      <c r="F987" s="20"/>
    </row>
    <row r="988" spans="2:6" x14ac:dyDescent="0.2">
      <c r="B988" s="14"/>
      <c r="F988" s="20"/>
    </row>
    <row r="989" spans="2:6" x14ac:dyDescent="0.2">
      <c r="B989" s="14"/>
      <c r="F989" s="20"/>
    </row>
    <row r="990" spans="2:6" x14ac:dyDescent="0.2">
      <c r="B990" s="14"/>
      <c r="F990" s="20"/>
    </row>
    <row r="991" spans="2:6" x14ac:dyDescent="0.2">
      <c r="B991" s="14"/>
      <c r="F991" s="20"/>
    </row>
    <row r="992" spans="2:6" x14ac:dyDescent="0.2">
      <c r="B992" s="14"/>
      <c r="F992" s="20"/>
    </row>
    <row r="993" spans="2:6" x14ac:dyDescent="0.2">
      <c r="B993" s="14"/>
      <c r="F993" s="20"/>
    </row>
    <row r="994" spans="2:6" x14ac:dyDescent="0.2">
      <c r="B994" s="14"/>
      <c r="F994" s="20"/>
    </row>
    <row r="995" spans="2:6" x14ac:dyDescent="0.2">
      <c r="B995" s="14"/>
      <c r="F995" s="20"/>
    </row>
    <row r="996" spans="2:6" x14ac:dyDescent="0.2">
      <c r="B996" s="14"/>
      <c r="F996" s="20"/>
    </row>
    <row r="997" spans="2:6" x14ac:dyDescent="0.2">
      <c r="B997" s="14"/>
      <c r="F997" s="20"/>
    </row>
    <row r="998" spans="2:6" x14ac:dyDescent="0.2">
      <c r="B998" s="14"/>
      <c r="F998" s="20"/>
    </row>
    <row r="999" spans="2:6" x14ac:dyDescent="0.2">
      <c r="B999" s="14"/>
      <c r="F999" s="20"/>
    </row>
    <row r="1000" spans="2:6" x14ac:dyDescent="0.2">
      <c r="B1000" s="14"/>
      <c r="F1000" s="20"/>
    </row>
    <row r="1001" spans="2:6" x14ac:dyDescent="0.2">
      <c r="B1001" s="14"/>
      <c r="F1001" s="20"/>
    </row>
    <row r="1002" spans="2:6" x14ac:dyDescent="0.2">
      <c r="B1002" s="14"/>
      <c r="F1002" s="20"/>
    </row>
    <row r="1003" spans="2:6" x14ac:dyDescent="0.2">
      <c r="B1003" s="14"/>
      <c r="F1003" s="20"/>
    </row>
    <row r="1004" spans="2:6" x14ac:dyDescent="0.2">
      <c r="B1004" s="14"/>
      <c r="F1004" s="20"/>
    </row>
    <row r="1005" spans="2:6" x14ac:dyDescent="0.2">
      <c r="B1005" s="14"/>
      <c r="F1005" s="20"/>
    </row>
    <row r="1006" spans="2:6" x14ac:dyDescent="0.2">
      <c r="B1006" s="14"/>
      <c r="F1006" s="20"/>
    </row>
    <row r="1007" spans="2:6" x14ac:dyDescent="0.2">
      <c r="B1007" s="14"/>
      <c r="F1007" s="20"/>
    </row>
    <row r="1008" spans="2:6" x14ac:dyDescent="0.2">
      <c r="B1008" s="14"/>
      <c r="F1008" s="20"/>
    </row>
    <row r="1009" spans="2:6" x14ac:dyDescent="0.2">
      <c r="B1009" s="14"/>
      <c r="F1009" s="20"/>
    </row>
    <row r="1010" spans="2:6" x14ac:dyDescent="0.2">
      <c r="B1010" s="14"/>
      <c r="F1010" s="20"/>
    </row>
    <row r="1011" spans="2:6" x14ac:dyDescent="0.2">
      <c r="B1011" s="14"/>
      <c r="F1011" s="20"/>
    </row>
    <row r="1012" spans="2:6" x14ac:dyDescent="0.2">
      <c r="B1012" s="14"/>
      <c r="F1012" s="20"/>
    </row>
    <row r="1013" spans="2:6" x14ac:dyDescent="0.2">
      <c r="B1013" s="14"/>
      <c r="F1013" s="20"/>
    </row>
    <row r="1014" spans="2:6" x14ac:dyDescent="0.2">
      <c r="B1014" s="14"/>
      <c r="F1014" s="20"/>
    </row>
    <row r="1015" spans="2:6" x14ac:dyDescent="0.2">
      <c r="B1015" s="14"/>
      <c r="F1015" s="20"/>
    </row>
    <row r="1016" spans="2:6" x14ac:dyDescent="0.2">
      <c r="B1016" s="14"/>
      <c r="F1016" s="20"/>
    </row>
    <row r="1017" spans="2:6" x14ac:dyDescent="0.2">
      <c r="B1017" s="14"/>
      <c r="F1017" s="20"/>
    </row>
    <row r="1018" spans="2:6" x14ac:dyDescent="0.2">
      <c r="B1018" s="14"/>
      <c r="F1018" s="20"/>
    </row>
    <row r="1019" spans="2:6" x14ac:dyDescent="0.2">
      <c r="B1019" s="14"/>
      <c r="F1019" s="20"/>
    </row>
    <row r="1020" spans="2:6" x14ac:dyDescent="0.2">
      <c r="B1020" s="14"/>
      <c r="F1020" s="20"/>
    </row>
    <row r="1021" spans="2:6" x14ac:dyDescent="0.2">
      <c r="B1021" s="14"/>
      <c r="F1021" s="20"/>
    </row>
    <row r="1022" spans="2:6" x14ac:dyDescent="0.2">
      <c r="B1022" s="14"/>
      <c r="F1022" s="20"/>
    </row>
    <row r="1023" spans="2:6" x14ac:dyDescent="0.2">
      <c r="B1023" s="14"/>
      <c r="F1023" s="20"/>
    </row>
    <row r="1024" spans="2:6" x14ac:dyDescent="0.2">
      <c r="B1024" s="14"/>
      <c r="F1024" s="20"/>
    </row>
    <row r="1025" spans="2:6" x14ac:dyDescent="0.2">
      <c r="B1025" s="14"/>
      <c r="F1025" s="20"/>
    </row>
    <row r="1026" spans="2:6" x14ac:dyDescent="0.2">
      <c r="B1026" s="14"/>
      <c r="F1026" s="20"/>
    </row>
    <row r="1027" spans="2:6" x14ac:dyDescent="0.2">
      <c r="B1027" s="14"/>
      <c r="F1027" s="20"/>
    </row>
    <row r="1028" spans="2:6" x14ac:dyDescent="0.2">
      <c r="B1028" s="14"/>
      <c r="F1028" s="20"/>
    </row>
    <row r="1029" spans="2:6" x14ac:dyDescent="0.2">
      <c r="B1029" s="14"/>
      <c r="F1029" s="20"/>
    </row>
    <row r="1030" spans="2:6" x14ac:dyDescent="0.2">
      <c r="B1030" s="14"/>
      <c r="F1030" s="20"/>
    </row>
    <row r="1031" spans="2:6" x14ac:dyDescent="0.2">
      <c r="B1031" s="14"/>
      <c r="F1031" s="20"/>
    </row>
    <row r="1032" spans="2:6" x14ac:dyDescent="0.2">
      <c r="B1032" s="14"/>
      <c r="F1032" s="20"/>
    </row>
    <row r="1033" spans="2:6" x14ac:dyDescent="0.2">
      <c r="B1033" s="14"/>
      <c r="F1033" s="20"/>
    </row>
    <row r="1034" spans="2:6" x14ac:dyDescent="0.2">
      <c r="B1034" s="14"/>
      <c r="F1034" s="20"/>
    </row>
    <row r="1035" spans="2:6" x14ac:dyDescent="0.2">
      <c r="B1035" s="14"/>
      <c r="F1035" s="20"/>
    </row>
    <row r="1036" spans="2:6" x14ac:dyDescent="0.2">
      <c r="B1036" s="14"/>
      <c r="F1036" s="20"/>
    </row>
    <row r="1037" spans="2:6" x14ac:dyDescent="0.2">
      <c r="B1037" s="14"/>
      <c r="F1037" s="20"/>
    </row>
    <row r="1038" spans="2:6" x14ac:dyDescent="0.2">
      <c r="B1038" s="14"/>
      <c r="F1038" s="20"/>
    </row>
    <row r="1039" spans="2:6" x14ac:dyDescent="0.2">
      <c r="B1039" s="14"/>
      <c r="F1039" s="20"/>
    </row>
    <row r="1040" spans="2:6" x14ac:dyDescent="0.2">
      <c r="B1040" s="14"/>
      <c r="F1040" s="20"/>
    </row>
    <row r="1041" spans="2:6" x14ac:dyDescent="0.2">
      <c r="B1041" s="14"/>
      <c r="F1041" s="20"/>
    </row>
    <row r="1042" spans="2:6" x14ac:dyDescent="0.2">
      <c r="B1042" s="14"/>
      <c r="F1042" s="20"/>
    </row>
    <row r="1043" spans="2:6" x14ac:dyDescent="0.2">
      <c r="B1043" s="14"/>
      <c r="F1043" s="20"/>
    </row>
    <row r="1044" spans="2:6" x14ac:dyDescent="0.2">
      <c r="B1044" s="14"/>
      <c r="F1044" s="20"/>
    </row>
    <row r="1045" spans="2:6" x14ac:dyDescent="0.2">
      <c r="B1045" s="14"/>
      <c r="F1045" s="20"/>
    </row>
    <row r="1046" spans="2:6" x14ac:dyDescent="0.2">
      <c r="B1046" s="14"/>
      <c r="F1046" s="20"/>
    </row>
    <row r="1047" spans="2:6" x14ac:dyDescent="0.2">
      <c r="B1047" s="14"/>
      <c r="F1047" s="20"/>
    </row>
    <row r="1048" spans="2:6" x14ac:dyDescent="0.2">
      <c r="B1048" s="14"/>
      <c r="F1048" s="20"/>
    </row>
    <row r="1049" spans="2:6" x14ac:dyDescent="0.2">
      <c r="B1049" s="14"/>
      <c r="F1049" s="20"/>
    </row>
    <row r="1050" spans="2:6" x14ac:dyDescent="0.2">
      <c r="B1050" s="14"/>
      <c r="F1050" s="20"/>
    </row>
    <row r="1051" spans="2:6" x14ac:dyDescent="0.2">
      <c r="B1051" s="14"/>
      <c r="F1051" s="20"/>
    </row>
    <row r="1052" spans="2:6" x14ac:dyDescent="0.2">
      <c r="B1052" s="14"/>
      <c r="F1052" s="20"/>
    </row>
    <row r="1053" spans="2:6" x14ac:dyDescent="0.2">
      <c r="B1053" s="14"/>
      <c r="F1053" s="20"/>
    </row>
    <row r="1054" spans="2:6" x14ac:dyDescent="0.2">
      <c r="B1054" s="14"/>
    </row>
    <row r="1055" spans="2:6" x14ac:dyDescent="0.2">
      <c r="B1055" s="14"/>
    </row>
    <row r="1056" spans="2:6" x14ac:dyDescent="0.2">
      <c r="B1056" s="14"/>
    </row>
    <row r="1057" spans="2:2" x14ac:dyDescent="0.2">
      <c r="B1057" s="14"/>
    </row>
    <row r="1058" spans="2:2" x14ac:dyDescent="0.2">
      <c r="B1058" s="14"/>
    </row>
    <row r="1059" spans="2:2" x14ac:dyDescent="0.2">
      <c r="B1059" s="14"/>
    </row>
    <row r="1060" spans="2:2" x14ac:dyDescent="0.2">
      <c r="B1060" s="14"/>
    </row>
    <row r="1061" spans="2:2" x14ac:dyDescent="0.2">
      <c r="B1061" s="14"/>
    </row>
    <row r="1062" spans="2:2" x14ac:dyDescent="0.2">
      <c r="B1062" s="14"/>
    </row>
    <row r="1063" spans="2:2" x14ac:dyDescent="0.2">
      <c r="B1063" s="14"/>
    </row>
    <row r="1064" spans="2:2" x14ac:dyDescent="0.2">
      <c r="B1064" s="14"/>
    </row>
    <row r="1065" spans="2:2" x14ac:dyDescent="0.2">
      <c r="B1065" s="14"/>
    </row>
    <row r="1066" spans="2:2" x14ac:dyDescent="0.2">
      <c r="B1066" s="14"/>
    </row>
    <row r="1067" spans="2:2" x14ac:dyDescent="0.2">
      <c r="B1067" s="14"/>
    </row>
    <row r="1068" spans="2:2" x14ac:dyDescent="0.2">
      <c r="B1068" s="14"/>
    </row>
    <row r="1069" spans="2:2" x14ac:dyDescent="0.2">
      <c r="B1069" s="14"/>
    </row>
    <row r="1070" spans="2:2" x14ac:dyDescent="0.2">
      <c r="B1070" s="14"/>
    </row>
    <row r="1071" spans="2:2" x14ac:dyDescent="0.2">
      <c r="B1071" s="14"/>
    </row>
    <row r="1072" spans="2:2" x14ac:dyDescent="0.2">
      <c r="B1072" s="14"/>
    </row>
    <row r="1073" spans="2:2" x14ac:dyDescent="0.2">
      <c r="B1073" s="14"/>
    </row>
    <row r="1074" spans="2:2" x14ac:dyDescent="0.2">
      <c r="B1074" s="14"/>
    </row>
    <row r="1075" spans="2:2" x14ac:dyDescent="0.2">
      <c r="B1075" s="14"/>
    </row>
    <row r="1076" spans="2:2" x14ac:dyDescent="0.2">
      <c r="B1076" s="14"/>
    </row>
    <row r="1077" spans="2:2" x14ac:dyDescent="0.2">
      <c r="B1077" s="14"/>
    </row>
    <row r="1078" spans="2:2" x14ac:dyDescent="0.2">
      <c r="B1078" s="14"/>
    </row>
    <row r="1079" spans="2:2" x14ac:dyDescent="0.2">
      <c r="B1079" s="14"/>
    </row>
    <row r="1080" spans="2:2" x14ac:dyDescent="0.2">
      <c r="B1080" s="14"/>
    </row>
    <row r="1081" spans="2:2" x14ac:dyDescent="0.2">
      <c r="B1081" s="14"/>
    </row>
    <row r="1082" spans="2:2" x14ac:dyDescent="0.2">
      <c r="B1082" s="14"/>
    </row>
    <row r="1083" spans="2:2" x14ac:dyDescent="0.2">
      <c r="B1083" s="14"/>
    </row>
    <row r="1084" spans="2:2" x14ac:dyDescent="0.2">
      <c r="B1084" s="14"/>
    </row>
    <row r="1085" spans="2:2" x14ac:dyDescent="0.2">
      <c r="B1085" s="14"/>
    </row>
    <row r="1086" spans="2:2" x14ac:dyDescent="0.2">
      <c r="B1086" s="14"/>
    </row>
    <row r="1087" spans="2:2" x14ac:dyDescent="0.2">
      <c r="B1087" s="14"/>
    </row>
    <row r="1088" spans="2:2" x14ac:dyDescent="0.2">
      <c r="B1088" s="14"/>
    </row>
    <row r="1089" spans="2:2" x14ac:dyDescent="0.2">
      <c r="B1089" s="14"/>
    </row>
    <row r="1090" spans="2:2" x14ac:dyDescent="0.2">
      <c r="B1090" s="14"/>
    </row>
    <row r="1091" spans="2:2" x14ac:dyDescent="0.2">
      <c r="B1091" s="14"/>
    </row>
    <row r="1092" spans="2:2" x14ac:dyDescent="0.2">
      <c r="B1092" s="14"/>
    </row>
    <row r="1093" spans="2:2" x14ac:dyDescent="0.2">
      <c r="B1093" s="14"/>
    </row>
    <row r="1094" spans="2:2" x14ac:dyDescent="0.2">
      <c r="B1094" s="14"/>
    </row>
    <row r="1095" spans="2:2" x14ac:dyDescent="0.2">
      <c r="B1095" s="14"/>
    </row>
    <row r="1096" spans="2:2" x14ac:dyDescent="0.2">
      <c r="B1096" s="14"/>
    </row>
    <row r="1097" spans="2:2" x14ac:dyDescent="0.2">
      <c r="B1097" s="14"/>
    </row>
    <row r="1098" spans="2:2" x14ac:dyDescent="0.2">
      <c r="B1098" s="14"/>
    </row>
    <row r="1099" spans="2:2" x14ac:dyDescent="0.2">
      <c r="B1099" s="14"/>
    </row>
    <row r="1100" spans="2:2" x14ac:dyDescent="0.2">
      <c r="B1100" s="14"/>
    </row>
    <row r="1101" spans="2:2" x14ac:dyDescent="0.2">
      <c r="B1101" s="14"/>
    </row>
    <row r="1102" spans="2:2" x14ac:dyDescent="0.2">
      <c r="B1102" s="14"/>
    </row>
    <row r="1103" spans="2:2" x14ac:dyDescent="0.2">
      <c r="B1103" s="14"/>
    </row>
    <row r="1104" spans="2:2" x14ac:dyDescent="0.2">
      <c r="B1104" s="14"/>
    </row>
    <row r="1105" spans="2:2" x14ac:dyDescent="0.2">
      <c r="B1105" s="14"/>
    </row>
    <row r="1106" spans="2:2" x14ac:dyDescent="0.2">
      <c r="B1106" s="14"/>
    </row>
    <row r="1107" spans="2:2" x14ac:dyDescent="0.2">
      <c r="B1107" s="14"/>
    </row>
    <row r="1108" spans="2:2" x14ac:dyDescent="0.2">
      <c r="B1108" s="14"/>
    </row>
    <row r="1109" spans="2:2" x14ac:dyDescent="0.2">
      <c r="B1109" s="14"/>
    </row>
    <row r="1110" spans="2:2" x14ac:dyDescent="0.2">
      <c r="B1110" s="14"/>
    </row>
    <row r="1111" spans="2:2" x14ac:dyDescent="0.2">
      <c r="B1111" s="14"/>
    </row>
    <row r="1112" spans="2:2" x14ac:dyDescent="0.2">
      <c r="B1112" s="14"/>
    </row>
    <row r="1113" spans="2:2" x14ac:dyDescent="0.2">
      <c r="B1113" s="14"/>
    </row>
    <row r="1114" spans="2:2" x14ac:dyDescent="0.2">
      <c r="B1114" s="14"/>
    </row>
    <row r="1115" spans="2:2" x14ac:dyDescent="0.2">
      <c r="B1115" s="14"/>
    </row>
    <row r="1116" spans="2:2" x14ac:dyDescent="0.2">
      <c r="B1116" s="14"/>
    </row>
    <row r="1117" spans="2:2" x14ac:dyDescent="0.2">
      <c r="B1117" s="14"/>
    </row>
    <row r="1118" spans="2:2" x14ac:dyDescent="0.2">
      <c r="B1118" s="14"/>
    </row>
    <row r="1119" spans="2:2" x14ac:dyDescent="0.2">
      <c r="B1119" s="14"/>
    </row>
    <row r="1120" spans="2:2" x14ac:dyDescent="0.2">
      <c r="B1120" s="14"/>
    </row>
    <row r="1121" spans="2:2" x14ac:dyDescent="0.2">
      <c r="B1121" s="14"/>
    </row>
    <row r="1122" spans="2:2" x14ac:dyDescent="0.2">
      <c r="B1122" s="14"/>
    </row>
    <row r="1123" spans="2:2" x14ac:dyDescent="0.2">
      <c r="B1123" s="14"/>
    </row>
    <row r="1124" spans="2:2" x14ac:dyDescent="0.2">
      <c r="B1124" s="14"/>
    </row>
    <row r="1125" spans="2:2" x14ac:dyDescent="0.2">
      <c r="B1125" s="14"/>
    </row>
    <row r="1126" spans="2:2" x14ac:dyDescent="0.2">
      <c r="B1126" s="14"/>
    </row>
    <row r="1127" spans="2:2" x14ac:dyDescent="0.2">
      <c r="B1127" s="14"/>
    </row>
    <row r="1128" spans="2:2" x14ac:dyDescent="0.2">
      <c r="B1128" s="14"/>
    </row>
    <row r="1129" spans="2:2" x14ac:dyDescent="0.2">
      <c r="B1129" s="14"/>
    </row>
    <row r="1130" spans="2:2" x14ac:dyDescent="0.2">
      <c r="B1130" s="14"/>
    </row>
    <row r="1131" spans="2:2" x14ac:dyDescent="0.2">
      <c r="B1131" s="14"/>
    </row>
    <row r="1132" spans="2:2" x14ac:dyDescent="0.2">
      <c r="B1132" s="14"/>
    </row>
    <row r="1133" spans="2:2" x14ac:dyDescent="0.2">
      <c r="B1133" s="14"/>
    </row>
    <row r="1134" spans="2:2" x14ac:dyDescent="0.2">
      <c r="B1134" s="14"/>
    </row>
    <row r="1135" spans="2:2" x14ac:dyDescent="0.2">
      <c r="B1135" s="14"/>
    </row>
    <row r="1136" spans="2:2" x14ac:dyDescent="0.2">
      <c r="B1136" s="14"/>
    </row>
    <row r="1137" spans="2:2" x14ac:dyDescent="0.2">
      <c r="B1137" s="14"/>
    </row>
    <row r="1138" spans="2:2" x14ac:dyDescent="0.2">
      <c r="B1138" s="14"/>
    </row>
    <row r="1139" spans="2:2" x14ac:dyDescent="0.2">
      <c r="B1139" s="14"/>
    </row>
    <row r="1140" spans="2:2" x14ac:dyDescent="0.2">
      <c r="B1140" s="14"/>
    </row>
    <row r="1141" spans="2:2" x14ac:dyDescent="0.2">
      <c r="B1141" s="14"/>
    </row>
    <row r="1142" spans="2:2" x14ac:dyDescent="0.2">
      <c r="B1142" s="14"/>
    </row>
    <row r="1143" spans="2:2" x14ac:dyDescent="0.2">
      <c r="B1143" s="14"/>
    </row>
    <row r="1144" spans="2:2" x14ac:dyDescent="0.2">
      <c r="B1144" s="14"/>
    </row>
    <row r="1145" spans="2:2" x14ac:dyDescent="0.2">
      <c r="B1145" s="14"/>
    </row>
    <row r="1146" spans="2:2" x14ac:dyDescent="0.2">
      <c r="B1146" s="14"/>
    </row>
    <row r="1147" spans="2:2" x14ac:dyDescent="0.2">
      <c r="B1147" s="14"/>
    </row>
    <row r="1148" spans="2:2" x14ac:dyDescent="0.2">
      <c r="B1148" s="14"/>
    </row>
    <row r="1149" spans="2:2" x14ac:dyDescent="0.2">
      <c r="B1149" s="14"/>
    </row>
    <row r="1150" spans="2:2" x14ac:dyDescent="0.2">
      <c r="B1150" s="14"/>
    </row>
    <row r="1151" spans="2:2" x14ac:dyDescent="0.2">
      <c r="B1151" s="14"/>
    </row>
    <row r="1152" spans="2:2" x14ac:dyDescent="0.2">
      <c r="B1152" s="14"/>
    </row>
    <row r="1153" spans="2:2" x14ac:dyDescent="0.2">
      <c r="B1153" s="14"/>
    </row>
    <row r="1154" spans="2:2" x14ac:dyDescent="0.2">
      <c r="B1154" s="14"/>
    </row>
    <row r="1155" spans="2:2" x14ac:dyDescent="0.2">
      <c r="B1155" s="14"/>
    </row>
    <row r="1156" spans="2:2" x14ac:dyDescent="0.2">
      <c r="B1156" s="14"/>
    </row>
    <row r="1157" spans="2:2" x14ac:dyDescent="0.2">
      <c r="B1157" s="14"/>
    </row>
    <row r="1158" spans="2:2" x14ac:dyDescent="0.2">
      <c r="B1158" s="14"/>
    </row>
    <row r="1159" spans="2:2" x14ac:dyDescent="0.2">
      <c r="B1159" s="14"/>
    </row>
    <row r="1160" spans="2:2" x14ac:dyDescent="0.2">
      <c r="B1160" s="14"/>
    </row>
    <row r="1161" spans="2:2" x14ac:dyDescent="0.2">
      <c r="B1161" s="14"/>
    </row>
    <row r="1162" spans="2:2" x14ac:dyDescent="0.2">
      <c r="B1162" s="14"/>
    </row>
    <row r="1163" spans="2:2" x14ac:dyDescent="0.2">
      <c r="B1163" s="14"/>
    </row>
    <row r="1164" spans="2:2" x14ac:dyDescent="0.2">
      <c r="B1164" s="14"/>
    </row>
    <row r="1165" spans="2:2" x14ac:dyDescent="0.2">
      <c r="B1165" s="14"/>
    </row>
    <row r="1166" spans="2:2" x14ac:dyDescent="0.2">
      <c r="B1166" s="14"/>
    </row>
    <row r="1167" spans="2:2" x14ac:dyDescent="0.2">
      <c r="B1167" s="14"/>
    </row>
    <row r="1168" spans="2:2" x14ac:dyDescent="0.2">
      <c r="B1168" s="14"/>
    </row>
    <row r="1169" spans="2:2" x14ac:dyDescent="0.2">
      <c r="B1169" s="14"/>
    </row>
    <row r="1170" spans="2:2" x14ac:dyDescent="0.2">
      <c r="B1170" s="14"/>
    </row>
    <row r="1171" spans="2:2" x14ac:dyDescent="0.2">
      <c r="B1171" s="14"/>
    </row>
    <row r="1172" spans="2:2" x14ac:dyDescent="0.2">
      <c r="B1172" s="14"/>
    </row>
    <row r="1173" spans="2:2" x14ac:dyDescent="0.2">
      <c r="B1173" s="14"/>
    </row>
    <row r="1174" spans="2:2" x14ac:dyDescent="0.2">
      <c r="B1174" s="14"/>
    </row>
    <row r="1175" spans="2:2" x14ac:dyDescent="0.2">
      <c r="B1175" s="14"/>
    </row>
    <row r="1176" spans="2:2" x14ac:dyDescent="0.2">
      <c r="B1176" s="14"/>
    </row>
    <row r="1177" spans="2:2" x14ac:dyDescent="0.2">
      <c r="B1177" s="14"/>
    </row>
    <row r="1178" spans="2:2" x14ac:dyDescent="0.2">
      <c r="B1178" s="14"/>
    </row>
    <row r="1179" spans="2:2" x14ac:dyDescent="0.2">
      <c r="B1179" s="14"/>
    </row>
    <row r="1180" spans="2:2" x14ac:dyDescent="0.2">
      <c r="B1180" s="14"/>
    </row>
    <row r="1181" spans="2:2" x14ac:dyDescent="0.2">
      <c r="B1181" s="14"/>
    </row>
    <row r="1182" spans="2:2" x14ac:dyDescent="0.2">
      <c r="B1182" s="14"/>
    </row>
    <row r="1183" spans="2:2" x14ac:dyDescent="0.2">
      <c r="B1183" s="14"/>
    </row>
    <row r="1184" spans="2:2" x14ac:dyDescent="0.2">
      <c r="B1184" s="14"/>
    </row>
    <row r="1185" spans="2:2" x14ac:dyDescent="0.2">
      <c r="B1185" s="14"/>
    </row>
    <row r="1186" spans="2:2" x14ac:dyDescent="0.2">
      <c r="B1186" s="14"/>
    </row>
    <row r="1187" spans="2:2" x14ac:dyDescent="0.2">
      <c r="B1187" s="14"/>
    </row>
    <row r="1188" spans="2:2" x14ac:dyDescent="0.2">
      <c r="B1188" s="14"/>
    </row>
    <row r="1189" spans="2:2" x14ac:dyDescent="0.2">
      <c r="B1189" s="14"/>
    </row>
    <row r="1190" spans="2:2" x14ac:dyDescent="0.2">
      <c r="B1190" s="14"/>
    </row>
    <row r="1191" spans="2:2" x14ac:dyDescent="0.2">
      <c r="B1191" s="14"/>
    </row>
    <row r="1192" spans="2:2" x14ac:dyDescent="0.2">
      <c r="B1192" s="14"/>
    </row>
    <row r="1193" spans="2:2" x14ac:dyDescent="0.2">
      <c r="B1193" s="14"/>
    </row>
    <row r="1194" spans="2:2" x14ac:dyDescent="0.2">
      <c r="B1194" s="14"/>
    </row>
    <row r="1195" spans="2:2" x14ac:dyDescent="0.2">
      <c r="B1195" s="14"/>
    </row>
    <row r="1196" spans="2:2" x14ac:dyDescent="0.2">
      <c r="B1196" s="14"/>
    </row>
    <row r="1197" spans="2:2" x14ac:dyDescent="0.2">
      <c r="B1197" s="14"/>
    </row>
    <row r="1198" spans="2:2" x14ac:dyDescent="0.2">
      <c r="B1198" s="14"/>
    </row>
    <row r="1199" spans="2:2" x14ac:dyDescent="0.2">
      <c r="B1199" s="14"/>
    </row>
    <row r="1200" spans="2:2" x14ac:dyDescent="0.2">
      <c r="B1200" s="14"/>
    </row>
    <row r="1201" spans="2:2" x14ac:dyDescent="0.2">
      <c r="B1201" s="14"/>
    </row>
    <row r="1202" spans="2:2" x14ac:dyDescent="0.2">
      <c r="B1202" s="14"/>
    </row>
    <row r="1203" spans="2:2" x14ac:dyDescent="0.2">
      <c r="B1203" s="14"/>
    </row>
    <row r="1204" spans="2:2" x14ac:dyDescent="0.2">
      <c r="B1204" s="14"/>
    </row>
    <row r="1205" spans="2:2" x14ac:dyDescent="0.2">
      <c r="B1205" s="14"/>
    </row>
    <row r="1206" spans="2:2" x14ac:dyDescent="0.2">
      <c r="B1206" s="14"/>
    </row>
    <row r="1207" spans="2:2" x14ac:dyDescent="0.2">
      <c r="B1207" s="14"/>
    </row>
    <row r="1208" spans="2:2" x14ac:dyDescent="0.2">
      <c r="B1208" s="14"/>
    </row>
    <row r="1209" spans="2:2" x14ac:dyDescent="0.2">
      <c r="B1209" s="14"/>
    </row>
    <row r="1210" spans="2:2" x14ac:dyDescent="0.2">
      <c r="B1210" s="14"/>
    </row>
    <row r="1211" spans="2:2" x14ac:dyDescent="0.2">
      <c r="B1211" s="14"/>
    </row>
    <row r="1212" spans="2:2" x14ac:dyDescent="0.2">
      <c r="B1212" s="14"/>
    </row>
    <row r="1213" spans="2:2" x14ac:dyDescent="0.2">
      <c r="B1213" s="14"/>
    </row>
    <row r="1214" spans="2:2" x14ac:dyDescent="0.2">
      <c r="B1214" s="14"/>
    </row>
    <row r="1215" spans="2:2" x14ac:dyDescent="0.2">
      <c r="B1215" s="14"/>
    </row>
    <row r="1216" spans="2:2" x14ac:dyDescent="0.2">
      <c r="B1216" s="14"/>
    </row>
    <row r="1217" spans="2:2" x14ac:dyDescent="0.2">
      <c r="B1217" s="14"/>
    </row>
    <row r="1218" spans="2:2" x14ac:dyDescent="0.2">
      <c r="B1218" s="14"/>
    </row>
    <row r="1219" spans="2:2" x14ac:dyDescent="0.2">
      <c r="B1219" s="14"/>
    </row>
    <row r="1220" spans="2:2" x14ac:dyDescent="0.2">
      <c r="B1220" s="14"/>
    </row>
    <row r="1221" spans="2:2" x14ac:dyDescent="0.2">
      <c r="B1221" s="14"/>
    </row>
    <row r="1222" spans="2:2" x14ac:dyDescent="0.2">
      <c r="B1222" s="14"/>
    </row>
    <row r="1223" spans="2:2" x14ac:dyDescent="0.2">
      <c r="B1223" s="14"/>
    </row>
    <row r="1224" spans="2:2" x14ac:dyDescent="0.2">
      <c r="B1224" s="14"/>
    </row>
    <row r="1225" spans="2:2" x14ac:dyDescent="0.2">
      <c r="B1225" s="14"/>
    </row>
    <row r="1226" spans="2:2" x14ac:dyDescent="0.2">
      <c r="B1226" s="14"/>
    </row>
    <row r="1227" spans="2:2" x14ac:dyDescent="0.2">
      <c r="B1227" s="14"/>
    </row>
    <row r="1228" spans="2:2" x14ac:dyDescent="0.2">
      <c r="B1228" s="14"/>
    </row>
    <row r="1229" spans="2:2" x14ac:dyDescent="0.2">
      <c r="B1229" s="14"/>
    </row>
    <row r="1230" spans="2:2" x14ac:dyDescent="0.2">
      <c r="B1230" s="14"/>
    </row>
    <row r="1231" spans="2:2" x14ac:dyDescent="0.2">
      <c r="B1231" s="14"/>
    </row>
    <row r="1232" spans="2:2" x14ac:dyDescent="0.2">
      <c r="B1232" s="14"/>
    </row>
    <row r="1233" spans="2:2" x14ac:dyDescent="0.2">
      <c r="B1233" s="14"/>
    </row>
    <row r="1234" spans="2:2" x14ac:dyDescent="0.2">
      <c r="B1234" s="14"/>
    </row>
    <row r="1235" spans="2:2" x14ac:dyDescent="0.2">
      <c r="B1235" s="14"/>
    </row>
    <row r="1236" spans="2:2" x14ac:dyDescent="0.2">
      <c r="B1236" s="14"/>
    </row>
    <row r="1237" spans="2:2" x14ac:dyDescent="0.2">
      <c r="B1237" s="14"/>
    </row>
    <row r="1238" spans="2:2" x14ac:dyDescent="0.2">
      <c r="B1238" s="14"/>
    </row>
    <row r="1239" spans="2:2" x14ac:dyDescent="0.2">
      <c r="B1239" s="14"/>
    </row>
    <row r="1240" spans="2:2" x14ac:dyDescent="0.2">
      <c r="B1240" s="14"/>
    </row>
    <row r="1241" spans="2:2" x14ac:dyDescent="0.2">
      <c r="B1241" s="14"/>
    </row>
    <row r="1242" spans="2:2" x14ac:dyDescent="0.2">
      <c r="B1242" s="14"/>
    </row>
    <row r="1243" spans="2:2" x14ac:dyDescent="0.2">
      <c r="B1243" s="14"/>
    </row>
  </sheetData>
  <sortState xmlns:xlrd2="http://schemas.microsoft.com/office/spreadsheetml/2017/richdata2" ref="X3:Z73">
    <sortCondition descending="1" ref="Z3:Z73"/>
  </sortState>
  <mergeCells count="13">
    <mergeCell ref="AD1:AH1"/>
    <mergeCell ref="B78:C78"/>
    <mergeCell ref="F78:G78"/>
    <mergeCell ref="B88:C88"/>
    <mergeCell ref="F88:G88"/>
    <mergeCell ref="A84:C84"/>
    <mergeCell ref="E84:G84"/>
    <mergeCell ref="U6:V6"/>
    <mergeCell ref="A74:B74"/>
    <mergeCell ref="E76:F76"/>
    <mergeCell ref="X1:AA1"/>
    <mergeCell ref="A1:C1"/>
    <mergeCell ref="E1:G1"/>
  </mergeCells>
  <pageMargins left="0.7" right="0.7" top="0.75" bottom="0.75" header="0.3" footer="0.3"/>
  <drawing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3AD37-6B89-694C-8B82-76BC62CBE13C}">
  <dimension ref="A1:AG54"/>
  <sheetViews>
    <sheetView tabSelected="1" topLeftCell="C6" workbookViewId="0">
      <selection activeCell="P30" sqref="P30"/>
    </sheetView>
  </sheetViews>
  <sheetFormatPr baseColWidth="10" defaultRowHeight="16" x14ac:dyDescent="0.2"/>
  <cols>
    <col min="1" max="1" width="18.83203125" customWidth="1"/>
    <col min="2" max="2" width="12.5" customWidth="1"/>
    <col min="3" max="4" width="12.83203125" customWidth="1"/>
    <col min="6" max="6" width="14" customWidth="1"/>
    <col min="7" max="10" width="13" customWidth="1"/>
    <col min="11" max="11" width="12.83203125" customWidth="1"/>
    <col min="13" max="13" width="15.1640625" customWidth="1"/>
    <col min="14" max="15" width="12" customWidth="1"/>
    <col min="16" max="16" width="17.33203125" customWidth="1"/>
    <col min="18" max="18" width="17.1640625" customWidth="1"/>
    <col min="19" max="19" width="9.5" customWidth="1"/>
    <col min="20" max="21" width="14" customWidth="1"/>
    <col min="23" max="27" width="13.6640625" customWidth="1"/>
    <col min="30" max="30" width="15.83203125" customWidth="1"/>
    <col min="33" max="33" width="17.5" customWidth="1"/>
  </cols>
  <sheetData>
    <row r="1" spans="1:33" ht="51" customHeight="1" thickBot="1" x14ac:dyDescent="0.25">
      <c r="A1" s="2" t="s">
        <v>2428</v>
      </c>
      <c r="B1" s="1" t="s">
        <v>2293</v>
      </c>
      <c r="C1" s="1" t="s">
        <v>2431</v>
      </c>
      <c r="D1" s="1" t="s">
        <v>2443</v>
      </c>
      <c r="E1" s="1" t="s">
        <v>2422</v>
      </c>
      <c r="F1" s="1" t="s">
        <v>2423</v>
      </c>
      <c r="G1" s="1" t="s">
        <v>2424</v>
      </c>
      <c r="H1" s="1" t="s">
        <v>2444</v>
      </c>
      <c r="I1" s="1" t="s">
        <v>2445</v>
      </c>
      <c r="J1" s="1" t="s">
        <v>2446</v>
      </c>
      <c r="K1" s="1" t="s">
        <v>2425</v>
      </c>
      <c r="L1" s="1" t="s">
        <v>2426</v>
      </c>
      <c r="M1" s="36" t="s">
        <v>2433</v>
      </c>
      <c r="N1" s="1" t="s">
        <v>2427</v>
      </c>
      <c r="O1" s="1" t="s">
        <v>2432</v>
      </c>
      <c r="P1" s="31" t="s">
        <v>2434</v>
      </c>
      <c r="R1" s="2" t="s">
        <v>2365</v>
      </c>
      <c r="S1" s="1" t="s">
        <v>2293</v>
      </c>
      <c r="T1" s="1" t="s">
        <v>2431</v>
      </c>
      <c r="U1" s="1" t="s">
        <v>2443</v>
      </c>
      <c r="V1" s="1" t="s">
        <v>2422</v>
      </c>
      <c r="W1" s="1" t="s">
        <v>2423</v>
      </c>
      <c r="X1" s="1" t="s">
        <v>2424</v>
      </c>
      <c r="Y1" s="1" t="s">
        <v>2444</v>
      </c>
      <c r="Z1" s="1" t="s">
        <v>2445</v>
      </c>
      <c r="AA1" s="1" t="s">
        <v>2446</v>
      </c>
      <c r="AB1" s="1" t="s">
        <v>2425</v>
      </c>
      <c r="AC1" s="1" t="s">
        <v>2426</v>
      </c>
      <c r="AD1" s="36" t="s">
        <v>2433</v>
      </c>
      <c r="AE1" s="1" t="s">
        <v>2427</v>
      </c>
      <c r="AF1" s="1" t="s">
        <v>2432</v>
      </c>
      <c r="AG1" s="31" t="s">
        <v>2434</v>
      </c>
    </row>
    <row r="2" spans="1:33" x14ac:dyDescent="0.2">
      <c r="A2" s="37" t="s">
        <v>2429</v>
      </c>
      <c r="B2" s="38" t="s">
        <v>2343</v>
      </c>
      <c r="C2" s="38">
        <v>297</v>
      </c>
      <c r="D2" s="38">
        <f>SUM(E2:G2)</f>
        <v>804</v>
      </c>
      <c r="E2" s="39">
        <v>435</v>
      </c>
      <c r="F2" s="39">
        <v>133</v>
      </c>
      <c r="G2" s="39">
        <v>236</v>
      </c>
      <c r="H2" s="71">
        <f>E2/D2</f>
        <v>0.54104477611940294</v>
      </c>
      <c r="I2" s="71">
        <f>F2/D2</f>
        <v>0.1654228855721393</v>
      </c>
      <c r="J2" s="71">
        <f>G2/D2</f>
        <v>0.29353233830845771</v>
      </c>
      <c r="K2" s="39">
        <v>226</v>
      </c>
      <c r="L2" s="39">
        <v>27</v>
      </c>
      <c r="M2" s="40">
        <f>L2/K2</f>
        <v>0.11946902654867257</v>
      </c>
      <c r="N2" s="39">
        <v>859</v>
      </c>
      <c r="O2" s="41">
        <f t="shared" ref="O2:O17" si="0">1-C2/N2</f>
        <v>0.65424912689173453</v>
      </c>
      <c r="P2" s="42">
        <f t="shared" ref="P2:P17" si="1">N2/C2</f>
        <v>2.8922558922558923</v>
      </c>
      <c r="R2" s="37" t="s">
        <v>2429</v>
      </c>
      <c r="S2" s="38" t="s">
        <v>2343</v>
      </c>
      <c r="T2" s="38">
        <v>276</v>
      </c>
      <c r="U2" s="39">
        <f>SUM(V2:X2)</f>
        <v>487</v>
      </c>
      <c r="V2" s="39">
        <v>237</v>
      </c>
      <c r="W2" s="39">
        <v>87</v>
      </c>
      <c r="X2" s="39">
        <v>163</v>
      </c>
      <c r="Y2" s="41">
        <f>V2/U2</f>
        <v>0.486652977412731</v>
      </c>
      <c r="Z2" s="41">
        <f>W2/U2</f>
        <v>0.17864476386036962</v>
      </c>
      <c r="AA2" s="41">
        <f>X2/U2</f>
        <v>0.3347022587268994</v>
      </c>
      <c r="AB2" s="39">
        <v>175</v>
      </c>
      <c r="AC2" s="39">
        <v>13</v>
      </c>
      <c r="AD2" s="40">
        <f>AC2/AB2</f>
        <v>7.4285714285714288E-2</v>
      </c>
      <c r="AE2" s="39">
        <v>409</v>
      </c>
      <c r="AF2" s="40">
        <f t="shared" ref="AF2:AF16" si="2">1-T2/AE2</f>
        <v>0.32518337408312958</v>
      </c>
      <c r="AG2" s="52">
        <f t="shared" ref="AG2:AG16" si="3">AE2/T2</f>
        <v>1.4818840579710144</v>
      </c>
    </row>
    <row r="3" spans="1:33" x14ac:dyDescent="0.2">
      <c r="A3" s="43" t="s">
        <v>375</v>
      </c>
      <c r="B3" s="17" t="s">
        <v>2344</v>
      </c>
      <c r="C3" s="17">
        <v>111</v>
      </c>
      <c r="D3" s="17">
        <f t="shared" ref="D3:D16" si="4">SUM(E3:G3)</f>
        <v>239</v>
      </c>
      <c r="E3" s="30">
        <v>163</v>
      </c>
      <c r="F3" s="30">
        <v>39</v>
      </c>
      <c r="G3" s="30">
        <v>37</v>
      </c>
      <c r="H3" s="72">
        <f t="shared" ref="H3:H16" si="5">E3/D3</f>
        <v>0.68200836820083677</v>
      </c>
      <c r="I3" s="72">
        <f t="shared" ref="I3:I17" si="6">F3/D3</f>
        <v>0.16317991631799164</v>
      </c>
      <c r="J3" s="72">
        <f t="shared" ref="J3:J17" si="7">G3/D3</f>
        <v>0.15481171548117154</v>
      </c>
      <c r="K3" s="30">
        <v>48</v>
      </c>
      <c r="L3" s="30">
        <v>21</v>
      </c>
      <c r="M3" s="33">
        <f t="shared" ref="M3:M17" si="8">L3/K3</f>
        <v>0.4375</v>
      </c>
      <c r="N3" s="30">
        <v>381</v>
      </c>
      <c r="O3" s="35">
        <f t="shared" si="0"/>
        <v>0.70866141732283472</v>
      </c>
      <c r="P3" s="44">
        <f t="shared" si="1"/>
        <v>3.4324324324324325</v>
      </c>
      <c r="R3" s="43" t="s">
        <v>1636</v>
      </c>
      <c r="S3" s="17" t="s">
        <v>2344</v>
      </c>
      <c r="T3" s="17">
        <v>128</v>
      </c>
      <c r="U3" s="30">
        <f t="shared" ref="U3:U16" si="9">SUM(V3:X3)</f>
        <v>245</v>
      </c>
      <c r="V3" s="30">
        <v>122</v>
      </c>
      <c r="W3" s="30">
        <v>33</v>
      </c>
      <c r="X3" s="30">
        <v>90</v>
      </c>
      <c r="Y3" s="35">
        <f t="shared" ref="Y3:Y16" si="10">V3/U3</f>
        <v>0.49795918367346936</v>
      </c>
      <c r="Z3" s="35">
        <f t="shared" ref="Z3:Z16" si="11">W3/U3</f>
        <v>0.13469387755102041</v>
      </c>
      <c r="AA3" s="35">
        <f t="shared" ref="AA3:AA16" si="12">X3/U3</f>
        <v>0.36734693877551022</v>
      </c>
      <c r="AB3" s="30">
        <v>84</v>
      </c>
      <c r="AC3" s="30">
        <v>6</v>
      </c>
      <c r="AD3" s="33">
        <f t="shared" ref="AD3:AD16" si="13">AC3/AB3</f>
        <v>7.1428571428571425E-2</v>
      </c>
      <c r="AE3" s="30">
        <v>272</v>
      </c>
      <c r="AF3" s="33">
        <f t="shared" si="2"/>
        <v>0.52941176470588236</v>
      </c>
      <c r="AG3" s="53">
        <f t="shared" si="3"/>
        <v>2.125</v>
      </c>
    </row>
    <row r="4" spans="1:33" x14ac:dyDescent="0.2">
      <c r="A4" s="43" t="s">
        <v>336</v>
      </c>
      <c r="B4" s="17" t="s">
        <v>2343</v>
      </c>
      <c r="C4" s="17">
        <v>100</v>
      </c>
      <c r="D4" s="17">
        <f t="shared" si="4"/>
        <v>220</v>
      </c>
      <c r="E4" s="30">
        <v>120</v>
      </c>
      <c r="F4" s="30">
        <v>21</v>
      </c>
      <c r="G4" s="30">
        <v>79</v>
      </c>
      <c r="H4" s="72">
        <f t="shared" si="5"/>
        <v>0.54545454545454541</v>
      </c>
      <c r="I4" s="72">
        <f t="shared" si="6"/>
        <v>9.5454545454545459E-2</v>
      </c>
      <c r="J4" s="72">
        <f t="shared" si="7"/>
        <v>0.35909090909090907</v>
      </c>
      <c r="K4" s="30">
        <v>67</v>
      </c>
      <c r="L4" s="30">
        <v>17</v>
      </c>
      <c r="M4" s="33">
        <f t="shared" si="8"/>
        <v>0.2537313432835821</v>
      </c>
      <c r="N4" s="30">
        <v>449</v>
      </c>
      <c r="O4" s="35">
        <f t="shared" si="0"/>
        <v>0.77728285077950998</v>
      </c>
      <c r="P4" s="44">
        <f t="shared" si="1"/>
        <v>4.49</v>
      </c>
      <c r="R4" s="43" t="s">
        <v>2008</v>
      </c>
      <c r="S4" s="17" t="s">
        <v>2343</v>
      </c>
      <c r="T4" s="17">
        <v>52</v>
      </c>
      <c r="U4" s="30">
        <f t="shared" si="9"/>
        <v>101</v>
      </c>
      <c r="V4" s="30">
        <v>73</v>
      </c>
      <c r="W4" s="30">
        <v>12</v>
      </c>
      <c r="X4" s="30">
        <v>16</v>
      </c>
      <c r="Y4" s="35">
        <f t="shared" si="10"/>
        <v>0.72277227722772275</v>
      </c>
      <c r="Z4" s="35">
        <f t="shared" si="11"/>
        <v>0.11881188118811881</v>
      </c>
      <c r="AA4" s="35">
        <f t="shared" si="12"/>
        <v>0.15841584158415842</v>
      </c>
      <c r="AB4" s="30">
        <v>7</v>
      </c>
      <c r="AC4" s="30">
        <v>5</v>
      </c>
      <c r="AD4" s="33">
        <f t="shared" si="13"/>
        <v>0.7142857142857143</v>
      </c>
      <c r="AE4" s="30">
        <v>148</v>
      </c>
      <c r="AF4" s="33">
        <f t="shared" si="2"/>
        <v>0.64864864864864868</v>
      </c>
      <c r="AG4" s="53">
        <f t="shared" si="3"/>
        <v>2.8461538461538463</v>
      </c>
    </row>
    <row r="5" spans="1:33" x14ac:dyDescent="0.2">
      <c r="A5" s="43" t="s">
        <v>371</v>
      </c>
      <c r="B5" s="17" t="s">
        <v>2343</v>
      </c>
      <c r="C5" s="17">
        <v>60</v>
      </c>
      <c r="D5" s="17">
        <f t="shared" si="4"/>
        <v>143</v>
      </c>
      <c r="E5" s="30">
        <v>100</v>
      </c>
      <c r="F5" s="30">
        <v>16</v>
      </c>
      <c r="G5" s="30">
        <v>27</v>
      </c>
      <c r="H5" s="72">
        <f t="shared" si="5"/>
        <v>0.69930069930069927</v>
      </c>
      <c r="I5" s="72">
        <f t="shared" si="6"/>
        <v>0.11188811188811189</v>
      </c>
      <c r="J5" s="72">
        <f t="shared" si="7"/>
        <v>0.1888111888111888</v>
      </c>
      <c r="K5" s="30">
        <v>49</v>
      </c>
      <c r="L5" s="30">
        <v>6</v>
      </c>
      <c r="M5" s="33">
        <f t="shared" si="8"/>
        <v>0.12244897959183673</v>
      </c>
      <c r="N5" s="30">
        <v>290</v>
      </c>
      <c r="O5" s="35">
        <f t="shared" si="0"/>
        <v>0.7931034482758621</v>
      </c>
      <c r="P5" s="44">
        <f t="shared" si="1"/>
        <v>4.833333333333333</v>
      </c>
      <c r="R5" s="43" t="s">
        <v>1576</v>
      </c>
      <c r="S5" s="17" t="s">
        <v>2343</v>
      </c>
      <c r="T5" s="17">
        <v>41</v>
      </c>
      <c r="U5" s="30">
        <f t="shared" si="9"/>
        <v>104</v>
      </c>
      <c r="V5" s="30">
        <v>78</v>
      </c>
      <c r="W5" s="30">
        <v>12</v>
      </c>
      <c r="X5" s="30">
        <v>14</v>
      </c>
      <c r="Y5" s="35">
        <f t="shared" si="10"/>
        <v>0.75</v>
      </c>
      <c r="Z5" s="35">
        <f t="shared" si="11"/>
        <v>0.11538461538461539</v>
      </c>
      <c r="AA5" s="35">
        <f t="shared" si="12"/>
        <v>0.13461538461538461</v>
      </c>
      <c r="AB5" s="30">
        <v>21</v>
      </c>
      <c r="AC5" s="30">
        <v>9</v>
      </c>
      <c r="AD5" s="33">
        <f t="shared" si="13"/>
        <v>0.42857142857142855</v>
      </c>
      <c r="AE5" s="30">
        <v>199</v>
      </c>
      <c r="AF5" s="33">
        <f t="shared" si="2"/>
        <v>0.79396984924623115</v>
      </c>
      <c r="AG5" s="53">
        <f t="shared" si="3"/>
        <v>4.8536585365853657</v>
      </c>
    </row>
    <row r="6" spans="1:33" x14ac:dyDescent="0.2">
      <c r="A6" s="43" t="s">
        <v>311</v>
      </c>
      <c r="B6" s="17" t="s">
        <v>2343</v>
      </c>
      <c r="C6" s="17">
        <v>41</v>
      </c>
      <c r="D6" s="17">
        <f t="shared" si="4"/>
        <v>109</v>
      </c>
      <c r="E6" s="30">
        <v>59</v>
      </c>
      <c r="F6" s="30">
        <v>8</v>
      </c>
      <c r="G6" s="30">
        <v>42</v>
      </c>
      <c r="H6" s="72">
        <f t="shared" si="5"/>
        <v>0.54128440366972475</v>
      </c>
      <c r="I6" s="72">
        <f t="shared" si="6"/>
        <v>7.3394495412844041E-2</v>
      </c>
      <c r="J6" s="72">
        <f t="shared" si="7"/>
        <v>0.38532110091743121</v>
      </c>
      <c r="K6" s="30">
        <v>29</v>
      </c>
      <c r="L6" s="30">
        <v>5</v>
      </c>
      <c r="M6" s="33">
        <f t="shared" si="8"/>
        <v>0.17241379310344829</v>
      </c>
      <c r="N6" s="30">
        <v>217</v>
      </c>
      <c r="O6" s="35">
        <f t="shared" si="0"/>
        <v>0.81105990783410142</v>
      </c>
      <c r="P6" s="44">
        <f t="shared" si="1"/>
        <v>5.2926829268292686</v>
      </c>
      <c r="R6" s="43" t="s">
        <v>336</v>
      </c>
      <c r="S6" s="17" t="s">
        <v>2343</v>
      </c>
      <c r="T6" s="17">
        <v>35</v>
      </c>
      <c r="U6" s="30">
        <f t="shared" si="9"/>
        <v>68</v>
      </c>
      <c r="V6" s="30">
        <v>39</v>
      </c>
      <c r="W6" s="30">
        <v>8</v>
      </c>
      <c r="X6" s="30">
        <v>21</v>
      </c>
      <c r="Y6" s="35">
        <f t="shared" si="10"/>
        <v>0.57352941176470584</v>
      </c>
      <c r="Z6" s="35">
        <f t="shared" si="11"/>
        <v>0.11764705882352941</v>
      </c>
      <c r="AA6" s="35">
        <f t="shared" si="12"/>
        <v>0.30882352941176472</v>
      </c>
      <c r="AB6" s="30">
        <v>30</v>
      </c>
      <c r="AC6" s="30">
        <v>3</v>
      </c>
      <c r="AD6" s="33">
        <f t="shared" si="13"/>
        <v>0.1</v>
      </c>
      <c r="AE6" s="30">
        <v>165</v>
      </c>
      <c r="AF6" s="33">
        <f t="shared" si="2"/>
        <v>0.78787878787878785</v>
      </c>
      <c r="AG6" s="53">
        <f t="shared" si="3"/>
        <v>4.7142857142857144</v>
      </c>
    </row>
    <row r="7" spans="1:33" x14ac:dyDescent="0.2">
      <c r="A7" s="43" t="s">
        <v>27</v>
      </c>
      <c r="B7" s="17" t="s">
        <v>2343</v>
      </c>
      <c r="C7" s="17">
        <v>40</v>
      </c>
      <c r="D7" s="17">
        <f t="shared" si="4"/>
        <v>69</v>
      </c>
      <c r="E7" s="30">
        <v>37</v>
      </c>
      <c r="F7" s="30">
        <v>4</v>
      </c>
      <c r="G7" s="30">
        <v>28</v>
      </c>
      <c r="H7" s="72">
        <f t="shared" si="5"/>
        <v>0.53623188405797106</v>
      </c>
      <c r="I7" s="72">
        <f t="shared" si="6"/>
        <v>5.7971014492753624E-2</v>
      </c>
      <c r="J7" s="72">
        <f t="shared" si="7"/>
        <v>0.40579710144927539</v>
      </c>
      <c r="K7" s="30">
        <v>4</v>
      </c>
      <c r="L7" s="30">
        <v>5</v>
      </c>
      <c r="M7" s="33">
        <f t="shared" si="8"/>
        <v>1.25</v>
      </c>
      <c r="N7" s="30">
        <v>177</v>
      </c>
      <c r="O7" s="35">
        <f t="shared" si="0"/>
        <v>0.77401129943502822</v>
      </c>
      <c r="P7" s="44">
        <f t="shared" si="1"/>
        <v>4.4249999999999998</v>
      </c>
      <c r="R7" s="43" t="s">
        <v>375</v>
      </c>
      <c r="S7" s="17" t="s">
        <v>2344</v>
      </c>
      <c r="T7" s="17">
        <v>24</v>
      </c>
      <c r="U7" s="30">
        <f t="shared" si="9"/>
        <v>41</v>
      </c>
      <c r="V7" s="30">
        <v>32</v>
      </c>
      <c r="W7" s="30">
        <v>4</v>
      </c>
      <c r="X7" s="30">
        <v>5</v>
      </c>
      <c r="Y7" s="35">
        <f t="shared" si="10"/>
        <v>0.78048780487804881</v>
      </c>
      <c r="Z7" s="35">
        <f t="shared" si="11"/>
        <v>9.7560975609756101E-2</v>
      </c>
      <c r="AA7" s="35">
        <f t="shared" si="12"/>
        <v>0.12195121951219512</v>
      </c>
      <c r="AB7" s="30">
        <v>9</v>
      </c>
      <c r="AC7" s="30">
        <v>1</v>
      </c>
      <c r="AD7" s="33">
        <f t="shared" si="13"/>
        <v>0.1111111111111111</v>
      </c>
      <c r="AE7" s="30">
        <v>71</v>
      </c>
      <c r="AF7" s="33">
        <f t="shared" si="2"/>
        <v>0.6619718309859155</v>
      </c>
      <c r="AG7" s="53">
        <f t="shared" si="3"/>
        <v>2.9583333333333335</v>
      </c>
    </row>
    <row r="8" spans="1:33" x14ac:dyDescent="0.2">
      <c r="A8" s="43" t="s">
        <v>290</v>
      </c>
      <c r="B8" s="17" t="s">
        <v>2343</v>
      </c>
      <c r="C8" s="17">
        <v>36</v>
      </c>
      <c r="D8" s="17">
        <f t="shared" si="4"/>
        <v>76</v>
      </c>
      <c r="E8" s="30">
        <v>42</v>
      </c>
      <c r="F8" s="30">
        <v>14</v>
      </c>
      <c r="G8" s="30">
        <v>20</v>
      </c>
      <c r="H8" s="72">
        <f t="shared" si="5"/>
        <v>0.55263157894736847</v>
      </c>
      <c r="I8" s="72">
        <f t="shared" si="6"/>
        <v>0.18421052631578946</v>
      </c>
      <c r="J8" s="72">
        <f t="shared" si="7"/>
        <v>0.26315789473684209</v>
      </c>
      <c r="K8" s="30">
        <v>14</v>
      </c>
      <c r="L8" s="30">
        <v>6</v>
      </c>
      <c r="M8" s="33">
        <f t="shared" si="8"/>
        <v>0.42857142857142855</v>
      </c>
      <c r="N8" s="30">
        <v>197</v>
      </c>
      <c r="O8" s="35">
        <f t="shared" si="0"/>
        <v>0.81725888324873097</v>
      </c>
      <c r="P8" s="44">
        <f t="shared" si="1"/>
        <v>5.4722222222222223</v>
      </c>
      <c r="R8" s="43" t="s">
        <v>201</v>
      </c>
      <c r="S8" s="17" t="s">
        <v>2343</v>
      </c>
      <c r="T8" s="17">
        <v>23</v>
      </c>
      <c r="U8" s="30">
        <f t="shared" si="9"/>
        <v>40</v>
      </c>
      <c r="V8" s="30">
        <v>21</v>
      </c>
      <c r="W8" s="30">
        <v>12</v>
      </c>
      <c r="X8" s="30">
        <v>7</v>
      </c>
      <c r="Y8" s="35">
        <f t="shared" si="10"/>
        <v>0.52500000000000002</v>
      </c>
      <c r="Z8" s="35">
        <f t="shared" si="11"/>
        <v>0.3</v>
      </c>
      <c r="AA8" s="35">
        <f t="shared" si="12"/>
        <v>0.17499999999999999</v>
      </c>
      <c r="AB8" s="30">
        <v>5</v>
      </c>
      <c r="AC8" s="30">
        <v>17</v>
      </c>
      <c r="AD8" s="33">
        <f t="shared" si="13"/>
        <v>3.4</v>
      </c>
      <c r="AE8" s="30">
        <v>85</v>
      </c>
      <c r="AF8" s="33">
        <f t="shared" si="2"/>
        <v>0.72941176470588243</v>
      </c>
      <c r="AG8" s="53">
        <f t="shared" si="3"/>
        <v>3.6956521739130435</v>
      </c>
    </row>
    <row r="9" spans="1:33" x14ac:dyDescent="0.2">
      <c r="A9" s="43" t="s">
        <v>29</v>
      </c>
      <c r="B9" s="17" t="s">
        <v>2343</v>
      </c>
      <c r="C9" s="17">
        <v>33</v>
      </c>
      <c r="D9" s="17">
        <f t="shared" si="4"/>
        <v>70</v>
      </c>
      <c r="E9" s="30">
        <v>26</v>
      </c>
      <c r="F9" s="30">
        <v>2</v>
      </c>
      <c r="G9" s="30">
        <v>42</v>
      </c>
      <c r="H9" s="72">
        <f t="shared" si="5"/>
        <v>0.37142857142857144</v>
      </c>
      <c r="I9" s="72">
        <f t="shared" si="6"/>
        <v>2.8571428571428571E-2</v>
      </c>
      <c r="J9" s="72">
        <f t="shared" si="7"/>
        <v>0.6</v>
      </c>
      <c r="K9" s="30">
        <v>16</v>
      </c>
      <c r="L9" s="30">
        <v>4</v>
      </c>
      <c r="M9" s="33">
        <f t="shared" si="8"/>
        <v>0.25</v>
      </c>
      <c r="N9" s="30">
        <v>198</v>
      </c>
      <c r="O9" s="35">
        <f t="shared" si="0"/>
        <v>0.83333333333333337</v>
      </c>
      <c r="P9" s="44">
        <f t="shared" si="1"/>
        <v>6</v>
      </c>
      <c r="R9" s="43" t="s">
        <v>311</v>
      </c>
      <c r="S9" s="17" t="s">
        <v>2343</v>
      </c>
      <c r="T9" s="17">
        <v>22</v>
      </c>
      <c r="U9" s="30">
        <f t="shared" si="9"/>
        <v>43</v>
      </c>
      <c r="V9" s="30">
        <v>21</v>
      </c>
      <c r="W9" s="30">
        <v>3</v>
      </c>
      <c r="X9" s="30">
        <v>19</v>
      </c>
      <c r="Y9" s="35">
        <f t="shared" si="10"/>
        <v>0.48837209302325579</v>
      </c>
      <c r="Z9" s="35">
        <f t="shared" si="11"/>
        <v>6.9767441860465115E-2</v>
      </c>
      <c r="AA9" s="35">
        <f t="shared" si="12"/>
        <v>0.44186046511627908</v>
      </c>
      <c r="AB9" s="30">
        <v>0</v>
      </c>
      <c r="AC9" s="30">
        <v>2</v>
      </c>
      <c r="AD9" s="33">
        <v>1</v>
      </c>
      <c r="AE9" s="30">
        <v>46</v>
      </c>
      <c r="AF9" s="33">
        <f t="shared" si="2"/>
        <v>0.52173913043478259</v>
      </c>
      <c r="AG9" s="53">
        <f t="shared" si="3"/>
        <v>2.0909090909090908</v>
      </c>
    </row>
    <row r="10" spans="1:33" x14ac:dyDescent="0.2">
      <c r="A10" s="43" t="s">
        <v>42</v>
      </c>
      <c r="B10" s="17" t="s">
        <v>2343</v>
      </c>
      <c r="C10" s="17">
        <v>26</v>
      </c>
      <c r="D10" s="17">
        <f t="shared" si="4"/>
        <v>131</v>
      </c>
      <c r="E10" s="30">
        <v>43</v>
      </c>
      <c r="F10" s="30">
        <v>24</v>
      </c>
      <c r="G10" s="30">
        <v>64</v>
      </c>
      <c r="H10" s="72">
        <f t="shared" si="5"/>
        <v>0.3282442748091603</v>
      </c>
      <c r="I10" s="72">
        <f t="shared" si="6"/>
        <v>0.18320610687022901</v>
      </c>
      <c r="J10" s="72">
        <f t="shared" si="7"/>
        <v>0.48854961832061067</v>
      </c>
      <c r="K10" s="30">
        <v>25</v>
      </c>
      <c r="L10" s="30">
        <v>1</v>
      </c>
      <c r="M10" s="33">
        <f t="shared" si="8"/>
        <v>0.04</v>
      </c>
      <c r="N10" s="30">
        <v>204</v>
      </c>
      <c r="O10" s="35">
        <f t="shared" si="0"/>
        <v>0.87254901960784315</v>
      </c>
      <c r="P10" s="44">
        <f t="shared" si="1"/>
        <v>7.8461538461538458</v>
      </c>
      <c r="R10" s="43" t="s">
        <v>1373</v>
      </c>
      <c r="S10" s="17" t="s">
        <v>2343</v>
      </c>
      <c r="T10" s="17">
        <v>19</v>
      </c>
      <c r="U10" s="30">
        <f t="shared" si="9"/>
        <v>54</v>
      </c>
      <c r="V10" s="30">
        <v>33</v>
      </c>
      <c r="W10" s="30">
        <v>8</v>
      </c>
      <c r="X10" s="30">
        <v>13</v>
      </c>
      <c r="Y10" s="35">
        <f t="shared" si="10"/>
        <v>0.61111111111111116</v>
      </c>
      <c r="Z10" s="35">
        <f t="shared" si="11"/>
        <v>0.14814814814814814</v>
      </c>
      <c r="AA10" s="35">
        <f t="shared" si="12"/>
        <v>0.24074074074074073</v>
      </c>
      <c r="AB10" s="30">
        <v>21</v>
      </c>
      <c r="AC10" s="30">
        <v>1</v>
      </c>
      <c r="AD10" s="33">
        <f t="shared" si="13"/>
        <v>4.7619047619047616E-2</v>
      </c>
      <c r="AE10" s="30">
        <v>77</v>
      </c>
      <c r="AF10" s="33">
        <f t="shared" si="2"/>
        <v>0.75324675324675328</v>
      </c>
      <c r="AG10" s="53">
        <f t="shared" si="3"/>
        <v>4.0526315789473681</v>
      </c>
    </row>
    <row r="11" spans="1:33" x14ac:dyDescent="0.2">
      <c r="A11" s="43" t="s">
        <v>12</v>
      </c>
      <c r="B11" s="17" t="s">
        <v>2343</v>
      </c>
      <c r="C11" s="17">
        <v>25</v>
      </c>
      <c r="D11" s="17">
        <f t="shared" si="4"/>
        <v>46</v>
      </c>
      <c r="E11" s="30">
        <v>20</v>
      </c>
      <c r="F11" s="30">
        <v>6</v>
      </c>
      <c r="G11" s="30">
        <v>20</v>
      </c>
      <c r="H11" s="72">
        <f t="shared" si="5"/>
        <v>0.43478260869565216</v>
      </c>
      <c r="I11" s="72">
        <f t="shared" si="6"/>
        <v>0.13043478260869565</v>
      </c>
      <c r="J11" s="72">
        <f t="shared" si="7"/>
        <v>0.43478260869565216</v>
      </c>
      <c r="K11" s="30">
        <v>16</v>
      </c>
      <c r="L11" s="30">
        <v>5</v>
      </c>
      <c r="M11" s="33">
        <f t="shared" si="8"/>
        <v>0.3125</v>
      </c>
      <c r="N11" s="30">
        <v>109</v>
      </c>
      <c r="O11" s="34">
        <f t="shared" si="0"/>
        <v>0.77064220183486243</v>
      </c>
      <c r="P11" s="45">
        <f t="shared" si="1"/>
        <v>4.3600000000000003</v>
      </c>
      <c r="R11" s="43" t="s">
        <v>27</v>
      </c>
      <c r="S11" s="17" t="s">
        <v>2343</v>
      </c>
      <c r="T11" s="17">
        <v>15</v>
      </c>
      <c r="U11" s="30">
        <f t="shared" si="9"/>
        <v>17</v>
      </c>
      <c r="V11" s="30">
        <v>10</v>
      </c>
      <c r="W11" s="30">
        <v>2</v>
      </c>
      <c r="X11" s="30">
        <v>5</v>
      </c>
      <c r="Y11" s="35">
        <f t="shared" si="10"/>
        <v>0.58823529411764708</v>
      </c>
      <c r="Z11" s="35">
        <f t="shared" si="11"/>
        <v>0.11764705882352941</v>
      </c>
      <c r="AA11" s="35">
        <f t="shared" si="12"/>
        <v>0.29411764705882354</v>
      </c>
      <c r="AB11" s="30">
        <v>3</v>
      </c>
      <c r="AC11" s="30">
        <v>5</v>
      </c>
      <c r="AD11" s="33">
        <f t="shared" si="13"/>
        <v>1.6666666666666667</v>
      </c>
      <c r="AE11" s="30">
        <v>75</v>
      </c>
      <c r="AF11" s="33">
        <f t="shared" si="2"/>
        <v>0.8</v>
      </c>
      <c r="AG11" s="53">
        <f t="shared" si="3"/>
        <v>5</v>
      </c>
    </row>
    <row r="12" spans="1:33" x14ac:dyDescent="0.2">
      <c r="A12" s="43" t="s">
        <v>307</v>
      </c>
      <c r="B12" s="17" t="s">
        <v>2343</v>
      </c>
      <c r="C12" s="17">
        <v>21</v>
      </c>
      <c r="D12" s="17">
        <f t="shared" si="4"/>
        <v>36</v>
      </c>
      <c r="E12" s="30">
        <v>13</v>
      </c>
      <c r="F12" s="30">
        <v>5</v>
      </c>
      <c r="G12" s="30">
        <v>18</v>
      </c>
      <c r="H12" s="72">
        <f t="shared" si="5"/>
        <v>0.3611111111111111</v>
      </c>
      <c r="I12" s="72">
        <f t="shared" si="6"/>
        <v>0.1388888888888889</v>
      </c>
      <c r="J12" s="72">
        <f t="shared" si="7"/>
        <v>0.5</v>
      </c>
      <c r="K12" s="30">
        <v>5</v>
      </c>
      <c r="L12" s="30">
        <v>1</v>
      </c>
      <c r="M12" s="33">
        <f t="shared" si="8"/>
        <v>0.2</v>
      </c>
      <c r="N12" s="30">
        <v>84</v>
      </c>
      <c r="O12" s="35">
        <f t="shared" si="0"/>
        <v>0.75</v>
      </c>
      <c r="P12" s="44">
        <f t="shared" si="1"/>
        <v>4</v>
      </c>
      <c r="R12" s="43" t="s">
        <v>2026</v>
      </c>
      <c r="S12" s="17" t="s">
        <v>2343</v>
      </c>
      <c r="T12" s="17">
        <v>14</v>
      </c>
      <c r="U12" s="30">
        <f t="shared" si="9"/>
        <v>19</v>
      </c>
      <c r="V12" s="30">
        <v>14</v>
      </c>
      <c r="W12" s="30">
        <v>3</v>
      </c>
      <c r="X12" s="30">
        <v>2</v>
      </c>
      <c r="Y12" s="35">
        <f t="shared" si="10"/>
        <v>0.73684210526315785</v>
      </c>
      <c r="Z12" s="35">
        <f t="shared" si="11"/>
        <v>0.15789473684210525</v>
      </c>
      <c r="AA12" s="35">
        <f t="shared" si="12"/>
        <v>0.10526315789473684</v>
      </c>
      <c r="AB12" s="30">
        <v>1</v>
      </c>
      <c r="AC12" s="30">
        <v>3</v>
      </c>
      <c r="AD12" s="33">
        <f t="shared" si="13"/>
        <v>3</v>
      </c>
      <c r="AE12" s="30">
        <v>45</v>
      </c>
      <c r="AF12" s="33">
        <f t="shared" si="2"/>
        <v>0.68888888888888888</v>
      </c>
      <c r="AG12" s="54">
        <f t="shared" si="3"/>
        <v>3.2142857142857144</v>
      </c>
    </row>
    <row r="13" spans="1:33" x14ac:dyDescent="0.2">
      <c r="A13" s="43" t="s">
        <v>406</v>
      </c>
      <c r="B13" s="17" t="s">
        <v>2344</v>
      </c>
      <c r="C13" s="17">
        <v>20</v>
      </c>
      <c r="D13" s="17">
        <f t="shared" si="4"/>
        <v>41</v>
      </c>
      <c r="E13" s="30">
        <v>16</v>
      </c>
      <c r="F13" s="30">
        <v>10</v>
      </c>
      <c r="G13" s="30">
        <v>15</v>
      </c>
      <c r="H13" s="72">
        <f t="shared" si="5"/>
        <v>0.3902439024390244</v>
      </c>
      <c r="I13" s="72">
        <f t="shared" si="6"/>
        <v>0.24390243902439024</v>
      </c>
      <c r="J13" s="72">
        <f t="shared" si="7"/>
        <v>0.36585365853658536</v>
      </c>
      <c r="K13" s="30">
        <v>8</v>
      </c>
      <c r="L13" s="30">
        <v>2</v>
      </c>
      <c r="M13" s="33">
        <f t="shared" si="8"/>
        <v>0.25</v>
      </c>
      <c r="N13" s="30">
        <v>80</v>
      </c>
      <c r="O13" s="35">
        <f t="shared" si="0"/>
        <v>0.75</v>
      </c>
      <c r="P13" s="44">
        <f t="shared" si="1"/>
        <v>4</v>
      </c>
      <c r="R13" s="43" t="s">
        <v>1842</v>
      </c>
      <c r="S13" s="17" t="s">
        <v>2344</v>
      </c>
      <c r="T13" s="17">
        <v>12</v>
      </c>
      <c r="U13" s="30">
        <f t="shared" si="9"/>
        <v>25</v>
      </c>
      <c r="V13" s="30">
        <v>11</v>
      </c>
      <c r="W13" s="30">
        <v>0</v>
      </c>
      <c r="X13" s="30">
        <v>14</v>
      </c>
      <c r="Y13" s="35">
        <f t="shared" si="10"/>
        <v>0.44</v>
      </c>
      <c r="Z13" s="35">
        <f t="shared" si="11"/>
        <v>0</v>
      </c>
      <c r="AA13" s="35">
        <f t="shared" si="12"/>
        <v>0.56000000000000005</v>
      </c>
      <c r="AB13" s="30">
        <v>8</v>
      </c>
      <c r="AC13" s="30">
        <v>2</v>
      </c>
      <c r="AD13" s="33">
        <f t="shared" si="13"/>
        <v>0.25</v>
      </c>
      <c r="AE13" s="30">
        <v>54</v>
      </c>
      <c r="AF13" s="33">
        <f t="shared" si="2"/>
        <v>0.77777777777777779</v>
      </c>
      <c r="AG13" s="53">
        <f t="shared" si="3"/>
        <v>4.5</v>
      </c>
    </row>
    <row r="14" spans="1:33" x14ac:dyDescent="0.2">
      <c r="A14" s="43" t="s">
        <v>1499</v>
      </c>
      <c r="B14" s="17" t="s">
        <v>2343</v>
      </c>
      <c r="C14" s="17">
        <v>18</v>
      </c>
      <c r="D14" s="17">
        <f t="shared" si="4"/>
        <v>24</v>
      </c>
      <c r="E14" s="30">
        <v>14</v>
      </c>
      <c r="F14" s="30">
        <v>3</v>
      </c>
      <c r="G14" s="30">
        <v>7</v>
      </c>
      <c r="H14" s="72">
        <f t="shared" si="5"/>
        <v>0.58333333333333337</v>
      </c>
      <c r="I14" s="72">
        <f t="shared" si="6"/>
        <v>0.125</v>
      </c>
      <c r="J14" s="72">
        <f t="shared" si="7"/>
        <v>0.29166666666666669</v>
      </c>
      <c r="K14" s="30">
        <v>3</v>
      </c>
      <c r="L14" s="30">
        <v>1</v>
      </c>
      <c r="M14" s="33">
        <f t="shared" si="8"/>
        <v>0.33333333333333331</v>
      </c>
      <c r="N14" s="30">
        <v>47</v>
      </c>
      <c r="O14" s="34">
        <f t="shared" si="0"/>
        <v>0.61702127659574468</v>
      </c>
      <c r="P14" s="45">
        <f t="shared" si="1"/>
        <v>2.6111111111111112</v>
      </c>
      <c r="R14" s="43" t="s">
        <v>1387</v>
      </c>
      <c r="S14" s="17" t="s">
        <v>2344</v>
      </c>
      <c r="T14" s="17">
        <v>12</v>
      </c>
      <c r="U14" s="30">
        <f t="shared" si="9"/>
        <v>23</v>
      </c>
      <c r="V14" s="30">
        <v>23</v>
      </c>
      <c r="W14" s="30">
        <v>0</v>
      </c>
      <c r="X14" s="30">
        <v>0</v>
      </c>
      <c r="Y14" s="35">
        <f t="shared" si="10"/>
        <v>1</v>
      </c>
      <c r="Z14" s="35">
        <f t="shared" si="11"/>
        <v>0</v>
      </c>
      <c r="AA14" s="35">
        <f t="shared" si="12"/>
        <v>0</v>
      </c>
      <c r="AB14" s="30">
        <v>4</v>
      </c>
      <c r="AC14" s="30">
        <v>1</v>
      </c>
      <c r="AD14" s="33">
        <f t="shared" si="13"/>
        <v>0.25</v>
      </c>
      <c r="AE14" s="30">
        <v>105</v>
      </c>
      <c r="AF14" s="33">
        <f t="shared" si="2"/>
        <v>0.88571428571428568</v>
      </c>
      <c r="AG14" s="53">
        <f t="shared" si="3"/>
        <v>8.75</v>
      </c>
    </row>
    <row r="15" spans="1:33" ht="17" thickBot="1" x14ac:dyDescent="0.25">
      <c r="A15" s="43" t="s">
        <v>412</v>
      </c>
      <c r="B15" s="17" t="s">
        <v>2344</v>
      </c>
      <c r="C15" s="17">
        <v>18</v>
      </c>
      <c r="D15" s="17">
        <f t="shared" si="4"/>
        <v>34</v>
      </c>
      <c r="E15" s="30">
        <v>15</v>
      </c>
      <c r="F15" s="30">
        <v>9</v>
      </c>
      <c r="G15" s="30">
        <v>10</v>
      </c>
      <c r="H15" s="72">
        <f t="shared" si="5"/>
        <v>0.44117647058823528</v>
      </c>
      <c r="I15" s="72">
        <f t="shared" si="6"/>
        <v>0.26470588235294118</v>
      </c>
      <c r="J15" s="72">
        <f t="shared" si="7"/>
        <v>0.29411764705882354</v>
      </c>
      <c r="K15" s="30">
        <v>13</v>
      </c>
      <c r="L15" s="30">
        <v>1</v>
      </c>
      <c r="M15" s="33">
        <f t="shared" si="8"/>
        <v>7.6923076923076927E-2</v>
      </c>
      <c r="N15" s="30">
        <v>72</v>
      </c>
      <c r="O15" s="35">
        <f t="shared" si="0"/>
        <v>0.75</v>
      </c>
      <c r="P15" s="44">
        <f t="shared" si="1"/>
        <v>4</v>
      </c>
      <c r="R15" s="46" t="s">
        <v>2430</v>
      </c>
      <c r="S15" s="47" t="s">
        <v>2344</v>
      </c>
      <c r="T15" s="47">
        <v>12</v>
      </c>
      <c r="U15" s="48">
        <f t="shared" si="9"/>
        <v>22</v>
      </c>
      <c r="V15" s="48">
        <v>17</v>
      </c>
      <c r="W15" s="48">
        <v>2</v>
      </c>
      <c r="X15" s="48">
        <v>3</v>
      </c>
      <c r="Y15" s="50">
        <f t="shared" si="10"/>
        <v>0.77272727272727271</v>
      </c>
      <c r="Z15" s="50">
        <f t="shared" si="11"/>
        <v>9.0909090909090912E-2</v>
      </c>
      <c r="AA15" s="50">
        <f t="shared" si="12"/>
        <v>0.13636363636363635</v>
      </c>
      <c r="AB15" s="48">
        <v>10</v>
      </c>
      <c r="AC15" s="48">
        <v>4</v>
      </c>
      <c r="AD15" s="49">
        <f t="shared" si="13"/>
        <v>0.4</v>
      </c>
      <c r="AE15" s="48">
        <v>50</v>
      </c>
      <c r="AF15" s="49">
        <f t="shared" si="2"/>
        <v>0.76</v>
      </c>
      <c r="AG15" s="55">
        <f t="shared" si="3"/>
        <v>4.166666666666667</v>
      </c>
    </row>
    <row r="16" spans="1:33" ht="18" thickBot="1" x14ac:dyDescent="0.25">
      <c r="A16" s="46" t="s">
        <v>201</v>
      </c>
      <c r="B16" s="47" t="s">
        <v>2343</v>
      </c>
      <c r="C16" s="47">
        <v>11</v>
      </c>
      <c r="D16" s="47">
        <f t="shared" si="4"/>
        <v>19</v>
      </c>
      <c r="E16" s="48">
        <v>10</v>
      </c>
      <c r="F16" s="48">
        <v>0</v>
      </c>
      <c r="G16" s="48">
        <v>9</v>
      </c>
      <c r="H16" s="73">
        <f t="shared" si="5"/>
        <v>0.52631578947368418</v>
      </c>
      <c r="I16" s="73">
        <f t="shared" si="6"/>
        <v>0</v>
      </c>
      <c r="J16" s="73">
        <f t="shared" si="7"/>
        <v>0.47368421052631576</v>
      </c>
      <c r="K16" s="48">
        <v>2</v>
      </c>
      <c r="L16" s="48">
        <v>4</v>
      </c>
      <c r="M16" s="49">
        <f t="shared" si="8"/>
        <v>2</v>
      </c>
      <c r="N16" s="48">
        <v>66</v>
      </c>
      <c r="O16" s="50">
        <f t="shared" si="0"/>
        <v>0.83333333333333337</v>
      </c>
      <c r="P16" s="51">
        <f t="shared" si="1"/>
        <v>6</v>
      </c>
      <c r="R16" s="56" t="s">
        <v>2435</v>
      </c>
      <c r="S16" s="57" t="s">
        <v>2345</v>
      </c>
      <c r="T16" s="32">
        <f t="shared" ref="T16:AC16" si="14">SUM(T2:T15)</f>
        <v>685</v>
      </c>
      <c r="U16" s="32">
        <f t="shared" si="9"/>
        <v>1289</v>
      </c>
      <c r="V16" s="32">
        <f t="shared" si="14"/>
        <v>731</v>
      </c>
      <c r="W16" s="32">
        <f t="shared" si="14"/>
        <v>186</v>
      </c>
      <c r="X16" s="32">
        <f t="shared" si="14"/>
        <v>372</v>
      </c>
      <c r="Y16" s="74">
        <f t="shared" si="10"/>
        <v>0.56710628394103957</v>
      </c>
      <c r="Z16" s="74">
        <f t="shared" si="11"/>
        <v>0.14429790535298681</v>
      </c>
      <c r="AA16" s="74">
        <f t="shared" si="12"/>
        <v>0.28859581070597362</v>
      </c>
      <c r="AB16" s="32">
        <f t="shared" si="14"/>
        <v>378</v>
      </c>
      <c r="AC16" s="32">
        <f t="shared" si="14"/>
        <v>72</v>
      </c>
      <c r="AD16" s="34">
        <f t="shared" si="13"/>
        <v>0.19047619047619047</v>
      </c>
      <c r="AE16" s="32">
        <f>SUM(AE2:AE15)</f>
        <v>1801</v>
      </c>
      <c r="AF16" s="40">
        <f t="shared" si="2"/>
        <v>0.61965574680732927</v>
      </c>
      <c r="AG16" s="60">
        <f t="shared" si="3"/>
        <v>2.6291970802919709</v>
      </c>
    </row>
    <row r="17" spans="1:16" ht="18" thickBot="1" x14ac:dyDescent="0.25">
      <c r="A17" s="56" t="s">
        <v>2435</v>
      </c>
      <c r="B17" s="57" t="s">
        <v>2345</v>
      </c>
      <c r="C17" s="32">
        <f t="shared" ref="C17:G17" si="15">SUM(C2:C16)</f>
        <v>857</v>
      </c>
      <c r="D17" s="32">
        <f t="shared" si="15"/>
        <v>2061</v>
      </c>
      <c r="E17" s="32">
        <f t="shared" si="15"/>
        <v>1113</v>
      </c>
      <c r="F17" s="32">
        <f t="shared" si="15"/>
        <v>294</v>
      </c>
      <c r="G17" s="32">
        <f t="shared" si="15"/>
        <v>654</v>
      </c>
      <c r="H17" s="74">
        <f>E17/D17</f>
        <v>0.54002911208151383</v>
      </c>
      <c r="I17" s="74">
        <f t="shared" si="6"/>
        <v>0.14264919941775836</v>
      </c>
      <c r="J17" s="74">
        <f t="shared" si="7"/>
        <v>0.31732168850072778</v>
      </c>
      <c r="K17" s="32">
        <f>SUM(K2:K16)</f>
        <v>525</v>
      </c>
      <c r="L17" s="32">
        <f>SUM(L2:L16)</f>
        <v>106</v>
      </c>
      <c r="M17" s="33">
        <f t="shared" si="8"/>
        <v>0.20190476190476189</v>
      </c>
      <c r="N17" s="58">
        <f>SUM(N2:N16)</f>
        <v>3430</v>
      </c>
      <c r="O17" s="41">
        <f t="shared" si="0"/>
        <v>0.75014577259475224</v>
      </c>
      <c r="P17" s="59">
        <f t="shared" si="1"/>
        <v>4.0023337222870481</v>
      </c>
    </row>
    <row r="21" spans="1:16" ht="17" thickBot="1" x14ac:dyDescent="0.25"/>
    <row r="22" spans="1:16" ht="17" thickBot="1" x14ac:dyDescent="0.25">
      <c r="D22" s="102" t="s">
        <v>2365</v>
      </c>
      <c r="E22" s="103">
        <v>904</v>
      </c>
      <c r="F22" s="103">
        <v>222</v>
      </c>
      <c r="G22" s="104">
        <v>460</v>
      </c>
      <c r="H22" s="105">
        <f>SUM(E22:G22)</f>
        <v>1586</v>
      </c>
    </row>
    <row r="23" spans="1:16" ht="17" thickBot="1" x14ac:dyDescent="0.25">
      <c r="D23" s="102" t="s">
        <v>2428</v>
      </c>
      <c r="E23" s="103">
        <v>1296</v>
      </c>
      <c r="F23" s="103">
        <v>348</v>
      </c>
      <c r="G23" s="104">
        <v>814</v>
      </c>
      <c r="H23" s="105">
        <f>SUM(E23:G23)</f>
        <v>2458</v>
      </c>
    </row>
    <row r="25" spans="1:16" ht="17" x14ac:dyDescent="0.2">
      <c r="D25" s="75" t="s">
        <v>2435</v>
      </c>
      <c r="E25" s="30" t="s">
        <v>2422</v>
      </c>
      <c r="F25" s="30" t="s">
        <v>2423</v>
      </c>
      <c r="G25" s="30" t="s">
        <v>2424</v>
      </c>
    </row>
    <row r="26" spans="1:16" ht="17" x14ac:dyDescent="0.2">
      <c r="D26" s="75" t="s">
        <v>2365</v>
      </c>
      <c r="E26" s="76">
        <f>E22/H22</f>
        <v>0.56998738965952078</v>
      </c>
      <c r="F26" s="76">
        <f>F22/H22</f>
        <v>0.13997477931904162</v>
      </c>
      <c r="G26" s="76">
        <f>G22/H22</f>
        <v>0.2900378310214376</v>
      </c>
    </row>
    <row r="27" spans="1:16" ht="17" x14ac:dyDescent="0.2">
      <c r="D27" s="75" t="s">
        <v>2428</v>
      </c>
      <c r="E27" s="76">
        <f>E23/H23</f>
        <v>0.52725793327908865</v>
      </c>
      <c r="F27" s="76">
        <f>F23/H23</f>
        <v>0.14157851912123678</v>
      </c>
      <c r="G27" s="76">
        <f>G23/H23</f>
        <v>0.33116354759967453</v>
      </c>
    </row>
    <row r="29" spans="1:16" x14ac:dyDescent="0.2">
      <c r="C29" s="106"/>
      <c r="D29" s="107"/>
      <c r="E29" s="108"/>
      <c r="F29" s="108"/>
      <c r="G29" s="108"/>
    </row>
    <row r="30" spans="1:16" x14ac:dyDescent="0.2">
      <c r="C30" s="106"/>
      <c r="D30" s="107"/>
      <c r="E30" s="109"/>
      <c r="F30" s="109"/>
      <c r="G30" s="109"/>
    </row>
    <row r="31" spans="1:16" x14ac:dyDescent="0.2">
      <c r="C31" s="106"/>
      <c r="D31" s="107"/>
      <c r="E31" s="109"/>
      <c r="F31" s="109"/>
      <c r="G31" s="109"/>
    </row>
    <row r="33" spans="4:11" ht="17" thickBot="1" x14ac:dyDescent="0.25"/>
    <row r="34" spans="4:11" ht="35" thickBot="1" x14ac:dyDescent="0.25">
      <c r="D34" s="77" t="s">
        <v>2447</v>
      </c>
      <c r="E34" s="2" t="s">
        <v>2448</v>
      </c>
      <c r="F34" s="2" t="s">
        <v>2449</v>
      </c>
      <c r="G34" s="2" t="s">
        <v>2450</v>
      </c>
      <c r="H34" s="81"/>
      <c r="I34" s="2" t="s">
        <v>2422</v>
      </c>
      <c r="J34" s="2" t="s">
        <v>2423</v>
      </c>
      <c r="K34" s="2" t="s">
        <v>2424</v>
      </c>
    </row>
    <row r="35" spans="4:11" ht="34" x14ac:dyDescent="0.2">
      <c r="D35" s="78" t="s">
        <v>1373</v>
      </c>
      <c r="E35" s="35">
        <v>0.308</v>
      </c>
      <c r="F35" s="35">
        <v>5.6000000000000001E-2</v>
      </c>
      <c r="G35" s="35">
        <v>0.63</v>
      </c>
      <c r="H35" s="82"/>
      <c r="I35" s="35">
        <f>Y10</f>
        <v>0.61111111111111116</v>
      </c>
      <c r="J35" s="35">
        <f t="shared" ref="J35:K35" si="16">Z10</f>
        <v>0.14814814814814814</v>
      </c>
      <c r="K35" s="35">
        <f t="shared" si="16"/>
        <v>0.24074074074074073</v>
      </c>
    </row>
    <row r="36" spans="4:11" ht="17" x14ac:dyDescent="0.2">
      <c r="D36" s="79" t="s">
        <v>42</v>
      </c>
      <c r="E36" s="35">
        <v>0.129</v>
      </c>
      <c r="F36" s="35">
        <v>3.7999999999999999E-2</v>
      </c>
      <c r="G36" s="35">
        <v>0.83299999999999996</v>
      </c>
      <c r="H36" s="82"/>
      <c r="I36" s="35">
        <f>H10</f>
        <v>0.3282442748091603</v>
      </c>
      <c r="J36" s="35">
        <f t="shared" ref="J36:K36" si="17">I10</f>
        <v>0.18320610687022901</v>
      </c>
      <c r="K36" s="35">
        <f t="shared" si="17"/>
        <v>0.48854961832061067</v>
      </c>
    </row>
    <row r="37" spans="4:11" ht="17" x14ac:dyDescent="0.2">
      <c r="D37" s="79" t="s">
        <v>2451</v>
      </c>
      <c r="E37" s="35">
        <v>0.14399999999999999</v>
      </c>
      <c r="F37" s="35">
        <v>6.4000000000000001E-2</v>
      </c>
      <c r="G37" s="35">
        <v>0.8</v>
      </c>
      <c r="H37" s="82"/>
      <c r="I37" s="35">
        <f>Y6</f>
        <v>0.57352941176470584</v>
      </c>
      <c r="J37" s="35">
        <f t="shared" ref="J37:K37" si="18">Z6</f>
        <v>0.11764705882352941</v>
      </c>
      <c r="K37" s="35">
        <f t="shared" si="18"/>
        <v>0.30882352941176472</v>
      </c>
    </row>
    <row r="38" spans="4:11" ht="17" x14ac:dyDescent="0.2">
      <c r="D38" s="79" t="s">
        <v>2452</v>
      </c>
      <c r="E38" s="35">
        <v>0.157</v>
      </c>
      <c r="F38" s="35">
        <v>6.2E-2</v>
      </c>
      <c r="G38" s="35">
        <v>0.78100000000000003</v>
      </c>
      <c r="H38" s="82"/>
      <c r="I38" s="35">
        <f>H4</f>
        <v>0.54545454545454541</v>
      </c>
      <c r="J38" s="35">
        <f t="shared" ref="J38:K38" si="19">I4</f>
        <v>9.5454545454545459E-2</v>
      </c>
      <c r="K38" s="35">
        <f t="shared" si="19"/>
        <v>0.35909090909090907</v>
      </c>
    </row>
    <row r="39" spans="4:11" ht="17" x14ac:dyDescent="0.2">
      <c r="D39" s="79" t="s">
        <v>1636</v>
      </c>
      <c r="E39" s="35">
        <v>0.17</v>
      </c>
      <c r="F39" s="35">
        <v>6.8000000000000005E-2</v>
      </c>
      <c r="G39" s="35">
        <v>0.76200000000000001</v>
      </c>
      <c r="H39" s="82"/>
      <c r="I39" s="35">
        <f>Y3</f>
        <v>0.49795918367346936</v>
      </c>
      <c r="J39" s="35">
        <f t="shared" ref="J39:K39" si="20">Z3</f>
        <v>0.13469387755102041</v>
      </c>
      <c r="K39" s="35">
        <f t="shared" si="20"/>
        <v>0.36734693877551022</v>
      </c>
    </row>
    <row r="40" spans="4:11" ht="17" x14ac:dyDescent="0.2">
      <c r="D40" s="79" t="s">
        <v>2453</v>
      </c>
      <c r="E40" s="35">
        <v>0.17499999999999999</v>
      </c>
      <c r="F40" s="35">
        <v>6.4000000000000001E-2</v>
      </c>
      <c r="G40" s="35">
        <v>0.76</v>
      </c>
      <c r="H40" s="82"/>
      <c r="I40" s="35">
        <f>H3</f>
        <v>0.68200836820083677</v>
      </c>
      <c r="J40" s="35">
        <f t="shared" ref="J40:K40" si="21">I3</f>
        <v>0.16317991631799164</v>
      </c>
      <c r="K40" s="35">
        <f t="shared" si="21"/>
        <v>0.15481171548117154</v>
      </c>
    </row>
    <row r="41" spans="4:11" ht="34" x14ac:dyDescent="0.2">
      <c r="D41" s="79" t="s">
        <v>2454</v>
      </c>
      <c r="E41" s="35">
        <v>0.21199999999999999</v>
      </c>
      <c r="F41" s="35">
        <v>5.6000000000000001E-2</v>
      </c>
      <c r="G41" s="35">
        <v>0.73199999999999998</v>
      </c>
      <c r="H41" s="82"/>
      <c r="I41" s="35">
        <f>Y2</f>
        <v>0.486652977412731</v>
      </c>
      <c r="J41" s="35">
        <f t="shared" ref="J41:K41" si="22">Z2</f>
        <v>0.17864476386036962</v>
      </c>
      <c r="K41" s="35">
        <f t="shared" si="22"/>
        <v>0.3347022587268994</v>
      </c>
    </row>
    <row r="42" spans="4:11" ht="35" thickBot="1" x14ac:dyDescent="0.25">
      <c r="D42" s="80" t="s">
        <v>2455</v>
      </c>
      <c r="E42" s="35">
        <v>0.14899999999999999</v>
      </c>
      <c r="F42" s="35">
        <v>7.8E-2</v>
      </c>
      <c r="G42" s="35">
        <v>0.77300000000000002</v>
      </c>
      <c r="H42" s="82"/>
      <c r="I42" s="35">
        <f>H2</f>
        <v>0.54104477611940294</v>
      </c>
      <c r="J42" s="35">
        <f t="shared" ref="J42:K42" si="23">I2</f>
        <v>0.1654228855721393</v>
      </c>
      <c r="K42" s="35">
        <f t="shared" si="23"/>
        <v>0.29353233830845771</v>
      </c>
    </row>
    <row r="47" spans="4:11" x14ac:dyDescent="0.2">
      <c r="G47" s="61"/>
    </row>
    <row r="48" spans="4:11" x14ac:dyDescent="0.2">
      <c r="G48" s="61"/>
    </row>
    <row r="49" spans="7:7" x14ac:dyDescent="0.2">
      <c r="G49" s="61"/>
    </row>
    <row r="50" spans="7:7" x14ac:dyDescent="0.2">
      <c r="G50" s="61"/>
    </row>
    <row r="51" spans="7:7" x14ac:dyDescent="0.2">
      <c r="G51" s="61"/>
    </row>
    <row r="52" spans="7:7" x14ac:dyDescent="0.2">
      <c r="G52" s="61"/>
    </row>
    <row r="53" spans="7:7" x14ac:dyDescent="0.2">
      <c r="G53" s="61"/>
    </row>
    <row r="54" spans="7:7" x14ac:dyDescent="0.2">
      <c r="G54" s="61"/>
    </row>
  </sheetData>
  <sortState xmlns:xlrd2="http://schemas.microsoft.com/office/spreadsheetml/2017/richdata2" ref="R2:AE15">
    <sortCondition descending="1" ref="T2:T15"/>
  </sortState>
  <pageMargins left="0.7" right="0.7" top="0.75" bottom="0.75" header="0.3" footer="0.3"/>
  <ignoredErrors>
    <ignoredError sqref="AD16" formula="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F1F0C-5DA9-D643-9997-BD6504D59131}">
  <dimension ref="A1:C1044"/>
  <sheetViews>
    <sheetView workbookViewId="0">
      <selection activeCell="D13" sqref="D13"/>
    </sheetView>
  </sheetViews>
  <sheetFormatPr baseColWidth="10" defaultRowHeight="16" x14ac:dyDescent="0.2"/>
  <cols>
    <col min="1" max="1" width="19.33203125" style="4" customWidth="1"/>
    <col min="2" max="2" width="21.5" style="11" customWidth="1"/>
    <col min="3" max="3" width="80.6640625" style="6" bestFit="1" customWidth="1"/>
    <col min="4" max="4" width="80.6640625" bestFit="1" customWidth="1"/>
    <col min="5" max="5" width="25.6640625" bestFit="1" customWidth="1"/>
  </cols>
  <sheetData>
    <row r="1" spans="1:3" ht="39" customHeight="1" thickBot="1" x14ac:dyDescent="0.25">
      <c r="A1" s="2" t="s">
        <v>0</v>
      </c>
      <c r="B1" s="1" t="s">
        <v>1</v>
      </c>
      <c r="C1" s="3" t="s">
        <v>2</v>
      </c>
    </row>
    <row r="2" spans="1:3" ht="34" x14ac:dyDescent="0.2">
      <c r="A2" s="21" t="s">
        <v>1270</v>
      </c>
      <c r="B2" s="22"/>
      <c r="C2" s="23" t="s">
        <v>1271</v>
      </c>
    </row>
    <row r="3" spans="1:3" ht="17" x14ac:dyDescent="0.2">
      <c r="A3" s="4" t="s">
        <v>1270</v>
      </c>
      <c r="B3" s="12" t="s">
        <v>4</v>
      </c>
      <c r="C3" s="5" t="s">
        <v>1272</v>
      </c>
    </row>
    <row r="4" spans="1:3" ht="34" x14ac:dyDescent="0.2">
      <c r="A4" s="4" t="s">
        <v>1270</v>
      </c>
      <c r="C4" s="5" t="s">
        <v>1273</v>
      </c>
    </row>
    <row r="5" spans="1:3" ht="17" x14ac:dyDescent="0.2">
      <c r="A5" s="4" t="s">
        <v>1270</v>
      </c>
      <c r="B5" s="12" t="s">
        <v>4</v>
      </c>
      <c r="C5" s="5" t="s">
        <v>1274</v>
      </c>
    </row>
    <row r="6" spans="1:3" ht="34" x14ac:dyDescent="0.2">
      <c r="A6" s="4" t="s">
        <v>1270</v>
      </c>
      <c r="C6" s="5" t="s">
        <v>1275</v>
      </c>
    </row>
    <row r="7" spans="1:3" ht="17" x14ac:dyDescent="0.2">
      <c r="A7" s="4" t="s">
        <v>1270</v>
      </c>
      <c r="B7" s="12" t="s">
        <v>4</v>
      </c>
      <c r="C7" s="5" t="s">
        <v>1276</v>
      </c>
    </row>
    <row r="8" spans="1:3" ht="17" x14ac:dyDescent="0.2">
      <c r="A8" s="4" t="s">
        <v>1270</v>
      </c>
      <c r="B8" s="12" t="s">
        <v>336</v>
      </c>
      <c r="C8" s="5" t="s">
        <v>1277</v>
      </c>
    </row>
    <row r="9" spans="1:3" ht="17" x14ac:dyDescent="0.2">
      <c r="A9" s="4" t="s">
        <v>1270</v>
      </c>
      <c r="B9" s="12" t="s">
        <v>4</v>
      </c>
      <c r="C9" s="5" t="s">
        <v>1278</v>
      </c>
    </row>
    <row r="10" spans="1:3" ht="17" x14ac:dyDescent="0.2">
      <c r="A10" s="4" t="s">
        <v>1270</v>
      </c>
      <c r="B10" s="12" t="s">
        <v>336</v>
      </c>
      <c r="C10" s="5" t="s">
        <v>1279</v>
      </c>
    </row>
    <row r="11" spans="1:3" ht="17" x14ac:dyDescent="0.2">
      <c r="A11" s="4" t="s">
        <v>1270</v>
      </c>
      <c r="B11" s="12" t="s">
        <v>4</v>
      </c>
      <c r="C11" s="5" t="s">
        <v>1280</v>
      </c>
    </row>
    <row r="12" spans="1:3" ht="17" x14ac:dyDescent="0.2">
      <c r="A12" s="4" t="s">
        <v>1270</v>
      </c>
      <c r="B12" s="12" t="s">
        <v>336</v>
      </c>
      <c r="C12" s="5" t="s">
        <v>1281</v>
      </c>
    </row>
    <row r="13" spans="1:3" ht="17" x14ac:dyDescent="0.2">
      <c r="A13" s="4" t="s">
        <v>1270</v>
      </c>
      <c r="B13" s="12" t="s">
        <v>4</v>
      </c>
      <c r="C13" s="5" t="s">
        <v>1282</v>
      </c>
    </row>
    <row r="14" spans="1:3" ht="17" x14ac:dyDescent="0.2">
      <c r="A14" s="4" t="s">
        <v>1270</v>
      </c>
      <c r="B14" s="12" t="s">
        <v>336</v>
      </c>
      <c r="C14" s="5" t="s">
        <v>1283</v>
      </c>
    </row>
    <row r="15" spans="1:3" ht="17" x14ac:dyDescent="0.2">
      <c r="A15" s="4" t="s">
        <v>1270</v>
      </c>
      <c r="C15" s="5" t="s">
        <v>1284</v>
      </c>
    </row>
    <row r="16" spans="1:3" ht="17" x14ac:dyDescent="0.2">
      <c r="A16" s="4" t="s">
        <v>1270</v>
      </c>
      <c r="B16" s="12" t="s">
        <v>336</v>
      </c>
      <c r="C16" s="5" t="s">
        <v>1285</v>
      </c>
    </row>
    <row r="17" spans="1:3" ht="17" x14ac:dyDescent="0.2">
      <c r="A17" s="4" t="s">
        <v>1270</v>
      </c>
      <c r="C17" s="5" t="s">
        <v>1286</v>
      </c>
    </row>
    <row r="18" spans="1:3" ht="17" x14ac:dyDescent="0.2">
      <c r="A18" s="4" t="s">
        <v>1270</v>
      </c>
      <c r="B18" s="12" t="s">
        <v>4</v>
      </c>
      <c r="C18" s="5" t="s">
        <v>1287</v>
      </c>
    </row>
    <row r="19" spans="1:3" ht="17" x14ac:dyDescent="0.2">
      <c r="A19" s="4" t="s">
        <v>1270</v>
      </c>
      <c r="C19" s="5" t="s">
        <v>1288</v>
      </c>
    </row>
    <row r="20" spans="1:3" ht="17" x14ac:dyDescent="0.2">
      <c r="A20" s="4" t="s">
        <v>1270</v>
      </c>
      <c r="C20" s="5" t="s">
        <v>1289</v>
      </c>
    </row>
    <row r="21" spans="1:3" ht="51" x14ac:dyDescent="0.2">
      <c r="A21" s="4" t="s">
        <v>1270</v>
      </c>
      <c r="B21" s="12" t="s">
        <v>371</v>
      </c>
      <c r="C21" s="5" t="s">
        <v>1290</v>
      </c>
    </row>
    <row r="22" spans="1:3" ht="17" x14ac:dyDescent="0.2">
      <c r="A22" s="4" t="s">
        <v>1270</v>
      </c>
      <c r="B22" s="12" t="s">
        <v>4</v>
      </c>
      <c r="C22" s="5" t="s">
        <v>1291</v>
      </c>
    </row>
    <row r="23" spans="1:3" ht="17" x14ac:dyDescent="0.2">
      <c r="A23" s="4" t="s">
        <v>1270</v>
      </c>
      <c r="B23" s="12" t="s">
        <v>371</v>
      </c>
      <c r="C23" s="5" t="s">
        <v>1292</v>
      </c>
    </row>
    <row r="24" spans="1:3" ht="17" x14ac:dyDescent="0.2">
      <c r="A24" s="4" t="s">
        <v>1270</v>
      </c>
      <c r="C24" s="5" t="s">
        <v>1293</v>
      </c>
    </row>
    <row r="25" spans="1:3" ht="17" x14ac:dyDescent="0.2">
      <c r="A25" s="4" t="s">
        <v>1270</v>
      </c>
      <c r="B25" s="12" t="s">
        <v>12</v>
      </c>
      <c r="C25" s="5" t="s">
        <v>1294</v>
      </c>
    </row>
    <row r="26" spans="1:3" ht="17" x14ac:dyDescent="0.2">
      <c r="A26" s="4" t="s">
        <v>1270</v>
      </c>
      <c r="B26" s="12" t="s">
        <v>4</v>
      </c>
      <c r="C26" s="5" t="s">
        <v>1295</v>
      </c>
    </row>
    <row r="27" spans="1:3" ht="17" x14ac:dyDescent="0.2">
      <c r="A27" s="4" t="s">
        <v>1270</v>
      </c>
      <c r="C27" s="5" t="s">
        <v>1296</v>
      </c>
    </row>
    <row r="28" spans="1:3" ht="17" x14ac:dyDescent="0.2">
      <c r="A28" s="4" t="s">
        <v>1270</v>
      </c>
      <c r="B28" s="12" t="s">
        <v>4</v>
      </c>
      <c r="C28" s="5" t="s">
        <v>1297</v>
      </c>
    </row>
    <row r="29" spans="1:3" ht="17" x14ac:dyDescent="0.2">
      <c r="A29" s="4" t="s">
        <v>1270</v>
      </c>
      <c r="B29" s="12" t="s">
        <v>1457</v>
      </c>
      <c r="C29" s="5" t="s">
        <v>1298</v>
      </c>
    </row>
    <row r="30" spans="1:3" ht="34" x14ac:dyDescent="0.2">
      <c r="A30" s="4" t="s">
        <v>1270</v>
      </c>
      <c r="B30" s="12" t="s">
        <v>336</v>
      </c>
      <c r="C30" s="5" t="s">
        <v>1299</v>
      </c>
    </row>
    <row r="31" spans="1:3" ht="17" x14ac:dyDescent="0.2">
      <c r="A31" s="4" t="s">
        <v>1270</v>
      </c>
      <c r="B31" s="12" t="s">
        <v>1300</v>
      </c>
      <c r="C31" s="5" t="s">
        <v>1301</v>
      </c>
    </row>
    <row r="32" spans="1:3" ht="17" x14ac:dyDescent="0.2">
      <c r="A32" s="4" t="s">
        <v>1270</v>
      </c>
      <c r="B32" s="12" t="s">
        <v>1302</v>
      </c>
      <c r="C32" s="5" t="s">
        <v>473</v>
      </c>
    </row>
    <row r="33" spans="1:3" ht="17" x14ac:dyDescent="0.2">
      <c r="A33" s="4" t="s">
        <v>1270</v>
      </c>
      <c r="B33" s="12" t="s">
        <v>66</v>
      </c>
      <c r="C33" s="5" t="s">
        <v>1303</v>
      </c>
    </row>
    <row r="34" spans="1:3" ht="17" x14ac:dyDescent="0.2">
      <c r="A34" s="4" t="s">
        <v>1270</v>
      </c>
      <c r="C34" s="5" t="s">
        <v>1304</v>
      </c>
    </row>
    <row r="35" spans="1:3" ht="17" x14ac:dyDescent="0.2">
      <c r="A35" s="4" t="s">
        <v>1270</v>
      </c>
      <c r="B35" s="12" t="s">
        <v>4</v>
      </c>
      <c r="C35" s="5" t="s">
        <v>1305</v>
      </c>
    </row>
    <row r="36" spans="1:3" ht="17" x14ac:dyDescent="0.2">
      <c r="A36" s="4" t="s">
        <v>1270</v>
      </c>
      <c r="B36" s="12" t="s">
        <v>1306</v>
      </c>
      <c r="C36" s="5" t="s">
        <v>1307</v>
      </c>
    </row>
    <row r="37" spans="1:3" ht="17" x14ac:dyDescent="0.2">
      <c r="A37" s="4" t="s">
        <v>1270</v>
      </c>
      <c r="C37" s="5" t="s">
        <v>1308</v>
      </c>
    </row>
    <row r="38" spans="1:3" ht="17" x14ac:dyDescent="0.2">
      <c r="A38" s="4" t="s">
        <v>1270</v>
      </c>
      <c r="B38" s="12" t="s">
        <v>1309</v>
      </c>
      <c r="C38" s="5" t="s">
        <v>1310</v>
      </c>
    </row>
    <row r="39" spans="1:3" ht="17" x14ac:dyDescent="0.2">
      <c r="A39" s="4" t="s">
        <v>1270</v>
      </c>
      <c r="C39" s="5" t="s">
        <v>1311</v>
      </c>
    </row>
    <row r="40" spans="1:3" ht="34" x14ac:dyDescent="0.2">
      <c r="A40" s="4" t="s">
        <v>1270</v>
      </c>
      <c r="B40" s="12" t="s">
        <v>27</v>
      </c>
      <c r="C40" s="5" t="s">
        <v>1312</v>
      </c>
    </row>
    <row r="41" spans="1:3" ht="17" x14ac:dyDescent="0.2">
      <c r="A41" s="4" t="s">
        <v>1270</v>
      </c>
      <c r="B41" s="12" t="s">
        <v>29</v>
      </c>
      <c r="C41" s="5" t="s">
        <v>1313</v>
      </c>
    </row>
    <row r="42" spans="1:3" ht="17" x14ac:dyDescent="0.2">
      <c r="A42" s="4" t="s">
        <v>1270</v>
      </c>
      <c r="C42" s="5" t="s">
        <v>1314</v>
      </c>
    </row>
    <row r="43" spans="1:3" ht="17" x14ac:dyDescent="0.2">
      <c r="A43" s="4" t="s">
        <v>1270</v>
      </c>
      <c r="B43" s="12" t="s">
        <v>452</v>
      </c>
      <c r="C43" s="5" t="s">
        <v>1315</v>
      </c>
    </row>
    <row r="44" spans="1:3" ht="17" x14ac:dyDescent="0.2">
      <c r="A44" s="4" t="s">
        <v>1270</v>
      </c>
      <c r="B44" s="12" t="s">
        <v>4</v>
      </c>
      <c r="C44" s="5" t="s">
        <v>1316</v>
      </c>
    </row>
    <row r="45" spans="1:3" ht="17" x14ac:dyDescent="0.2">
      <c r="A45" s="4" t="s">
        <v>1270</v>
      </c>
      <c r="B45" s="12" t="s">
        <v>1306</v>
      </c>
      <c r="C45" s="5" t="s">
        <v>1317</v>
      </c>
    </row>
    <row r="46" spans="1:3" ht="34" x14ac:dyDescent="0.2">
      <c r="A46" s="4" t="s">
        <v>1270</v>
      </c>
      <c r="B46" s="12" t="s">
        <v>1318</v>
      </c>
      <c r="C46" s="5" t="s">
        <v>1319</v>
      </c>
    </row>
    <row r="47" spans="1:3" ht="17" x14ac:dyDescent="0.2">
      <c r="A47" s="4" t="s">
        <v>1270</v>
      </c>
      <c r="C47" s="5" t="s">
        <v>1320</v>
      </c>
    </row>
    <row r="48" spans="1:3" ht="17" x14ac:dyDescent="0.2">
      <c r="A48" s="4" t="s">
        <v>1270</v>
      </c>
      <c r="B48" s="12" t="s">
        <v>1321</v>
      </c>
      <c r="C48" s="5" t="s">
        <v>1322</v>
      </c>
    </row>
    <row r="49" spans="1:3" ht="17" x14ac:dyDescent="0.2">
      <c r="A49" s="4" t="s">
        <v>1270</v>
      </c>
      <c r="B49" s="12" t="s">
        <v>4</v>
      </c>
      <c r="C49" s="5" t="s">
        <v>1323</v>
      </c>
    </row>
    <row r="50" spans="1:3" ht="17" x14ac:dyDescent="0.2">
      <c r="A50" s="4" t="s">
        <v>1270</v>
      </c>
      <c r="C50" s="5" t="s">
        <v>1324</v>
      </c>
    </row>
    <row r="51" spans="1:3" ht="17" x14ac:dyDescent="0.2">
      <c r="A51" s="4" t="s">
        <v>1270</v>
      </c>
      <c r="B51" s="12" t="s">
        <v>1309</v>
      </c>
      <c r="C51" s="5" t="s">
        <v>1325</v>
      </c>
    </row>
    <row r="52" spans="1:3" ht="17" x14ac:dyDescent="0.2">
      <c r="A52" s="4" t="s">
        <v>1270</v>
      </c>
      <c r="B52" s="12" t="s">
        <v>4</v>
      </c>
      <c r="C52" s="5" t="s">
        <v>1326</v>
      </c>
    </row>
    <row r="53" spans="1:3" ht="17" x14ac:dyDescent="0.2">
      <c r="A53" s="4" t="s">
        <v>1270</v>
      </c>
      <c r="C53" s="5" t="s">
        <v>1327</v>
      </c>
    </row>
    <row r="54" spans="1:3" ht="17" x14ac:dyDescent="0.2">
      <c r="A54" s="4" t="s">
        <v>1270</v>
      </c>
      <c r="C54" s="5" t="s">
        <v>1328</v>
      </c>
    </row>
    <row r="55" spans="1:3" ht="17" x14ac:dyDescent="0.2">
      <c r="A55" s="4" t="s">
        <v>1270</v>
      </c>
      <c r="B55" s="12" t="s">
        <v>1329</v>
      </c>
      <c r="C55" s="5" t="s">
        <v>1330</v>
      </c>
    </row>
    <row r="56" spans="1:3" ht="17" x14ac:dyDescent="0.2">
      <c r="A56" s="4" t="s">
        <v>1270</v>
      </c>
      <c r="C56" s="5" t="s">
        <v>1331</v>
      </c>
    </row>
    <row r="57" spans="1:3" ht="17" x14ac:dyDescent="0.2">
      <c r="A57" s="4" t="s">
        <v>1270</v>
      </c>
      <c r="B57" s="12" t="s">
        <v>1321</v>
      </c>
      <c r="C57" s="5" t="s">
        <v>1332</v>
      </c>
    </row>
    <row r="58" spans="1:3" ht="17" x14ac:dyDescent="0.2">
      <c r="A58" s="4" t="s">
        <v>1270</v>
      </c>
      <c r="B58" s="12" t="s">
        <v>1306</v>
      </c>
      <c r="C58" s="5" t="s">
        <v>1333</v>
      </c>
    </row>
    <row r="59" spans="1:3" ht="17" x14ac:dyDescent="0.2">
      <c r="A59" s="4" t="s">
        <v>1270</v>
      </c>
      <c r="C59" s="5" t="s">
        <v>1334</v>
      </c>
    </row>
    <row r="60" spans="1:3" ht="17" x14ac:dyDescent="0.2">
      <c r="A60" s="4" t="s">
        <v>1270</v>
      </c>
      <c r="B60" s="12" t="s">
        <v>1306</v>
      </c>
      <c r="C60" s="5" t="s">
        <v>1335</v>
      </c>
    </row>
    <row r="61" spans="1:3" ht="17" x14ac:dyDescent="0.2">
      <c r="A61" s="4" t="s">
        <v>1270</v>
      </c>
      <c r="C61" s="5" t="s">
        <v>1336</v>
      </c>
    </row>
    <row r="62" spans="1:3" ht="17" x14ac:dyDescent="0.2">
      <c r="A62" s="4" t="s">
        <v>1270</v>
      </c>
      <c r="B62" s="12" t="s">
        <v>1306</v>
      </c>
      <c r="C62" s="5" t="s">
        <v>456</v>
      </c>
    </row>
    <row r="63" spans="1:3" ht="17" x14ac:dyDescent="0.2">
      <c r="A63" s="4" t="s">
        <v>1270</v>
      </c>
      <c r="B63" s="12" t="s">
        <v>452</v>
      </c>
      <c r="C63" s="5" t="s">
        <v>1337</v>
      </c>
    </row>
    <row r="64" spans="1:3" ht="17" x14ac:dyDescent="0.2">
      <c r="A64" s="4" t="s">
        <v>1270</v>
      </c>
      <c r="B64" s="12" t="s">
        <v>4</v>
      </c>
      <c r="C64" s="5" t="s">
        <v>46</v>
      </c>
    </row>
    <row r="65" spans="1:3" ht="17" x14ac:dyDescent="0.2">
      <c r="A65" s="4" t="s">
        <v>1270</v>
      </c>
      <c r="B65" s="12" t="s">
        <v>1309</v>
      </c>
      <c r="C65" s="5" t="s">
        <v>46</v>
      </c>
    </row>
    <row r="66" spans="1:3" ht="17" x14ac:dyDescent="0.2">
      <c r="A66" s="4" t="s">
        <v>1270</v>
      </c>
      <c r="B66" s="12" t="s">
        <v>1306</v>
      </c>
      <c r="C66" s="5" t="s">
        <v>1338</v>
      </c>
    </row>
    <row r="67" spans="1:3" ht="17" x14ac:dyDescent="0.2">
      <c r="A67" s="4" t="s">
        <v>1270</v>
      </c>
      <c r="C67" s="5" t="s">
        <v>1339</v>
      </c>
    </row>
    <row r="68" spans="1:3" ht="17" x14ac:dyDescent="0.2">
      <c r="A68" s="4" t="s">
        <v>1270</v>
      </c>
      <c r="B68" s="12" t="s">
        <v>452</v>
      </c>
      <c r="C68" s="6" t="s">
        <v>2366</v>
      </c>
    </row>
    <row r="69" spans="1:3" ht="17" x14ac:dyDescent="0.2">
      <c r="A69" s="4" t="s">
        <v>1270</v>
      </c>
      <c r="B69" s="12" t="s">
        <v>311</v>
      </c>
      <c r="C69" s="5" t="s">
        <v>1340</v>
      </c>
    </row>
    <row r="70" spans="1:3" ht="17" x14ac:dyDescent="0.2">
      <c r="A70" s="4" t="s">
        <v>1270</v>
      </c>
      <c r="B70" s="12" t="s">
        <v>336</v>
      </c>
      <c r="C70" s="5" t="s">
        <v>1341</v>
      </c>
    </row>
    <row r="71" spans="1:3" ht="17" x14ac:dyDescent="0.2">
      <c r="A71" s="4" t="s">
        <v>1270</v>
      </c>
      <c r="C71" s="5" t="s">
        <v>1342</v>
      </c>
    </row>
    <row r="72" spans="1:3" ht="17" x14ac:dyDescent="0.2">
      <c r="A72" s="4" t="s">
        <v>1270</v>
      </c>
      <c r="B72" s="12" t="s">
        <v>4</v>
      </c>
      <c r="C72" s="5" t="s">
        <v>1343</v>
      </c>
    </row>
    <row r="73" spans="1:3" ht="17" x14ac:dyDescent="0.2">
      <c r="A73" s="4" t="s">
        <v>1270</v>
      </c>
      <c r="C73" s="5" t="s">
        <v>1344</v>
      </c>
    </row>
    <row r="74" spans="1:3" ht="17" x14ac:dyDescent="0.2">
      <c r="A74" s="4" t="s">
        <v>1270</v>
      </c>
      <c r="B74" s="12" t="s">
        <v>4</v>
      </c>
      <c r="C74" s="5" t="s">
        <v>1345</v>
      </c>
    </row>
    <row r="75" spans="1:3" ht="34" x14ac:dyDescent="0.2">
      <c r="A75" s="4" t="s">
        <v>1270</v>
      </c>
      <c r="B75" s="12" t="s">
        <v>201</v>
      </c>
      <c r="C75" s="5" t="s">
        <v>1346</v>
      </c>
    </row>
    <row r="76" spans="1:3" ht="17" x14ac:dyDescent="0.2">
      <c r="A76" s="4" t="s">
        <v>1270</v>
      </c>
      <c r="B76" s="12" t="s">
        <v>4</v>
      </c>
      <c r="C76" s="5" t="s">
        <v>1347</v>
      </c>
    </row>
    <row r="77" spans="1:3" ht="17" x14ac:dyDescent="0.2">
      <c r="A77" s="4" t="s">
        <v>1270</v>
      </c>
      <c r="B77" s="12" t="s">
        <v>1348</v>
      </c>
      <c r="C77" s="5" t="s">
        <v>1349</v>
      </c>
    </row>
    <row r="78" spans="1:3" ht="17" x14ac:dyDescent="0.2">
      <c r="A78" s="4" t="s">
        <v>1270</v>
      </c>
      <c r="B78" s="12" t="s">
        <v>1306</v>
      </c>
      <c r="C78" s="5" t="s">
        <v>1350</v>
      </c>
    </row>
    <row r="79" spans="1:3" ht="17" x14ac:dyDescent="0.2">
      <c r="A79" s="4" t="s">
        <v>1270</v>
      </c>
      <c r="B79" s="12" t="s">
        <v>4</v>
      </c>
      <c r="C79" s="5" t="s">
        <v>1351</v>
      </c>
    </row>
    <row r="80" spans="1:3" ht="17" x14ac:dyDescent="0.2">
      <c r="A80" s="4" t="s">
        <v>1270</v>
      </c>
      <c r="B80" s="12" t="s">
        <v>1348</v>
      </c>
      <c r="C80" s="5" t="s">
        <v>1352</v>
      </c>
    </row>
    <row r="81" spans="1:3" ht="17" x14ac:dyDescent="0.2">
      <c r="A81" s="4" t="s">
        <v>1270</v>
      </c>
      <c r="C81" s="5" t="s">
        <v>1353</v>
      </c>
    </row>
    <row r="82" spans="1:3" ht="17" x14ac:dyDescent="0.2">
      <c r="A82" s="4" t="s">
        <v>1270</v>
      </c>
      <c r="B82" s="12" t="s">
        <v>336</v>
      </c>
      <c r="C82" s="5" t="s">
        <v>1354</v>
      </c>
    </row>
    <row r="83" spans="1:3" ht="17" x14ac:dyDescent="0.2">
      <c r="A83" s="4" t="s">
        <v>1270</v>
      </c>
      <c r="C83" s="5" t="s">
        <v>1355</v>
      </c>
    </row>
    <row r="84" spans="1:3" ht="17" x14ac:dyDescent="0.2">
      <c r="A84" s="4" t="s">
        <v>1270</v>
      </c>
      <c r="B84" s="12" t="s">
        <v>4</v>
      </c>
      <c r="C84" s="5" t="s">
        <v>1356</v>
      </c>
    </row>
    <row r="85" spans="1:3" ht="17" x14ac:dyDescent="0.2">
      <c r="A85" s="4" t="s">
        <v>1270</v>
      </c>
      <c r="B85" s="12" t="s">
        <v>1309</v>
      </c>
      <c r="C85" s="5" t="s">
        <v>1357</v>
      </c>
    </row>
    <row r="86" spans="1:3" ht="17" x14ac:dyDescent="0.2">
      <c r="A86" s="4" t="s">
        <v>1270</v>
      </c>
      <c r="C86" s="5" t="s">
        <v>1358</v>
      </c>
    </row>
    <row r="87" spans="1:3" ht="17" x14ac:dyDescent="0.2">
      <c r="A87" s="4" t="s">
        <v>1270</v>
      </c>
      <c r="B87" s="12" t="s">
        <v>27</v>
      </c>
      <c r="C87" s="5" t="s">
        <v>1359</v>
      </c>
    </row>
    <row r="88" spans="1:3" ht="17" x14ac:dyDescent="0.2">
      <c r="A88" s="4" t="s">
        <v>1270</v>
      </c>
      <c r="B88" s="12" t="s">
        <v>4</v>
      </c>
      <c r="C88" s="5" t="s">
        <v>1360</v>
      </c>
    </row>
    <row r="89" spans="1:3" ht="17" x14ac:dyDescent="0.2">
      <c r="A89" s="4" t="s">
        <v>1270</v>
      </c>
      <c r="B89" s="12" t="s">
        <v>1309</v>
      </c>
      <c r="C89" s="5" t="s">
        <v>1361</v>
      </c>
    </row>
    <row r="90" spans="1:3" ht="34" x14ac:dyDescent="0.2">
      <c r="A90" s="4" t="s">
        <v>1362</v>
      </c>
      <c r="C90" s="5" t="s">
        <v>1363</v>
      </c>
    </row>
    <row r="91" spans="1:3" ht="17" x14ac:dyDescent="0.2">
      <c r="A91" s="4" t="s">
        <v>1362</v>
      </c>
      <c r="B91" s="12" t="s">
        <v>29</v>
      </c>
      <c r="C91" s="5" t="s">
        <v>1364</v>
      </c>
    </row>
    <row r="92" spans="1:3" ht="17" x14ac:dyDescent="0.2">
      <c r="A92" s="4" t="s">
        <v>1362</v>
      </c>
      <c r="B92" s="12" t="s">
        <v>27</v>
      </c>
      <c r="C92" s="5" t="s">
        <v>1365</v>
      </c>
    </row>
    <row r="93" spans="1:3" ht="17" x14ac:dyDescent="0.2">
      <c r="A93" s="4" t="s">
        <v>1362</v>
      </c>
      <c r="B93" s="12" t="s">
        <v>29</v>
      </c>
      <c r="C93" s="5" t="s">
        <v>1366</v>
      </c>
    </row>
    <row r="94" spans="1:3" ht="17" x14ac:dyDescent="0.2">
      <c r="A94" s="4" t="s">
        <v>1362</v>
      </c>
      <c r="C94" s="5" t="s">
        <v>1367</v>
      </c>
    </row>
    <row r="95" spans="1:3" ht="34" x14ac:dyDescent="0.2">
      <c r="A95" s="4" t="s">
        <v>1362</v>
      </c>
      <c r="B95" s="12" t="s">
        <v>1429</v>
      </c>
      <c r="C95" s="5" t="s">
        <v>1368</v>
      </c>
    </row>
    <row r="96" spans="1:3" ht="17" x14ac:dyDescent="0.2">
      <c r="A96" s="4" t="s">
        <v>1362</v>
      </c>
      <c r="B96" s="12" t="s">
        <v>4</v>
      </c>
      <c r="C96" s="5" t="s">
        <v>1369</v>
      </c>
    </row>
    <row r="97" spans="1:3" ht="17" x14ac:dyDescent="0.2">
      <c r="A97" s="4" t="s">
        <v>1362</v>
      </c>
      <c r="B97" s="12" t="s">
        <v>1309</v>
      </c>
      <c r="C97" s="5" t="s">
        <v>1370</v>
      </c>
    </row>
    <row r="98" spans="1:3" ht="17" x14ac:dyDescent="0.2">
      <c r="A98" s="4" t="s">
        <v>1362</v>
      </c>
      <c r="B98" s="12" t="s">
        <v>1306</v>
      </c>
      <c r="C98" s="5" t="s">
        <v>1371</v>
      </c>
    </row>
    <row r="99" spans="1:3" ht="17" x14ac:dyDescent="0.2">
      <c r="A99" s="4" t="s">
        <v>1362</v>
      </c>
      <c r="B99" s="12" t="s">
        <v>4</v>
      </c>
      <c r="C99" s="5" t="s">
        <v>680</v>
      </c>
    </row>
    <row r="100" spans="1:3" ht="17" x14ac:dyDescent="0.2">
      <c r="A100" s="4" t="s">
        <v>1362</v>
      </c>
      <c r="C100" s="5" t="s">
        <v>1372</v>
      </c>
    </row>
    <row r="101" spans="1:3" ht="17" x14ac:dyDescent="0.2">
      <c r="A101" s="4" t="s">
        <v>1362</v>
      </c>
      <c r="B101" s="12" t="s">
        <v>1373</v>
      </c>
      <c r="C101" s="5" t="s">
        <v>1374</v>
      </c>
    </row>
    <row r="102" spans="1:3" ht="17" x14ac:dyDescent="0.2">
      <c r="A102" s="4" t="s">
        <v>1362</v>
      </c>
      <c r="B102" s="12" t="s">
        <v>4</v>
      </c>
      <c r="C102" s="5" t="s">
        <v>1375</v>
      </c>
    </row>
    <row r="103" spans="1:3" ht="34" x14ac:dyDescent="0.2">
      <c r="A103" s="4" t="s">
        <v>1362</v>
      </c>
      <c r="B103" s="12" t="s">
        <v>1373</v>
      </c>
      <c r="C103" s="5" t="s">
        <v>1376</v>
      </c>
    </row>
    <row r="104" spans="1:3" ht="17" x14ac:dyDescent="0.2">
      <c r="A104" s="4" t="s">
        <v>1362</v>
      </c>
      <c r="B104" s="12" t="s">
        <v>4</v>
      </c>
      <c r="C104" s="5" t="s">
        <v>1377</v>
      </c>
    </row>
    <row r="105" spans="1:3" ht="17" x14ac:dyDescent="0.2">
      <c r="A105" s="4" t="s">
        <v>1362</v>
      </c>
      <c r="B105" s="12" t="s">
        <v>1373</v>
      </c>
      <c r="C105" s="5" t="s">
        <v>1378</v>
      </c>
    </row>
    <row r="106" spans="1:3" ht="17" x14ac:dyDescent="0.2">
      <c r="A106" s="4" t="s">
        <v>1362</v>
      </c>
      <c r="B106" s="12" t="s">
        <v>4</v>
      </c>
      <c r="C106" s="5" t="s">
        <v>1379</v>
      </c>
    </row>
    <row r="107" spans="1:3" ht="17" x14ac:dyDescent="0.2">
      <c r="A107" s="4" t="s">
        <v>1362</v>
      </c>
      <c r="B107" s="12" t="s">
        <v>1415</v>
      </c>
      <c r="C107" s="5" t="s">
        <v>1380</v>
      </c>
    </row>
    <row r="108" spans="1:3" ht="51" x14ac:dyDescent="0.2">
      <c r="A108" s="4" t="s">
        <v>1362</v>
      </c>
      <c r="B108" s="12" t="s">
        <v>1373</v>
      </c>
      <c r="C108" s="5" t="s">
        <v>1381</v>
      </c>
    </row>
    <row r="109" spans="1:3" ht="17" x14ac:dyDescent="0.2">
      <c r="A109" s="4" t="s">
        <v>1362</v>
      </c>
      <c r="B109" s="12" t="s">
        <v>1415</v>
      </c>
      <c r="C109" s="5" t="s">
        <v>1382</v>
      </c>
    </row>
    <row r="110" spans="1:3" ht="17" x14ac:dyDescent="0.2">
      <c r="A110" s="4" t="s">
        <v>1362</v>
      </c>
      <c r="B110" s="12" t="s">
        <v>1373</v>
      </c>
      <c r="C110" s="5" t="s">
        <v>1383</v>
      </c>
    </row>
    <row r="111" spans="1:3" ht="17" x14ac:dyDescent="0.2">
      <c r="A111" s="4" t="s">
        <v>1362</v>
      </c>
      <c r="C111" s="5" t="s">
        <v>1384</v>
      </c>
    </row>
    <row r="112" spans="1:3" ht="85" x14ac:dyDescent="0.2">
      <c r="A112" s="4" t="s">
        <v>1362</v>
      </c>
      <c r="B112" s="12" t="s">
        <v>1385</v>
      </c>
      <c r="C112" s="5" t="s">
        <v>1386</v>
      </c>
    </row>
    <row r="113" spans="1:3" ht="17" x14ac:dyDescent="0.2">
      <c r="A113" s="4" t="s">
        <v>1362</v>
      </c>
      <c r="B113" s="12" t="s">
        <v>1387</v>
      </c>
      <c r="C113" s="5" t="s">
        <v>1388</v>
      </c>
    </row>
    <row r="114" spans="1:3" ht="17" x14ac:dyDescent="0.2">
      <c r="A114" s="4" t="s">
        <v>1362</v>
      </c>
      <c r="B114" s="12" t="s">
        <v>1385</v>
      </c>
      <c r="C114" s="5" t="s">
        <v>1389</v>
      </c>
    </row>
    <row r="115" spans="1:3" ht="34" x14ac:dyDescent="0.2">
      <c r="A115" s="4" t="s">
        <v>1362</v>
      </c>
      <c r="B115" s="12" t="s">
        <v>1387</v>
      </c>
      <c r="C115" s="5" t="s">
        <v>1390</v>
      </c>
    </row>
    <row r="116" spans="1:3" ht="17" x14ac:dyDescent="0.2">
      <c r="A116" s="4" t="s">
        <v>1362</v>
      </c>
      <c r="B116" s="12" t="s">
        <v>1385</v>
      </c>
      <c r="C116" s="5" t="s">
        <v>1391</v>
      </c>
    </row>
    <row r="117" spans="1:3" ht="51" x14ac:dyDescent="0.2">
      <c r="A117" s="4" t="s">
        <v>1362</v>
      </c>
      <c r="B117" s="12" t="s">
        <v>1387</v>
      </c>
      <c r="C117" s="5" t="s">
        <v>1392</v>
      </c>
    </row>
    <row r="118" spans="1:3" ht="17" x14ac:dyDescent="0.2">
      <c r="A118" s="4" t="s">
        <v>1362</v>
      </c>
      <c r="B118" s="12" t="s">
        <v>1385</v>
      </c>
      <c r="C118" s="5" t="s">
        <v>1393</v>
      </c>
    </row>
    <row r="119" spans="1:3" ht="34" x14ac:dyDescent="0.2">
      <c r="A119" s="4" t="s">
        <v>1362</v>
      </c>
      <c r="B119" s="12" t="s">
        <v>1387</v>
      </c>
      <c r="C119" s="5" t="s">
        <v>1394</v>
      </c>
    </row>
    <row r="120" spans="1:3" ht="34" x14ac:dyDescent="0.2">
      <c r="A120" s="4" t="s">
        <v>1362</v>
      </c>
      <c r="B120" s="12" t="s">
        <v>27</v>
      </c>
      <c r="C120" s="5" t="s">
        <v>1395</v>
      </c>
    </row>
    <row r="121" spans="1:3" ht="17" x14ac:dyDescent="0.2">
      <c r="A121" s="4" t="s">
        <v>1362</v>
      </c>
      <c r="B121" s="12" t="s">
        <v>29</v>
      </c>
      <c r="C121" s="5" t="s">
        <v>1396</v>
      </c>
    </row>
    <row r="122" spans="1:3" ht="17" x14ac:dyDescent="0.2">
      <c r="A122" s="4" t="s">
        <v>1362</v>
      </c>
      <c r="B122" s="12" t="s">
        <v>1373</v>
      </c>
      <c r="C122" s="5" t="s">
        <v>1397</v>
      </c>
    </row>
    <row r="123" spans="1:3" ht="17" x14ac:dyDescent="0.2">
      <c r="A123" s="4" t="s">
        <v>1362</v>
      </c>
      <c r="B123" s="12" t="s">
        <v>4</v>
      </c>
      <c r="C123" s="5" t="s">
        <v>1398</v>
      </c>
    </row>
    <row r="124" spans="1:3" ht="17" x14ac:dyDescent="0.2">
      <c r="A124" s="4" t="s">
        <v>1362</v>
      </c>
      <c r="B124" s="12" t="s">
        <v>1373</v>
      </c>
      <c r="C124" s="5" t="s">
        <v>1399</v>
      </c>
    </row>
    <row r="125" spans="1:3" ht="17" x14ac:dyDescent="0.2">
      <c r="A125" s="4" t="s">
        <v>1362</v>
      </c>
      <c r="B125" s="12" t="s">
        <v>4</v>
      </c>
      <c r="C125" s="5" t="s">
        <v>1400</v>
      </c>
    </row>
    <row r="126" spans="1:3" ht="17" x14ac:dyDescent="0.2">
      <c r="A126" s="4" t="s">
        <v>1362</v>
      </c>
      <c r="B126" s="12" t="s">
        <v>1373</v>
      </c>
      <c r="C126" s="5" t="s">
        <v>1401</v>
      </c>
    </row>
    <row r="127" spans="1:3" ht="17" x14ac:dyDescent="0.2">
      <c r="A127" s="4" t="s">
        <v>1362</v>
      </c>
      <c r="B127" s="12" t="s">
        <v>4</v>
      </c>
      <c r="C127" s="5" t="s">
        <v>693</v>
      </c>
    </row>
    <row r="128" spans="1:3" ht="17" x14ac:dyDescent="0.2">
      <c r="A128" s="4" t="s">
        <v>1362</v>
      </c>
      <c r="B128" s="12" t="s">
        <v>1373</v>
      </c>
      <c r="C128" s="5" t="s">
        <v>1402</v>
      </c>
    </row>
    <row r="129" spans="1:3" ht="34" x14ac:dyDescent="0.2">
      <c r="A129" s="4" t="s">
        <v>1362</v>
      </c>
      <c r="B129" s="12" t="s">
        <v>1387</v>
      </c>
      <c r="C129" s="5" t="s">
        <v>2347</v>
      </c>
    </row>
    <row r="130" spans="1:3" ht="17" x14ac:dyDescent="0.2">
      <c r="A130" s="4" t="s">
        <v>1362</v>
      </c>
      <c r="B130" s="12" t="s">
        <v>27</v>
      </c>
      <c r="C130" s="5" t="s">
        <v>1403</v>
      </c>
    </row>
    <row r="131" spans="1:3" ht="51" x14ac:dyDescent="0.2">
      <c r="A131" s="4" t="s">
        <v>1362</v>
      </c>
      <c r="B131" s="12" t="s">
        <v>1387</v>
      </c>
      <c r="C131" s="5" t="s">
        <v>2348</v>
      </c>
    </row>
    <row r="132" spans="1:3" ht="17" x14ac:dyDescent="0.2">
      <c r="A132" s="4" t="s">
        <v>1362</v>
      </c>
      <c r="B132" s="12" t="s">
        <v>27</v>
      </c>
      <c r="C132" s="5" t="s">
        <v>1404</v>
      </c>
    </row>
    <row r="133" spans="1:3" ht="17" x14ac:dyDescent="0.2">
      <c r="A133" s="4" t="s">
        <v>1362</v>
      </c>
      <c r="B133" s="12" t="s">
        <v>29</v>
      </c>
      <c r="C133" s="5" t="s">
        <v>1405</v>
      </c>
    </row>
    <row r="134" spans="1:3" ht="17" x14ac:dyDescent="0.2">
      <c r="A134" s="4" t="s">
        <v>1362</v>
      </c>
      <c r="B134" s="12" t="s">
        <v>1387</v>
      </c>
      <c r="C134" s="5" t="s">
        <v>1406</v>
      </c>
    </row>
    <row r="135" spans="1:3" ht="17" x14ac:dyDescent="0.2">
      <c r="A135" s="4" t="s">
        <v>1362</v>
      </c>
      <c r="B135" s="12" t="s">
        <v>27</v>
      </c>
      <c r="C135" s="5" t="s">
        <v>1407</v>
      </c>
    </row>
    <row r="136" spans="1:3" ht="17" x14ac:dyDescent="0.2">
      <c r="A136" s="4" t="s">
        <v>1362</v>
      </c>
      <c r="B136" s="12" t="s">
        <v>1387</v>
      </c>
      <c r="C136" s="5" t="s">
        <v>1408</v>
      </c>
    </row>
    <row r="137" spans="1:3" ht="17" x14ac:dyDescent="0.2">
      <c r="A137" s="4" t="s">
        <v>1362</v>
      </c>
      <c r="B137" s="12" t="s">
        <v>29</v>
      </c>
      <c r="C137" s="5" t="s">
        <v>1409</v>
      </c>
    </row>
    <row r="138" spans="1:3" ht="17" x14ac:dyDescent="0.2">
      <c r="A138" s="4" t="s">
        <v>1362</v>
      </c>
      <c r="B138" s="12" t="s">
        <v>1387</v>
      </c>
      <c r="C138" s="5" t="s">
        <v>1410</v>
      </c>
    </row>
    <row r="139" spans="1:3" ht="17" x14ac:dyDescent="0.2">
      <c r="A139" s="4" t="s">
        <v>1362</v>
      </c>
      <c r="B139" s="12" t="s">
        <v>27</v>
      </c>
      <c r="C139" s="5" t="s">
        <v>1411</v>
      </c>
    </row>
    <row r="140" spans="1:3" ht="51" x14ac:dyDescent="0.2">
      <c r="A140" s="4" t="s">
        <v>1362</v>
      </c>
      <c r="B140" s="12" t="s">
        <v>1385</v>
      </c>
      <c r="C140" s="5" t="s">
        <v>1412</v>
      </c>
    </row>
    <row r="141" spans="1:3" ht="34" x14ac:dyDescent="0.2">
      <c r="A141" s="4" t="s">
        <v>1362</v>
      </c>
      <c r="B141" s="12" t="s">
        <v>1373</v>
      </c>
      <c r="C141" s="5" t="s">
        <v>1413</v>
      </c>
    </row>
    <row r="142" spans="1:3" ht="17" x14ac:dyDescent="0.2">
      <c r="A142" s="4" t="s">
        <v>1362</v>
      </c>
      <c r="B142" s="12" t="s">
        <v>4</v>
      </c>
      <c r="C142" s="5" t="s">
        <v>1414</v>
      </c>
    </row>
    <row r="143" spans="1:3" ht="17" x14ac:dyDescent="0.2">
      <c r="A143" s="4" t="s">
        <v>1362</v>
      </c>
      <c r="B143" s="12" t="s">
        <v>1415</v>
      </c>
      <c r="C143" s="5" t="s">
        <v>1416</v>
      </c>
    </row>
    <row r="144" spans="1:3" ht="17" x14ac:dyDescent="0.2">
      <c r="A144" s="4" t="s">
        <v>1362</v>
      </c>
      <c r="B144" s="12" t="s">
        <v>1417</v>
      </c>
      <c r="C144" s="5" t="s">
        <v>1418</v>
      </c>
    </row>
    <row r="145" spans="1:3" ht="17" x14ac:dyDescent="0.2">
      <c r="A145" s="4" t="s">
        <v>1362</v>
      </c>
      <c r="B145" s="12" t="s">
        <v>1419</v>
      </c>
      <c r="C145" s="5" t="s">
        <v>1420</v>
      </c>
    </row>
    <row r="146" spans="1:3" ht="34" x14ac:dyDescent="0.2">
      <c r="A146" s="4" t="s">
        <v>1362</v>
      </c>
      <c r="B146" s="12" t="s">
        <v>4</v>
      </c>
      <c r="C146" s="5" t="s">
        <v>1421</v>
      </c>
    </row>
    <row r="147" spans="1:3" ht="17" x14ac:dyDescent="0.2">
      <c r="A147" s="4" t="s">
        <v>1362</v>
      </c>
      <c r="B147" s="12" t="s">
        <v>1419</v>
      </c>
      <c r="C147" s="5" t="s">
        <v>1422</v>
      </c>
    </row>
    <row r="148" spans="1:3" ht="17" x14ac:dyDescent="0.2">
      <c r="A148" s="4" t="s">
        <v>1362</v>
      </c>
      <c r="B148" s="12" t="s">
        <v>4</v>
      </c>
      <c r="C148" s="5" t="s">
        <v>1423</v>
      </c>
    </row>
    <row r="149" spans="1:3" ht="17" x14ac:dyDescent="0.2">
      <c r="A149" s="4" t="s">
        <v>1362</v>
      </c>
      <c r="B149" s="12" t="s">
        <v>1415</v>
      </c>
      <c r="C149" s="5" t="s">
        <v>1424</v>
      </c>
    </row>
    <row r="150" spans="1:3" ht="17" x14ac:dyDescent="0.2">
      <c r="A150" s="4" t="s">
        <v>1362</v>
      </c>
      <c r="B150" s="12" t="s">
        <v>4</v>
      </c>
      <c r="C150" s="5" t="s">
        <v>1425</v>
      </c>
    </row>
    <row r="151" spans="1:3" ht="17" x14ac:dyDescent="0.2">
      <c r="A151" s="4" t="s">
        <v>1362</v>
      </c>
      <c r="B151" s="12" t="s">
        <v>1419</v>
      </c>
      <c r="C151" s="5" t="s">
        <v>1426</v>
      </c>
    </row>
    <row r="152" spans="1:3" ht="51" x14ac:dyDescent="0.2">
      <c r="A152" s="4" t="s">
        <v>1362</v>
      </c>
      <c r="B152" s="12" t="s">
        <v>1387</v>
      </c>
      <c r="C152" s="5" t="s">
        <v>1427</v>
      </c>
    </row>
    <row r="153" spans="1:3" ht="17" x14ac:dyDescent="0.2">
      <c r="A153" s="10" t="s">
        <v>1428</v>
      </c>
      <c r="B153" s="12" t="s">
        <v>1429</v>
      </c>
      <c r="C153" s="5" t="s">
        <v>1430</v>
      </c>
    </row>
    <row r="154" spans="1:3" ht="17" x14ac:dyDescent="0.2">
      <c r="A154" s="10" t="s">
        <v>1428</v>
      </c>
      <c r="B154" s="12" t="s">
        <v>1431</v>
      </c>
      <c r="C154" s="5" t="s">
        <v>1432</v>
      </c>
    </row>
    <row r="155" spans="1:3" ht="17" x14ac:dyDescent="0.2">
      <c r="A155" s="10" t="s">
        <v>1428</v>
      </c>
      <c r="B155" s="12" t="s">
        <v>4</v>
      </c>
      <c r="C155" s="5" t="s">
        <v>1433</v>
      </c>
    </row>
    <row r="156" spans="1:3" ht="17" x14ac:dyDescent="0.2">
      <c r="A156" s="10" t="s">
        <v>1428</v>
      </c>
      <c r="B156" s="12" t="s">
        <v>1434</v>
      </c>
      <c r="C156" s="5" t="s">
        <v>1435</v>
      </c>
    </row>
    <row r="157" spans="1:3" ht="17" x14ac:dyDescent="0.2">
      <c r="A157" s="10" t="s">
        <v>1428</v>
      </c>
      <c r="B157" s="12" t="s">
        <v>1431</v>
      </c>
      <c r="C157" s="5" t="s">
        <v>1436</v>
      </c>
    </row>
    <row r="158" spans="1:3" ht="17" x14ac:dyDescent="0.2">
      <c r="A158" s="10" t="s">
        <v>1428</v>
      </c>
      <c r="B158" s="12" t="s">
        <v>1434</v>
      </c>
      <c r="C158" s="5" t="s">
        <v>1437</v>
      </c>
    </row>
    <row r="159" spans="1:3" ht="17" x14ac:dyDescent="0.2">
      <c r="A159" s="10" t="s">
        <v>1428</v>
      </c>
      <c r="B159" s="12" t="s">
        <v>4</v>
      </c>
      <c r="C159" s="5" t="s">
        <v>1438</v>
      </c>
    </row>
    <row r="160" spans="1:3" ht="17" x14ac:dyDescent="0.2">
      <c r="A160" s="10" t="s">
        <v>1428</v>
      </c>
      <c r="B160" s="12" t="s">
        <v>1439</v>
      </c>
      <c r="C160" s="5" t="s">
        <v>1440</v>
      </c>
    </row>
    <row r="161" spans="1:3" ht="17" x14ac:dyDescent="0.2">
      <c r="A161" s="10" t="s">
        <v>1428</v>
      </c>
      <c r="B161" s="12" t="s">
        <v>1373</v>
      </c>
      <c r="C161" s="5" t="s">
        <v>1441</v>
      </c>
    </row>
    <row r="162" spans="1:3" ht="17" x14ac:dyDescent="0.2">
      <c r="A162" s="10" t="s">
        <v>1428</v>
      </c>
      <c r="B162" s="12" t="s">
        <v>27</v>
      </c>
      <c r="C162" s="5" t="s">
        <v>1442</v>
      </c>
    </row>
    <row r="163" spans="1:3" ht="17" x14ac:dyDescent="0.2">
      <c r="A163" s="10" t="s">
        <v>1428</v>
      </c>
      <c r="B163" s="12" t="s">
        <v>29</v>
      </c>
      <c r="C163" s="5" t="s">
        <v>1443</v>
      </c>
    </row>
    <row r="164" spans="1:3" ht="17" x14ac:dyDescent="0.2">
      <c r="A164" s="10" t="s">
        <v>1428</v>
      </c>
      <c r="B164" s="12" t="s">
        <v>336</v>
      </c>
      <c r="C164" s="5" t="s">
        <v>1444</v>
      </c>
    </row>
    <row r="165" spans="1:3" ht="51" x14ac:dyDescent="0.2">
      <c r="A165" s="10" t="s">
        <v>1428</v>
      </c>
      <c r="B165" s="12" t="s">
        <v>1321</v>
      </c>
      <c r="C165" s="5" t="s">
        <v>1445</v>
      </c>
    </row>
    <row r="166" spans="1:3" ht="34" x14ac:dyDescent="0.2">
      <c r="A166" s="10" t="s">
        <v>1428</v>
      </c>
      <c r="B166" s="12" t="s">
        <v>4</v>
      </c>
      <c r="C166" s="5" t="s">
        <v>1446</v>
      </c>
    </row>
    <row r="167" spans="1:3" ht="17" x14ac:dyDescent="0.2">
      <c r="A167" s="10" t="s">
        <v>1428</v>
      </c>
      <c r="B167" s="12" t="s">
        <v>452</v>
      </c>
      <c r="C167" s="5" t="s">
        <v>1447</v>
      </c>
    </row>
    <row r="168" spans="1:3" ht="17" x14ac:dyDescent="0.2">
      <c r="A168" s="10" t="s">
        <v>1428</v>
      </c>
      <c r="B168" s="12" t="s">
        <v>29</v>
      </c>
      <c r="C168" s="5" t="s">
        <v>1448</v>
      </c>
    </row>
    <row r="169" spans="1:3" ht="17" x14ac:dyDescent="0.2">
      <c r="A169" s="10" t="s">
        <v>1428</v>
      </c>
      <c r="B169" s="12" t="s">
        <v>27</v>
      </c>
      <c r="C169" s="5" t="s">
        <v>1449</v>
      </c>
    </row>
    <row r="170" spans="1:3" ht="17" x14ac:dyDescent="0.2">
      <c r="A170" s="10" t="s">
        <v>1428</v>
      </c>
      <c r="B170" s="12" t="s">
        <v>4</v>
      </c>
      <c r="C170" s="5" t="s">
        <v>1450</v>
      </c>
    </row>
    <row r="171" spans="1:3" ht="34" x14ac:dyDescent="0.2">
      <c r="A171" s="10" t="s">
        <v>1428</v>
      </c>
      <c r="B171" s="12" t="s">
        <v>1373</v>
      </c>
      <c r="C171" s="5" t="s">
        <v>1451</v>
      </c>
    </row>
    <row r="172" spans="1:3" ht="17" x14ac:dyDescent="0.2">
      <c r="A172" s="10" t="s">
        <v>1428</v>
      </c>
      <c r="B172" s="12" t="s">
        <v>27</v>
      </c>
      <c r="C172" s="5" t="s">
        <v>1452</v>
      </c>
    </row>
    <row r="173" spans="1:3" ht="17" x14ac:dyDescent="0.2">
      <c r="A173" s="10" t="s">
        <v>1428</v>
      </c>
      <c r="B173" s="12" t="s">
        <v>29</v>
      </c>
      <c r="C173" s="5" t="s">
        <v>1453</v>
      </c>
    </row>
    <row r="174" spans="1:3" ht="17" x14ac:dyDescent="0.2">
      <c r="A174" s="10" t="s">
        <v>1428</v>
      </c>
      <c r="B174" s="12" t="s">
        <v>4</v>
      </c>
      <c r="C174" s="5" t="s">
        <v>1454</v>
      </c>
    </row>
    <row r="175" spans="1:3" ht="17" x14ac:dyDescent="0.2">
      <c r="A175" s="10" t="s">
        <v>1428</v>
      </c>
      <c r="C175" s="5" t="s">
        <v>1455</v>
      </c>
    </row>
    <row r="176" spans="1:3" ht="34" x14ac:dyDescent="0.2">
      <c r="A176" s="10" t="s">
        <v>1428</v>
      </c>
      <c r="C176" s="5" t="s">
        <v>1456</v>
      </c>
    </row>
    <row r="177" spans="1:3" ht="17" x14ac:dyDescent="0.2">
      <c r="A177" s="10" t="s">
        <v>1428</v>
      </c>
      <c r="B177" s="12" t="s">
        <v>1457</v>
      </c>
      <c r="C177" s="5" t="s">
        <v>1458</v>
      </c>
    </row>
    <row r="178" spans="1:3" ht="34" x14ac:dyDescent="0.2">
      <c r="A178" s="10" t="s">
        <v>1428</v>
      </c>
      <c r="C178" s="5" t="s">
        <v>2373</v>
      </c>
    </row>
    <row r="179" spans="1:3" ht="51" x14ac:dyDescent="0.2">
      <c r="A179" s="10" t="s">
        <v>1428</v>
      </c>
      <c r="C179" s="5" t="s">
        <v>1459</v>
      </c>
    </row>
    <row r="180" spans="1:3" ht="17" x14ac:dyDescent="0.2">
      <c r="A180" s="10" t="s">
        <v>1460</v>
      </c>
      <c r="C180" s="5" t="s">
        <v>1461</v>
      </c>
    </row>
    <row r="181" spans="1:3" ht="85" x14ac:dyDescent="0.2">
      <c r="A181" s="10" t="s">
        <v>1460</v>
      </c>
      <c r="B181" s="12" t="s">
        <v>1462</v>
      </c>
      <c r="C181" s="5" t="s">
        <v>1463</v>
      </c>
    </row>
    <row r="182" spans="1:3" ht="34" x14ac:dyDescent="0.2">
      <c r="A182" s="10" t="s">
        <v>1460</v>
      </c>
      <c r="C182" s="5" t="s">
        <v>1464</v>
      </c>
    </row>
    <row r="183" spans="1:3" ht="102" x14ac:dyDescent="0.2">
      <c r="A183" s="10" t="s">
        <v>1460</v>
      </c>
      <c r="B183" s="12" t="s">
        <v>1429</v>
      </c>
      <c r="C183" s="5" t="s">
        <v>1465</v>
      </c>
    </row>
    <row r="184" spans="1:3" ht="51" x14ac:dyDescent="0.2">
      <c r="A184" s="10" t="s">
        <v>1460</v>
      </c>
      <c r="B184" s="12" t="s">
        <v>1429</v>
      </c>
      <c r="C184" s="5" t="s">
        <v>1466</v>
      </c>
    </row>
    <row r="185" spans="1:3" ht="34" x14ac:dyDescent="0.2">
      <c r="A185" s="10" t="s">
        <v>1460</v>
      </c>
      <c r="C185" s="5" t="s">
        <v>1467</v>
      </c>
    </row>
    <row r="186" spans="1:3" ht="51" x14ac:dyDescent="0.2">
      <c r="A186" s="10" t="s">
        <v>1460</v>
      </c>
      <c r="B186" s="12" t="s">
        <v>371</v>
      </c>
      <c r="C186" s="5" t="s">
        <v>1468</v>
      </c>
    </row>
    <row r="187" spans="1:3" ht="34" x14ac:dyDescent="0.2">
      <c r="A187" s="10" t="s">
        <v>1460</v>
      </c>
      <c r="C187" s="5" t="s">
        <v>1469</v>
      </c>
    </row>
    <row r="188" spans="1:3" ht="17" x14ac:dyDescent="0.2">
      <c r="A188" s="10" t="s">
        <v>1460</v>
      </c>
      <c r="B188" s="12" t="s">
        <v>1457</v>
      </c>
      <c r="C188" s="5" t="s">
        <v>1470</v>
      </c>
    </row>
    <row r="189" spans="1:3" ht="17" x14ac:dyDescent="0.2">
      <c r="A189" s="10" t="s">
        <v>1460</v>
      </c>
      <c r="B189" s="12" t="s">
        <v>4</v>
      </c>
      <c r="C189" s="5" t="s">
        <v>1471</v>
      </c>
    </row>
    <row r="190" spans="1:3" ht="17" x14ac:dyDescent="0.2">
      <c r="A190" s="10" t="s">
        <v>1460</v>
      </c>
      <c r="B190" s="12" t="s">
        <v>1457</v>
      </c>
      <c r="C190" s="5" t="s">
        <v>1472</v>
      </c>
    </row>
    <row r="191" spans="1:3" ht="17" x14ac:dyDescent="0.2">
      <c r="A191" s="10" t="s">
        <v>1460</v>
      </c>
      <c r="B191" s="12" t="s">
        <v>4</v>
      </c>
      <c r="C191" s="5" t="s">
        <v>1473</v>
      </c>
    </row>
    <row r="192" spans="1:3" ht="17" x14ac:dyDescent="0.2">
      <c r="A192" s="10" t="s">
        <v>1460</v>
      </c>
      <c r="B192" s="12" t="s">
        <v>1457</v>
      </c>
      <c r="C192" s="5" t="s">
        <v>1474</v>
      </c>
    </row>
    <row r="193" spans="1:3" ht="34" x14ac:dyDescent="0.2">
      <c r="A193" s="10" t="s">
        <v>1460</v>
      </c>
      <c r="B193" s="12" t="s">
        <v>4</v>
      </c>
      <c r="C193" s="5" t="s">
        <v>1475</v>
      </c>
    </row>
    <row r="194" spans="1:3" ht="17" x14ac:dyDescent="0.2">
      <c r="A194" s="10" t="s">
        <v>1460</v>
      </c>
      <c r="B194" s="12" t="s">
        <v>1457</v>
      </c>
      <c r="C194" s="5" t="s">
        <v>1476</v>
      </c>
    </row>
    <row r="195" spans="1:3" ht="17" x14ac:dyDescent="0.2">
      <c r="A195" s="10" t="s">
        <v>1460</v>
      </c>
      <c r="B195" s="12" t="s">
        <v>4</v>
      </c>
      <c r="C195" s="5" t="s">
        <v>1477</v>
      </c>
    </row>
    <row r="196" spans="1:3" ht="17" x14ac:dyDescent="0.2">
      <c r="A196" s="10" t="s">
        <v>1460</v>
      </c>
      <c r="B196" s="12" t="s">
        <v>1457</v>
      </c>
      <c r="C196" s="5" t="s">
        <v>1478</v>
      </c>
    </row>
    <row r="197" spans="1:3" ht="17" x14ac:dyDescent="0.2">
      <c r="A197" s="10" t="s">
        <v>1460</v>
      </c>
      <c r="B197" s="12" t="s">
        <v>4</v>
      </c>
      <c r="C197" s="5" t="s">
        <v>2374</v>
      </c>
    </row>
    <row r="198" spans="1:3" ht="102" x14ac:dyDescent="0.2">
      <c r="A198" s="10" t="s">
        <v>1460</v>
      </c>
      <c r="B198" s="12" t="s">
        <v>1457</v>
      </c>
      <c r="C198" s="5" t="s">
        <v>2375</v>
      </c>
    </row>
    <row r="199" spans="1:3" ht="17" x14ac:dyDescent="0.2">
      <c r="A199" s="10" t="s">
        <v>1460</v>
      </c>
      <c r="B199" s="12" t="s">
        <v>4</v>
      </c>
      <c r="C199" s="5" t="s">
        <v>1479</v>
      </c>
    </row>
    <row r="200" spans="1:3" ht="17" x14ac:dyDescent="0.2">
      <c r="A200" s="10" t="s">
        <v>1460</v>
      </c>
      <c r="B200" s="12" t="s">
        <v>1457</v>
      </c>
      <c r="C200" s="5" t="s">
        <v>1480</v>
      </c>
    </row>
    <row r="201" spans="1:3" ht="17" x14ac:dyDescent="0.2">
      <c r="A201" s="10" t="s">
        <v>1460</v>
      </c>
      <c r="B201" s="12" t="s">
        <v>4</v>
      </c>
      <c r="C201" s="5" t="s">
        <v>1481</v>
      </c>
    </row>
    <row r="202" spans="1:3" ht="34" x14ac:dyDescent="0.2">
      <c r="A202" s="10" t="s">
        <v>1460</v>
      </c>
      <c r="B202" s="12" t="s">
        <v>336</v>
      </c>
      <c r="C202" s="5" t="s">
        <v>1482</v>
      </c>
    </row>
    <row r="203" spans="1:3" ht="17" x14ac:dyDescent="0.2">
      <c r="A203" s="10" t="s">
        <v>1460</v>
      </c>
      <c r="B203" s="12" t="s">
        <v>1457</v>
      </c>
      <c r="C203" s="5" t="s">
        <v>1483</v>
      </c>
    </row>
    <row r="204" spans="1:3" ht="17" x14ac:dyDescent="0.2">
      <c r="A204" s="10" t="s">
        <v>1460</v>
      </c>
      <c r="B204" s="12" t="s">
        <v>4</v>
      </c>
      <c r="C204" s="5" t="s">
        <v>1484</v>
      </c>
    </row>
    <row r="205" spans="1:3" ht="17" x14ac:dyDescent="0.2">
      <c r="A205" s="10" t="s">
        <v>1460</v>
      </c>
      <c r="B205" s="12" t="s">
        <v>1457</v>
      </c>
      <c r="C205" s="5" t="s">
        <v>1485</v>
      </c>
    </row>
    <row r="206" spans="1:3" ht="17" x14ac:dyDescent="0.2">
      <c r="A206" s="10" t="s">
        <v>1460</v>
      </c>
      <c r="B206" s="12" t="s">
        <v>4</v>
      </c>
      <c r="C206" s="5" t="s">
        <v>1486</v>
      </c>
    </row>
    <row r="207" spans="1:3" ht="34" x14ac:dyDescent="0.2">
      <c r="A207" s="10" t="s">
        <v>1460</v>
      </c>
      <c r="B207" s="12" t="s">
        <v>336</v>
      </c>
      <c r="C207" s="5" t="s">
        <v>1487</v>
      </c>
    </row>
    <row r="208" spans="1:3" ht="34" x14ac:dyDescent="0.2">
      <c r="A208" s="10" t="s">
        <v>1488</v>
      </c>
      <c r="B208" s="12" t="s">
        <v>201</v>
      </c>
      <c r="C208" s="5" t="s">
        <v>1489</v>
      </c>
    </row>
    <row r="209" spans="1:3" ht="17" x14ac:dyDescent="0.2">
      <c r="A209" s="10" t="s">
        <v>1488</v>
      </c>
      <c r="B209" s="12" t="s">
        <v>406</v>
      </c>
      <c r="C209" s="5" t="s">
        <v>1490</v>
      </c>
    </row>
    <row r="210" spans="1:3" ht="34" x14ac:dyDescent="0.2">
      <c r="A210" s="10" t="s">
        <v>1488</v>
      </c>
      <c r="B210" s="12" t="s">
        <v>336</v>
      </c>
      <c r="C210" s="5" t="s">
        <v>1491</v>
      </c>
    </row>
    <row r="211" spans="1:3" ht="17" x14ac:dyDescent="0.2">
      <c r="A211" s="10" t="s">
        <v>1488</v>
      </c>
      <c r="B211" s="12" t="s">
        <v>4</v>
      </c>
      <c r="C211" s="5" t="s">
        <v>1492</v>
      </c>
    </row>
    <row r="212" spans="1:3" ht="17" x14ac:dyDescent="0.2">
      <c r="A212" s="10" t="s">
        <v>1488</v>
      </c>
      <c r="B212" s="12" t="s">
        <v>406</v>
      </c>
      <c r="C212" s="5" t="s">
        <v>1493</v>
      </c>
    </row>
    <row r="213" spans="1:3" ht="17" x14ac:dyDescent="0.2">
      <c r="A213" s="10" t="s">
        <v>1488</v>
      </c>
      <c r="B213" s="12" t="s">
        <v>201</v>
      </c>
      <c r="C213" s="5" t="s">
        <v>1494</v>
      </c>
    </row>
    <row r="214" spans="1:3" ht="17" x14ac:dyDescent="0.2">
      <c r="A214" s="10" t="s">
        <v>1488</v>
      </c>
      <c r="B214" s="12" t="s">
        <v>4</v>
      </c>
      <c r="C214" s="5" t="s">
        <v>1495</v>
      </c>
    </row>
    <row r="215" spans="1:3" ht="17" x14ac:dyDescent="0.2">
      <c r="A215" s="10" t="s">
        <v>1488</v>
      </c>
      <c r="B215" s="12" t="s">
        <v>336</v>
      </c>
      <c r="C215" s="5" t="s">
        <v>1496</v>
      </c>
    </row>
    <row r="216" spans="1:3" ht="34" x14ac:dyDescent="0.2">
      <c r="A216" s="10" t="s">
        <v>1488</v>
      </c>
      <c r="B216" s="12" t="s">
        <v>4</v>
      </c>
      <c r="C216" s="5" t="s">
        <v>1497</v>
      </c>
    </row>
    <row r="217" spans="1:3" ht="17" x14ac:dyDescent="0.2">
      <c r="A217" s="10" t="s">
        <v>1488</v>
      </c>
      <c r="B217" s="12" t="s">
        <v>299</v>
      </c>
      <c r="C217" s="5" t="s">
        <v>1498</v>
      </c>
    </row>
    <row r="218" spans="1:3" ht="17" x14ac:dyDescent="0.2">
      <c r="A218" s="10" t="s">
        <v>1488</v>
      </c>
      <c r="B218" s="12" t="s">
        <v>1499</v>
      </c>
      <c r="C218" s="5" t="s">
        <v>1500</v>
      </c>
    </row>
    <row r="219" spans="1:3" ht="17" x14ac:dyDescent="0.2">
      <c r="A219" s="10" t="s">
        <v>1488</v>
      </c>
      <c r="B219" s="12" t="s">
        <v>4</v>
      </c>
      <c r="C219" s="5" t="s">
        <v>1501</v>
      </c>
    </row>
    <row r="220" spans="1:3" ht="17" x14ac:dyDescent="0.2">
      <c r="A220" s="10" t="s">
        <v>1488</v>
      </c>
      <c r="B220" s="12" t="s">
        <v>1499</v>
      </c>
      <c r="C220" s="5" t="s">
        <v>1502</v>
      </c>
    </row>
    <row r="221" spans="1:3" ht="34" x14ac:dyDescent="0.2">
      <c r="A221" s="10" t="s">
        <v>1488</v>
      </c>
      <c r="B221" s="12" t="s">
        <v>4</v>
      </c>
      <c r="C221" s="5" t="s">
        <v>1503</v>
      </c>
    </row>
    <row r="222" spans="1:3" ht="17" x14ac:dyDescent="0.2">
      <c r="A222" s="10" t="s">
        <v>1488</v>
      </c>
      <c r="C222" s="5" t="s">
        <v>1504</v>
      </c>
    </row>
    <row r="223" spans="1:3" ht="17" x14ac:dyDescent="0.2">
      <c r="A223" s="10" t="s">
        <v>1488</v>
      </c>
      <c r="B223" s="12" t="s">
        <v>311</v>
      </c>
      <c r="C223" s="5" t="s">
        <v>1505</v>
      </c>
    </row>
    <row r="224" spans="1:3" ht="17" x14ac:dyDescent="0.2">
      <c r="A224" s="10" t="s">
        <v>1488</v>
      </c>
      <c r="B224" s="12" t="s">
        <v>4</v>
      </c>
      <c r="C224" s="5" t="s">
        <v>1506</v>
      </c>
    </row>
    <row r="225" spans="1:3" ht="17" x14ac:dyDescent="0.2">
      <c r="A225" s="10" t="s">
        <v>1488</v>
      </c>
      <c r="B225" s="12" t="s">
        <v>406</v>
      </c>
      <c r="C225" s="5" t="s">
        <v>1507</v>
      </c>
    </row>
    <row r="226" spans="1:3" ht="17" x14ac:dyDescent="0.2">
      <c r="A226" s="10" t="s">
        <v>1488</v>
      </c>
      <c r="B226" s="12" t="s">
        <v>311</v>
      </c>
      <c r="C226" s="5" t="s">
        <v>1508</v>
      </c>
    </row>
    <row r="227" spans="1:3" ht="17" x14ac:dyDescent="0.2">
      <c r="A227" s="10" t="s">
        <v>1488</v>
      </c>
      <c r="B227" s="12" t="s">
        <v>336</v>
      </c>
      <c r="C227" s="5" t="s">
        <v>1509</v>
      </c>
    </row>
    <row r="228" spans="1:3" ht="17" x14ac:dyDescent="0.2">
      <c r="A228" s="10" t="s">
        <v>1488</v>
      </c>
      <c r="B228" s="12" t="s">
        <v>4</v>
      </c>
      <c r="C228" s="5" t="s">
        <v>1510</v>
      </c>
    </row>
    <row r="229" spans="1:3" ht="17" x14ac:dyDescent="0.2">
      <c r="A229" s="10" t="s">
        <v>1488</v>
      </c>
      <c r="B229" s="12" t="s">
        <v>201</v>
      </c>
      <c r="C229" s="5" t="s">
        <v>1511</v>
      </c>
    </row>
    <row r="230" spans="1:3" ht="17" x14ac:dyDescent="0.2">
      <c r="A230" s="10" t="s">
        <v>1488</v>
      </c>
      <c r="B230" s="12" t="s">
        <v>4</v>
      </c>
      <c r="C230" s="5" t="s">
        <v>1512</v>
      </c>
    </row>
    <row r="231" spans="1:3" ht="17" x14ac:dyDescent="0.2">
      <c r="A231" s="10" t="s">
        <v>1488</v>
      </c>
      <c r="B231" s="12" t="s">
        <v>1513</v>
      </c>
      <c r="C231" s="5" t="s">
        <v>1514</v>
      </c>
    </row>
    <row r="232" spans="1:3" ht="34" x14ac:dyDescent="0.2">
      <c r="A232" s="10" t="s">
        <v>1488</v>
      </c>
      <c r="B232" s="12" t="s">
        <v>201</v>
      </c>
      <c r="C232" s="5" t="s">
        <v>1515</v>
      </c>
    </row>
    <row r="233" spans="1:3" ht="17" x14ac:dyDescent="0.2">
      <c r="A233" s="10" t="s">
        <v>1488</v>
      </c>
      <c r="B233" s="12" t="s">
        <v>1513</v>
      </c>
      <c r="C233" s="5" t="s">
        <v>1516</v>
      </c>
    </row>
    <row r="234" spans="1:3" ht="17" x14ac:dyDescent="0.2">
      <c r="A234" s="10" t="s">
        <v>1488</v>
      </c>
      <c r="B234" s="12" t="s">
        <v>201</v>
      </c>
      <c r="C234" s="5" t="s">
        <v>1517</v>
      </c>
    </row>
    <row r="235" spans="1:3" ht="17" x14ac:dyDescent="0.2">
      <c r="A235" s="10" t="s">
        <v>1488</v>
      </c>
      <c r="B235" s="12" t="s">
        <v>4</v>
      </c>
      <c r="C235" s="5" t="s">
        <v>1518</v>
      </c>
    </row>
    <row r="236" spans="1:3" ht="34" x14ac:dyDescent="0.2">
      <c r="A236" s="10" t="s">
        <v>1488</v>
      </c>
      <c r="B236" s="12" t="s">
        <v>201</v>
      </c>
      <c r="C236" s="5" t="s">
        <v>1519</v>
      </c>
    </row>
    <row r="237" spans="1:3" ht="17" x14ac:dyDescent="0.2">
      <c r="A237" s="10" t="s">
        <v>1488</v>
      </c>
      <c r="B237" s="12" t="s">
        <v>4</v>
      </c>
      <c r="C237" s="5" t="s">
        <v>1520</v>
      </c>
    </row>
    <row r="238" spans="1:3" ht="17" x14ac:dyDescent="0.2">
      <c r="A238" s="10" t="s">
        <v>1488</v>
      </c>
      <c r="B238" s="12" t="s">
        <v>336</v>
      </c>
      <c r="C238" s="5" t="s">
        <v>1521</v>
      </c>
    </row>
    <row r="239" spans="1:3" ht="17" x14ac:dyDescent="0.2">
      <c r="A239" s="10" t="s">
        <v>1488</v>
      </c>
      <c r="B239" s="12" t="s">
        <v>406</v>
      </c>
      <c r="C239" s="5" t="s">
        <v>1522</v>
      </c>
    </row>
    <row r="240" spans="1:3" ht="17" x14ac:dyDescent="0.2">
      <c r="A240" s="10" t="s">
        <v>1488</v>
      </c>
      <c r="B240" s="12" t="s">
        <v>311</v>
      </c>
      <c r="C240" s="5" t="s">
        <v>1523</v>
      </c>
    </row>
    <row r="241" spans="1:3" ht="17" x14ac:dyDescent="0.2">
      <c r="A241" s="10" t="s">
        <v>1488</v>
      </c>
      <c r="B241" s="12" t="s">
        <v>307</v>
      </c>
      <c r="C241" s="5" t="s">
        <v>1524</v>
      </c>
    </row>
    <row r="242" spans="1:3" ht="17" x14ac:dyDescent="0.2">
      <c r="A242" s="10" t="s">
        <v>1488</v>
      </c>
      <c r="C242" s="5" t="s">
        <v>1525</v>
      </c>
    </row>
    <row r="243" spans="1:3" ht="17" x14ac:dyDescent="0.2">
      <c r="A243" s="10" t="s">
        <v>1488</v>
      </c>
      <c r="B243" s="12" t="s">
        <v>4</v>
      </c>
      <c r="C243" s="5" t="s">
        <v>1526</v>
      </c>
    </row>
    <row r="244" spans="1:3" ht="17" x14ac:dyDescent="0.2">
      <c r="A244" s="10" t="s">
        <v>1488</v>
      </c>
      <c r="B244" s="12" t="s">
        <v>307</v>
      </c>
      <c r="C244" s="5" t="s">
        <v>1527</v>
      </c>
    </row>
    <row r="245" spans="1:3" ht="17" x14ac:dyDescent="0.2">
      <c r="A245" s="10" t="s">
        <v>1488</v>
      </c>
      <c r="B245" s="12" t="s">
        <v>4</v>
      </c>
      <c r="C245" s="5" t="s">
        <v>1528</v>
      </c>
    </row>
    <row r="246" spans="1:3" ht="17" x14ac:dyDescent="0.2">
      <c r="A246" s="10" t="s">
        <v>1488</v>
      </c>
      <c r="B246" s="12" t="s">
        <v>299</v>
      </c>
      <c r="C246" s="5" t="s">
        <v>1529</v>
      </c>
    </row>
    <row r="247" spans="1:3" ht="17" x14ac:dyDescent="0.2">
      <c r="A247" s="10" t="s">
        <v>1488</v>
      </c>
      <c r="B247" s="12" t="s">
        <v>406</v>
      </c>
      <c r="C247" s="5" t="s">
        <v>1530</v>
      </c>
    </row>
    <row r="248" spans="1:3" ht="17" x14ac:dyDescent="0.2">
      <c r="A248" s="10" t="s">
        <v>1488</v>
      </c>
      <c r="B248" s="12" t="s">
        <v>1457</v>
      </c>
      <c r="C248" s="5" t="s">
        <v>1531</v>
      </c>
    </row>
    <row r="249" spans="1:3" ht="17" x14ac:dyDescent="0.2">
      <c r="A249" s="10" t="s">
        <v>1488</v>
      </c>
      <c r="B249" s="12" t="s">
        <v>4</v>
      </c>
      <c r="C249" s="5" t="s">
        <v>1532</v>
      </c>
    </row>
    <row r="250" spans="1:3" ht="17" x14ac:dyDescent="0.2">
      <c r="A250" s="10" t="s">
        <v>1488</v>
      </c>
      <c r="B250" s="12" t="s">
        <v>1457</v>
      </c>
      <c r="C250" s="5" t="s">
        <v>1533</v>
      </c>
    </row>
    <row r="251" spans="1:3" ht="17" x14ac:dyDescent="0.2">
      <c r="A251" s="10" t="s">
        <v>1488</v>
      </c>
      <c r="B251" s="12" t="s">
        <v>311</v>
      </c>
      <c r="C251" s="5" t="s">
        <v>1534</v>
      </c>
    </row>
    <row r="252" spans="1:3" ht="17" x14ac:dyDescent="0.2">
      <c r="A252" s="10" t="s">
        <v>1488</v>
      </c>
      <c r="B252" s="12" t="s">
        <v>412</v>
      </c>
      <c r="C252" s="5" t="s">
        <v>1535</v>
      </c>
    </row>
    <row r="253" spans="1:3" ht="17" x14ac:dyDescent="0.2">
      <c r="A253" s="10" t="s">
        <v>1488</v>
      </c>
      <c r="C253" s="5" t="s">
        <v>1536</v>
      </c>
    </row>
    <row r="254" spans="1:3" ht="17" x14ac:dyDescent="0.2">
      <c r="A254" s="10" t="s">
        <v>1488</v>
      </c>
      <c r="B254" s="12" t="s">
        <v>4</v>
      </c>
      <c r="C254" s="5" t="s">
        <v>1537</v>
      </c>
    </row>
    <row r="255" spans="1:3" ht="17" x14ac:dyDescent="0.2">
      <c r="A255" s="10" t="s">
        <v>1488</v>
      </c>
      <c r="B255" s="12" t="s">
        <v>406</v>
      </c>
      <c r="C255" s="5" t="s">
        <v>1538</v>
      </c>
    </row>
    <row r="256" spans="1:3" ht="17" x14ac:dyDescent="0.2">
      <c r="A256" s="10" t="s">
        <v>1488</v>
      </c>
      <c r="B256" s="12" t="s">
        <v>336</v>
      </c>
      <c r="C256" s="5" t="s">
        <v>1539</v>
      </c>
    </row>
    <row r="257" spans="1:3" ht="17" x14ac:dyDescent="0.2">
      <c r="A257" s="10" t="s">
        <v>1488</v>
      </c>
      <c r="B257" s="12" t="s">
        <v>4</v>
      </c>
      <c r="C257" s="5" t="s">
        <v>1540</v>
      </c>
    </row>
    <row r="258" spans="1:3" ht="17" x14ac:dyDescent="0.2">
      <c r="A258" s="10" t="s">
        <v>1488</v>
      </c>
      <c r="B258" s="12" t="s">
        <v>1499</v>
      </c>
      <c r="C258" s="5" t="s">
        <v>1541</v>
      </c>
    </row>
    <row r="259" spans="1:3" ht="17" x14ac:dyDescent="0.2">
      <c r="A259" s="10" t="s">
        <v>1488</v>
      </c>
      <c r="B259" s="12" t="s">
        <v>336</v>
      </c>
      <c r="C259" s="5" t="s">
        <v>1542</v>
      </c>
    </row>
    <row r="260" spans="1:3" ht="17" x14ac:dyDescent="0.2">
      <c r="A260" s="10" t="s">
        <v>1488</v>
      </c>
      <c r="B260" s="12" t="s">
        <v>412</v>
      </c>
      <c r="C260" s="5" t="s">
        <v>1543</v>
      </c>
    </row>
    <row r="261" spans="1:3" ht="17" x14ac:dyDescent="0.2">
      <c r="A261" s="10" t="s">
        <v>1488</v>
      </c>
      <c r="B261" s="12" t="s">
        <v>4</v>
      </c>
      <c r="C261" s="5" t="s">
        <v>1544</v>
      </c>
    </row>
    <row r="262" spans="1:3" ht="17" x14ac:dyDescent="0.2">
      <c r="A262" s="10" t="s">
        <v>1488</v>
      </c>
      <c r="B262" s="12" t="s">
        <v>1457</v>
      </c>
      <c r="C262" s="5" t="s">
        <v>1545</v>
      </c>
    </row>
    <row r="263" spans="1:3" ht="17" x14ac:dyDescent="0.2">
      <c r="A263" s="10" t="s">
        <v>1488</v>
      </c>
      <c r="B263" s="12" t="s">
        <v>4</v>
      </c>
      <c r="C263" s="5" t="s">
        <v>1546</v>
      </c>
    </row>
    <row r="264" spans="1:3" ht="17" x14ac:dyDescent="0.2">
      <c r="A264" s="10" t="s">
        <v>1488</v>
      </c>
      <c r="B264" s="12" t="s">
        <v>1457</v>
      </c>
      <c r="C264" s="5" t="s">
        <v>1547</v>
      </c>
    </row>
    <row r="265" spans="1:3" ht="17" x14ac:dyDescent="0.2">
      <c r="A265" s="10" t="s">
        <v>1488</v>
      </c>
      <c r="B265" s="12" t="s">
        <v>12</v>
      </c>
      <c r="C265" s="5" t="s">
        <v>1548</v>
      </c>
    </row>
    <row r="266" spans="1:3" ht="17" x14ac:dyDescent="0.2">
      <c r="A266" s="10" t="s">
        <v>1488</v>
      </c>
      <c r="C266" s="5" t="s">
        <v>1549</v>
      </c>
    </row>
    <row r="267" spans="1:3" ht="17" x14ac:dyDescent="0.2">
      <c r="A267" s="10" t="s">
        <v>1550</v>
      </c>
      <c r="C267" s="5" t="s">
        <v>1551</v>
      </c>
    </row>
    <row r="268" spans="1:3" ht="17" x14ac:dyDescent="0.2">
      <c r="A268" s="10" t="s">
        <v>1550</v>
      </c>
      <c r="B268" s="12" t="s">
        <v>1415</v>
      </c>
      <c r="C268" s="5" t="s">
        <v>1552</v>
      </c>
    </row>
    <row r="269" spans="1:3" ht="17" x14ac:dyDescent="0.2">
      <c r="A269" s="10" t="s">
        <v>1550</v>
      </c>
      <c r="B269" s="12" t="s">
        <v>1417</v>
      </c>
      <c r="C269" s="5" t="s">
        <v>1553</v>
      </c>
    </row>
    <row r="270" spans="1:3" ht="17" x14ac:dyDescent="0.2">
      <c r="A270" s="10" t="s">
        <v>1550</v>
      </c>
      <c r="B270" s="12" t="s">
        <v>1415</v>
      </c>
      <c r="C270" s="5" t="s">
        <v>1554</v>
      </c>
    </row>
    <row r="271" spans="1:3" ht="17" x14ac:dyDescent="0.2">
      <c r="A271" s="10" t="s">
        <v>1550</v>
      </c>
      <c r="C271" s="5" t="s">
        <v>1555</v>
      </c>
    </row>
    <row r="272" spans="1:3" ht="34" x14ac:dyDescent="0.2">
      <c r="A272" s="10" t="s">
        <v>1550</v>
      </c>
      <c r="B272" s="12" t="s">
        <v>311</v>
      </c>
      <c r="C272" s="5" t="s">
        <v>1556</v>
      </c>
    </row>
    <row r="273" spans="1:3" ht="17" x14ac:dyDescent="0.2">
      <c r="A273" s="10" t="s">
        <v>1550</v>
      </c>
      <c r="B273" s="12" t="s">
        <v>452</v>
      </c>
      <c r="C273" s="5" t="s">
        <v>1557</v>
      </c>
    </row>
    <row r="274" spans="1:3" ht="17" x14ac:dyDescent="0.2">
      <c r="A274" s="10" t="s">
        <v>1550</v>
      </c>
      <c r="B274" s="12" t="s">
        <v>4</v>
      </c>
      <c r="C274" s="5" t="s">
        <v>1558</v>
      </c>
    </row>
    <row r="275" spans="1:3" ht="17" x14ac:dyDescent="0.2">
      <c r="A275" s="10" t="s">
        <v>1550</v>
      </c>
      <c r="B275" s="12" t="s">
        <v>201</v>
      </c>
      <c r="C275" s="5" t="s">
        <v>1559</v>
      </c>
    </row>
    <row r="276" spans="1:3" ht="17" x14ac:dyDescent="0.2">
      <c r="A276" s="10" t="s">
        <v>1550</v>
      </c>
      <c r="B276" s="12" t="s">
        <v>4</v>
      </c>
      <c r="C276" s="5" t="s">
        <v>1560</v>
      </c>
    </row>
    <row r="277" spans="1:3" ht="17" x14ac:dyDescent="0.2">
      <c r="A277" s="10" t="s">
        <v>1550</v>
      </c>
      <c r="B277" s="12" t="s">
        <v>201</v>
      </c>
      <c r="C277" s="5" t="s">
        <v>1561</v>
      </c>
    </row>
    <row r="278" spans="1:3" ht="17" x14ac:dyDescent="0.2">
      <c r="A278" s="10" t="s">
        <v>1550</v>
      </c>
      <c r="B278" s="12" t="s">
        <v>4</v>
      </c>
      <c r="C278" s="5" t="s">
        <v>1562</v>
      </c>
    </row>
    <row r="279" spans="1:3" ht="17" x14ac:dyDescent="0.2">
      <c r="A279" s="10" t="s">
        <v>1550</v>
      </c>
      <c r="B279" s="12" t="s">
        <v>199</v>
      </c>
      <c r="C279" s="5" t="s">
        <v>1563</v>
      </c>
    </row>
    <row r="280" spans="1:3" ht="17" x14ac:dyDescent="0.2">
      <c r="A280" s="10" t="s">
        <v>1550</v>
      </c>
      <c r="B280" s="12" t="s">
        <v>4</v>
      </c>
      <c r="C280" s="5" t="s">
        <v>1564</v>
      </c>
    </row>
    <row r="281" spans="1:3" ht="17" x14ac:dyDescent="0.2">
      <c r="A281" s="10" t="s">
        <v>1550</v>
      </c>
      <c r="B281" s="12" t="s">
        <v>201</v>
      </c>
      <c r="C281" s="5" t="s">
        <v>1565</v>
      </c>
    </row>
    <row r="282" spans="1:3" ht="17" x14ac:dyDescent="0.2">
      <c r="A282" s="10" t="s">
        <v>1550</v>
      </c>
      <c r="B282" s="12" t="s">
        <v>199</v>
      </c>
      <c r="C282" s="5" t="s">
        <v>1566</v>
      </c>
    </row>
    <row r="283" spans="1:3" ht="17" x14ac:dyDescent="0.2">
      <c r="A283" s="10" t="s">
        <v>1550</v>
      </c>
      <c r="B283" s="12" t="s">
        <v>201</v>
      </c>
      <c r="C283" s="5" t="s">
        <v>1567</v>
      </c>
    </row>
    <row r="284" spans="1:3" ht="17" x14ac:dyDescent="0.2">
      <c r="A284" s="10" t="s">
        <v>1550</v>
      </c>
      <c r="B284" s="12" t="s">
        <v>4</v>
      </c>
      <c r="C284" s="5" t="s">
        <v>1568</v>
      </c>
    </row>
    <row r="285" spans="1:3" ht="17" x14ac:dyDescent="0.2">
      <c r="A285" s="10" t="s">
        <v>1550</v>
      </c>
      <c r="B285" s="12" t="s">
        <v>201</v>
      </c>
      <c r="C285" s="5" t="s">
        <v>1569</v>
      </c>
    </row>
    <row r="286" spans="1:3" ht="17" x14ac:dyDescent="0.2">
      <c r="A286" s="10" t="s">
        <v>1550</v>
      </c>
      <c r="B286" s="12" t="s">
        <v>4</v>
      </c>
      <c r="C286" s="5" t="s">
        <v>1570</v>
      </c>
    </row>
    <row r="287" spans="1:3" ht="34" x14ac:dyDescent="0.2">
      <c r="A287" s="10" t="s">
        <v>1550</v>
      </c>
      <c r="B287" s="12" t="s">
        <v>201</v>
      </c>
      <c r="C287" s="5" t="s">
        <v>1571</v>
      </c>
    </row>
    <row r="288" spans="1:3" ht="17" x14ac:dyDescent="0.2">
      <c r="A288" s="10" t="s">
        <v>1550</v>
      </c>
      <c r="C288" s="5" t="s">
        <v>1572</v>
      </c>
    </row>
    <row r="289" spans="1:3" ht="17" x14ac:dyDescent="0.2">
      <c r="A289" s="10" t="s">
        <v>1550</v>
      </c>
      <c r="B289" s="12" t="s">
        <v>199</v>
      </c>
      <c r="C289" s="5" t="s">
        <v>1573</v>
      </c>
    </row>
    <row r="290" spans="1:3" ht="34" x14ac:dyDescent="0.2">
      <c r="A290" s="10" t="s">
        <v>1550</v>
      </c>
      <c r="B290" s="12" t="s">
        <v>201</v>
      </c>
      <c r="C290" s="5" t="s">
        <v>1574</v>
      </c>
    </row>
    <row r="291" spans="1:3" ht="17" x14ac:dyDescent="0.2">
      <c r="A291" s="10" t="s">
        <v>1550</v>
      </c>
      <c r="B291" s="12" t="s">
        <v>4</v>
      </c>
      <c r="C291" s="5" t="s">
        <v>1575</v>
      </c>
    </row>
    <row r="292" spans="1:3" ht="17" x14ac:dyDescent="0.2">
      <c r="A292" s="10" t="s">
        <v>1550</v>
      </c>
      <c r="B292" s="12" t="s">
        <v>1576</v>
      </c>
      <c r="C292" s="5" t="s">
        <v>1577</v>
      </c>
    </row>
    <row r="293" spans="1:3" ht="17" x14ac:dyDescent="0.2">
      <c r="A293" s="10" t="s">
        <v>1550</v>
      </c>
      <c r="B293" s="12" t="s">
        <v>201</v>
      </c>
      <c r="C293" s="5" t="s">
        <v>1578</v>
      </c>
    </row>
    <row r="294" spans="1:3" ht="34" x14ac:dyDescent="0.2">
      <c r="A294" s="10" t="s">
        <v>1550</v>
      </c>
      <c r="B294" s="12" t="s">
        <v>1576</v>
      </c>
      <c r="C294" s="5" t="s">
        <v>1579</v>
      </c>
    </row>
    <row r="295" spans="1:3" ht="17" x14ac:dyDescent="0.2">
      <c r="A295" s="10" t="s">
        <v>1550</v>
      </c>
      <c r="B295" s="12" t="s">
        <v>4</v>
      </c>
      <c r="C295" s="5" t="s">
        <v>1580</v>
      </c>
    </row>
    <row r="296" spans="1:3" ht="34" x14ac:dyDescent="0.2">
      <c r="A296" s="10" t="s">
        <v>1550</v>
      </c>
      <c r="B296" s="12" t="s">
        <v>1576</v>
      </c>
      <c r="C296" s="5" t="s">
        <v>1581</v>
      </c>
    </row>
    <row r="297" spans="1:3" ht="17" x14ac:dyDescent="0.2">
      <c r="A297" s="10" t="s">
        <v>1550</v>
      </c>
      <c r="B297" s="12" t="s">
        <v>201</v>
      </c>
      <c r="C297" s="5" t="s">
        <v>1582</v>
      </c>
    </row>
    <row r="298" spans="1:3" ht="17" x14ac:dyDescent="0.2">
      <c r="A298" s="10" t="s">
        <v>1550</v>
      </c>
      <c r="C298" s="5" t="s">
        <v>1583</v>
      </c>
    </row>
    <row r="299" spans="1:3" ht="34" x14ac:dyDescent="0.2">
      <c r="A299" s="10" t="s">
        <v>1550</v>
      </c>
      <c r="B299" s="12" t="s">
        <v>1576</v>
      </c>
      <c r="C299" s="5" t="s">
        <v>1584</v>
      </c>
    </row>
    <row r="300" spans="1:3" ht="17" x14ac:dyDescent="0.2">
      <c r="A300" s="10" t="s">
        <v>1550</v>
      </c>
      <c r="B300" s="12" t="s">
        <v>201</v>
      </c>
      <c r="C300" s="5" t="s">
        <v>1585</v>
      </c>
    </row>
    <row r="301" spans="1:3" ht="17" x14ac:dyDescent="0.2">
      <c r="A301" s="10" t="s">
        <v>1550</v>
      </c>
      <c r="C301" s="5" t="s">
        <v>1586</v>
      </c>
    </row>
    <row r="302" spans="1:3" ht="17" x14ac:dyDescent="0.2">
      <c r="A302" s="10" t="s">
        <v>1550</v>
      </c>
      <c r="B302" s="12" t="s">
        <v>4</v>
      </c>
      <c r="C302" s="5" t="s">
        <v>1587</v>
      </c>
    </row>
    <row r="303" spans="1:3" ht="17" x14ac:dyDescent="0.2">
      <c r="A303" s="10" t="s">
        <v>1550</v>
      </c>
      <c r="B303" s="12" t="s">
        <v>201</v>
      </c>
      <c r="C303" s="5" t="s">
        <v>1588</v>
      </c>
    </row>
    <row r="304" spans="1:3" ht="17" x14ac:dyDescent="0.2">
      <c r="A304" s="10" t="s">
        <v>1550</v>
      </c>
      <c r="B304" s="12" t="s">
        <v>199</v>
      </c>
      <c r="C304" s="5" t="s">
        <v>1589</v>
      </c>
    </row>
    <row r="305" spans="1:3" ht="17" x14ac:dyDescent="0.2">
      <c r="A305" s="10" t="s">
        <v>1550</v>
      </c>
      <c r="B305" s="12" t="s">
        <v>201</v>
      </c>
      <c r="C305" s="5" t="s">
        <v>1590</v>
      </c>
    </row>
    <row r="306" spans="1:3" ht="17" x14ac:dyDescent="0.2">
      <c r="A306" s="10" t="s">
        <v>1550</v>
      </c>
      <c r="B306" s="12" t="s">
        <v>199</v>
      </c>
      <c r="C306" s="5" t="s">
        <v>237</v>
      </c>
    </row>
    <row r="307" spans="1:3" ht="17" x14ac:dyDescent="0.2">
      <c r="A307" s="10" t="s">
        <v>1550</v>
      </c>
      <c r="B307" s="12" t="s">
        <v>201</v>
      </c>
      <c r="C307" s="5" t="s">
        <v>1591</v>
      </c>
    </row>
    <row r="308" spans="1:3" ht="17" x14ac:dyDescent="0.2">
      <c r="A308" s="10" t="s">
        <v>1550</v>
      </c>
      <c r="B308" s="12" t="s">
        <v>199</v>
      </c>
      <c r="C308" s="5" t="s">
        <v>1592</v>
      </c>
    </row>
    <row r="309" spans="1:3" ht="17" x14ac:dyDescent="0.2">
      <c r="A309" s="10" t="s">
        <v>1550</v>
      </c>
      <c r="B309" s="12" t="s">
        <v>201</v>
      </c>
      <c r="C309" s="5" t="s">
        <v>1593</v>
      </c>
    </row>
    <row r="310" spans="1:3" ht="17" x14ac:dyDescent="0.2">
      <c r="A310" s="10" t="s">
        <v>1550</v>
      </c>
      <c r="C310" s="5" t="s">
        <v>1594</v>
      </c>
    </row>
    <row r="311" spans="1:3" ht="17" x14ac:dyDescent="0.2">
      <c r="A311" s="10" t="s">
        <v>1550</v>
      </c>
      <c r="B311" s="12" t="s">
        <v>4</v>
      </c>
      <c r="C311" s="5" t="s">
        <v>571</v>
      </c>
    </row>
    <row r="312" spans="1:3" ht="17" x14ac:dyDescent="0.2">
      <c r="A312" s="10" t="s">
        <v>1550</v>
      </c>
      <c r="B312" s="12" t="s">
        <v>1576</v>
      </c>
      <c r="C312" s="5" t="s">
        <v>1595</v>
      </c>
    </row>
    <row r="313" spans="1:3" ht="17" x14ac:dyDescent="0.2">
      <c r="A313" s="10" t="s">
        <v>1550</v>
      </c>
      <c r="B313" s="12" t="s">
        <v>4</v>
      </c>
      <c r="C313" s="5" t="s">
        <v>1596</v>
      </c>
    </row>
    <row r="314" spans="1:3" ht="17" x14ac:dyDescent="0.2">
      <c r="A314" s="10" t="s">
        <v>1550</v>
      </c>
      <c r="B314" s="12" t="s">
        <v>1576</v>
      </c>
      <c r="C314" s="5" t="s">
        <v>1597</v>
      </c>
    </row>
    <row r="315" spans="1:3" ht="17" x14ac:dyDescent="0.2">
      <c r="A315" s="10" t="s">
        <v>1550</v>
      </c>
      <c r="B315" s="12" t="s">
        <v>4</v>
      </c>
      <c r="C315" s="5" t="s">
        <v>1598</v>
      </c>
    </row>
    <row r="316" spans="1:3" ht="51" x14ac:dyDescent="0.2">
      <c r="A316" s="10" t="s">
        <v>1550</v>
      </c>
      <c r="B316" s="12" t="s">
        <v>1576</v>
      </c>
      <c r="C316" s="5" t="s">
        <v>2349</v>
      </c>
    </row>
    <row r="317" spans="1:3" ht="17" x14ac:dyDescent="0.2">
      <c r="A317" s="10" t="s">
        <v>1550</v>
      </c>
      <c r="B317" s="12" t="s">
        <v>4</v>
      </c>
      <c r="C317" s="5" t="s">
        <v>1599</v>
      </c>
    </row>
    <row r="318" spans="1:3" ht="17" x14ac:dyDescent="0.2">
      <c r="A318" s="10" t="s">
        <v>1550</v>
      </c>
      <c r="B318" s="12" t="s">
        <v>1576</v>
      </c>
      <c r="C318" s="5" t="s">
        <v>1600</v>
      </c>
    </row>
    <row r="319" spans="1:3" ht="17" x14ac:dyDescent="0.2">
      <c r="A319" s="10" t="s">
        <v>1550</v>
      </c>
      <c r="B319" s="12" t="s">
        <v>4</v>
      </c>
      <c r="C319" s="5" t="s">
        <v>1601</v>
      </c>
    </row>
    <row r="320" spans="1:3" ht="17" x14ac:dyDescent="0.2">
      <c r="A320" s="10" t="s">
        <v>1550</v>
      </c>
      <c r="B320" s="12" t="s">
        <v>1576</v>
      </c>
      <c r="C320" s="5" t="s">
        <v>1602</v>
      </c>
    </row>
    <row r="321" spans="1:3" ht="17" x14ac:dyDescent="0.2">
      <c r="A321" s="10" t="s">
        <v>1550</v>
      </c>
      <c r="B321" s="12" t="s">
        <v>4</v>
      </c>
      <c r="C321" s="5" t="s">
        <v>1603</v>
      </c>
    </row>
    <row r="322" spans="1:3" ht="17" x14ac:dyDescent="0.2">
      <c r="A322" s="10" t="s">
        <v>1550</v>
      </c>
      <c r="B322" s="12" t="s">
        <v>1576</v>
      </c>
      <c r="C322" s="5" t="s">
        <v>1604</v>
      </c>
    </row>
    <row r="323" spans="1:3" ht="17" x14ac:dyDescent="0.2">
      <c r="A323" s="10" t="s">
        <v>1550</v>
      </c>
      <c r="C323" s="5" t="s">
        <v>1605</v>
      </c>
    </row>
    <row r="324" spans="1:3" ht="17" x14ac:dyDescent="0.2">
      <c r="A324" s="10" t="s">
        <v>1550</v>
      </c>
      <c r="B324" s="12" t="s">
        <v>4</v>
      </c>
      <c r="C324" s="5" t="s">
        <v>1606</v>
      </c>
    </row>
    <row r="325" spans="1:3" ht="34" x14ac:dyDescent="0.2">
      <c r="A325" s="10" t="s">
        <v>1550</v>
      </c>
      <c r="B325" s="12" t="s">
        <v>1576</v>
      </c>
      <c r="C325" s="5" t="s">
        <v>1607</v>
      </c>
    </row>
    <row r="326" spans="1:3" ht="17" x14ac:dyDescent="0.2">
      <c r="A326" s="10" t="s">
        <v>1550</v>
      </c>
      <c r="C326" s="5" t="s">
        <v>1608</v>
      </c>
    </row>
    <row r="327" spans="1:3" ht="17" x14ac:dyDescent="0.2">
      <c r="A327" s="10" t="s">
        <v>1550</v>
      </c>
      <c r="B327" s="12" t="s">
        <v>4</v>
      </c>
      <c r="C327" s="5" t="s">
        <v>1609</v>
      </c>
    </row>
    <row r="328" spans="1:3" ht="17" x14ac:dyDescent="0.2">
      <c r="A328" s="10" t="s">
        <v>1550</v>
      </c>
      <c r="B328" s="12" t="s">
        <v>1576</v>
      </c>
      <c r="C328" s="5" t="s">
        <v>1610</v>
      </c>
    </row>
    <row r="329" spans="1:3" ht="17" x14ac:dyDescent="0.2">
      <c r="A329" s="10" t="s">
        <v>1550</v>
      </c>
      <c r="C329" s="5" t="s">
        <v>1611</v>
      </c>
    </row>
    <row r="330" spans="1:3" ht="17" x14ac:dyDescent="0.2">
      <c r="A330" s="10" t="s">
        <v>1550</v>
      </c>
      <c r="B330" s="12" t="s">
        <v>4</v>
      </c>
      <c r="C330" s="5" t="s">
        <v>1606</v>
      </c>
    </row>
    <row r="331" spans="1:3" ht="17" x14ac:dyDescent="0.2">
      <c r="A331" s="10" t="s">
        <v>1550</v>
      </c>
      <c r="B331" s="12" t="s">
        <v>1576</v>
      </c>
      <c r="C331" s="5" t="s">
        <v>1612</v>
      </c>
    </row>
    <row r="332" spans="1:3" ht="17" x14ac:dyDescent="0.2">
      <c r="A332" s="10" t="s">
        <v>1550</v>
      </c>
      <c r="B332" s="12" t="s">
        <v>4</v>
      </c>
      <c r="C332" s="5" t="s">
        <v>1613</v>
      </c>
    </row>
    <row r="333" spans="1:3" ht="68" x14ac:dyDescent="0.2">
      <c r="A333" s="10" t="s">
        <v>1550</v>
      </c>
      <c r="B333" s="12" t="s">
        <v>1576</v>
      </c>
      <c r="C333" s="5" t="s">
        <v>1614</v>
      </c>
    </row>
    <row r="334" spans="1:3" ht="17" x14ac:dyDescent="0.2">
      <c r="A334" s="10" t="s">
        <v>1550</v>
      </c>
      <c r="B334" s="12" t="s">
        <v>4</v>
      </c>
      <c r="C334" s="5" t="s">
        <v>1615</v>
      </c>
    </row>
    <row r="335" spans="1:3" ht="17" x14ac:dyDescent="0.2">
      <c r="A335" s="10" t="s">
        <v>1550</v>
      </c>
      <c r="B335" s="12" t="s">
        <v>1576</v>
      </c>
      <c r="C335" s="5" t="s">
        <v>1616</v>
      </c>
    </row>
    <row r="336" spans="1:3" ht="17" x14ac:dyDescent="0.2">
      <c r="A336" s="10" t="s">
        <v>1550</v>
      </c>
      <c r="C336" s="5" t="s">
        <v>1617</v>
      </c>
    </row>
    <row r="337" spans="1:3" ht="34" x14ac:dyDescent="0.2">
      <c r="A337" s="10" t="s">
        <v>1550</v>
      </c>
      <c r="B337" s="12" t="s">
        <v>1576</v>
      </c>
      <c r="C337" s="5" t="s">
        <v>1618</v>
      </c>
    </row>
    <row r="338" spans="1:3" ht="17" x14ac:dyDescent="0.2">
      <c r="A338" s="10" t="s">
        <v>1550</v>
      </c>
      <c r="B338" s="12" t="s">
        <v>4</v>
      </c>
      <c r="C338" s="5" t="s">
        <v>1619</v>
      </c>
    </row>
    <row r="339" spans="1:3" ht="17" x14ac:dyDescent="0.2">
      <c r="A339" s="10" t="s">
        <v>1550</v>
      </c>
      <c r="B339" s="12" t="s">
        <v>1576</v>
      </c>
      <c r="C339" s="5" t="s">
        <v>1620</v>
      </c>
    </row>
    <row r="340" spans="1:3" ht="17" x14ac:dyDescent="0.2">
      <c r="A340" s="10" t="s">
        <v>1550</v>
      </c>
      <c r="C340" s="5" t="s">
        <v>1621</v>
      </c>
    </row>
    <row r="341" spans="1:3" ht="17" x14ac:dyDescent="0.2">
      <c r="A341" s="10" t="s">
        <v>1550</v>
      </c>
      <c r="B341" s="12" t="s">
        <v>1622</v>
      </c>
      <c r="C341" s="5" t="s">
        <v>1623</v>
      </c>
    </row>
    <row r="342" spans="1:3" ht="17" x14ac:dyDescent="0.2">
      <c r="A342" s="10" t="s">
        <v>1550</v>
      </c>
      <c r="B342" s="12" t="s">
        <v>1624</v>
      </c>
      <c r="C342" s="5" t="s">
        <v>1625</v>
      </c>
    </row>
    <row r="343" spans="1:3" ht="34" x14ac:dyDescent="0.2">
      <c r="A343" s="10" t="s">
        <v>1550</v>
      </c>
      <c r="B343" s="12" t="s">
        <v>1636</v>
      </c>
      <c r="C343" s="5" t="s">
        <v>1626</v>
      </c>
    </row>
    <row r="344" spans="1:3" ht="17" x14ac:dyDescent="0.2">
      <c r="A344" s="10" t="s">
        <v>1550</v>
      </c>
      <c r="B344" s="12" t="s">
        <v>4</v>
      </c>
      <c r="C344" s="5" t="s">
        <v>1627</v>
      </c>
    </row>
    <row r="345" spans="1:3" ht="17" x14ac:dyDescent="0.2">
      <c r="A345" s="10" t="s">
        <v>1550</v>
      </c>
      <c r="B345" s="12" t="s">
        <v>1576</v>
      </c>
      <c r="C345" s="5" t="s">
        <v>1628</v>
      </c>
    </row>
    <row r="346" spans="1:3" ht="17" x14ac:dyDescent="0.2">
      <c r="A346" s="10" t="s">
        <v>1550</v>
      </c>
      <c r="B346" s="12" t="s">
        <v>1636</v>
      </c>
      <c r="C346" s="5" t="s">
        <v>1629</v>
      </c>
    </row>
    <row r="347" spans="1:3" ht="17" x14ac:dyDescent="0.2">
      <c r="A347" s="10" t="s">
        <v>1550</v>
      </c>
      <c r="B347" s="12" t="s">
        <v>1630</v>
      </c>
      <c r="C347" s="5" t="s">
        <v>1631</v>
      </c>
    </row>
    <row r="348" spans="1:3" ht="17" x14ac:dyDescent="0.2">
      <c r="A348" s="10" t="s">
        <v>1550</v>
      </c>
      <c r="B348" s="12" t="s">
        <v>1636</v>
      </c>
      <c r="C348" s="5" t="s">
        <v>1632</v>
      </c>
    </row>
    <row r="349" spans="1:3" ht="17" x14ac:dyDescent="0.2">
      <c r="A349" s="10" t="s">
        <v>1550</v>
      </c>
      <c r="B349" s="12" t="s">
        <v>4</v>
      </c>
      <c r="C349" s="5" t="s">
        <v>1633</v>
      </c>
    </row>
    <row r="350" spans="1:3" ht="17" x14ac:dyDescent="0.2">
      <c r="A350" s="10" t="s">
        <v>1550</v>
      </c>
      <c r="B350" s="12" t="s">
        <v>1576</v>
      </c>
      <c r="C350" s="5" t="s">
        <v>1634</v>
      </c>
    </row>
    <row r="351" spans="1:3" ht="17" x14ac:dyDescent="0.2">
      <c r="A351" s="10" t="s">
        <v>1635</v>
      </c>
      <c r="B351" s="12" t="s">
        <v>1636</v>
      </c>
      <c r="C351" s="5" t="s">
        <v>2376</v>
      </c>
    </row>
    <row r="352" spans="1:3" ht="17" x14ac:dyDescent="0.2">
      <c r="A352" s="10" t="s">
        <v>1635</v>
      </c>
      <c r="B352" s="12" t="s">
        <v>1637</v>
      </c>
      <c r="C352" s="5" t="s">
        <v>2377</v>
      </c>
    </row>
    <row r="353" spans="1:3" ht="17" x14ac:dyDescent="0.2">
      <c r="A353" s="10" t="s">
        <v>1635</v>
      </c>
      <c r="B353" s="12" t="s">
        <v>1636</v>
      </c>
      <c r="C353" s="5" t="s">
        <v>1638</v>
      </c>
    </row>
    <row r="354" spans="1:3" ht="17" x14ac:dyDescent="0.2">
      <c r="A354" s="10" t="s">
        <v>1635</v>
      </c>
      <c r="C354" s="5" t="s">
        <v>2378</v>
      </c>
    </row>
    <row r="355" spans="1:3" ht="17" x14ac:dyDescent="0.2">
      <c r="A355" s="10" t="s">
        <v>1635</v>
      </c>
      <c r="B355" s="12" t="s">
        <v>1637</v>
      </c>
      <c r="C355" s="5" t="s">
        <v>1639</v>
      </c>
    </row>
    <row r="356" spans="1:3" ht="17" x14ac:dyDescent="0.2">
      <c r="A356" s="10" t="s">
        <v>1635</v>
      </c>
      <c r="C356" s="5" t="s">
        <v>1640</v>
      </c>
    </row>
    <row r="357" spans="1:3" ht="17" x14ac:dyDescent="0.2">
      <c r="A357" s="10" t="s">
        <v>1635</v>
      </c>
      <c r="B357" s="12" t="s">
        <v>1637</v>
      </c>
      <c r="C357" s="5" t="s">
        <v>1641</v>
      </c>
    </row>
    <row r="358" spans="1:3" ht="17" x14ac:dyDescent="0.2">
      <c r="A358" s="10" t="s">
        <v>1635</v>
      </c>
      <c r="B358" s="12" t="s">
        <v>1636</v>
      </c>
      <c r="C358" s="5" t="s">
        <v>1642</v>
      </c>
    </row>
    <row r="359" spans="1:3" ht="17" x14ac:dyDescent="0.2">
      <c r="A359" s="10" t="s">
        <v>1635</v>
      </c>
      <c r="B359" s="12" t="s">
        <v>1643</v>
      </c>
      <c r="C359" s="5" t="s">
        <v>2379</v>
      </c>
    </row>
    <row r="360" spans="1:3" ht="17" x14ac:dyDescent="0.2">
      <c r="A360" s="10" t="s">
        <v>1635</v>
      </c>
      <c r="C360" s="5" t="s">
        <v>1644</v>
      </c>
    </row>
    <row r="361" spans="1:3" ht="17" x14ac:dyDescent="0.2">
      <c r="A361" s="10" t="s">
        <v>1635</v>
      </c>
      <c r="B361" s="12" t="s">
        <v>1637</v>
      </c>
      <c r="C361" s="5" t="s">
        <v>1645</v>
      </c>
    </row>
    <row r="362" spans="1:3" ht="17" x14ac:dyDescent="0.2">
      <c r="A362" s="10" t="s">
        <v>1635</v>
      </c>
      <c r="B362" s="12" t="s">
        <v>1636</v>
      </c>
      <c r="C362" s="5" t="s">
        <v>1646</v>
      </c>
    </row>
    <row r="363" spans="1:3" ht="17" x14ac:dyDescent="0.2">
      <c r="A363" s="10" t="s">
        <v>1635</v>
      </c>
      <c r="C363" s="5" t="s">
        <v>1647</v>
      </c>
    </row>
    <row r="364" spans="1:3" ht="17" x14ac:dyDescent="0.2">
      <c r="A364" s="10" t="s">
        <v>1635</v>
      </c>
      <c r="B364" s="12" t="s">
        <v>1643</v>
      </c>
      <c r="C364" s="5" t="s">
        <v>1648</v>
      </c>
    </row>
    <row r="365" spans="1:3" ht="17" x14ac:dyDescent="0.2">
      <c r="A365" s="10" t="s">
        <v>1635</v>
      </c>
      <c r="B365" s="12" t="s">
        <v>1636</v>
      </c>
      <c r="C365" s="5" t="s">
        <v>1649</v>
      </c>
    </row>
    <row r="366" spans="1:3" ht="17" x14ac:dyDescent="0.2">
      <c r="A366" s="10" t="s">
        <v>1635</v>
      </c>
      <c r="B366" s="12" t="s">
        <v>2372</v>
      </c>
      <c r="C366" s="5" t="s">
        <v>1650</v>
      </c>
    </row>
    <row r="367" spans="1:3" ht="17" x14ac:dyDescent="0.2">
      <c r="A367" s="10" t="s">
        <v>1635</v>
      </c>
      <c r="C367" s="5" t="s">
        <v>1651</v>
      </c>
    </row>
    <row r="368" spans="1:3" ht="17" x14ac:dyDescent="0.2">
      <c r="A368" s="10" t="s">
        <v>1635</v>
      </c>
      <c r="B368" s="12" t="s">
        <v>2372</v>
      </c>
      <c r="C368" s="5" t="s">
        <v>1652</v>
      </c>
    </row>
    <row r="369" spans="1:3" ht="17" x14ac:dyDescent="0.2">
      <c r="A369" s="10" t="s">
        <v>1635</v>
      </c>
      <c r="B369" s="12" t="s">
        <v>1636</v>
      </c>
      <c r="C369" s="5" t="s">
        <v>1653</v>
      </c>
    </row>
    <row r="370" spans="1:3" ht="34" x14ac:dyDescent="0.2">
      <c r="A370" s="10" t="s">
        <v>1635</v>
      </c>
      <c r="B370" s="12" t="s">
        <v>1576</v>
      </c>
      <c r="C370" s="5" t="s">
        <v>2380</v>
      </c>
    </row>
    <row r="371" spans="1:3" ht="34" x14ac:dyDescent="0.2">
      <c r="A371" s="10" t="s">
        <v>1635</v>
      </c>
      <c r="B371" s="12" t="s">
        <v>1636</v>
      </c>
      <c r="C371" s="5" t="s">
        <v>2381</v>
      </c>
    </row>
    <row r="372" spans="1:3" ht="17" x14ac:dyDescent="0.2">
      <c r="A372" s="10" t="s">
        <v>1635</v>
      </c>
      <c r="B372" s="12" t="s">
        <v>1576</v>
      </c>
      <c r="C372" s="5" t="s">
        <v>1654</v>
      </c>
    </row>
    <row r="373" spans="1:3" ht="17" x14ac:dyDescent="0.2">
      <c r="A373" s="10" t="s">
        <v>1635</v>
      </c>
      <c r="B373" s="12" t="s">
        <v>1636</v>
      </c>
      <c r="C373" s="5" t="s">
        <v>1655</v>
      </c>
    </row>
    <row r="374" spans="1:3" ht="17" x14ac:dyDescent="0.2">
      <c r="A374" s="10" t="s">
        <v>1635</v>
      </c>
      <c r="B374" s="12" t="s">
        <v>1576</v>
      </c>
      <c r="C374" s="5" t="s">
        <v>1656</v>
      </c>
    </row>
    <row r="375" spans="1:3" ht="17" x14ac:dyDescent="0.2">
      <c r="A375" s="10" t="s">
        <v>1635</v>
      </c>
      <c r="B375" s="12" t="s">
        <v>4</v>
      </c>
      <c r="C375" s="5" t="s">
        <v>1657</v>
      </c>
    </row>
    <row r="376" spans="1:3" ht="17" x14ac:dyDescent="0.2">
      <c r="A376" s="10" t="s">
        <v>1635</v>
      </c>
      <c r="C376" s="5" t="s">
        <v>1658</v>
      </c>
    </row>
    <row r="377" spans="1:3" ht="17" x14ac:dyDescent="0.2">
      <c r="A377" s="10" t="s">
        <v>1635</v>
      </c>
      <c r="B377" s="12" t="s">
        <v>1636</v>
      </c>
      <c r="C377" s="5" t="s">
        <v>1659</v>
      </c>
    </row>
    <row r="378" spans="1:3" ht="17" x14ac:dyDescent="0.2">
      <c r="A378" s="10" t="s">
        <v>1635</v>
      </c>
      <c r="C378" s="5" t="s">
        <v>1660</v>
      </c>
    </row>
    <row r="379" spans="1:3" ht="17" x14ac:dyDescent="0.2">
      <c r="A379" s="10" t="s">
        <v>1635</v>
      </c>
      <c r="B379" s="12" t="s">
        <v>1636</v>
      </c>
      <c r="C379" s="5" t="s">
        <v>1661</v>
      </c>
    </row>
    <row r="380" spans="1:3" ht="17" x14ac:dyDescent="0.2">
      <c r="A380" s="10" t="s">
        <v>1635</v>
      </c>
      <c r="B380" s="12" t="s">
        <v>311</v>
      </c>
      <c r="C380" s="5" t="s">
        <v>1662</v>
      </c>
    </row>
    <row r="381" spans="1:3" ht="17" x14ac:dyDescent="0.2">
      <c r="A381" s="10" t="s">
        <v>1635</v>
      </c>
      <c r="C381" s="5" t="s">
        <v>1663</v>
      </c>
    </row>
    <row r="382" spans="1:3" ht="17" x14ac:dyDescent="0.2">
      <c r="A382" s="10" t="s">
        <v>1635</v>
      </c>
      <c r="B382" s="12" t="s">
        <v>311</v>
      </c>
      <c r="C382" s="5" t="s">
        <v>1664</v>
      </c>
    </row>
    <row r="383" spans="1:3" ht="17" x14ac:dyDescent="0.2">
      <c r="A383" s="10" t="s">
        <v>1635</v>
      </c>
      <c r="B383" s="12" t="s">
        <v>1636</v>
      </c>
      <c r="C383" s="5" t="s">
        <v>1665</v>
      </c>
    </row>
    <row r="384" spans="1:3" ht="17" x14ac:dyDescent="0.2">
      <c r="A384" s="10" t="s">
        <v>1635</v>
      </c>
      <c r="B384" s="12" t="s">
        <v>311</v>
      </c>
      <c r="C384" s="5" t="s">
        <v>1666</v>
      </c>
    </row>
    <row r="385" spans="1:3" ht="17" x14ac:dyDescent="0.2">
      <c r="A385" s="10" t="s">
        <v>1635</v>
      </c>
      <c r="B385" s="12" t="s">
        <v>1636</v>
      </c>
      <c r="C385" s="5" t="s">
        <v>1667</v>
      </c>
    </row>
    <row r="386" spans="1:3" ht="17" x14ac:dyDescent="0.2">
      <c r="A386" s="10" t="s">
        <v>1635</v>
      </c>
      <c r="C386" s="5" t="s">
        <v>1668</v>
      </c>
    </row>
    <row r="387" spans="1:3" ht="17" x14ac:dyDescent="0.2">
      <c r="A387" s="10" t="s">
        <v>1635</v>
      </c>
      <c r="B387" s="12" t="s">
        <v>1636</v>
      </c>
      <c r="C387" s="5" t="s">
        <v>1669</v>
      </c>
    </row>
    <row r="388" spans="1:3" ht="17" x14ac:dyDescent="0.2">
      <c r="A388" s="10" t="s">
        <v>1635</v>
      </c>
      <c r="B388" s="12" t="s">
        <v>4</v>
      </c>
      <c r="C388" s="5" t="s">
        <v>983</v>
      </c>
    </row>
    <row r="389" spans="1:3" ht="17" x14ac:dyDescent="0.2">
      <c r="A389" s="10" t="s">
        <v>1635</v>
      </c>
      <c r="B389" s="12" t="s">
        <v>1636</v>
      </c>
      <c r="C389" s="5" t="s">
        <v>1670</v>
      </c>
    </row>
    <row r="390" spans="1:3" ht="17" x14ac:dyDescent="0.2">
      <c r="A390" s="10" t="s">
        <v>1635</v>
      </c>
      <c r="C390" s="5" t="s">
        <v>1671</v>
      </c>
    </row>
    <row r="391" spans="1:3" ht="17" x14ac:dyDescent="0.2">
      <c r="A391" s="10" t="s">
        <v>1635</v>
      </c>
      <c r="B391" s="12" t="s">
        <v>4</v>
      </c>
      <c r="C391" s="5" t="s">
        <v>1672</v>
      </c>
    </row>
    <row r="392" spans="1:3" ht="17" x14ac:dyDescent="0.2">
      <c r="A392" s="10" t="s">
        <v>1635</v>
      </c>
      <c r="B392" s="12" t="s">
        <v>1636</v>
      </c>
      <c r="C392" s="5" t="s">
        <v>1673</v>
      </c>
    </row>
    <row r="393" spans="1:3" ht="17" x14ac:dyDescent="0.2">
      <c r="A393" s="10" t="s">
        <v>1635</v>
      </c>
      <c r="B393" s="12" t="s">
        <v>4</v>
      </c>
      <c r="C393" s="5" t="s">
        <v>1674</v>
      </c>
    </row>
    <row r="394" spans="1:3" ht="17" x14ac:dyDescent="0.2">
      <c r="A394" s="10" t="s">
        <v>1635</v>
      </c>
      <c r="C394" s="5" t="s">
        <v>1675</v>
      </c>
    </row>
    <row r="395" spans="1:3" ht="34" x14ac:dyDescent="0.2">
      <c r="A395" s="10" t="s">
        <v>1635</v>
      </c>
      <c r="B395" s="12" t="s">
        <v>1636</v>
      </c>
      <c r="C395" s="5" t="s">
        <v>1676</v>
      </c>
    </row>
    <row r="396" spans="1:3" ht="17" x14ac:dyDescent="0.2">
      <c r="A396" s="10" t="s">
        <v>1635</v>
      </c>
      <c r="B396" s="12" t="s">
        <v>4</v>
      </c>
      <c r="C396" s="5" t="s">
        <v>1677</v>
      </c>
    </row>
    <row r="397" spans="1:3" ht="17" x14ac:dyDescent="0.2">
      <c r="A397" s="10" t="s">
        <v>1635</v>
      </c>
      <c r="B397" s="12" t="s">
        <v>1636</v>
      </c>
      <c r="C397" s="5" t="s">
        <v>1678</v>
      </c>
    </row>
    <row r="398" spans="1:3" ht="17" x14ac:dyDescent="0.2">
      <c r="A398" s="10" t="s">
        <v>1635</v>
      </c>
      <c r="B398" s="12" t="s">
        <v>4</v>
      </c>
      <c r="C398" s="5" t="s">
        <v>1679</v>
      </c>
    </row>
    <row r="399" spans="1:3" ht="17" x14ac:dyDescent="0.2">
      <c r="A399" s="10" t="s">
        <v>1635</v>
      </c>
      <c r="B399" s="12" t="s">
        <v>1636</v>
      </c>
      <c r="C399" s="5" t="s">
        <v>1680</v>
      </c>
    </row>
    <row r="400" spans="1:3" ht="17" x14ac:dyDescent="0.2">
      <c r="A400" s="10" t="s">
        <v>1635</v>
      </c>
      <c r="B400" s="12" t="s">
        <v>4</v>
      </c>
      <c r="C400" s="5" t="s">
        <v>1681</v>
      </c>
    </row>
    <row r="401" spans="1:3" ht="17" x14ac:dyDescent="0.2">
      <c r="A401" s="10" t="s">
        <v>1635</v>
      </c>
      <c r="C401" s="5" t="s">
        <v>1682</v>
      </c>
    </row>
    <row r="402" spans="1:3" ht="17" x14ac:dyDescent="0.2">
      <c r="A402" s="10" t="s">
        <v>1635</v>
      </c>
      <c r="B402" s="12" t="s">
        <v>4</v>
      </c>
      <c r="C402" s="5" t="s">
        <v>1683</v>
      </c>
    </row>
    <row r="403" spans="1:3" ht="17" x14ac:dyDescent="0.2">
      <c r="A403" s="10" t="s">
        <v>1635</v>
      </c>
      <c r="B403" s="12" t="s">
        <v>1636</v>
      </c>
      <c r="C403" s="5" t="s">
        <v>1684</v>
      </c>
    </row>
    <row r="404" spans="1:3" ht="17" x14ac:dyDescent="0.2">
      <c r="A404" s="10" t="s">
        <v>1635</v>
      </c>
      <c r="C404" s="5" t="s">
        <v>1685</v>
      </c>
    </row>
    <row r="405" spans="1:3" ht="34" x14ac:dyDescent="0.2">
      <c r="A405" s="10" t="s">
        <v>1635</v>
      </c>
      <c r="C405" s="5" t="s">
        <v>1686</v>
      </c>
    </row>
    <row r="406" spans="1:3" ht="34" x14ac:dyDescent="0.2">
      <c r="A406" s="10" t="s">
        <v>1635</v>
      </c>
      <c r="B406" s="12" t="s">
        <v>1636</v>
      </c>
      <c r="C406" s="5" t="s">
        <v>1687</v>
      </c>
    </row>
    <row r="407" spans="1:3" ht="17" x14ac:dyDescent="0.2">
      <c r="A407" s="10" t="s">
        <v>1635</v>
      </c>
      <c r="C407" s="5" t="s">
        <v>1688</v>
      </c>
    </row>
    <row r="408" spans="1:3" ht="17" x14ac:dyDescent="0.2">
      <c r="A408" s="10" t="s">
        <v>1635</v>
      </c>
      <c r="B408" s="12" t="s">
        <v>1636</v>
      </c>
      <c r="C408" s="5" t="s">
        <v>1689</v>
      </c>
    </row>
    <row r="409" spans="1:3" ht="17" x14ac:dyDescent="0.2">
      <c r="A409" s="10" t="s">
        <v>1635</v>
      </c>
      <c r="B409" s="12" t="s">
        <v>4</v>
      </c>
      <c r="C409" s="5" t="s">
        <v>1690</v>
      </c>
    </row>
    <row r="410" spans="1:3" ht="17" x14ac:dyDescent="0.2">
      <c r="A410" s="10" t="s">
        <v>1635</v>
      </c>
      <c r="B410" s="12" t="s">
        <v>1636</v>
      </c>
      <c r="C410" s="5" t="s">
        <v>2382</v>
      </c>
    </row>
    <row r="411" spans="1:3" ht="17" x14ac:dyDescent="0.2">
      <c r="A411" s="10" t="s">
        <v>1635</v>
      </c>
      <c r="B411" s="12" t="s">
        <v>4</v>
      </c>
      <c r="C411" s="5" t="s">
        <v>1691</v>
      </c>
    </row>
    <row r="412" spans="1:3" ht="17" x14ac:dyDescent="0.2">
      <c r="A412" s="10" t="s">
        <v>1635</v>
      </c>
      <c r="B412" s="12" t="s">
        <v>1636</v>
      </c>
      <c r="C412" s="5" t="s">
        <v>1692</v>
      </c>
    </row>
    <row r="413" spans="1:3" ht="17" x14ac:dyDescent="0.2">
      <c r="A413" s="10" t="s">
        <v>1635</v>
      </c>
      <c r="B413" s="12" t="s">
        <v>4</v>
      </c>
      <c r="C413" s="5" t="s">
        <v>2383</v>
      </c>
    </row>
    <row r="414" spans="1:3" ht="17" x14ac:dyDescent="0.2">
      <c r="A414" s="10" t="s">
        <v>1635</v>
      </c>
      <c r="B414" s="12" t="s">
        <v>1636</v>
      </c>
      <c r="C414" s="5" t="s">
        <v>1693</v>
      </c>
    </row>
    <row r="415" spans="1:3" ht="17" x14ac:dyDescent="0.2">
      <c r="A415" s="10" t="s">
        <v>1635</v>
      </c>
      <c r="B415" s="12" t="s">
        <v>4</v>
      </c>
      <c r="C415" s="5" t="s">
        <v>1694</v>
      </c>
    </row>
    <row r="416" spans="1:3" ht="17" x14ac:dyDescent="0.2">
      <c r="A416" s="10" t="s">
        <v>1635</v>
      </c>
      <c r="B416" s="12" t="s">
        <v>1636</v>
      </c>
      <c r="C416" s="5" t="s">
        <v>1695</v>
      </c>
    </row>
    <row r="417" spans="1:3" ht="17" x14ac:dyDescent="0.2">
      <c r="A417" s="10" t="s">
        <v>1635</v>
      </c>
      <c r="C417" s="5" t="s">
        <v>1696</v>
      </c>
    </row>
    <row r="418" spans="1:3" ht="17" x14ac:dyDescent="0.2">
      <c r="A418" s="10" t="s">
        <v>1635</v>
      </c>
      <c r="B418" s="12" t="s">
        <v>1636</v>
      </c>
      <c r="C418" s="5" t="s">
        <v>1697</v>
      </c>
    </row>
    <row r="419" spans="1:3" ht="17" x14ac:dyDescent="0.2">
      <c r="A419" s="10" t="s">
        <v>1635</v>
      </c>
      <c r="B419" s="12" t="s">
        <v>4</v>
      </c>
      <c r="C419" s="5" t="s">
        <v>1698</v>
      </c>
    </row>
    <row r="420" spans="1:3" ht="17" x14ac:dyDescent="0.2">
      <c r="A420" s="10" t="s">
        <v>1635</v>
      </c>
      <c r="B420" s="12" t="s">
        <v>1636</v>
      </c>
      <c r="C420" s="5" t="s">
        <v>1699</v>
      </c>
    </row>
    <row r="421" spans="1:3" ht="17" x14ac:dyDescent="0.2">
      <c r="A421" s="10" t="s">
        <v>1635</v>
      </c>
      <c r="C421" s="5" t="s">
        <v>1700</v>
      </c>
    </row>
    <row r="422" spans="1:3" ht="17" x14ac:dyDescent="0.2">
      <c r="A422" s="10" t="s">
        <v>1635</v>
      </c>
      <c r="B422" s="12" t="s">
        <v>4</v>
      </c>
      <c r="C422" s="5" t="s">
        <v>1701</v>
      </c>
    </row>
    <row r="423" spans="1:3" ht="17" x14ac:dyDescent="0.2">
      <c r="A423" s="10" t="s">
        <v>1635</v>
      </c>
      <c r="C423" s="5" t="s">
        <v>1702</v>
      </c>
    </row>
    <row r="424" spans="1:3" ht="17" x14ac:dyDescent="0.2">
      <c r="A424" s="10" t="s">
        <v>1635</v>
      </c>
      <c r="B424" s="12" t="s">
        <v>4</v>
      </c>
      <c r="C424" s="5" t="s">
        <v>1703</v>
      </c>
    </row>
    <row r="425" spans="1:3" ht="17" x14ac:dyDescent="0.2">
      <c r="A425" s="10" t="s">
        <v>1635</v>
      </c>
      <c r="C425" s="5" t="s">
        <v>1704</v>
      </c>
    </row>
    <row r="426" spans="1:3" ht="17" x14ac:dyDescent="0.2">
      <c r="A426" s="10" t="s">
        <v>1635</v>
      </c>
      <c r="B426" s="12" t="s">
        <v>1636</v>
      </c>
      <c r="C426" s="5" t="s">
        <v>1705</v>
      </c>
    </row>
    <row r="427" spans="1:3" ht="17" x14ac:dyDescent="0.2">
      <c r="A427" s="10" t="s">
        <v>1635</v>
      </c>
      <c r="C427" s="5" t="s">
        <v>1706</v>
      </c>
    </row>
    <row r="428" spans="1:3" ht="17" x14ac:dyDescent="0.2">
      <c r="A428" s="10" t="s">
        <v>1635</v>
      </c>
      <c r="B428" s="12" t="s">
        <v>4</v>
      </c>
      <c r="C428" s="5" t="s">
        <v>1707</v>
      </c>
    </row>
    <row r="429" spans="1:3" ht="17" x14ac:dyDescent="0.2">
      <c r="A429" s="10" t="s">
        <v>1635</v>
      </c>
      <c r="B429" s="12" t="s">
        <v>1636</v>
      </c>
      <c r="C429" s="5" t="s">
        <v>1708</v>
      </c>
    </row>
    <row r="430" spans="1:3" ht="17" x14ac:dyDescent="0.2">
      <c r="A430" s="10" t="s">
        <v>1635</v>
      </c>
      <c r="B430" s="12" t="s">
        <v>4</v>
      </c>
      <c r="C430" s="5" t="s">
        <v>1709</v>
      </c>
    </row>
    <row r="431" spans="1:3" ht="17" x14ac:dyDescent="0.2">
      <c r="A431" s="10" t="s">
        <v>1635</v>
      </c>
      <c r="B431" s="12" t="s">
        <v>1636</v>
      </c>
      <c r="C431" s="5" t="s">
        <v>2384</v>
      </c>
    </row>
    <row r="432" spans="1:3" ht="17" x14ac:dyDescent="0.2">
      <c r="A432" s="10" t="s">
        <v>1635</v>
      </c>
      <c r="B432" s="12" t="s">
        <v>4</v>
      </c>
      <c r="C432" s="5" t="s">
        <v>2416</v>
      </c>
    </row>
    <row r="433" spans="1:3" ht="17" x14ac:dyDescent="0.2">
      <c r="A433" s="10" t="s">
        <v>1635</v>
      </c>
      <c r="C433" s="5" t="s">
        <v>1710</v>
      </c>
    </row>
    <row r="434" spans="1:3" ht="17" x14ac:dyDescent="0.2">
      <c r="A434" s="10" t="s">
        <v>1635</v>
      </c>
      <c r="B434" s="12" t="s">
        <v>4</v>
      </c>
      <c r="C434" s="5" t="s">
        <v>1711</v>
      </c>
    </row>
    <row r="435" spans="1:3" ht="17" x14ac:dyDescent="0.2">
      <c r="A435" s="10" t="s">
        <v>1635</v>
      </c>
      <c r="B435" s="12" t="s">
        <v>1637</v>
      </c>
      <c r="C435" s="5" t="s">
        <v>2385</v>
      </c>
    </row>
    <row r="436" spans="1:3" ht="34" x14ac:dyDescent="0.2">
      <c r="A436" s="10" t="s">
        <v>1635</v>
      </c>
      <c r="C436" s="5" t="s">
        <v>1712</v>
      </c>
    </row>
    <row r="437" spans="1:3" ht="17" x14ac:dyDescent="0.2">
      <c r="A437" s="10" t="s">
        <v>1635</v>
      </c>
      <c r="B437" s="12" t="s">
        <v>1643</v>
      </c>
      <c r="C437" s="5" t="s">
        <v>1713</v>
      </c>
    </row>
    <row r="438" spans="1:3" ht="17" x14ac:dyDescent="0.2">
      <c r="A438" s="10" t="s">
        <v>1714</v>
      </c>
      <c r="C438" s="5" t="s">
        <v>1715</v>
      </c>
    </row>
    <row r="439" spans="1:3" ht="17" x14ac:dyDescent="0.2">
      <c r="A439" s="10" t="s">
        <v>1714</v>
      </c>
      <c r="B439" s="12" t="s">
        <v>4</v>
      </c>
      <c r="C439" s="5" t="s">
        <v>1716</v>
      </c>
    </row>
    <row r="440" spans="1:3" ht="17" x14ac:dyDescent="0.2">
      <c r="A440" s="10" t="s">
        <v>1714</v>
      </c>
      <c r="B440" s="12" t="s">
        <v>1717</v>
      </c>
      <c r="C440" s="5" t="s">
        <v>2386</v>
      </c>
    </row>
    <row r="441" spans="1:3" ht="17" x14ac:dyDescent="0.2">
      <c r="A441" s="10" t="s">
        <v>1714</v>
      </c>
      <c r="B441" s="12" t="s">
        <v>4</v>
      </c>
      <c r="C441" s="5" t="s">
        <v>2387</v>
      </c>
    </row>
    <row r="442" spans="1:3" ht="17" x14ac:dyDescent="0.2">
      <c r="A442" s="10" t="s">
        <v>1714</v>
      </c>
      <c r="B442" s="12" t="s">
        <v>1717</v>
      </c>
      <c r="C442" s="5" t="s">
        <v>2388</v>
      </c>
    </row>
    <row r="443" spans="1:3" ht="17" x14ac:dyDescent="0.2">
      <c r="A443" s="10" t="s">
        <v>1714</v>
      </c>
      <c r="B443" s="12" t="s">
        <v>4</v>
      </c>
      <c r="C443" s="5" t="s">
        <v>1718</v>
      </c>
    </row>
    <row r="444" spans="1:3" ht="17" x14ac:dyDescent="0.2">
      <c r="A444" s="10" t="s">
        <v>1714</v>
      </c>
      <c r="B444" s="12" t="s">
        <v>1576</v>
      </c>
      <c r="C444" s="5" t="s">
        <v>1719</v>
      </c>
    </row>
    <row r="445" spans="1:3" ht="17" x14ac:dyDescent="0.2">
      <c r="A445" s="10" t="s">
        <v>1714</v>
      </c>
      <c r="B445" s="12" t="s">
        <v>1636</v>
      </c>
      <c r="C445" s="5" t="s">
        <v>1720</v>
      </c>
    </row>
    <row r="446" spans="1:3" ht="17" x14ac:dyDescent="0.2">
      <c r="A446" s="10" t="s">
        <v>1714</v>
      </c>
      <c r="B446" s="12" t="s">
        <v>1576</v>
      </c>
      <c r="C446" s="5" t="s">
        <v>1721</v>
      </c>
    </row>
    <row r="447" spans="1:3" ht="34" x14ac:dyDescent="0.2">
      <c r="A447" s="10" t="s">
        <v>1714</v>
      </c>
      <c r="B447" s="12" t="s">
        <v>4</v>
      </c>
      <c r="C447" s="5" t="s">
        <v>1722</v>
      </c>
    </row>
    <row r="448" spans="1:3" ht="34" x14ac:dyDescent="0.2">
      <c r="A448" s="10" t="s">
        <v>1714</v>
      </c>
      <c r="B448" s="12" t="s">
        <v>1576</v>
      </c>
      <c r="C448" s="5" t="s">
        <v>1723</v>
      </c>
    </row>
    <row r="449" spans="1:3" ht="17" x14ac:dyDescent="0.2">
      <c r="A449" s="10" t="s">
        <v>1714</v>
      </c>
      <c r="B449" s="12" t="s">
        <v>4</v>
      </c>
      <c r="C449" s="5" t="s">
        <v>1724</v>
      </c>
    </row>
    <row r="450" spans="1:3" ht="17" x14ac:dyDescent="0.2">
      <c r="A450" s="10" t="s">
        <v>1714</v>
      </c>
      <c r="B450" s="12" t="s">
        <v>1576</v>
      </c>
      <c r="C450" s="5" t="s">
        <v>1725</v>
      </c>
    </row>
    <row r="451" spans="1:3" ht="17" x14ac:dyDescent="0.2">
      <c r="A451" s="10" t="s">
        <v>1714</v>
      </c>
      <c r="C451" s="5" t="s">
        <v>1726</v>
      </c>
    </row>
    <row r="452" spans="1:3" ht="34" x14ac:dyDescent="0.2">
      <c r="A452" s="10" t="s">
        <v>1714</v>
      </c>
      <c r="B452" s="12" t="s">
        <v>4</v>
      </c>
      <c r="C452" s="5" t="s">
        <v>1727</v>
      </c>
    </row>
    <row r="453" spans="1:3" ht="17" x14ac:dyDescent="0.2">
      <c r="A453" s="10" t="s">
        <v>1714</v>
      </c>
      <c r="B453" s="12" t="s">
        <v>1576</v>
      </c>
      <c r="C453" s="5" t="s">
        <v>1728</v>
      </c>
    </row>
    <row r="454" spans="1:3" ht="34" x14ac:dyDescent="0.2">
      <c r="A454" s="10" t="s">
        <v>1714</v>
      </c>
      <c r="B454" s="12" t="s">
        <v>4</v>
      </c>
      <c r="C454" s="5" t="s">
        <v>1729</v>
      </c>
    </row>
    <row r="455" spans="1:3" ht="17" x14ac:dyDescent="0.2">
      <c r="A455" s="10" t="s">
        <v>1714</v>
      </c>
      <c r="B455" s="12" t="s">
        <v>1576</v>
      </c>
      <c r="C455" s="5" t="s">
        <v>1730</v>
      </c>
    </row>
    <row r="456" spans="1:3" ht="17" x14ac:dyDescent="0.2">
      <c r="A456" s="10" t="s">
        <v>1714</v>
      </c>
      <c r="B456" s="12" t="s">
        <v>4</v>
      </c>
      <c r="C456" s="5" t="s">
        <v>1731</v>
      </c>
    </row>
    <row r="457" spans="1:3" ht="17" x14ac:dyDescent="0.2">
      <c r="A457" s="10" t="s">
        <v>1714</v>
      </c>
      <c r="B457" s="12" t="s">
        <v>1576</v>
      </c>
      <c r="C457" s="5" t="s">
        <v>1732</v>
      </c>
    </row>
    <row r="458" spans="1:3" ht="17" x14ac:dyDescent="0.2">
      <c r="A458" s="10" t="s">
        <v>1714</v>
      </c>
      <c r="B458" s="12" t="s">
        <v>4</v>
      </c>
      <c r="C458" s="5" t="s">
        <v>1733</v>
      </c>
    </row>
    <row r="459" spans="1:3" ht="51" x14ac:dyDescent="0.2">
      <c r="A459" s="10" t="s">
        <v>1714</v>
      </c>
      <c r="B459" s="12" t="s">
        <v>1576</v>
      </c>
      <c r="C459" s="5" t="s">
        <v>1734</v>
      </c>
    </row>
    <row r="460" spans="1:3" ht="17" x14ac:dyDescent="0.2">
      <c r="A460" s="10" t="s">
        <v>1714</v>
      </c>
      <c r="B460" s="12" t="s">
        <v>4</v>
      </c>
      <c r="C460" s="5" t="s">
        <v>1735</v>
      </c>
    </row>
    <row r="461" spans="1:3" ht="34" x14ac:dyDescent="0.2">
      <c r="A461" s="10" t="s">
        <v>1714</v>
      </c>
      <c r="B461" s="12" t="s">
        <v>1576</v>
      </c>
      <c r="C461" s="5" t="s">
        <v>1736</v>
      </c>
    </row>
    <row r="462" spans="1:3" ht="17" x14ac:dyDescent="0.2">
      <c r="A462" s="10" t="s">
        <v>1714</v>
      </c>
      <c r="B462" s="12" t="s">
        <v>4</v>
      </c>
      <c r="C462" s="5" t="s">
        <v>1737</v>
      </c>
    </row>
    <row r="463" spans="1:3" ht="34" x14ac:dyDescent="0.2">
      <c r="A463" s="10" t="s">
        <v>1714</v>
      </c>
      <c r="B463" s="12" t="s">
        <v>1576</v>
      </c>
      <c r="C463" s="5" t="s">
        <v>1738</v>
      </c>
    </row>
    <row r="464" spans="1:3" ht="51" x14ac:dyDescent="0.2">
      <c r="A464" s="10" t="s">
        <v>1714</v>
      </c>
      <c r="B464" s="12" t="s">
        <v>4</v>
      </c>
      <c r="C464" s="5" t="s">
        <v>1739</v>
      </c>
    </row>
    <row r="465" spans="1:3" ht="17" x14ac:dyDescent="0.2">
      <c r="A465" s="10" t="s">
        <v>1714</v>
      </c>
      <c r="B465" s="12" t="s">
        <v>1576</v>
      </c>
      <c r="C465" s="5" t="s">
        <v>1740</v>
      </c>
    </row>
    <row r="466" spans="1:3" ht="51" x14ac:dyDescent="0.2">
      <c r="A466" s="10" t="s">
        <v>1714</v>
      </c>
      <c r="B466" s="12" t="s">
        <v>4</v>
      </c>
      <c r="C466" s="5" t="s">
        <v>1741</v>
      </c>
    </row>
    <row r="467" spans="1:3" ht="17" x14ac:dyDescent="0.2">
      <c r="A467" s="10" t="s">
        <v>1714</v>
      </c>
      <c r="B467" s="12" t="s">
        <v>1576</v>
      </c>
      <c r="C467" s="5" t="s">
        <v>1742</v>
      </c>
    </row>
    <row r="468" spans="1:3" ht="34" x14ac:dyDescent="0.2">
      <c r="A468" s="10" t="s">
        <v>1714</v>
      </c>
      <c r="B468" s="12" t="s">
        <v>4</v>
      </c>
      <c r="C468" s="5" t="s">
        <v>1743</v>
      </c>
    </row>
    <row r="469" spans="1:3" ht="17" x14ac:dyDescent="0.2">
      <c r="A469" s="10" t="s">
        <v>1714</v>
      </c>
      <c r="B469" s="12" t="s">
        <v>1576</v>
      </c>
      <c r="C469" s="5" t="s">
        <v>1744</v>
      </c>
    </row>
    <row r="470" spans="1:3" ht="34" x14ac:dyDescent="0.2">
      <c r="A470" s="10" t="s">
        <v>1714</v>
      </c>
      <c r="B470" s="12" t="s">
        <v>4</v>
      </c>
      <c r="C470" s="5" t="s">
        <v>1745</v>
      </c>
    </row>
    <row r="471" spans="1:3" ht="34" x14ac:dyDescent="0.2">
      <c r="A471" s="10" t="s">
        <v>1714</v>
      </c>
      <c r="B471" s="12" t="s">
        <v>1576</v>
      </c>
      <c r="C471" s="5" t="s">
        <v>1746</v>
      </c>
    </row>
    <row r="472" spans="1:3" ht="34" x14ac:dyDescent="0.2">
      <c r="A472" s="10" t="s">
        <v>1714</v>
      </c>
      <c r="B472" s="12" t="s">
        <v>4</v>
      </c>
      <c r="C472" s="5" t="s">
        <v>1747</v>
      </c>
    </row>
    <row r="473" spans="1:3" ht="17" x14ac:dyDescent="0.2">
      <c r="A473" s="10" t="s">
        <v>1714</v>
      </c>
      <c r="B473" s="12" t="s">
        <v>1576</v>
      </c>
      <c r="C473" s="5" t="s">
        <v>1748</v>
      </c>
    </row>
    <row r="474" spans="1:3" ht="17" x14ac:dyDescent="0.2">
      <c r="A474" s="10" t="s">
        <v>1714</v>
      </c>
      <c r="B474" s="12" t="s">
        <v>4</v>
      </c>
      <c r="C474" s="5" t="s">
        <v>1749</v>
      </c>
    </row>
    <row r="475" spans="1:3" ht="34" x14ac:dyDescent="0.2">
      <c r="A475" s="10" t="s">
        <v>1714</v>
      </c>
      <c r="B475" s="12" t="s">
        <v>1576</v>
      </c>
      <c r="C475" s="5" t="s">
        <v>2350</v>
      </c>
    </row>
    <row r="476" spans="1:3" ht="17" x14ac:dyDescent="0.2">
      <c r="A476" s="10" t="s">
        <v>1714</v>
      </c>
      <c r="C476" s="5" t="s">
        <v>1750</v>
      </c>
    </row>
    <row r="477" spans="1:3" ht="17" x14ac:dyDescent="0.2">
      <c r="A477" s="10" t="s">
        <v>1751</v>
      </c>
      <c r="B477" s="12" t="s">
        <v>1636</v>
      </c>
      <c r="C477" s="5" t="s">
        <v>1752</v>
      </c>
    </row>
    <row r="478" spans="1:3" ht="17" x14ac:dyDescent="0.2">
      <c r="A478" s="10" t="s">
        <v>1751</v>
      </c>
      <c r="B478" s="12" t="s">
        <v>4</v>
      </c>
      <c r="C478" s="5" t="s">
        <v>1753</v>
      </c>
    </row>
    <row r="479" spans="1:3" ht="17" x14ac:dyDescent="0.2">
      <c r="A479" s="10" t="s">
        <v>1751</v>
      </c>
      <c r="B479" s="12" t="s">
        <v>1636</v>
      </c>
      <c r="C479" s="5" t="s">
        <v>1754</v>
      </c>
    </row>
    <row r="480" spans="1:3" ht="17" x14ac:dyDescent="0.2">
      <c r="A480" s="10" t="s">
        <v>1751</v>
      </c>
      <c r="B480" s="12" t="s">
        <v>4</v>
      </c>
      <c r="C480" s="5" t="s">
        <v>1755</v>
      </c>
    </row>
    <row r="481" spans="1:3" ht="17" x14ac:dyDescent="0.2">
      <c r="A481" s="10" t="s">
        <v>1751</v>
      </c>
      <c r="B481" s="12" t="s">
        <v>1636</v>
      </c>
      <c r="C481" s="5" t="s">
        <v>1756</v>
      </c>
    </row>
    <row r="482" spans="1:3" ht="17" x14ac:dyDescent="0.2">
      <c r="A482" s="10" t="s">
        <v>1751</v>
      </c>
      <c r="B482" s="12" t="s">
        <v>4</v>
      </c>
      <c r="C482" s="5" t="s">
        <v>1757</v>
      </c>
    </row>
    <row r="483" spans="1:3" ht="17" x14ac:dyDescent="0.2">
      <c r="A483" s="10" t="s">
        <v>1751</v>
      </c>
      <c r="B483" s="12" t="s">
        <v>1636</v>
      </c>
      <c r="C483" s="5" t="s">
        <v>1758</v>
      </c>
    </row>
    <row r="484" spans="1:3" ht="17" x14ac:dyDescent="0.2">
      <c r="A484" s="10" t="s">
        <v>1751</v>
      </c>
      <c r="B484" s="12" t="s">
        <v>4</v>
      </c>
      <c r="C484" s="5" t="s">
        <v>1759</v>
      </c>
    </row>
    <row r="485" spans="1:3" ht="17" x14ac:dyDescent="0.2">
      <c r="A485" s="10" t="s">
        <v>1751</v>
      </c>
      <c r="C485" s="5" t="s">
        <v>1760</v>
      </c>
    </row>
    <row r="486" spans="1:3" ht="17" x14ac:dyDescent="0.2">
      <c r="A486" s="10" t="s">
        <v>1751</v>
      </c>
      <c r="B486" s="12" t="s">
        <v>311</v>
      </c>
      <c r="C486" s="5" t="s">
        <v>1761</v>
      </c>
    </row>
    <row r="487" spans="1:3" ht="17" x14ac:dyDescent="0.2">
      <c r="A487" s="10" t="s">
        <v>1751</v>
      </c>
      <c r="B487" s="12" t="s">
        <v>4</v>
      </c>
      <c r="C487" s="5" t="s">
        <v>1762</v>
      </c>
    </row>
    <row r="488" spans="1:3" ht="34" x14ac:dyDescent="0.2">
      <c r="A488" s="10" t="s">
        <v>1751</v>
      </c>
      <c r="B488" s="12" t="s">
        <v>1636</v>
      </c>
      <c r="C488" s="5" t="s">
        <v>1763</v>
      </c>
    </row>
    <row r="489" spans="1:3" ht="34" x14ac:dyDescent="0.2">
      <c r="A489" s="10" t="s">
        <v>1751</v>
      </c>
      <c r="B489" s="12" t="s">
        <v>4</v>
      </c>
      <c r="C489" s="5" t="s">
        <v>2389</v>
      </c>
    </row>
    <row r="490" spans="1:3" ht="17" x14ac:dyDescent="0.2">
      <c r="A490" s="10" t="s">
        <v>1751</v>
      </c>
      <c r="C490" s="5" t="s">
        <v>1764</v>
      </c>
    </row>
    <row r="491" spans="1:3" ht="17" x14ac:dyDescent="0.2">
      <c r="A491" s="10" t="s">
        <v>1751</v>
      </c>
      <c r="B491" s="12" t="s">
        <v>1636</v>
      </c>
      <c r="C491" s="5" t="s">
        <v>1765</v>
      </c>
    </row>
    <row r="492" spans="1:3" ht="17" x14ac:dyDescent="0.2">
      <c r="A492" s="10" t="s">
        <v>1751</v>
      </c>
      <c r="C492" s="5" t="s">
        <v>1766</v>
      </c>
    </row>
    <row r="493" spans="1:3" ht="17" x14ac:dyDescent="0.2">
      <c r="A493" s="10" t="s">
        <v>1751</v>
      </c>
      <c r="B493" s="12" t="s">
        <v>4</v>
      </c>
      <c r="C493" s="5" t="s">
        <v>2390</v>
      </c>
    </row>
    <row r="494" spans="1:3" ht="34" x14ac:dyDescent="0.2">
      <c r="A494" s="10" t="s">
        <v>1751</v>
      </c>
      <c r="B494" s="12" t="s">
        <v>311</v>
      </c>
      <c r="C494" s="5" t="s">
        <v>1767</v>
      </c>
    </row>
    <row r="495" spans="1:3" ht="17" x14ac:dyDescent="0.2">
      <c r="A495" s="10" t="s">
        <v>1751</v>
      </c>
      <c r="B495" s="12" t="s">
        <v>4</v>
      </c>
      <c r="C495" s="5" t="s">
        <v>1768</v>
      </c>
    </row>
    <row r="496" spans="1:3" ht="17" x14ac:dyDescent="0.2">
      <c r="A496" s="10" t="s">
        <v>1751</v>
      </c>
      <c r="C496" s="5" t="s">
        <v>1769</v>
      </c>
    </row>
    <row r="497" spans="1:3" ht="17" x14ac:dyDescent="0.2">
      <c r="A497" s="10" t="s">
        <v>1751</v>
      </c>
      <c r="B497" s="12" t="s">
        <v>4</v>
      </c>
      <c r="C497" s="5" t="s">
        <v>1770</v>
      </c>
    </row>
    <row r="498" spans="1:3" ht="17" x14ac:dyDescent="0.2">
      <c r="A498" s="10" t="s">
        <v>1751</v>
      </c>
      <c r="B498" s="12" t="s">
        <v>1636</v>
      </c>
      <c r="C498" s="5" t="s">
        <v>1771</v>
      </c>
    </row>
    <row r="499" spans="1:3" ht="17" x14ac:dyDescent="0.2">
      <c r="A499" s="10" t="s">
        <v>1751</v>
      </c>
      <c r="B499" s="12" t="s">
        <v>4</v>
      </c>
      <c r="C499" s="5" t="s">
        <v>1772</v>
      </c>
    </row>
    <row r="500" spans="1:3" ht="17" x14ac:dyDescent="0.2">
      <c r="A500" s="10" t="s">
        <v>1751</v>
      </c>
      <c r="B500" s="12" t="s">
        <v>311</v>
      </c>
      <c r="C500" s="5" t="s">
        <v>1773</v>
      </c>
    </row>
    <row r="501" spans="1:3" ht="17" x14ac:dyDescent="0.2">
      <c r="A501" s="10" t="s">
        <v>1751</v>
      </c>
      <c r="C501" s="5" t="s">
        <v>1774</v>
      </c>
    </row>
    <row r="502" spans="1:3" ht="17" x14ac:dyDescent="0.2">
      <c r="A502" s="10" t="s">
        <v>1751</v>
      </c>
      <c r="B502" s="12" t="s">
        <v>4</v>
      </c>
      <c r="C502" s="5" t="s">
        <v>1775</v>
      </c>
    </row>
    <row r="503" spans="1:3" ht="17" x14ac:dyDescent="0.2">
      <c r="A503" s="10" t="s">
        <v>1751</v>
      </c>
      <c r="C503" s="5" t="s">
        <v>1776</v>
      </c>
    </row>
    <row r="504" spans="1:3" ht="17" x14ac:dyDescent="0.2">
      <c r="A504" s="10" t="s">
        <v>1751</v>
      </c>
      <c r="B504" s="12" t="s">
        <v>4</v>
      </c>
      <c r="C504" s="5" t="s">
        <v>1777</v>
      </c>
    </row>
    <row r="505" spans="1:3" ht="17" x14ac:dyDescent="0.2">
      <c r="A505" s="10" t="s">
        <v>1751</v>
      </c>
      <c r="B505" s="12" t="s">
        <v>1636</v>
      </c>
      <c r="C505" s="5" t="s">
        <v>1778</v>
      </c>
    </row>
    <row r="506" spans="1:3" ht="17" x14ac:dyDescent="0.2">
      <c r="A506" s="10" t="s">
        <v>1751</v>
      </c>
      <c r="B506" s="12" t="s">
        <v>4</v>
      </c>
      <c r="C506" s="5" t="s">
        <v>1779</v>
      </c>
    </row>
    <row r="507" spans="1:3" ht="17" x14ac:dyDescent="0.2">
      <c r="A507" s="10" t="s">
        <v>1751</v>
      </c>
      <c r="B507" s="12" t="s">
        <v>1636</v>
      </c>
      <c r="C507" s="5" t="s">
        <v>1780</v>
      </c>
    </row>
    <row r="508" spans="1:3" ht="17" x14ac:dyDescent="0.2">
      <c r="A508" s="10" t="s">
        <v>1751</v>
      </c>
      <c r="B508" s="12" t="s">
        <v>1781</v>
      </c>
      <c r="C508" s="5" t="s">
        <v>1782</v>
      </c>
    </row>
    <row r="509" spans="1:3" ht="17" x14ac:dyDescent="0.2">
      <c r="A509" s="10" t="s">
        <v>1751</v>
      </c>
      <c r="B509" s="12" t="s">
        <v>4</v>
      </c>
      <c r="C509" s="5" t="s">
        <v>1783</v>
      </c>
    </row>
    <row r="510" spans="1:3" ht="34" x14ac:dyDescent="0.2">
      <c r="A510" s="10" t="s">
        <v>1751</v>
      </c>
      <c r="B510" s="12" t="s">
        <v>1636</v>
      </c>
      <c r="C510" s="5" t="s">
        <v>1784</v>
      </c>
    </row>
    <row r="511" spans="1:3" ht="17" x14ac:dyDescent="0.2">
      <c r="A511" s="10" t="s">
        <v>1751</v>
      </c>
      <c r="B511" s="12" t="s">
        <v>4</v>
      </c>
      <c r="C511" s="5" t="s">
        <v>1785</v>
      </c>
    </row>
    <row r="512" spans="1:3" ht="17" x14ac:dyDescent="0.2">
      <c r="A512" s="10" t="s">
        <v>1751</v>
      </c>
      <c r="B512" s="12" t="s">
        <v>1636</v>
      </c>
      <c r="C512" s="5" t="s">
        <v>1786</v>
      </c>
    </row>
    <row r="513" spans="1:3" ht="17" x14ac:dyDescent="0.2">
      <c r="A513" s="10" t="s">
        <v>1751</v>
      </c>
      <c r="B513" s="12" t="s">
        <v>1781</v>
      </c>
      <c r="C513" s="5" t="s">
        <v>1787</v>
      </c>
    </row>
    <row r="514" spans="1:3" ht="17" x14ac:dyDescent="0.2">
      <c r="A514" s="10" t="s">
        <v>1751</v>
      </c>
      <c r="B514" s="12" t="s">
        <v>1636</v>
      </c>
      <c r="C514" s="5" t="s">
        <v>2391</v>
      </c>
    </row>
    <row r="515" spans="1:3" ht="34" x14ac:dyDescent="0.2">
      <c r="A515" s="10" t="s">
        <v>1751</v>
      </c>
      <c r="B515" s="12" t="s">
        <v>4</v>
      </c>
      <c r="C515" s="5" t="s">
        <v>2392</v>
      </c>
    </row>
    <row r="516" spans="1:3" ht="17" x14ac:dyDescent="0.2">
      <c r="A516" s="10" t="s">
        <v>1751</v>
      </c>
      <c r="B516" s="12" t="s">
        <v>311</v>
      </c>
      <c r="C516" s="5" t="s">
        <v>1788</v>
      </c>
    </row>
    <row r="517" spans="1:3" ht="17" x14ac:dyDescent="0.2">
      <c r="A517" s="10" t="s">
        <v>1751</v>
      </c>
      <c r="C517" s="5" t="s">
        <v>1789</v>
      </c>
    </row>
    <row r="518" spans="1:3" ht="17" x14ac:dyDescent="0.2">
      <c r="A518" s="10" t="s">
        <v>1751</v>
      </c>
      <c r="B518" s="12" t="s">
        <v>1781</v>
      </c>
      <c r="C518" s="5" t="s">
        <v>1790</v>
      </c>
    </row>
    <row r="519" spans="1:3" ht="17" x14ac:dyDescent="0.2">
      <c r="A519" s="10" t="s">
        <v>1751</v>
      </c>
      <c r="C519" s="5" t="s">
        <v>1791</v>
      </c>
    </row>
    <row r="520" spans="1:3" ht="17" x14ac:dyDescent="0.2">
      <c r="A520" s="10" t="s">
        <v>1751</v>
      </c>
      <c r="B520" s="12" t="s">
        <v>1636</v>
      </c>
      <c r="C520" s="5" t="s">
        <v>2393</v>
      </c>
    </row>
    <row r="521" spans="1:3" ht="17" x14ac:dyDescent="0.2">
      <c r="A521" s="10" t="s">
        <v>1751</v>
      </c>
      <c r="C521" s="5" t="s">
        <v>1792</v>
      </c>
    </row>
    <row r="522" spans="1:3" ht="17" x14ac:dyDescent="0.2">
      <c r="A522" s="10" t="s">
        <v>1751</v>
      </c>
      <c r="C522" s="5" t="s">
        <v>1793</v>
      </c>
    </row>
    <row r="523" spans="1:3" ht="17" x14ac:dyDescent="0.2">
      <c r="A523" s="10" t="s">
        <v>1751</v>
      </c>
      <c r="B523" s="12" t="s">
        <v>4</v>
      </c>
      <c r="C523" s="5" t="s">
        <v>1794</v>
      </c>
    </row>
    <row r="524" spans="1:3" ht="17" x14ac:dyDescent="0.2">
      <c r="A524" s="10" t="s">
        <v>1751</v>
      </c>
      <c r="B524" s="12" t="s">
        <v>1636</v>
      </c>
      <c r="C524" s="5" t="s">
        <v>1795</v>
      </c>
    </row>
    <row r="525" spans="1:3" ht="17" x14ac:dyDescent="0.2">
      <c r="A525" s="10" t="s">
        <v>1751</v>
      </c>
      <c r="B525" s="12" t="s">
        <v>4</v>
      </c>
      <c r="C525" s="5" t="s">
        <v>2394</v>
      </c>
    </row>
    <row r="526" spans="1:3" ht="17" x14ac:dyDescent="0.2">
      <c r="A526" s="10" t="s">
        <v>1751</v>
      </c>
      <c r="B526" s="12" t="s">
        <v>1636</v>
      </c>
      <c r="C526" s="5" t="s">
        <v>1796</v>
      </c>
    </row>
    <row r="527" spans="1:3" ht="17" x14ac:dyDescent="0.2">
      <c r="A527" s="10" t="s">
        <v>1751</v>
      </c>
      <c r="B527" s="12" t="s">
        <v>4</v>
      </c>
      <c r="C527" s="5" t="s">
        <v>2395</v>
      </c>
    </row>
    <row r="528" spans="1:3" ht="17" x14ac:dyDescent="0.2">
      <c r="A528" s="10" t="s">
        <v>1751</v>
      </c>
      <c r="B528" s="12" t="s">
        <v>311</v>
      </c>
      <c r="C528" s="5" t="s">
        <v>1797</v>
      </c>
    </row>
    <row r="529" spans="1:3" ht="17" x14ac:dyDescent="0.2">
      <c r="A529" s="10" t="s">
        <v>1751</v>
      </c>
      <c r="C529" s="5" t="s">
        <v>1798</v>
      </c>
    </row>
    <row r="530" spans="1:3" ht="17" x14ac:dyDescent="0.2">
      <c r="A530" s="10" t="s">
        <v>1751</v>
      </c>
      <c r="B530" s="12" t="s">
        <v>1781</v>
      </c>
      <c r="C530" s="5" t="s">
        <v>1799</v>
      </c>
    </row>
    <row r="531" spans="1:3" ht="17" x14ac:dyDescent="0.2">
      <c r="A531" s="10" t="s">
        <v>1751</v>
      </c>
      <c r="B531" s="12" t="s">
        <v>4</v>
      </c>
      <c r="C531" s="5" t="s">
        <v>1642</v>
      </c>
    </row>
    <row r="532" spans="1:3" ht="17" x14ac:dyDescent="0.2">
      <c r="A532" s="10" t="s">
        <v>1751</v>
      </c>
      <c r="B532" s="12" t="s">
        <v>1781</v>
      </c>
      <c r="C532" s="5" t="s">
        <v>1800</v>
      </c>
    </row>
    <row r="533" spans="1:3" ht="17" x14ac:dyDescent="0.2">
      <c r="A533" s="10" t="s">
        <v>1751</v>
      </c>
      <c r="B533" s="12" t="s">
        <v>4</v>
      </c>
      <c r="C533" s="5" t="s">
        <v>680</v>
      </c>
    </row>
    <row r="534" spans="1:3" ht="17" x14ac:dyDescent="0.2">
      <c r="A534" s="10" t="s">
        <v>1751</v>
      </c>
      <c r="C534" s="5" t="s">
        <v>1801</v>
      </c>
    </row>
    <row r="535" spans="1:3" ht="17" x14ac:dyDescent="0.2">
      <c r="A535" s="10" t="s">
        <v>1751</v>
      </c>
      <c r="B535" s="12" t="s">
        <v>1636</v>
      </c>
      <c r="C535" s="5" t="s">
        <v>1802</v>
      </c>
    </row>
    <row r="536" spans="1:3" ht="17" x14ac:dyDescent="0.2">
      <c r="A536" s="10" t="s">
        <v>1751</v>
      </c>
      <c r="B536" s="12" t="s">
        <v>4</v>
      </c>
      <c r="C536" s="5" t="s">
        <v>1803</v>
      </c>
    </row>
    <row r="537" spans="1:3" ht="17" x14ac:dyDescent="0.2">
      <c r="A537" s="10" t="s">
        <v>1751</v>
      </c>
      <c r="B537" s="12" t="s">
        <v>311</v>
      </c>
      <c r="C537" s="5" t="s">
        <v>1804</v>
      </c>
    </row>
    <row r="538" spans="1:3" ht="17" x14ac:dyDescent="0.2">
      <c r="A538" s="10" t="s">
        <v>1751</v>
      </c>
      <c r="B538" s="12" t="s">
        <v>1636</v>
      </c>
      <c r="C538" s="5" t="s">
        <v>1805</v>
      </c>
    </row>
    <row r="539" spans="1:3" ht="17" x14ac:dyDescent="0.2">
      <c r="A539" s="10" t="s">
        <v>1751</v>
      </c>
      <c r="B539" s="12" t="s">
        <v>311</v>
      </c>
      <c r="C539" s="5" t="s">
        <v>1806</v>
      </c>
    </row>
    <row r="540" spans="1:3" ht="17" x14ac:dyDescent="0.2">
      <c r="A540" s="10" t="s">
        <v>1751</v>
      </c>
      <c r="B540" s="12" t="s">
        <v>1636</v>
      </c>
      <c r="C540" s="5" t="s">
        <v>1807</v>
      </c>
    </row>
    <row r="541" spans="1:3" ht="17" x14ac:dyDescent="0.2">
      <c r="A541" s="10" t="s">
        <v>1751</v>
      </c>
      <c r="B541" s="12" t="s">
        <v>311</v>
      </c>
      <c r="C541" s="5" t="s">
        <v>1808</v>
      </c>
    </row>
    <row r="542" spans="1:3" ht="17" x14ac:dyDescent="0.2">
      <c r="A542" s="10" t="s">
        <v>1751</v>
      </c>
      <c r="B542" s="12" t="s">
        <v>1636</v>
      </c>
      <c r="C542" s="5" t="s">
        <v>1809</v>
      </c>
    </row>
    <row r="543" spans="1:3" ht="17" x14ac:dyDescent="0.2">
      <c r="A543" s="10" t="s">
        <v>1751</v>
      </c>
      <c r="C543" s="5" t="s">
        <v>1810</v>
      </c>
    </row>
    <row r="544" spans="1:3" ht="34" x14ac:dyDescent="0.2">
      <c r="A544" s="10" t="s">
        <v>1751</v>
      </c>
      <c r="B544" s="12" t="s">
        <v>4</v>
      </c>
      <c r="C544" s="5" t="s">
        <v>2396</v>
      </c>
    </row>
    <row r="545" spans="1:3" ht="17" x14ac:dyDescent="0.2">
      <c r="A545" s="10" t="s">
        <v>1751</v>
      </c>
      <c r="C545" s="5" t="s">
        <v>1811</v>
      </c>
    </row>
    <row r="546" spans="1:3" ht="17" x14ac:dyDescent="0.2">
      <c r="A546" s="10" t="s">
        <v>1751</v>
      </c>
      <c r="B546" s="12" t="s">
        <v>4</v>
      </c>
      <c r="C546" s="5" t="s">
        <v>2397</v>
      </c>
    </row>
    <row r="547" spans="1:3" ht="17" x14ac:dyDescent="0.2">
      <c r="A547" s="10" t="s">
        <v>1751</v>
      </c>
      <c r="B547" s="12" t="s">
        <v>311</v>
      </c>
      <c r="C547" s="5" t="s">
        <v>1812</v>
      </c>
    </row>
    <row r="548" spans="1:3" ht="17" x14ac:dyDescent="0.2">
      <c r="A548" s="10" t="s">
        <v>1751</v>
      </c>
      <c r="C548" s="5" t="s">
        <v>1813</v>
      </c>
    </row>
    <row r="549" spans="1:3" ht="17" x14ac:dyDescent="0.2">
      <c r="A549" s="10" t="s">
        <v>1751</v>
      </c>
      <c r="B549" s="12" t="s">
        <v>1781</v>
      </c>
      <c r="C549" s="5" t="s">
        <v>1814</v>
      </c>
    </row>
    <row r="550" spans="1:3" ht="17" x14ac:dyDescent="0.2">
      <c r="A550" s="10" t="s">
        <v>1751</v>
      </c>
      <c r="B550" s="12" t="s">
        <v>4</v>
      </c>
      <c r="C550" s="5" t="s">
        <v>1815</v>
      </c>
    </row>
    <row r="551" spans="1:3" ht="17" x14ac:dyDescent="0.2">
      <c r="A551" s="10" t="s">
        <v>1751</v>
      </c>
      <c r="C551" s="5" t="s">
        <v>1816</v>
      </c>
    </row>
    <row r="552" spans="1:3" ht="17" x14ac:dyDescent="0.2">
      <c r="A552" s="10" t="s">
        <v>1751</v>
      </c>
      <c r="B552" s="12" t="s">
        <v>1636</v>
      </c>
      <c r="C552" s="5" t="s">
        <v>2398</v>
      </c>
    </row>
    <row r="553" spans="1:3" ht="17" x14ac:dyDescent="0.2">
      <c r="A553" s="10" t="s">
        <v>1751</v>
      </c>
      <c r="B553" s="12" t="s">
        <v>4</v>
      </c>
      <c r="C553" s="5" t="s">
        <v>1817</v>
      </c>
    </row>
    <row r="554" spans="1:3" ht="17" x14ac:dyDescent="0.2">
      <c r="A554" s="10" t="s">
        <v>1751</v>
      </c>
      <c r="B554" s="12" t="s">
        <v>1636</v>
      </c>
      <c r="C554" s="5" t="s">
        <v>1818</v>
      </c>
    </row>
    <row r="555" spans="1:3" ht="17" x14ac:dyDescent="0.2">
      <c r="A555" s="10" t="s">
        <v>1751</v>
      </c>
      <c r="B555" s="12" t="s">
        <v>4</v>
      </c>
      <c r="C555" s="5" t="s">
        <v>1819</v>
      </c>
    </row>
    <row r="556" spans="1:3" ht="17" x14ac:dyDescent="0.2">
      <c r="A556" s="10" t="s">
        <v>1751</v>
      </c>
      <c r="C556" s="5" t="s">
        <v>2399</v>
      </c>
    </row>
    <row r="557" spans="1:3" ht="34" x14ac:dyDescent="0.2">
      <c r="A557" s="10" t="s">
        <v>1751</v>
      </c>
      <c r="B557" s="12" t="s">
        <v>4</v>
      </c>
      <c r="C557" s="5" t="s">
        <v>2400</v>
      </c>
    </row>
    <row r="558" spans="1:3" ht="17" x14ac:dyDescent="0.2">
      <c r="A558" s="10" t="s">
        <v>1751</v>
      </c>
      <c r="B558" s="12" t="s">
        <v>1636</v>
      </c>
      <c r="C558" s="5" t="s">
        <v>1820</v>
      </c>
    </row>
    <row r="559" spans="1:3" ht="17" x14ac:dyDescent="0.2">
      <c r="A559" s="10" t="s">
        <v>1751</v>
      </c>
      <c r="B559" s="12" t="s">
        <v>4</v>
      </c>
      <c r="C559" s="5" t="s">
        <v>2401</v>
      </c>
    </row>
    <row r="560" spans="1:3" ht="17" x14ac:dyDescent="0.2">
      <c r="A560" s="10" t="s">
        <v>1751</v>
      </c>
      <c r="B560" s="12" t="s">
        <v>1636</v>
      </c>
      <c r="C560" s="5" t="s">
        <v>1821</v>
      </c>
    </row>
    <row r="561" spans="1:3" ht="17" x14ac:dyDescent="0.2">
      <c r="A561" s="10" t="s">
        <v>1751</v>
      </c>
      <c r="B561" s="12" t="s">
        <v>4</v>
      </c>
      <c r="C561" s="5" t="s">
        <v>1822</v>
      </c>
    </row>
    <row r="562" spans="1:3" ht="17" x14ac:dyDescent="0.2">
      <c r="A562" s="10" t="s">
        <v>1751</v>
      </c>
      <c r="B562" s="12" t="s">
        <v>1636</v>
      </c>
      <c r="C562" s="5" t="s">
        <v>1823</v>
      </c>
    </row>
    <row r="563" spans="1:3" ht="17" x14ac:dyDescent="0.2">
      <c r="A563" s="10" t="s">
        <v>1751</v>
      </c>
      <c r="B563" s="12" t="s">
        <v>4</v>
      </c>
      <c r="C563" s="5" t="s">
        <v>2402</v>
      </c>
    </row>
    <row r="564" spans="1:3" ht="17" x14ac:dyDescent="0.2">
      <c r="A564" s="10" t="s">
        <v>1751</v>
      </c>
      <c r="B564" s="12" t="s">
        <v>311</v>
      </c>
      <c r="C564" s="5" t="s">
        <v>1824</v>
      </c>
    </row>
    <row r="565" spans="1:3" ht="17" x14ac:dyDescent="0.2">
      <c r="A565" s="10" t="s">
        <v>1751</v>
      </c>
      <c r="C565" s="5" t="s">
        <v>1825</v>
      </c>
    </row>
    <row r="566" spans="1:3" ht="17" x14ac:dyDescent="0.2">
      <c r="A566" s="10" t="s">
        <v>1751</v>
      </c>
      <c r="B566" s="12" t="s">
        <v>1781</v>
      </c>
      <c r="C566" s="5" t="s">
        <v>1826</v>
      </c>
    </row>
    <row r="567" spans="1:3" ht="17" x14ac:dyDescent="0.2">
      <c r="A567" s="10" t="s">
        <v>1751</v>
      </c>
      <c r="C567" s="5" t="s">
        <v>1827</v>
      </c>
    </row>
    <row r="568" spans="1:3" ht="17" x14ac:dyDescent="0.2">
      <c r="A568" s="10" t="s">
        <v>1751</v>
      </c>
      <c r="B568" s="12" t="s">
        <v>4</v>
      </c>
      <c r="C568" s="5" t="s">
        <v>2403</v>
      </c>
    </row>
    <row r="569" spans="1:3" ht="17" x14ac:dyDescent="0.2">
      <c r="A569" s="10" t="s">
        <v>1751</v>
      </c>
      <c r="B569" s="12" t="s">
        <v>1636</v>
      </c>
      <c r="C569" s="5" t="s">
        <v>1828</v>
      </c>
    </row>
    <row r="570" spans="1:3" ht="17" x14ac:dyDescent="0.2">
      <c r="A570" s="10" t="s">
        <v>1751</v>
      </c>
      <c r="B570" s="12" t="s">
        <v>4</v>
      </c>
      <c r="C570" s="5" t="s">
        <v>2404</v>
      </c>
    </row>
    <row r="571" spans="1:3" ht="17" x14ac:dyDescent="0.2">
      <c r="A571" s="10" t="s">
        <v>1751</v>
      </c>
      <c r="B571" s="12" t="s">
        <v>1636</v>
      </c>
      <c r="C571" s="5" t="s">
        <v>1829</v>
      </c>
    </row>
    <row r="572" spans="1:3" ht="17" x14ac:dyDescent="0.2">
      <c r="A572" s="10" t="s">
        <v>1830</v>
      </c>
      <c r="C572" s="5" t="s">
        <v>1831</v>
      </c>
    </row>
    <row r="573" spans="1:3" ht="17" x14ac:dyDescent="0.2">
      <c r="A573" s="10" t="s">
        <v>1830</v>
      </c>
      <c r="B573" s="12" t="s">
        <v>4</v>
      </c>
      <c r="C573" s="5" t="s">
        <v>1832</v>
      </c>
    </row>
    <row r="574" spans="1:3" ht="17" x14ac:dyDescent="0.2">
      <c r="A574" s="10" t="s">
        <v>1830</v>
      </c>
      <c r="C574" s="5" t="s">
        <v>1833</v>
      </c>
    </row>
    <row r="575" spans="1:3" ht="17" x14ac:dyDescent="0.2">
      <c r="A575" s="10" t="s">
        <v>1830</v>
      </c>
      <c r="B575" s="12" t="s">
        <v>1834</v>
      </c>
      <c r="C575" s="5" t="s">
        <v>2351</v>
      </c>
    </row>
    <row r="576" spans="1:3" ht="17" x14ac:dyDescent="0.2">
      <c r="A576" s="10" t="s">
        <v>1830</v>
      </c>
      <c r="B576" s="12" t="s">
        <v>1636</v>
      </c>
      <c r="C576" s="5" t="s">
        <v>1835</v>
      </c>
    </row>
    <row r="577" spans="1:3" ht="17" x14ac:dyDescent="0.2">
      <c r="A577" s="10" t="s">
        <v>1830</v>
      </c>
      <c r="B577" s="12" t="s">
        <v>1834</v>
      </c>
      <c r="C577" s="5" t="s">
        <v>2352</v>
      </c>
    </row>
    <row r="578" spans="1:3" ht="17" x14ac:dyDescent="0.2">
      <c r="A578" s="10" t="s">
        <v>1830</v>
      </c>
      <c r="C578" s="5" t="s">
        <v>1836</v>
      </c>
    </row>
    <row r="579" spans="1:3" ht="17" x14ac:dyDescent="0.2">
      <c r="A579" s="10" t="s">
        <v>1830</v>
      </c>
      <c r="B579" s="12" t="s">
        <v>4</v>
      </c>
      <c r="C579" s="5" t="s">
        <v>1837</v>
      </c>
    </row>
    <row r="580" spans="1:3" ht="17" x14ac:dyDescent="0.2">
      <c r="A580" s="10" t="s">
        <v>1830</v>
      </c>
      <c r="B580" s="12" t="s">
        <v>1636</v>
      </c>
      <c r="C580" s="5" t="s">
        <v>1838</v>
      </c>
    </row>
    <row r="581" spans="1:3" ht="17" x14ac:dyDescent="0.2">
      <c r="A581" s="10" t="s">
        <v>1830</v>
      </c>
      <c r="C581" s="5" t="s">
        <v>1839</v>
      </c>
    </row>
    <row r="582" spans="1:3" ht="17" x14ac:dyDescent="0.2">
      <c r="A582" s="10" t="s">
        <v>1830</v>
      </c>
      <c r="B582" s="12" t="s">
        <v>2186</v>
      </c>
      <c r="C582" s="5" t="s">
        <v>1840</v>
      </c>
    </row>
    <row r="583" spans="1:3" ht="17" x14ac:dyDescent="0.2">
      <c r="A583" s="10" t="s">
        <v>1830</v>
      </c>
      <c r="B583" s="12" t="s">
        <v>1429</v>
      </c>
      <c r="C583" s="5" t="s">
        <v>1841</v>
      </c>
    </row>
    <row r="584" spans="1:3" ht="34" x14ac:dyDescent="0.2">
      <c r="A584" s="10" t="s">
        <v>1830</v>
      </c>
      <c r="B584" s="12" t="s">
        <v>1842</v>
      </c>
      <c r="C584" s="5" t="s">
        <v>1843</v>
      </c>
    </row>
    <row r="585" spans="1:3" ht="17" x14ac:dyDescent="0.2">
      <c r="A585" s="10" t="s">
        <v>1830</v>
      </c>
      <c r="B585" s="12" t="s">
        <v>1844</v>
      </c>
      <c r="C585" s="5" t="s">
        <v>1845</v>
      </c>
    </row>
    <row r="586" spans="1:3" ht="17" x14ac:dyDescent="0.2">
      <c r="A586" s="10" t="s">
        <v>1830</v>
      </c>
      <c r="B586" s="12" t="s">
        <v>1842</v>
      </c>
      <c r="C586" s="5" t="s">
        <v>1846</v>
      </c>
    </row>
    <row r="587" spans="1:3" ht="17" x14ac:dyDescent="0.2">
      <c r="A587" s="10" t="s">
        <v>1830</v>
      </c>
      <c r="B587" s="12" t="s">
        <v>1429</v>
      </c>
      <c r="C587" s="5" t="s">
        <v>1847</v>
      </c>
    </row>
    <row r="588" spans="1:3" ht="17" x14ac:dyDescent="0.2">
      <c r="A588" s="10" t="s">
        <v>1830</v>
      </c>
      <c r="B588" s="12" t="s">
        <v>1842</v>
      </c>
      <c r="C588" s="5" t="s">
        <v>1848</v>
      </c>
    </row>
    <row r="589" spans="1:3" ht="17" x14ac:dyDescent="0.2">
      <c r="A589" s="10" t="s">
        <v>1830</v>
      </c>
      <c r="B589" s="12" t="s">
        <v>4</v>
      </c>
      <c r="C589" s="5" t="s">
        <v>1849</v>
      </c>
    </row>
    <row r="590" spans="1:3" ht="17" x14ac:dyDescent="0.2">
      <c r="A590" s="10" t="s">
        <v>1830</v>
      </c>
      <c r="B590" s="12" t="s">
        <v>1842</v>
      </c>
      <c r="C590" s="5" t="s">
        <v>1850</v>
      </c>
    </row>
    <row r="591" spans="1:3" ht="17" x14ac:dyDescent="0.2">
      <c r="A591" s="10" t="s">
        <v>1830</v>
      </c>
      <c r="B591" s="12" t="s">
        <v>1429</v>
      </c>
      <c r="C591" s="5" t="s">
        <v>1224</v>
      </c>
    </row>
    <row r="592" spans="1:3" ht="17" x14ac:dyDescent="0.2">
      <c r="A592" s="10" t="s">
        <v>1830</v>
      </c>
      <c r="B592" s="12" t="s">
        <v>4</v>
      </c>
      <c r="C592" s="5" t="s">
        <v>1753</v>
      </c>
    </row>
    <row r="593" spans="1:3" ht="17" x14ac:dyDescent="0.2">
      <c r="A593" s="10" t="s">
        <v>1830</v>
      </c>
      <c r="B593" s="12" t="s">
        <v>2186</v>
      </c>
      <c r="C593" s="5" t="s">
        <v>1851</v>
      </c>
    </row>
    <row r="594" spans="1:3" ht="17" x14ac:dyDescent="0.2">
      <c r="A594" s="10" t="s">
        <v>1830</v>
      </c>
      <c r="B594" s="12" t="s">
        <v>4</v>
      </c>
      <c r="C594" s="5" t="s">
        <v>1852</v>
      </c>
    </row>
    <row r="595" spans="1:3" ht="17" x14ac:dyDescent="0.2">
      <c r="A595" s="10" t="s">
        <v>1830</v>
      </c>
      <c r="B595" s="12" t="s">
        <v>1636</v>
      </c>
      <c r="C595" s="5" t="s">
        <v>1853</v>
      </c>
    </row>
    <row r="596" spans="1:3" ht="17" x14ac:dyDescent="0.2">
      <c r="A596" s="10" t="s">
        <v>1830</v>
      </c>
      <c r="B596" s="12" t="s">
        <v>4</v>
      </c>
      <c r="C596" s="5" t="s">
        <v>1854</v>
      </c>
    </row>
    <row r="597" spans="1:3" ht="17" x14ac:dyDescent="0.2">
      <c r="A597" s="10" t="s">
        <v>1830</v>
      </c>
      <c r="B597" s="12" t="s">
        <v>1636</v>
      </c>
      <c r="C597" s="5" t="s">
        <v>1855</v>
      </c>
    </row>
    <row r="598" spans="1:3" ht="17" x14ac:dyDescent="0.2">
      <c r="A598" s="10" t="s">
        <v>1830</v>
      </c>
      <c r="B598" s="12" t="s">
        <v>4</v>
      </c>
      <c r="C598" s="5" t="s">
        <v>1856</v>
      </c>
    </row>
    <row r="599" spans="1:3" ht="17" x14ac:dyDescent="0.2">
      <c r="A599" s="10" t="s">
        <v>1830</v>
      </c>
      <c r="B599" s="12" t="s">
        <v>1636</v>
      </c>
      <c r="C599" s="5" t="s">
        <v>1857</v>
      </c>
    </row>
    <row r="600" spans="1:3" ht="17" x14ac:dyDescent="0.2">
      <c r="A600" s="10" t="s">
        <v>1830</v>
      </c>
      <c r="B600" s="12" t="s">
        <v>4</v>
      </c>
      <c r="C600" s="5" t="s">
        <v>1858</v>
      </c>
    </row>
    <row r="601" spans="1:3" ht="17" x14ac:dyDescent="0.2">
      <c r="A601" s="10" t="s">
        <v>1830</v>
      </c>
      <c r="C601" s="5" t="s">
        <v>1859</v>
      </c>
    </row>
    <row r="602" spans="1:3" ht="17" x14ac:dyDescent="0.2">
      <c r="A602" s="10" t="s">
        <v>1830</v>
      </c>
      <c r="B602" s="12" t="s">
        <v>4</v>
      </c>
      <c r="C602" s="5" t="s">
        <v>1140</v>
      </c>
    </row>
    <row r="603" spans="1:3" ht="17" x14ac:dyDescent="0.2">
      <c r="A603" s="10" t="s">
        <v>1830</v>
      </c>
      <c r="B603" s="12" t="s">
        <v>1860</v>
      </c>
      <c r="C603" s="5" t="s">
        <v>1861</v>
      </c>
    </row>
    <row r="604" spans="1:3" ht="17" x14ac:dyDescent="0.2">
      <c r="A604" s="10" t="s">
        <v>1830</v>
      </c>
      <c r="B604" s="12" t="s">
        <v>1862</v>
      </c>
      <c r="C604" s="5" t="s">
        <v>1863</v>
      </c>
    </row>
    <row r="605" spans="1:3" ht="17" x14ac:dyDescent="0.2">
      <c r="A605" s="10" t="s">
        <v>1830</v>
      </c>
      <c r="B605" s="12" t="s">
        <v>4</v>
      </c>
      <c r="C605" s="5" t="s">
        <v>1864</v>
      </c>
    </row>
    <row r="606" spans="1:3" ht="17" x14ac:dyDescent="0.2">
      <c r="A606" s="10" t="s">
        <v>1830</v>
      </c>
      <c r="B606" s="12" t="s">
        <v>1865</v>
      </c>
      <c r="C606" s="5" t="s">
        <v>1866</v>
      </c>
    </row>
    <row r="607" spans="1:3" ht="17" x14ac:dyDescent="0.2">
      <c r="A607" s="10" t="s">
        <v>1830</v>
      </c>
      <c r="B607" s="12" t="s">
        <v>1844</v>
      </c>
      <c r="C607" s="5" t="s">
        <v>1867</v>
      </c>
    </row>
    <row r="608" spans="1:3" ht="17" x14ac:dyDescent="0.2">
      <c r="A608" s="10" t="s">
        <v>1830</v>
      </c>
      <c r="B608" s="12" t="s">
        <v>1868</v>
      </c>
      <c r="C608" s="5" t="s">
        <v>1869</v>
      </c>
    </row>
    <row r="609" spans="1:3" ht="17" x14ac:dyDescent="0.2">
      <c r="A609" s="10" t="s">
        <v>1830</v>
      </c>
      <c r="B609" s="12" t="s">
        <v>1844</v>
      </c>
      <c r="C609" s="5" t="s">
        <v>1343</v>
      </c>
    </row>
    <row r="610" spans="1:3" ht="17" x14ac:dyDescent="0.2">
      <c r="A610" s="10" t="s">
        <v>1830</v>
      </c>
      <c r="B610" s="12" t="s">
        <v>1868</v>
      </c>
      <c r="C610" s="5" t="s">
        <v>1870</v>
      </c>
    </row>
    <row r="611" spans="1:3" ht="17" x14ac:dyDescent="0.2">
      <c r="A611" s="10" t="s">
        <v>1830</v>
      </c>
      <c r="B611" s="12" t="s">
        <v>1844</v>
      </c>
      <c r="C611" s="5" t="s">
        <v>1871</v>
      </c>
    </row>
    <row r="612" spans="1:3" ht="17" x14ac:dyDescent="0.2">
      <c r="A612" s="10" t="s">
        <v>1830</v>
      </c>
      <c r="B612" s="12" t="s">
        <v>1872</v>
      </c>
      <c r="C612" s="5" t="s">
        <v>1873</v>
      </c>
    </row>
    <row r="613" spans="1:3" ht="17" x14ac:dyDescent="0.2">
      <c r="A613" s="10" t="s">
        <v>1830</v>
      </c>
      <c r="B613" s="12" t="s">
        <v>1622</v>
      </c>
      <c r="C613" s="5" t="s">
        <v>1874</v>
      </c>
    </row>
    <row r="614" spans="1:3" ht="17" x14ac:dyDescent="0.2">
      <c r="A614" s="10" t="s">
        <v>1830</v>
      </c>
      <c r="B614" s="12" t="s">
        <v>1875</v>
      </c>
      <c r="C614" s="5" t="s">
        <v>1876</v>
      </c>
    </row>
    <row r="615" spans="1:3" ht="17" x14ac:dyDescent="0.2">
      <c r="A615" s="10" t="s">
        <v>1830</v>
      </c>
      <c r="B615" s="12" t="s">
        <v>4</v>
      </c>
      <c r="C615" s="5" t="s">
        <v>1753</v>
      </c>
    </row>
    <row r="616" spans="1:3" ht="17" x14ac:dyDescent="0.2">
      <c r="A616" s="10" t="s">
        <v>1830</v>
      </c>
      <c r="B616" s="12" t="s">
        <v>1877</v>
      </c>
      <c r="C616" s="5" t="s">
        <v>860</v>
      </c>
    </row>
    <row r="617" spans="1:3" ht="17" x14ac:dyDescent="0.2">
      <c r="A617" s="10" t="s">
        <v>1830</v>
      </c>
      <c r="B617" s="12" t="s">
        <v>1868</v>
      </c>
      <c r="C617" s="5" t="s">
        <v>1878</v>
      </c>
    </row>
    <row r="618" spans="1:3" ht="17" x14ac:dyDescent="0.2">
      <c r="A618" s="10" t="s">
        <v>1830</v>
      </c>
      <c r="B618" s="12" t="s">
        <v>1636</v>
      </c>
      <c r="C618" s="6" t="s">
        <v>2353</v>
      </c>
    </row>
    <row r="619" spans="1:3" ht="17" x14ac:dyDescent="0.2">
      <c r="A619" s="10" t="s">
        <v>1830</v>
      </c>
      <c r="B619" s="12" t="s">
        <v>1842</v>
      </c>
      <c r="C619" s="5" t="s">
        <v>1879</v>
      </c>
    </row>
    <row r="620" spans="1:3" ht="17" x14ac:dyDescent="0.2">
      <c r="A620" s="10" t="s">
        <v>1830</v>
      </c>
      <c r="B620" s="12" t="s">
        <v>1880</v>
      </c>
      <c r="C620" s="5" t="s">
        <v>1881</v>
      </c>
    </row>
    <row r="621" spans="1:3" ht="17" x14ac:dyDescent="0.2">
      <c r="A621" s="10" t="s">
        <v>1830</v>
      </c>
      <c r="B621" s="12" t="s">
        <v>1636</v>
      </c>
      <c r="C621" s="6" t="s">
        <v>2354</v>
      </c>
    </row>
    <row r="622" spans="1:3" ht="17" x14ac:dyDescent="0.2">
      <c r="A622" s="10" t="s">
        <v>1830</v>
      </c>
      <c r="B622" s="12" t="s">
        <v>1429</v>
      </c>
      <c r="C622" s="5" t="s">
        <v>1882</v>
      </c>
    </row>
    <row r="623" spans="1:3" ht="17" x14ac:dyDescent="0.2">
      <c r="A623" s="10" t="s">
        <v>1830</v>
      </c>
      <c r="C623" s="5" t="s">
        <v>1883</v>
      </c>
    </row>
    <row r="624" spans="1:3" ht="17" x14ac:dyDescent="0.2">
      <c r="A624" s="10" t="s">
        <v>1830</v>
      </c>
      <c r="B624" s="12" t="s">
        <v>1842</v>
      </c>
      <c r="C624" s="5" t="s">
        <v>1884</v>
      </c>
    </row>
    <row r="625" spans="1:3" ht="17" x14ac:dyDescent="0.2">
      <c r="A625" s="10" t="s">
        <v>1830</v>
      </c>
      <c r="B625" s="12" t="s">
        <v>1885</v>
      </c>
      <c r="C625" s="5" t="s">
        <v>1886</v>
      </c>
    </row>
    <row r="626" spans="1:3" ht="17" x14ac:dyDescent="0.2">
      <c r="A626" s="10" t="s">
        <v>1830</v>
      </c>
      <c r="B626" s="12" t="s">
        <v>1842</v>
      </c>
      <c r="C626" s="5" t="s">
        <v>1887</v>
      </c>
    </row>
    <row r="627" spans="1:3" ht="17" x14ac:dyDescent="0.2">
      <c r="A627" s="10" t="s">
        <v>1830</v>
      </c>
      <c r="B627" s="12" t="s">
        <v>1636</v>
      </c>
      <c r="C627" s="6" t="s">
        <v>2355</v>
      </c>
    </row>
    <row r="628" spans="1:3" ht="17" x14ac:dyDescent="0.2">
      <c r="A628" s="10" t="s">
        <v>1830</v>
      </c>
      <c r="B628" s="12" t="s">
        <v>1888</v>
      </c>
      <c r="C628" s="5" t="s">
        <v>1889</v>
      </c>
    </row>
    <row r="629" spans="1:3" ht="17" x14ac:dyDescent="0.2">
      <c r="A629" s="10" t="s">
        <v>1830</v>
      </c>
      <c r="B629" s="12" t="s">
        <v>4</v>
      </c>
      <c r="C629" s="5" t="s">
        <v>1201</v>
      </c>
    </row>
    <row r="630" spans="1:3" ht="17" x14ac:dyDescent="0.2">
      <c r="A630" s="10" t="s">
        <v>1830</v>
      </c>
      <c r="B630" s="12" t="s">
        <v>1842</v>
      </c>
      <c r="C630" s="5" t="s">
        <v>1890</v>
      </c>
    </row>
    <row r="631" spans="1:3" ht="17" x14ac:dyDescent="0.2">
      <c r="A631" s="10" t="s">
        <v>1830</v>
      </c>
      <c r="B631" s="12" t="s">
        <v>4</v>
      </c>
      <c r="C631" s="5" t="s">
        <v>1753</v>
      </c>
    </row>
    <row r="632" spans="1:3" ht="17" x14ac:dyDescent="0.2">
      <c r="A632" s="10" t="s">
        <v>1830</v>
      </c>
      <c r="B632" s="12" t="s">
        <v>1429</v>
      </c>
      <c r="C632" s="5" t="s">
        <v>1891</v>
      </c>
    </row>
    <row r="633" spans="1:3" ht="17" x14ac:dyDescent="0.2">
      <c r="A633" s="10" t="s">
        <v>1830</v>
      </c>
      <c r="B633" s="12" t="s">
        <v>1842</v>
      </c>
      <c r="C633" s="5" t="s">
        <v>1892</v>
      </c>
    </row>
    <row r="634" spans="1:3" ht="17" x14ac:dyDescent="0.2">
      <c r="A634" s="10" t="s">
        <v>1830</v>
      </c>
      <c r="B634" s="12" t="s">
        <v>1893</v>
      </c>
      <c r="C634" s="5" t="s">
        <v>1894</v>
      </c>
    </row>
    <row r="635" spans="1:3" ht="17" x14ac:dyDescent="0.2">
      <c r="A635" s="10" t="s">
        <v>1830</v>
      </c>
      <c r="B635" s="12" t="s">
        <v>4</v>
      </c>
      <c r="C635" s="5" t="s">
        <v>1895</v>
      </c>
    </row>
    <row r="636" spans="1:3" ht="17" x14ac:dyDescent="0.2">
      <c r="A636" s="10" t="s">
        <v>1830</v>
      </c>
      <c r="B636" s="12" t="s">
        <v>1429</v>
      </c>
      <c r="C636" s="5" t="s">
        <v>1896</v>
      </c>
    </row>
    <row r="637" spans="1:3" ht="17" x14ac:dyDescent="0.2">
      <c r="A637" s="10" t="s">
        <v>1830</v>
      </c>
      <c r="B637" s="12" t="s">
        <v>1622</v>
      </c>
      <c r="C637" s="5" t="s">
        <v>1897</v>
      </c>
    </row>
    <row r="638" spans="1:3" ht="17" x14ac:dyDescent="0.2">
      <c r="A638" s="10" t="s">
        <v>1830</v>
      </c>
      <c r="B638" s="12" t="s">
        <v>1898</v>
      </c>
      <c r="C638" s="5" t="s">
        <v>1899</v>
      </c>
    </row>
    <row r="639" spans="1:3" ht="34" x14ac:dyDescent="0.2">
      <c r="A639" s="10" t="s">
        <v>1830</v>
      </c>
      <c r="B639" s="12" t="s">
        <v>1842</v>
      </c>
      <c r="C639" s="5" t="s">
        <v>1900</v>
      </c>
    </row>
    <row r="640" spans="1:3" ht="17" x14ac:dyDescent="0.2">
      <c r="A640" s="10" t="s">
        <v>1830</v>
      </c>
      <c r="B640" s="12" t="s">
        <v>1429</v>
      </c>
      <c r="C640" s="5" t="s">
        <v>1901</v>
      </c>
    </row>
    <row r="641" spans="1:3" ht="17" x14ac:dyDescent="0.2">
      <c r="A641" s="10" t="s">
        <v>1830</v>
      </c>
      <c r="B641" s="12" t="s">
        <v>1636</v>
      </c>
      <c r="C641" s="6" t="s">
        <v>2356</v>
      </c>
    </row>
    <row r="642" spans="1:3" ht="17" x14ac:dyDescent="0.2">
      <c r="A642" s="10" t="s">
        <v>1830</v>
      </c>
      <c r="B642" s="12" t="s">
        <v>4</v>
      </c>
      <c r="C642" s="5" t="s">
        <v>1902</v>
      </c>
    </row>
    <row r="643" spans="1:3" ht="17" x14ac:dyDescent="0.2">
      <c r="A643" s="10" t="s">
        <v>1830</v>
      </c>
      <c r="B643" s="12" t="s">
        <v>1636</v>
      </c>
      <c r="C643" s="6" t="s">
        <v>2357</v>
      </c>
    </row>
    <row r="644" spans="1:3" ht="17" x14ac:dyDescent="0.2">
      <c r="A644" s="10" t="s">
        <v>1830</v>
      </c>
      <c r="B644" s="12" t="s">
        <v>1885</v>
      </c>
      <c r="C644" s="5" t="s">
        <v>1903</v>
      </c>
    </row>
    <row r="645" spans="1:3" ht="17" x14ac:dyDescent="0.2">
      <c r="A645" s="10" t="s">
        <v>1830</v>
      </c>
      <c r="B645" s="12" t="s">
        <v>1893</v>
      </c>
      <c r="C645" s="5" t="s">
        <v>1904</v>
      </c>
    </row>
    <row r="646" spans="1:3" ht="17" x14ac:dyDescent="0.2">
      <c r="A646" s="10" t="s">
        <v>1830</v>
      </c>
      <c r="C646" s="5" t="s">
        <v>1905</v>
      </c>
    </row>
    <row r="647" spans="1:3" ht="17" x14ac:dyDescent="0.2">
      <c r="A647" s="10" t="s">
        <v>1830</v>
      </c>
      <c r="B647" s="12" t="s">
        <v>1622</v>
      </c>
      <c r="C647" s="5" t="s">
        <v>1906</v>
      </c>
    </row>
    <row r="648" spans="1:3" ht="17" x14ac:dyDescent="0.2">
      <c r="A648" s="10" t="s">
        <v>1907</v>
      </c>
      <c r="C648" s="5" t="s">
        <v>1908</v>
      </c>
    </row>
    <row r="649" spans="1:3" ht="17" x14ac:dyDescent="0.2">
      <c r="A649" s="10" t="s">
        <v>1907</v>
      </c>
      <c r="B649" s="12" t="s">
        <v>1842</v>
      </c>
      <c r="C649" s="5" t="s">
        <v>1909</v>
      </c>
    </row>
    <row r="650" spans="1:3" ht="17" x14ac:dyDescent="0.2">
      <c r="A650" s="10" t="s">
        <v>1907</v>
      </c>
      <c r="C650" s="5" t="s">
        <v>1910</v>
      </c>
    </row>
    <row r="651" spans="1:3" ht="17" x14ac:dyDescent="0.2">
      <c r="A651" s="10" t="s">
        <v>1907</v>
      </c>
      <c r="B651" s="12" t="s">
        <v>1636</v>
      </c>
      <c r="C651" s="5" t="s">
        <v>1911</v>
      </c>
    </row>
    <row r="652" spans="1:3" ht="17" x14ac:dyDescent="0.2">
      <c r="A652" s="10" t="s">
        <v>1907</v>
      </c>
      <c r="C652" s="5" t="s">
        <v>1912</v>
      </c>
    </row>
    <row r="653" spans="1:3" ht="17" x14ac:dyDescent="0.2">
      <c r="A653" s="10" t="s">
        <v>1907</v>
      </c>
      <c r="B653" s="12" t="s">
        <v>1636</v>
      </c>
      <c r="C653" s="5" t="s">
        <v>1913</v>
      </c>
    </row>
    <row r="654" spans="1:3" ht="17" x14ac:dyDescent="0.2">
      <c r="A654" s="10" t="s">
        <v>1907</v>
      </c>
      <c r="B654" s="12" t="s">
        <v>4</v>
      </c>
      <c r="C654" s="5" t="s">
        <v>1914</v>
      </c>
    </row>
    <row r="655" spans="1:3" ht="17" x14ac:dyDescent="0.2">
      <c r="A655" s="10" t="s">
        <v>1907</v>
      </c>
      <c r="B655" s="12" t="s">
        <v>1636</v>
      </c>
      <c r="C655" s="5" t="s">
        <v>1915</v>
      </c>
    </row>
    <row r="656" spans="1:3" ht="119" x14ac:dyDescent="0.2">
      <c r="A656" s="10" t="s">
        <v>1907</v>
      </c>
      <c r="B656" s="12" t="s">
        <v>4</v>
      </c>
      <c r="C656" s="5" t="s">
        <v>1916</v>
      </c>
    </row>
    <row r="657" spans="1:3" ht="34" x14ac:dyDescent="0.2">
      <c r="A657" s="10" t="s">
        <v>1907</v>
      </c>
      <c r="C657" s="5" t="s">
        <v>1917</v>
      </c>
    </row>
    <row r="658" spans="1:3" ht="17" x14ac:dyDescent="0.2">
      <c r="A658" s="10" t="s">
        <v>1907</v>
      </c>
      <c r="B658" s="12" t="s">
        <v>1636</v>
      </c>
      <c r="C658" s="5" t="s">
        <v>1918</v>
      </c>
    </row>
    <row r="659" spans="1:3" ht="17" x14ac:dyDescent="0.2">
      <c r="A659" s="10" t="s">
        <v>1907</v>
      </c>
      <c r="B659" s="12" t="s">
        <v>12</v>
      </c>
      <c r="C659" s="5" t="s">
        <v>1919</v>
      </c>
    </row>
    <row r="660" spans="1:3" ht="17" x14ac:dyDescent="0.2">
      <c r="A660" s="10" t="s">
        <v>1907</v>
      </c>
      <c r="B660" s="12" t="s">
        <v>1636</v>
      </c>
      <c r="C660" s="5" t="s">
        <v>1920</v>
      </c>
    </row>
    <row r="661" spans="1:3" ht="17" x14ac:dyDescent="0.2">
      <c r="A661" s="10" t="s">
        <v>1907</v>
      </c>
      <c r="C661" s="5" t="s">
        <v>1921</v>
      </c>
    </row>
    <row r="662" spans="1:3" ht="17" x14ac:dyDescent="0.2">
      <c r="A662" s="10" t="s">
        <v>1907</v>
      </c>
      <c r="B662" s="12" t="s">
        <v>12</v>
      </c>
      <c r="C662" s="5" t="s">
        <v>1922</v>
      </c>
    </row>
    <row r="663" spans="1:3" ht="17" x14ac:dyDescent="0.2">
      <c r="A663" s="10" t="s">
        <v>1907</v>
      </c>
      <c r="C663" s="5" t="s">
        <v>1923</v>
      </c>
    </row>
    <row r="664" spans="1:3" ht="68" x14ac:dyDescent="0.2">
      <c r="A664" s="10" t="s">
        <v>1907</v>
      </c>
      <c r="B664" s="12" t="s">
        <v>1636</v>
      </c>
      <c r="C664" s="5" t="s">
        <v>1924</v>
      </c>
    </row>
    <row r="665" spans="1:3" ht="17" x14ac:dyDescent="0.2">
      <c r="A665" s="10" t="s">
        <v>1907</v>
      </c>
      <c r="B665" s="12" t="s">
        <v>4</v>
      </c>
      <c r="C665" s="5" t="s">
        <v>1925</v>
      </c>
    </row>
    <row r="666" spans="1:3" ht="119" x14ac:dyDescent="0.2">
      <c r="A666" s="10" t="s">
        <v>1907</v>
      </c>
      <c r="B666" s="12" t="s">
        <v>1636</v>
      </c>
      <c r="C666" s="5" t="s">
        <v>2405</v>
      </c>
    </row>
    <row r="667" spans="1:3" ht="17" x14ac:dyDescent="0.2">
      <c r="A667" s="10" t="s">
        <v>1907</v>
      </c>
      <c r="C667" s="5" t="s">
        <v>1926</v>
      </c>
    </row>
    <row r="668" spans="1:3" ht="17" x14ac:dyDescent="0.2">
      <c r="A668" s="10" t="s">
        <v>1907</v>
      </c>
      <c r="B668" s="12" t="s">
        <v>1636</v>
      </c>
      <c r="C668" s="5" t="s">
        <v>1927</v>
      </c>
    </row>
    <row r="669" spans="1:3" ht="17" x14ac:dyDescent="0.2">
      <c r="A669" s="10" t="s">
        <v>1907</v>
      </c>
      <c r="C669" s="5" t="s">
        <v>1928</v>
      </c>
    </row>
    <row r="670" spans="1:3" ht="34" x14ac:dyDescent="0.2">
      <c r="A670" s="10" t="s">
        <v>1907</v>
      </c>
      <c r="B670" s="12" t="s">
        <v>1636</v>
      </c>
      <c r="C670" s="5" t="s">
        <v>1929</v>
      </c>
    </row>
    <row r="671" spans="1:3" ht="17" x14ac:dyDescent="0.2">
      <c r="A671" s="10" t="s">
        <v>1907</v>
      </c>
      <c r="B671" s="12" t="s">
        <v>4</v>
      </c>
      <c r="C671" s="5" t="s">
        <v>1930</v>
      </c>
    </row>
    <row r="672" spans="1:3" ht="17" x14ac:dyDescent="0.2">
      <c r="A672" s="10" t="s">
        <v>1907</v>
      </c>
      <c r="B672" s="12" t="s">
        <v>1636</v>
      </c>
      <c r="C672" s="5" t="s">
        <v>1931</v>
      </c>
    </row>
    <row r="673" spans="1:3" ht="17" x14ac:dyDescent="0.2">
      <c r="A673" s="10" t="s">
        <v>1907</v>
      </c>
      <c r="C673" s="5" t="s">
        <v>1932</v>
      </c>
    </row>
    <row r="674" spans="1:3" ht="17" x14ac:dyDescent="0.2">
      <c r="A674" s="10" t="s">
        <v>1907</v>
      </c>
      <c r="B674" s="12" t="s">
        <v>1636</v>
      </c>
      <c r="C674" s="5" t="s">
        <v>1933</v>
      </c>
    </row>
    <row r="675" spans="1:3" ht="17" x14ac:dyDescent="0.2">
      <c r="A675" s="10" t="s">
        <v>1907</v>
      </c>
      <c r="C675" s="5" t="s">
        <v>1934</v>
      </c>
    </row>
    <row r="676" spans="1:3" ht="17" x14ac:dyDescent="0.2">
      <c r="A676" s="10" t="s">
        <v>1907</v>
      </c>
      <c r="B676" s="12" t="s">
        <v>4</v>
      </c>
      <c r="C676" s="5" t="s">
        <v>1935</v>
      </c>
    </row>
    <row r="677" spans="1:3" ht="17" x14ac:dyDescent="0.2">
      <c r="A677" s="10" t="s">
        <v>1907</v>
      </c>
      <c r="C677" s="5" t="s">
        <v>1936</v>
      </c>
    </row>
    <row r="678" spans="1:3" ht="17" x14ac:dyDescent="0.2">
      <c r="A678" s="10" t="s">
        <v>1907</v>
      </c>
      <c r="B678" s="12" t="s">
        <v>4</v>
      </c>
      <c r="C678" s="5" t="s">
        <v>1400</v>
      </c>
    </row>
    <row r="679" spans="1:3" ht="17" x14ac:dyDescent="0.2">
      <c r="A679" s="10" t="s">
        <v>1907</v>
      </c>
      <c r="C679" s="5" t="s">
        <v>1937</v>
      </c>
    </row>
    <row r="680" spans="1:3" ht="17" x14ac:dyDescent="0.2">
      <c r="A680" s="10" t="s">
        <v>1907</v>
      </c>
      <c r="B680" s="12" t="s">
        <v>1938</v>
      </c>
      <c r="C680" s="5" t="s">
        <v>1939</v>
      </c>
    </row>
    <row r="681" spans="1:3" ht="17" x14ac:dyDescent="0.2">
      <c r="A681" s="10" t="s">
        <v>1907</v>
      </c>
      <c r="C681" s="5" t="s">
        <v>1940</v>
      </c>
    </row>
    <row r="682" spans="1:3" ht="34" x14ac:dyDescent="0.2">
      <c r="A682" s="10" t="s">
        <v>1907</v>
      </c>
      <c r="B682" s="12" t="s">
        <v>1385</v>
      </c>
      <c r="C682" s="5" t="s">
        <v>1941</v>
      </c>
    </row>
    <row r="683" spans="1:3" ht="51" x14ac:dyDescent="0.2">
      <c r="A683" s="10" t="s">
        <v>1907</v>
      </c>
      <c r="B683" s="12" t="s">
        <v>1387</v>
      </c>
      <c r="C683" s="5" t="s">
        <v>1942</v>
      </c>
    </row>
    <row r="684" spans="1:3" ht="51" x14ac:dyDescent="0.2">
      <c r="A684" s="10" t="s">
        <v>1943</v>
      </c>
      <c r="B684" s="12" t="s">
        <v>336</v>
      </c>
      <c r="C684" s="5" t="s">
        <v>1944</v>
      </c>
    </row>
    <row r="685" spans="1:3" ht="17" x14ac:dyDescent="0.2">
      <c r="A685" s="10" t="s">
        <v>1943</v>
      </c>
      <c r="B685" s="12" t="s">
        <v>336</v>
      </c>
      <c r="C685" s="5" t="s">
        <v>1945</v>
      </c>
    </row>
    <row r="686" spans="1:3" ht="17" x14ac:dyDescent="0.2">
      <c r="A686" s="10" t="s">
        <v>1943</v>
      </c>
      <c r="B686" s="12" t="s">
        <v>4</v>
      </c>
      <c r="C686" s="5" t="s">
        <v>1946</v>
      </c>
    </row>
    <row r="687" spans="1:3" ht="34" x14ac:dyDescent="0.2">
      <c r="A687" s="10" t="s">
        <v>1943</v>
      </c>
      <c r="B687" s="12" t="s">
        <v>336</v>
      </c>
      <c r="C687" s="5" t="s">
        <v>1947</v>
      </c>
    </row>
    <row r="688" spans="1:3" ht="17" x14ac:dyDescent="0.2">
      <c r="A688" s="10" t="s">
        <v>1943</v>
      </c>
      <c r="B688" s="12" t="s">
        <v>4</v>
      </c>
      <c r="C688" s="5" t="s">
        <v>1948</v>
      </c>
    </row>
    <row r="689" spans="1:3" ht="17" x14ac:dyDescent="0.2">
      <c r="A689" s="10" t="s">
        <v>1943</v>
      </c>
      <c r="B689" s="12" t="s">
        <v>336</v>
      </c>
      <c r="C689" s="5" t="s">
        <v>1949</v>
      </c>
    </row>
    <row r="690" spans="1:3" ht="17" x14ac:dyDescent="0.2">
      <c r="A690" s="10" t="s">
        <v>1943</v>
      </c>
      <c r="B690" s="12" t="s">
        <v>4</v>
      </c>
      <c r="C690" s="5" t="s">
        <v>1950</v>
      </c>
    </row>
    <row r="691" spans="1:3" ht="51" x14ac:dyDescent="0.2">
      <c r="A691" s="10" t="s">
        <v>1943</v>
      </c>
      <c r="B691" s="12" t="s">
        <v>336</v>
      </c>
      <c r="C691" s="5" t="s">
        <v>1951</v>
      </c>
    </row>
    <row r="692" spans="1:3" ht="17" x14ac:dyDescent="0.2">
      <c r="A692" s="10" t="s">
        <v>1943</v>
      </c>
      <c r="B692" s="12" t="s">
        <v>4</v>
      </c>
      <c r="C692" s="5" t="s">
        <v>1952</v>
      </c>
    </row>
    <row r="693" spans="1:3" ht="34" x14ac:dyDescent="0.2">
      <c r="A693" s="10" t="s">
        <v>1943</v>
      </c>
      <c r="B693" s="12" t="s">
        <v>336</v>
      </c>
      <c r="C693" s="5" t="s">
        <v>1953</v>
      </c>
    </row>
    <row r="694" spans="1:3" ht="34" x14ac:dyDescent="0.2">
      <c r="A694" s="10" t="s">
        <v>1943</v>
      </c>
      <c r="B694" s="12" t="s">
        <v>4</v>
      </c>
      <c r="C694" s="5" t="s">
        <v>1954</v>
      </c>
    </row>
    <row r="695" spans="1:3" ht="17" x14ac:dyDescent="0.2">
      <c r="A695" s="10" t="s">
        <v>1943</v>
      </c>
      <c r="B695" s="12" t="s">
        <v>336</v>
      </c>
      <c r="C695" s="5" t="s">
        <v>1955</v>
      </c>
    </row>
    <row r="696" spans="1:3" ht="17" x14ac:dyDescent="0.2">
      <c r="A696" s="10" t="s">
        <v>1943</v>
      </c>
      <c r="B696" s="12" t="s">
        <v>4</v>
      </c>
      <c r="C696" s="5" t="s">
        <v>2406</v>
      </c>
    </row>
    <row r="697" spans="1:3" ht="17" x14ac:dyDescent="0.2">
      <c r="A697" s="10" t="s">
        <v>1943</v>
      </c>
      <c r="B697" s="12" t="s">
        <v>336</v>
      </c>
      <c r="C697" s="5" t="s">
        <v>1956</v>
      </c>
    </row>
    <row r="698" spans="1:3" ht="17" x14ac:dyDescent="0.2">
      <c r="A698" s="10" t="s">
        <v>1943</v>
      </c>
      <c r="B698" s="12" t="s">
        <v>4</v>
      </c>
      <c r="C698" s="5" t="s">
        <v>2407</v>
      </c>
    </row>
    <row r="699" spans="1:3" ht="34" x14ac:dyDescent="0.2">
      <c r="A699" s="10" t="s">
        <v>1943</v>
      </c>
      <c r="B699" s="12" t="s">
        <v>336</v>
      </c>
      <c r="C699" s="5" t="s">
        <v>2408</v>
      </c>
    </row>
    <row r="700" spans="1:3" ht="17" x14ac:dyDescent="0.2">
      <c r="A700" s="10" t="s">
        <v>1943</v>
      </c>
      <c r="B700" s="12" t="s">
        <v>4</v>
      </c>
      <c r="C700" s="5" t="s">
        <v>2409</v>
      </c>
    </row>
    <row r="701" spans="1:3" ht="34" x14ac:dyDescent="0.2">
      <c r="A701" s="10" t="s">
        <v>1943</v>
      </c>
      <c r="B701" s="12" t="s">
        <v>336</v>
      </c>
      <c r="C701" s="5" t="s">
        <v>1957</v>
      </c>
    </row>
    <row r="702" spans="1:3" ht="17" x14ac:dyDescent="0.2">
      <c r="A702" s="10" t="s">
        <v>1943</v>
      </c>
      <c r="B702" s="12" t="s">
        <v>4</v>
      </c>
      <c r="C702" s="5" t="s">
        <v>391</v>
      </c>
    </row>
    <row r="703" spans="1:3" ht="17" x14ac:dyDescent="0.2">
      <c r="A703" s="10" t="s">
        <v>1943</v>
      </c>
      <c r="C703" s="5" t="s">
        <v>1958</v>
      </c>
    </row>
    <row r="704" spans="1:3" ht="17" x14ac:dyDescent="0.2">
      <c r="A704" s="10" t="s">
        <v>1943</v>
      </c>
      <c r="B704" s="12" t="s">
        <v>336</v>
      </c>
      <c r="C704" s="5" t="s">
        <v>1959</v>
      </c>
    </row>
    <row r="705" spans="1:3" ht="17" x14ac:dyDescent="0.2">
      <c r="A705" s="10" t="s">
        <v>1943</v>
      </c>
      <c r="B705" s="12" t="s">
        <v>4</v>
      </c>
      <c r="C705" s="5" t="s">
        <v>2410</v>
      </c>
    </row>
    <row r="706" spans="1:3" ht="17" x14ac:dyDescent="0.2">
      <c r="A706" s="10" t="s">
        <v>1943</v>
      </c>
      <c r="B706" s="12" t="s">
        <v>336</v>
      </c>
      <c r="C706" s="5" t="s">
        <v>1960</v>
      </c>
    </row>
    <row r="707" spans="1:3" ht="17" x14ac:dyDescent="0.2">
      <c r="A707" s="10" t="s">
        <v>1943</v>
      </c>
      <c r="B707" s="12" t="s">
        <v>4</v>
      </c>
      <c r="C707" s="5" t="s">
        <v>1961</v>
      </c>
    </row>
    <row r="708" spans="1:3" ht="34" x14ac:dyDescent="0.2">
      <c r="A708" s="10" t="s">
        <v>1943</v>
      </c>
      <c r="B708" s="12" t="s">
        <v>336</v>
      </c>
      <c r="C708" s="5" t="s">
        <v>1962</v>
      </c>
    </row>
    <row r="709" spans="1:3" ht="17" x14ac:dyDescent="0.2">
      <c r="A709" s="10" t="s">
        <v>1943</v>
      </c>
      <c r="B709" s="12" t="s">
        <v>4</v>
      </c>
      <c r="C709" s="5" t="s">
        <v>1963</v>
      </c>
    </row>
    <row r="710" spans="1:3" ht="17" x14ac:dyDescent="0.2">
      <c r="A710" s="10" t="s">
        <v>1943</v>
      </c>
      <c r="C710" s="5" t="s">
        <v>1964</v>
      </c>
    </row>
    <row r="711" spans="1:3" ht="17" x14ac:dyDescent="0.2">
      <c r="A711" s="10" t="s">
        <v>1943</v>
      </c>
      <c r="B711" s="12" t="s">
        <v>4</v>
      </c>
      <c r="C711" s="5" t="s">
        <v>2411</v>
      </c>
    </row>
    <row r="712" spans="1:3" ht="17" x14ac:dyDescent="0.2">
      <c r="A712" s="10" t="s">
        <v>1943</v>
      </c>
      <c r="B712" s="12" t="s">
        <v>336</v>
      </c>
      <c r="C712" s="5" t="s">
        <v>2412</v>
      </c>
    </row>
    <row r="713" spans="1:3" ht="17" x14ac:dyDescent="0.2">
      <c r="A713" s="10" t="s">
        <v>1943</v>
      </c>
      <c r="B713" s="12" t="s">
        <v>4</v>
      </c>
      <c r="C713" s="5" t="s">
        <v>1965</v>
      </c>
    </row>
    <row r="714" spans="1:3" ht="34" x14ac:dyDescent="0.2">
      <c r="A714" s="10" t="s">
        <v>1943</v>
      </c>
      <c r="B714" s="12" t="s">
        <v>336</v>
      </c>
      <c r="C714" s="5" t="s">
        <v>1966</v>
      </c>
    </row>
    <row r="715" spans="1:3" ht="34" x14ac:dyDescent="0.2">
      <c r="A715" s="10" t="s">
        <v>1967</v>
      </c>
      <c r="C715" s="5" t="s">
        <v>1968</v>
      </c>
    </row>
    <row r="716" spans="1:3" ht="17" x14ac:dyDescent="0.2">
      <c r="A716" s="10" t="s">
        <v>1967</v>
      </c>
      <c r="B716" s="12" t="s">
        <v>4</v>
      </c>
      <c r="C716" s="5" t="s">
        <v>1654</v>
      </c>
    </row>
    <row r="717" spans="1:3" ht="17" x14ac:dyDescent="0.2">
      <c r="A717" s="10" t="s">
        <v>1967</v>
      </c>
      <c r="B717" s="12" t="s">
        <v>1636</v>
      </c>
      <c r="C717" s="5" t="s">
        <v>1969</v>
      </c>
    </row>
    <row r="718" spans="1:3" ht="17" x14ac:dyDescent="0.2">
      <c r="A718" s="10" t="s">
        <v>1967</v>
      </c>
      <c r="B718" s="12" t="s">
        <v>4</v>
      </c>
      <c r="C718" s="5" t="s">
        <v>1970</v>
      </c>
    </row>
    <row r="719" spans="1:3" ht="17" x14ac:dyDescent="0.2">
      <c r="A719" s="10" t="s">
        <v>1967</v>
      </c>
      <c r="C719" s="5" t="s">
        <v>1971</v>
      </c>
    </row>
    <row r="720" spans="1:3" ht="17" x14ac:dyDescent="0.2">
      <c r="A720" s="10" t="s">
        <v>1967</v>
      </c>
      <c r="B720" s="12" t="s">
        <v>4</v>
      </c>
      <c r="C720" s="5" t="s">
        <v>1972</v>
      </c>
    </row>
    <row r="721" spans="1:3" ht="17" x14ac:dyDescent="0.2">
      <c r="A721" s="10" t="s">
        <v>1967</v>
      </c>
      <c r="B721" s="12" t="s">
        <v>1636</v>
      </c>
      <c r="C721" s="5" t="s">
        <v>1973</v>
      </c>
    </row>
    <row r="722" spans="1:3" ht="34" x14ac:dyDescent="0.2">
      <c r="A722" s="10" t="s">
        <v>1967</v>
      </c>
      <c r="B722" s="12" t="s">
        <v>4</v>
      </c>
      <c r="C722" s="5" t="s">
        <v>1974</v>
      </c>
    </row>
    <row r="723" spans="1:3" ht="17" x14ac:dyDescent="0.2">
      <c r="A723" s="10" t="s">
        <v>1967</v>
      </c>
      <c r="B723" s="12" t="s">
        <v>1636</v>
      </c>
      <c r="C723" s="5" t="s">
        <v>1975</v>
      </c>
    </row>
    <row r="724" spans="1:3" ht="17" x14ac:dyDescent="0.2">
      <c r="A724" s="10" t="s">
        <v>1967</v>
      </c>
      <c r="B724" s="12" t="s">
        <v>4</v>
      </c>
      <c r="C724" s="5" t="s">
        <v>1976</v>
      </c>
    </row>
    <row r="725" spans="1:3" ht="17" x14ac:dyDescent="0.2">
      <c r="A725" s="10" t="s">
        <v>1967</v>
      </c>
      <c r="C725" s="5" t="s">
        <v>1977</v>
      </c>
    </row>
    <row r="726" spans="1:3" ht="17" x14ac:dyDescent="0.2">
      <c r="A726" s="10" t="s">
        <v>1967</v>
      </c>
      <c r="B726" s="12" t="s">
        <v>4</v>
      </c>
      <c r="C726" s="5" t="s">
        <v>1978</v>
      </c>
    </row>
    <row r="727" spans="1:3" ht="17" x14ac:dyDescent="0.2">
      <c r="A727" s="10" t="s">
        <v>1967</v>
      </c>
      <c r="B727" s="12" t="s">
        <v>1636</v>
      </c>
      <c r="C727" s="5" t="s">
        <v>1979</v>
      </c>
    </row>
    <row r="728" spans="1:3" ht="17" x14ac:dyDescent="0.2">
      <c r="A728" s="10" t="s">
        <v>1967</v>
      </c>
      <c r="B728" s="12" t="s">
        <v>4</v>
      </c>
      <c r="C728" s="5" t="s">
        <v>1980</v>
      </c>
    </row>
    <row r="729" spans="1:3" ht="17" x14ac:dyDescent="0.2">
      <c r="A729" s="10" t="s">
        <v>1967</v>
      </c>
      <c r="C729" s="5" t="s">
        <v>1981</v>
      </c>
    </row>
    <row r="730" spans="1:3" ht="17" x14ac:dyDescent="0.2">
      <c r="A730" s="10" t="s">
        <v>1967</v>
      </c>
      <c r="B730" s="12" t="s">
        <v>4</v>
      </c>
      <c r="C730" s="5" t="s">
        <v>1982</v>
      </c>
    </row>
    <row r="731" spans="1:3" ht="17" x14ac:dyDescent="0.2">
      <c r="A731" s="10" t="s">
        <v>1967</v>
      </c>
      <c r="C731" s="5" t="s">
        <v>1983</v>
      </c>
    </row>
    <row r="732" spans="1:3" ht="17" x14ac:dyDescent="0.2">
      <c r="A732" s="10" t="s">
        <v>1967</v>
      </c>
      <c r="B732" s="12" t="s">
        <v>4</v>
      </c>
      <c r="C732" s="5" t="s">
        <v>1984</v>
      </c>
    </row>
    <row r="733" spans="1:3" ht="17" x14ac:dyDescent="0.2">
      <c r="A733" s="10" t="s">
        <v>1967</v>
      </c>
      <c r="C733" s="5" t="s">
        <v>1985</v>
      </c>
    </row>
    <row r="734" spans="1:3" ht="17" x14ac:dyDescent="0.2">
      <c r="A734" s="10" t="s">
        <v>1967</v>
      </c>
      <c r="B734" s="12" t="s">
        <v>1636</v>
      </c>
      <c r="C734" s="5" t="s">
        <v>1986</v>
      </c>
    </row>
    <row r="735" spans="1:3" ht="17" x14ac:dyDescent="0.2">
      <c r="A735" s="10" t="s">
        <v>1967</v>
      </c>
      <c r="B735" s="12" t="s">
        <v>4</v>
      </c>
      <c r="C735" s="5" t="s">
        <v>1987</v>
      </c>
    </row>
    <row r="736" spans="1:3" ht="17" x14ac:dyDescent="0.2">
      <c r="A736" s="10" t="s">
        <v>1967</v>
      </c>
      <c r="B736" s="12" t="s">
        <v>1636</v>
      </c>
      <c r="C736" s="5" t="s">
        <v>1988</v>
      </c>
    </row>
    <row r="737" spans="1:3" ht="17" x14ac:dyDescent="0.2">
      <c r="A737" s="10" t="s">
        <v>1967</v>
      </c>
      <c r="B737" s="12" t="s">
        <v>4</v>
      </c>
      <c r="C737" s="5" t="s">
        <v>1989</v>
      </c>
    </row>
    <row r="738" spans="1:3" ht="17" x14ac:dyDescent="0.2">
      <c r="A738" s="10" t="s">
        <v>1967</v>
      </c>
      <c r="B738" s="12" t="s">
        <v>1636</v>
      </c>
      <c r="C738" s="5" t="s">
        <v>1990</v>
      </c>
    </row>
    <row r="739" spans="1:3" ht="17" x14ac:dyDescent="0.2">
      <c r="A739" s="10" t="s">
        <v>1967</v>
      </c>
      <c r="B739" s="12" t="s">
        <v>4</v>
      </c>
      <c r="C739" s="5" t="s">
        <v>1991</v>
      </c>
    </row>
    <row r="740" spans="1:3" ht="17" x14ac:dyDescent="0.2">
      <c r="A740" s="10" t="s">
        <v>1967</v>
      </c>
      <c r="B740" s="12" t="s">
        <v>1636</v>
      </c>
      <c r="C740" s="5" t="s">
        <v>1992</v>
      </c>
    </row>
    <row r="741" spans="1:3" ht="17" x14ac:dyDescent="0.2">
      <c r="A741" s="10" t="s">
        <v>1993</v>
      </c>
      <c r="B741" s="12" t="s">
        <v>1636</v>
      </c>
      <c r="C741" s="6" t="s">
        <v>2359</v>
      </c>
    </row>
    <row r="742" spans="1:3" ht="17" x14ac:dyDescent="0.2">
      <c r="A742" s="10" t="s">
        <v>1993</v>
      </c>
      <c r="B742" s="12" t="s">
        <v>4</v>
      </c>
      <c r="C742" s="5" t="s">
        <v>1994</v>
      </c>
    </row>
    <row r="743" spans="1:3" ht="17" x14ac:dyDescent="0.2">
      <c r="A743" s="10" t="s">
        <v>1993</v>
      </c>
      <c r="B743" s="12" t="s">
        <v>1636</v>
      </c>
      <c r="C743" s="5" t="s">
        <v>1995</v>
      </c>
    </row>
    <row r="744" spans="1:3" ht="17" x14ac:dyDescent="0.2">
      <c r="A744" s="10" t="s">
        <v>1993</v>
      </c>
      <c r="B744" s="12" t="s">
        <v>4</v>
      </c>
      <c r="C744" s="5" t="s">
        <v>1996</v>
      </c>
    </row>
    <row r="745" spans="1:3" ht="17" x14ac:dyDescent="0.2">
      <c r="A745" s="10" t="s">
        <v>1993</v>
      </c>
      <c r="B745" s="12" t="s">
        <v>1636</v>
      </c>
      <c r="C745" s="5" t="s">
        <v>2358</v>
      </c>
    </row>
    <row r="746" spans="1:3" ht="17" x14ac:dyDescent="0.2">
      <c r="A746" s="10" t="s">
        <v>1993</v>
      </c>
      <c r="B746" s="12" t="s">
        <v>4</v>
      </c>
      <c r="C746" s="5" t="s">
        <v>1997</v>
      </c>
    </row>
    <row r="747" spans="1:3" ht="17" x14ac:dyDescent="0.2">
      <c r="A747" s="10" t="s">
        <v>1993</v>
      </c>
      <c r="B747" s="12" t="s">
        <v>1636</v>
      </c>
      <c r="C747" s="5" t="s">
        <v>1998</v>
      </c>
    </row>
    <row r="748" spans="1:3" ht="17" x14ac:dyDescent="0.2">
      <c r="A748" s="10" t="s">
        <v>1993</v>
      </c>
      <c r="B748" s="12" t="s">
        <v>4</v>
      </c>
      <c r="C748" s="5" t="s">
        <v>1999</v>
      </c>
    </row>
    <row r="749" spans="1:3" ht="17" x14ac:dyDescent="0.2">
      <c r="A749" s="10" t="s">
        <v>1993</v>
      </c>
      <c r="B749" s="12" t="s">
        <v>1636</v>
      </c>
      <c r="C749" s="5" t="s">
        <v>2000</v>
      </c>
    </row>
    <row r="750" spans="1:3" ht="17" x14ac:dyDescent="0.2">
      <c r="A750" s="10" t="s">
        <v>1993</v>
      </c>
      <c r="B750" s="12" t="s">
        <v>4</v>
      </c>
      <c r="C750" s="5" t="s">
        <v>2001</v>
      </c>
    </row>
    <row r="751" spans="1:3" ht="17" x14ac:dyDescent="0.2">
      <c r="A751" s="10" t="s">
        <v>1993</v>
      </c>
      <c r="B751" s="12" t="s">
        <v>1636</v>
      </c>
      <c r="C751" s="5" t="s">
        <v>2002</v>
      </c>
    </row>
    <row r="752" spans="1:3" ht="17" x14ac:dyDescent="0.2">
      <c r="A752" s="10" t="s">
        <v>1993</v>
      </c>
      <c r="B752" s="12" t="s">
        <v>4</v>
      </c>
      <c r="C752" s="5" t="s">
        <v>2003</v>
      </c>
    </row>
    <row r="753" spans="1:3" ht="17" x14ac:dyDescent="0.2">
      <c r="A753" s="10" t="s">
        <v>1993</v>
      </c>
      <c r="B753" s="12" t="s">
        <v>1636</v>
      </c>
      <c r="C753" s="5" t="s">
        <v>2004</v>
      </c>
    </row>
    <row r="754" spans="1:3" ht="17" x14ac:dyDescent="0.2">
      <c r="A754" s="10" t="s">
        <v>1993</v>
      </c>
      <c r="B754" s="12" t="s">
        <v>4</v>
      </c>
      <c r="C754" s="5" t="s">
        <v>2005</v>
      </c>
    </row>
    <row r="755" spans="1:3" ht="17" x14ac:dyDescent="0.2">
      <c r="A755" s="10" t="s">
        <v>1993</v>
      </c>
      <c r="B755" s="12" t="s">
        <v>1636</v>
      </c>
      <c r="C755" s="5" t="s">
        <v>2006</v>
      </c>
    </row>
    <row r="756" spans="1:3" ht="17" x14ac:dyDescent="0.2">
      <c r="A756" s="10" t="s">
        <v>1993</v>
      </c>
      <c r="B756" s="12" t="s">
        <v>4</v>
      </c>
      <c r="C756" s="5" t="s">
        <v>2007</v>
      </c>
    </row>
    <row r="757" spans="1:3" ht="17" x14ac:dyDescent="0.2">
      <c r="A757" s="10" t="s">
        <v>1993</v>
      </c>
      <c r="B757" s="12" t="s">
        <v>2008</v>
      </c>
      <c r="C757" s="5" t="s">
        <v>2009</v>
      </c>
    </row>
    <row r="758" spans="1:3" ht="17" x14ac:dyDescent="0.2">
      <c r="A758" s="10" t="s">
        <v>1993</v>
      </c>
      <c r="B758" s="12" t="s">
        <v>4</v>
      </c>
      <c r="C758" s="5" t="s">
        <v>1963</v>
      </c>
    </row>
    <row r="759" spans="1:3" ht="17" x14ac:dyDescent="0.2">
      <c r="A759" s="10" t="s">
        <v>1993</v>
      </c>
      <c r="B759" s="12" t="s">
        <v>1636</v>
      </c>
      <c r="C759" s="5" t="s">
        <v>2010</v>
      </c>
    </row>
    <row r="760" spans="1:3" ht="34" x14ac:dyDescent="0.2">
      <c r="A760" s="10" t="s">
        <v>1993</v>
      </c>
      <c r="B760" s="12" t="s">
        <v>2008</v>
      </c>
      <c r="C760" s="5" t="s">
        <v>2011</v>
      </c>
    </row>
    <row r="761" spans="1:3" ht="17" x14ac:dyDescent="0.2">
      <c r="A761" s="10" t="s">
        <v>1993</v>
      </c>
      <c r="B761" s="12" t="s">
        <v>1636</v>
      </c>
      <c r="C761" s="5" t="s">
        <v>2012</v>
      </c>
    </row>
    <row r="762" spans="1:3" ht="17" x14ac:dyDescent="0.2">
      <c r="A762" s="10" t="s">
        <v>1993</v>
      </c>
      <c r="B762" s="12" t="s">
        <v>2008</v>
      </c>
      <c r="C762" s="5" t="s">
        <v>2013</v>
      </c>
    </row>
    <row r="763" spans="1:3" ht="17" x14ac:dyDescent="0.2">
      <c r="A763" s="10" t="s">
        <v>1993</v>
      </c>
      <c r="B763" s="12" t="s">
        <v>2014</v>
      </c>
      <c r="C763" s="5" t="s">
        <v>2015</v>
      </c>
    </row>
    <row r="764" spans="1:3" ht="17" x14ac:dyDescent="0.2">
      <c r="A764" s="10" t="s">
        <v>1993</v>
      </c>
      <c r="B764" s="12" t="s">
        <v>4</v>
      </c>
      <c r="C764" s="5" t="s">
        <v>2016</v>
      </c>
    </row>
    <row r="765" spans="1:3" ht="17" x14ac:dyDescent="0.2">
      <c r="A765" s="10" t="s">
        <v>1993</v>
      </c>
      <c r="B765" s="12" t="s">
        <v>1636</v>
      </c>
      <c r="C765" s="5" t="s">
        <v>391</v>
      </c>
    </row>
    <row r="766" spans="1:3" ht="17" x14ac:dyDescent="0.2">
      <c r="A766" s="10" t="s">
        <v>1993</v>
      </c>
      <c r="B766" s="12" t="s">
        <v>4</v>
      </c>
      <c r="C766" s="5" t="s">
        <v>2017</v>
      </c>
    </row>
    <row r="767" spans="1:3" ht="17" x14ac:dyDescent="0.2">
      <c r="A767" s="10" t="s">
        <v>1993</v>
      </c>
      <c r="B767" s="12" t="s">
        <v>1636</v>
      </c>
      <c r="C767" s="5" t="s">
        <v>2018</v>
      </c>
    </row>
    <row r="768" spans="1:3" ht="17" x14ac:dyDescent="0.2">
      <c r="A768" s="10" t="s">
        <v>1993</v>
      </c>
      <c r="B768" s="12" t="s">
        <v>2369</v>
      </c>
      <c r="C768" s="5" t="s">
        <v>2019</v>
      </c>
    </row>
    <row r="769" spans="1:3" ht="17" x14ac:dyDescent="0.2">
      <c r="A769" s="10" t="s">
        <v>1993</v>
      </c>
      <c r="B769" s="12" t="s">
        <v>4</v>
      </c>
      <c r="C769" s="5" t="s">
        <v>2020</v>
      </c>
    </row>
    <row r="770" spans="1:3" ht="17" x14ac:dyDescent="0.2">
      <c r="A770" s="10" t="s">
        <v>1993</v>
      </c>
      <c r="B770" s="12" t="s">
        <v>2369</v>
      </c>
      <c r="C770" s="5" t="s">
        <v>2021</v>
      </c>
    </row>
    <row r="771" spans="1:3" ht="17" x14ac:dyDescent="0.2">
      <c r="A771" s="10" t="s">
        <v>1993</v>
      </c>
      <c r="B771" s="12" t="s">
        <v>4</v>
      </c>
      <c r="C771" s="5" t="s">
        <v>2022</v>
      </c>
    </row>
    <row r="772" spans="1:3" ht="17" x14ac:dyDescent="0.2">
      <c r="A772" s="10" t="s">
        <v>1993</v>
      </c>
      <c r="B772" s="12" t="s">
        <v>2026</v>
      </c>
      <c r="C772" s="5" t="s">
        <v>2023</v>
      </c>
    </row>
    <row r="773" spans="1:3" ht="17" x14ac:dyDescent="0.2">
      <c r="A773" s="10" t="s">
        <v>1993</v>
      </c>
      <c r="B773" s="12" t="s">
        <v>4</v>
      </c>
      <c r="C773" s="5" t="s">
        <v>2024</v>
      </c>
    </row>
    <row r="774" spans="1:3" ht="17" x14ac:dyDescent="0.2">
      <c r="A774" s="10" t="s">
        <v>1993</v>
      </c>
      <c r="B774" s="12" t="s">
        <v>2367</v>
      </c>
      <c r="C774" s="5" t="s">
        <v>2025</v>
      </c>
    </row>
    <row r="775" spans="1:3" ht="17" x14ac:dyDescent="0.2">
      <c r="A775" s="10" t="s">
        <v>1993</v>
      </c>
      <c r="B775" s="12" t="s">
        <v>2026</v>
      </c>
      <c r="C775" s="5" t="s">
        <v>2027</v>
      </c>
    </row>
    <row r="776" spans="1:3" ht="17" x14ac:dyDescent="0.2">
      <c r="A776" s="10" t="s">
        <v>1993</v>
      </c>
      <c r="B776" s="12" t="s">
        <v>4</v>
      </c>
      <c r="C776" s="5" t="s">
        <v>2028</v>
      </c>
    </row>
    <row r="777" spans="1:3" ht="17" x14ac:dyDescent="0.2">
      <c r="A777" s="10" t="s">
        <v>1993</v>
      </c>
      <c r="B777" s="12" t="s">
        <v>2008</v>
      </c>
      <c r="C777" s="5" t="s">
        <v>2029</v>
      </c>
    </row>
    <row r="778" spans="1:3" ht="17" x14ac:dyDescent="0.2">
      <c r="A778" s="10" t="s">
        <v>1993</v>
      </c>
      <c r="C778" s="5" t="s">
        <v>2360</v>
      </c>
    </row>
    <row r="779" spans="1:3" ht="17" x14ac:dyDescent="0.2">
      <c r="A779" s="10" t="s">
        <v>1993</v>
      </c>
      <c r="B779" s="12" t="s">
        <v>311</v>
      </c>
      <c r="C779" s="5" t="s">
        <v>2030</v>
      </c>
    </row>
    <row r="780" spans="1:3" ht="17" x14ac:dyDescent="0.2">
      <c r="A780" s="10" t="s">
        <v>1993</v>
      </c>
      <c r="C780" s="5" t="s">
        <v>2031</v>
      </c>
    </row>
    <row r="781" spans="1:3" ht="17" x14ac:dyDescent="0.2">
      <c r="A781" s="10" t="s">
        <v>1993</v>
      </c>
      <c r="B781" s="12" t="s">
        <v>2026</v>
      </c>
      <c r="C781" s="5" t="s">
        <v>2032</v>
      </c>
    </row>
    <row r="782" spans="1:3" ht="17" x14ac:dyDescent="0.2">
      <c r="A782" s="10" t="s">
        <v>1993</v>
      </c>
      <c r="B782" s="12" t="s">
        <v>4</v>
      </c>
      <c r="C782" s="5" t="s">
        <v>2033</v>
      </c>
    </row>
    <row r="783" spans="1:3" ht="17" x14ac:dyDescent="0.2">
      <c r="A783" s="10" t="s">
        <v>1993</v>
      </c>
      <c r="B783" s="12" t="s">
        <v>2034</v>
      </c>
      <c r="C783" s="5" t="s">
        <v>2035</v>
      </c>
    </row>
    <row r="784" spans="1:3" ht="17" x14ac:dyDescent="0.2">
      <c r="A784" s="10" t="s">
        <v>1993</v>
      </c>
      <c r="C784" s="5" t="s">
        <v>1583</v>
      </c>
    </row>
    <row r="785" spans="1:3" ht="17" x14ac:dyDescent="0.2">
      <c r="A785" s="10" t="s">
        <v>1993</v>
      </c>
      <c r="B785" s="12" t="s">
        <v>2026</v>
      </c>
      <c r="C785" s="5" t="s">
        <v>2036</v>
      </c>
    </row>
    <row r="786" spans="1:3" ht="34" x14ac:dyDescent="0.2">
      <c r="A786" s="10" t="s">
        <v>1993</v>
      </c>
      <c r="B786" s="12" t="s">
        <v>2034</v>
      </c>
      <c r="C786" s="5" t="s">
        <v>2037</v>
      </c>
    </row>
    <row r="787" spans="1:3" ht="17" x14ac:dyDescent="0.2">
      <c r="A787" s="10" t="s">
        <v>1993</v>
      </c>
      <c r="B787" s="12" t="s">
        <v>1636</v>
      </c>
      <c r="C787" s="5" t="s">
        <v>2038</v>
      </c>
    </row>
    <row r="788" spans="1:3" ht="17" x14ac:dyDescent="0.2">
      <c r="A788" s="10" t="s">
        <v>1993</v>
      </c>
      <c r="B788" s="12" t="s">
        <v>2034</v>
      </c>
      <c r="C788" s="5" t="s">
        <v>2039</v>
      </c>
    </row>
    <row r="789" spans="1:3" ht="17" x14ac:dyDescent="0.2">
      <c r="A789" s="10" t="s">
        <v>1993</v>
      </c>
      <c r="B789" s="12" t="s">
        <v>4</v>
      </c>
      <c r="C789" s="5" t="s">
        <v>391</v>
      </c>
    </row>
    <row r="790" spans="1:3" ht="17" x14ac:dyDescent="0.2">
      <c r="A790" s="10" t="s">
        <v>1993</v>
      </c>
      <c r="B790" s="12" t="s">
        <v>1636</v>
      </c>
      <c r="C790" s="5" t="s">
        <v>1606</v>
      </c>
    </row>
    <row r="791" spans="1:3" ht="17" x14ac:dyDescent="0.2">
      <c r="A791" s="10" t="s">
        <v>1993</v>
      </c>
      <c r="B791" s="12" t="s">
        <v>2034</v>
      </c>
      <c r="C791" s="5" t="s">
        <v>2040</v>
      </c>
    </row>
    <row r="792" spans="1:3" ht="17" x14ac:dyDescent="0.2">
      <c r="A792" s="10" t="s">
        <v>1993</v>
      </c>
      <c r="B792" s="12" t="s">
        <v>2026</v>
      </c>
      <c r="C792" s="5" t="s">
        <v>2041</v>
      </c>
    </row>
    <row r="793" spans="1:3" ht="17" x14ac:dyDescent="0.2">
      <c r="A793" s="10" t="s">
        <v>1993</v>
      </c>
      <c r="B793" s="12" t="s">
        <v>2034</v>
      </c>
      <c r="C793" s="5" t="s">
        <v>2042</v>
      </c>
    </row>
    <row r="794" spans="1:3" ht="17" x14ac:dyDescent="0.2">
      <c r="A794" s="10" t="s">
        <v>1993</v>
      </c>
      <c r="B794" s="12" t="s">
        <v>4</v>
      </c>
      <c r="C794" s="5" t="s">
        <v>2043</v>
      </c>
    </row>
    <row r="795" spans="1:3" ht="34" x14ac:dyDescent="0.2">
      <c r="A795" s="10" t="s">
        <v>1993</v>
      </c>
      <c r="B795" s="12" t="s">
        <v>2026</v>
      </c>
      <c r="C795" s="5" t="s">
        <v>2044</v>
      </c>
    </row>
    <row r="796" spans="1:3" ht="34" x14ac:dyDescent="0.2">
      <c r="A796" s="10" t="s">
        <v>1993</v>
      </c>
      <c r="B796" s="12" t="s">
        <v>2368</v>
      </c>
      <c r="C796" s="5" t="s">
        <v>2045</v>
      </c>
    </row>
    <row r="797" spans="1:3" ht="17" x14ac:dyDescent="0.2">
      <c r="A797" s="10" t="s">
        <v>1993</v>
      </c>
      <c r="C797" s="5" t="s">
        <v>2046</v>
      </c>
    </row>
    <row r="798" spans="1:3" ht="17" x14ac:dyDescent="0.2">
      <c r="A798" s="10" t="s">
        <v>1993</v>
      </c>
      <c r="B798" s="12" t="s">
        <v>2034</v>
      </c>
      <c r="C798" s="5" t="s">
        <v>2047</v>
      </c>
    </row>
    <row r="799" spans="1:3" ht="17" x14ac:dyDescent="0.2">
      <c r="A799" s="10" t="s">
        <v>1993</v>
      </c>
      <c r="B799" s="12" t="s">
        <v>2367</v>
      </c>
      <c r="C799" s="5" t="s">
        <v>2048</v>
      </c>
    </row>
    <row r="800" spans="1:3" ht="17" x14ac:dyDescent="0.2">
      <c r="A800" s="10" t="s">
        <v>1993</v>
      </c>
      <c r="B800" s="12" t="s">
        <v>2026</v>
      </c>
      <c r="C800" s="5" t="s">
        <v>2049</v>
      </c>
    </row>
    <row r="801" spans="1:3" ht="17" x14ac:dyDescent="0.2">
      <c r="A801" s="10" t="s">
        <v>1993</v>
      </c>
      <c r="B801" s="12" t="s">
        <v>2008</v>
      </c>
      <c r="C801" s="5" t="s">
        <v>2050</v>
      </c>
    </row>
    <row r="802" spans="1:3" ht="17" x14ac:dyDescent="0.2">
      <c r="A802" s="10" t="s">
        <v>1993</v>
      </c>
      <c r="B802" s="12" t="s">
        <v>4</v>
      </c>
      <c r="C802" s="5" t="s">
        <v>391</v>
      </c>
    </row>
    <row r="803" spans="1:3" ht="17" x14ac:dyDescent="0.2">
      <c r="A803" s="10" t="s">
        <v>2051</v>
      </c>
      <c r="B803" s="12" t="s">
        <v>2008</v>
      </c>
      <c r="C803" s="5" t="s">
        <v>2052</v>
      </c>
    </row>
    <row r="804" spans="1:3" ht="17" x14ac:dyDescent="0.2">
      <c r="A804" s="10" t="s">
        <v>2051</v>
      </c>
      <c r="C804" s="5" t="s">
        <v>2053</v>
      </c>
    </row>
    <row r="805" spans="1:3" ht="17" x14ac:dyDescent="0.2">
      <c r="A805" s="10" t="s">
        <v>2051</v>
      </c>
      <c r="C805" s="5" t="s">
        <v>2054</v>
      </c>
    </row>
    <row r="806" spans="1:3" ht="51" x14ac:dyDescent="0.2">
      <c r="A806" s="10" t="s">
        <v>2051</v>
      </c>
      <c r="B806" s="12" t="s">
        <v>2008</v>
      </c>
      <c r="C806" s="5" t="s">
        <v>2055</v>
      </c>
    </row>
    <row r="807" spans="1:3" ht="34" x14ac:dyDescent="0.2">
      <c r="A807" s="10" t="s">
        <v>2051</v>
      </c>
      <c r="C807" s="5" t="s">
        <v>2056</v>
      </c>
    </row>
    <row r="808" spans="1:3" ht="17" x14ac:dyDescent="0.2">
      <c r="A808" s="10" t="s">
        <v>2051</v>
      </c>
      <c r="B808" s="12" t="s">
        <v>2008</v>
      </c>
      <c r="C808" s="5" t="s">
        <v>2057</v>
      </c>
    </row>
    <row r="809" spans="1:3" ht="17" x14ac:dyDescent="0.2">
      <c r="A809" s="10" t="s">
        <v>2051</v>
      </c>
      <c r="C809" s="5" t="s">
        <v>2058</v>
      </c>
    </row>
    <row r="810" spans="1:3" ht="17" x14ac:dyDescent="0.2">
      <c r="A810" s="10" t="s">
        <v>2051</v>
      </c>
      <c r="B810" s="12" t="s">
        <v>1636</v>
      </c>
      <c r="C810" s="5" t="s">
        <v>2059</v>
      </c>
    </row>
    <row r="811" spans="1:3" ht="17" x14ac:dyDescent="0.2">
      <c r="A811" s="10" t="s">
        <v>2051</v>
      </c>
      <c r="B811" s="12" t="s">
        <v>4</v>
      </c>
      <c r="C811" s="5" t="s">
        <v>2060</v>
      </c>
    </row>
    <row r="812" spans="1:3" ht="17" x14ac:dyDescent="0.2">
      <c r="A812" s="10" t="s">
        <v>2051</v>
      </c>
      <c r="B812" s="12" t="s">
        <v>2034</v>
      </c>
      <c r="C812" s="5" t="s">
        <v>2061</v>
      </c>
    </row>
    <row r="813" spans="1:3" ht="17" x14ac:dyDescent="0.2">
      <c r="A813" s="10" t="s">
        <v>2051</v>
      </c>
      <c r="C813" s="5" t="s">
        <v>2062</v>
      </c>
    </row>
    <row r="814" spans="1:3" ht="17" x14ac:dyDescent="0.2">
      <c r="A814" s="10" t="s">
        <v>2051</v>
      </c>
      <c r="B814" s="12" t="s">
        <v>4</v>
      </c>
      <c r="C814" s="5" t="s">
        <v>2063</v>
      </c>
    </row>
    <row r="815" spans="1:3" ht="17" x14ac:dyDescent="0.2">
      <c r="A815" s="10" t="s">
        <v>2051</v>
      </c>
      <c r="B815" s="12" t="s">
        <v>2008</v>
      </c>
      <c r="C815" s="5" t="s">
        <v>2064</v>
      </c>
    </row>
    <row r="816" spans="1:3" ht="17" x14ac:dyDescent="0.2">
      <c r="A816" s="10" t="s">
        <v>2051</v>
      </c>
      <c r="B816" s="12" t="s">
        <v>4</v>
      </c>
      <c r="C816" s="5" t="s">
        <v>2065</v>
      </c>
    </row>
    <row r="817" spans="1:3" ht="17" x14ac:dyDescent="0.2">
      <c r="A817" s="10" t="s">
        <v>2066</v>
      </c>
      <c r="B817" s="12" t="s">
        <v>2008</v>
      </c>
      <c r="C817" s="5" t="s">
        <v>2067</v>
      </c>
    </row>
    <row r="818" spans="1:3" ht="17" x14ac:dyDescent="0.2">
      <c r="A818" s="10" t="s">
        <v>2066</v>
      </c>
      <c r="B818" s="12" t="s">
        <v>4</v>
      </c>
      <c r="C818" s="5" t="s">
        <v>2068</v>
      </c>
    </row>
    <row r="819" spans="1:3" ht="17" x14ac:dyDescent="0.2">
      <c r="A819" s="10" t="s">
        <v>2066</v>
      </c>
      <c r="B819" s="12" t="s">
        <v>2008</v>
      </c>
      <c r="C819" s="5" t="s">
        <v>2069</v>
      </c>
    </row>
    <row r="820" spans="1:3" ht="34" x14ac:dyDescent="0.2">
      <c r="A820" s="10" t="s">
        <v>2066</v>
      </c>
      <c r="B820" s="12" t="s">
        <v>4</v>
      </c>
      <c r="C820" s="5" t="s">
        <v>2070</v>
      </c>
    </row>
    <row r="821" spans="1:3" ht="17" x14ac:dyDescent="0.2">
      <c r="A821" s="10" t="s">
        <v>2066</v>
      </c>
      <c r="B821" s="12" t="s">
        <v>2008</v>
      </c>
      <c r="C821" s="5" t="s">
        <v>2071</v>
      </c>
    </row>
    <row r="822" spans="1:3" ht="34" x14ac:dyDescent="0.2">
      <c r="A822" s="10" t="s">
        <v>2066</v>
      </c>
      <c r="B822" s="12" t="s">
        <v>4</v>
      </c>
      <c r="C822" s="5" t="s">
        <v>2072</v>
      </c>
    </row>
    <row r="823" spans="1:3" ht="17" x14ac:dyDescent="0.2">
      <c r="A823" s="10" t="s">
        <v>2066</v>
      </c>
      <c r="B823" s="12" t="s">
        <v>2008</v>
      </c>
      <c r="C823" s="5" t="s">
        <v>2073</v>
      </c>
    </row>
    <row r="824" spans="1:3" ht="17" x14ac:dyDescent="0.2">
      <c r="A824" s="10" t="s">
        <v>2066</v>
      </c>
      <c r="C824" s="5" t="s">
        <v>2074</v>
      </c>
    </row>
    <row r="825" spans="1:3" ht="51" x14ac:dyDescent="0.2">
      <c r="A825" s="10" t="s">
        <v>2066</v>
      </c>
      <c r="B825" s="12" t="s">
        <v>2008</v>
      </c>
      <c r="C825" s="5" t="s">
        <v>2075</v>
      </c>
    </row>
    <row r="826" spans="1:3" ht="17" x14ac:dyDescent="0.2">
      <c r="A826" s="10" t="s">
        <v>2066</v>
      </c>
      <c r="C826" s="5" t="s">
        <v>2076</v>
      </c>
    </row>
    <row r="827" spans="1:3" ht="34" x14ac:dyDescent="0.2">
      <c r="A827" s="10" t="s">
        <v>2066</v>
      </c>
      <c r="B827" s="12" t="s">
        <v>2008</v>
      </c>
      <c r="C827" s="5" t="s">
        <v>2077</v>
      </c>
    </row>
    <row r="828" spans="1:3" ht="17" x14ac:dyDescent="0.2">
      <c r="A828" s="10" t="s">
        <v>2066</v>
      </c>
      <c r="C828" s="5" t="s">
        <v>2078</v>
      </c>
    </row>
    <row r="829" spans="1:3" ht="17" x14ac:dyDescent="0.2">
      <c r="A829" s="10" t="s">
        <v>2066</v>
      </c>
      <c r="B829" s="12" t="s">
        <v>371</v>
      </c>
      <c r="C829" s="5" t="s">
        <v>2079</v>
      </c>
    </row>
    <row r="830" spans="1:3" ht="17" x14ac:dyDescent="0.2">
      <c r="A830" s="10" t="s">
        <v>2066</v>
      </c>
      <c r="B830" s="12" t="s">
        <v>4</v>
      </c>
      <c r="C830" s="5" t="s">
        <v>2080</v>
      </c>
    </row>
    <row r="831" spans="1:3" ht="17" x14ac:dyDescent="0.2">
      <c r="A831" s="10" t="s">
        <v>2066</v>
      </c>
      <c r="B831" s="12" t="s">
        <v>371</v>
      </c>
      <c r="C831" s="5" t="s">
        <v>2081</v>
      </c>
    </row>
    <row r="832" spans="1:3" ht="17" x14ac:dyDescent="0.2">
      <c r="A832" s="10" t="s">
        <v>2066</v>
      </c>
      <c r="B832" s="12" t="s">
        <v>371</v>
      </c>
      <c r="C832" s="5" t="s">
        <v>2082</v>
      </c>
    </row>
    <row r="833" spans="1:3" ht="17" x14ac:dyDescent="0.2">
      <c r="A833" s="10" t="s">
        <v>2066</v>
      </c>
      <c r="B833" s="12" t="s">
        <v>371</v>
      </c>
      <c r="C833" s="5" t="s">
        <v>2083</v>
      </c>
    </row>
    <row r="834" spans="1:3" ht="17" x14ac:dyDescent="0.2">
      <c r="A834" s="10" t="s">
        <v>2066</v>
      </c>
      <c r="C834" s="5" t="s">
        <v>2084</v>
      </c>
    </row>
    <row r="835" spans="1:3" ht="17" x14ac:dyDescent="0.2">
      <c r="A835" s="10" t="s">
        <v>2066</v>
      </c>
      <c r="B835" s="12" t="s">
        <v>2008</v>
      </c>
      <c r="C835" s="5" t="s">
        <v>2085</v>
      </c>
    </row>
    <row r="836" spans="1:3" ht="17" x14ac:dyDescent="0.2">
      <c r="A836" s="10" t="s">
        <v>2066</v>
      </c>
      <c r="B836" s="12" t="s">
        <v>4</v>
      </c>
      <c r="C836" s="5" t="s">
        <v>2086</v>
      </c>
    </row>
    <row r="837" spans="1:3" ht="34" x14ac:dyDescent="0.2">
      <c r="A837" s="10" t="s">
        <v>2087</v>
      </c>
      <c r="B837" s="12" t="s">
        <v>2008</v>
      </c>
      <c r="C837" s="5" t="s">
        <v>2088</v>
      </c>
    </row>
    <row r="838" spans="1:3" ht="34" x14ac:dyDescent="0.2">
      <c r="A838" s="10" t="s">
        <v>2087</v>
      </c>
      <c r="C838" s="5" t="s">
        <v>2089</v>
      </c>
    </row>
    <row r="839" spans="1:3" ht="34" x14ac:dyDescent="0.2">
      <c r="A839" s="10" t="s">
        <v>2087</v>
      </c>
      <c r="B839" s="12" t="s">
        <v>2008</v>
      </c>
      <c r="C839" s="5" t="s">
        <v>2361</v>
      </c>
    </row>
    <row r="840" spans="1:3" ht="34" x14ac:dyDescent="0.2">
      <c r="A840" s="10" t="s">
        <v>2087</v>
      </c>
      <c r="B840" s="12" t="s">
        <v>1636</v>
      </c>
      <c r="C840" s="5" t="s">
        <v>2090</v>
      </c>
    </row>
    <row r="841" spans="1:3" ht="34" x14ac:dyDescent="0.2">
      <c r="A841" s="10" t="s">
        <v>2087</v>
      </c>
      <c r="B841" s="12" t="s">
        <v>2008</v>
      </c>
      <c r="C841" s="5" t="s">
        <v>2091</v>
      </c>
    </row>
    <row r="842" spans="1:3" ht="34" x14ac:dyDescent="0.2">
      <c r="A842" s="10" t="s">
        <v>2087</v>
      </c>
      <c r="B842" s="12" t="s">
        <v>1636</v>
      </c>
      <c r="C842" s="5" t="s">
        <v>2092</v>
      </c>
    </row>
    <row r="843" spans="1:3" ht="34" x14ac:dyDescent="0.2">
      <c r="A843" s="10" t="s">
        <v>2087</v>
      </c>
      <c r="B843" s="12" t="s">
        <v>4</v>
      </c>
      <c r="C843" s="5" t="s">
        <v>2093</v>
      </c>
    </row>
    <row r="844" spans="1:3" ht="34" x14ac:dyDescent="0.2">
      <c r="A844" s="10" t="s">
        <v>2087</v>
      </c>
      <c r="B844" s="12" t="s">
        <v>2008</v>
      </c>
      <c r="C844" s="5" t="s">
        <v>2094</v>
      </c>
    </row>
    <row r="845" spans="1:3" ht="34" x14ac:dyDescent="0.2">
      <c r="A845" s="10" t="s">
        <v>2087</v>
      </c>
      <c r="B845" s="12" t="s">
        <v>4</v>
      </c>
      <c r="C845" s="5" t="s">
        <v>2095</v>
      </c>
    </row>
    <row r="846" spans="1:3" ht="34" x14ac:dyDescent="0.2">
      <c r="A846" s="10" t="s">
        <v>2087</v>
      </c>
      <c r="B846" s="12" t="s">
        <v>2008</v>
      </c>
      <c r="C846" s="5" t="s">
        <v>2096</v>
      </c>
    </row>
    <row r="847" spans="1:3" ht="34" x14ac:dyDescent="0.2">
      <c r="A847" s="10" t="s">
        <v>2087</v>
      </c>
      <c r="B847" s="12" t="s">
        <v>4</v>
      </c>
      <c r="C847" s="5" t="s">
        <v>2097</v>
      </c>
    </row>
    <row r="848" spans="1:3" ht="34" x14ac:dyDescent="0.2">
      <c r="A848" s="10" t="s">
        <v>2087</v>
      </c>
      <c r="B848" s="12" t="s">
        <v>2008</v>
      </c>
      <c r="C848" s="5" t="s">
        <v>2098</v>
      </c>
    </row>
    <row r="849" spans="1:3" ht="34" x14ac:dyDescent="0.2">
      <c r="A849" s="10" t="s">
        <v>2087</v>
      </c>
      <c r="C849" s="5" t="s">
        <v>2099</v>
      </c>
    </row>
    <row r="850" spans="1:3" ht="34" x14ac:dyDescent="0.2">
      <c r="A850" s="10" t="s">
        <v>2087</v>
      </c>
      <c r="B850" s="12" t="s">
        <v>1321</v>
      </c>
      <c r="C850" s="5" t="s">
        <v>2100</v>
      </c>
    </row>
    <row r="851" spans="1:3" ht="34" x14ac:dyDescent="0.2">
      <c r="A851" s="10" t="s">
        <v>2087</v>
      </c>
      <c r="C851" s="5" t="s">
        <v>2362</v>
      </c>
    </row>
    <row r="852" spans="1:3" ht="34" x14ac:dyDescent="0.2">
      <c r="A852" s="10" t="s">
        <v>2087</v>
      </c>
      <c r="B852" s="12" t="s">
        <v>2008</v>
      </c>
      <c r="C852" s="5" t="s">
        <v>2101</v>
      </c>
    </row>
    <row r="853" spans="1:3" ht="34" x14ac:dyDescent="0.2">
      <c r="A853" s="10" t="s">
        <v>2087</v>
      </c>
      <c r="B853" s="12" t="s">
        <v>1636</v>
      </c>
      <c r="C853" s="5" t="s">
        <v>2102</v>
      </c>
    </row>
    <row r="854" spans="1:3" ht="34" x14ac:dyDescent="0.2">
      <c r="A854" s="10" t="s">
        <v>2087</v>
      </c>
      <c r="B854" s="12" t="s">
        <v>2008</v>
      </c>
      <c r="C854" s="5" t="s">
        <v>2103</v>
      </c>
    </row>
    <row r="855" spans="1:3" ht="34" x14ac:dyDescent="0.2">
      <c r="A855" s="10" t="s">
        <v>2087</v>
      </c>
      <c r="C855" s="5" t="s">
        <v>2104</v>
      </c>
    </row>
    <row r="856" spans="1:3" ht="34" x14ac:dyDescent="0.2">
      <c r="A856" s="10" t="s">
        <v>2087</v>
      </c>
      <c r="B856" s="12" t="s">
        <v>1636</v>
      </c>
      <c r="C856" s="5" t="s">
        <v>2105</v>
      </c>
    </row>
    <row r="857" spans="1:3" ht="34" x14ac:dyDescent="0.2">
      <c r="A857" s="10" t="s">
        <v>2087</v>
      </c>
      <c r="C857" s="5" t="s">
        <v>2106</v>
      </c>
    </row>
    <row r="858" spans="1:3" ht="34" x14ac:dyDescent="0.2">
      <c r="A858" s="10" t="s">
        <v>2087</v>
      </c>
      <c r="B858" s="12" t="s">
        <v>2008</v>
      </c>
      <c r="C858" s="5" t="s">
        <v>2107</v>
      </c>
    </row>
    <row r="859" spans="1:3" ht="34" x14ac:dyDescent="0.2">
      <c r="A859" s="10" t="s">
        <v>2087</v>
      </c>
      <c r="B859" s="12" t="s">
        <v>1636</v>
      </c>
      <c r="C859" s="5" t="s">
        <v>2108</v>
      </c>
    </row>
    <row r="860" spans="1:3" ht="34" x14ac:dyDescent="0.2">
      <c r="A860" s="10" t="s">
        <v>2087</v>
      </c>
      <c r="B860" s="12" t="s">
        <v>4</v>
      </c>
      <c r="C860" s="5" t="s">
        <v>2109</v>
      </c>
    </row>
    <row r="861" spans="1:3" ht="34" x14ac:dyDescent="0.2">
      <c r="A861" s="10" t="s">
        <v>2087</v>
      </c>
      <c r="B861" s="12" t="s">
        <v>2034</v>
      </c>
      <c r="C861" s="5" t="s">
        <v>2110</v>
      </c>
    </row>
    <row r="862" spans="1:3" ht="34" x14ac:dyDescent="0.2">
      <c r="A862" s="10" t="s">
        <v>2087</v>
      </c>
      <c r="B862" s="12" t="s">
        <v>2026</v>
      </c>
      <c r="C862" s="5" t="s">
        <v>2111</v>
      </c>
    </row>
    <row r="863" spans="1:3" ht="34" x14ac:dyDescent="0.2">
      <c r="A863" s="10" t="s">
        <v>2087</v>
      </c>
      <c r="B863" s="12" t="s">
        <v>2367</v>
      </c>
      <c r="C863" s="5" t="s">
        <v>2112</v>
      </c>
    </row>
    <row r="864" spans="1:3" ht="34" x14ac:dyDescent="0.2">
      <c r="A864" s="10" t="s">
        <v>2087</v>
      </c>
      <c r="B864" s="12" t="s">
        <v>2026</v>
      </c>
      <c r="C864" s="5" t="s">
        <v>2113</v>
      </c>
    </row>
    <row r="865" spans="1:3" ht="34" x14ac:dyDescent="0.2">
      <c r="A865" s="10" t="s">
        <v>2087</v>
      </c>
      <c r="C865" s="5" t="s">
        <v>2114</v>
      </c>
    </row>
    <row r="866" spans="1:3" ht="34" x14ac:dyDescent="0.2">
      <c r="A866" s="10" t="s">
        <v>2087</v>
      </c>
      <c r="B866" s="12" t="s">
        <v>2008</v>
      </c>
      <c r="C866" s="5" t="s">
        <v>2115</v>
      </c>
    </row>
    <row r="867" spans="1:3" ht="34" x14ac:dyDescent="0.2">
      <c r="A867" s="10" t="s">
        <v>2087</v>
      </c>
      <c r="B867" s="12" t="s">
        <v>4</v>
      </c>
      <c r="C867" s="5" t="s">
        <v>2116</v>
      </c>
    </row>
    <row r="868" spans="1:3" ht="34" x14ac:dyDescent="0.2">
      <c r="A868" s="10" t="s">
        <v>2087</v>
      </c>
      <c r="B868" s="12" t="s">
        <v>2008</v>
      </c>
      <c r="C868" s="5" t="s">
        <v>2117</v>
      </c>
    </row>
    <row r="869" spans="1:3" ht="34" x14ac:dyDescent="0.2">
      <c r="A869" s="10" t="s">
        <v>2087</v>
      </c>
      <c r="B869" s="12" t="s">
        <v>4</v>
      </c>
      <c r="C869" s="5" t="s">
        <v>2118</v>
      </c>
    </row>
    <row r="870" spans="1:3" ht="34" x14ac:dyDescent="0.2">
      <c r="A870" s="10" t="s">
        <v>2087</v>
      </c>
      <c r="B870" s="12" t="s">
        <v>2008</v>
      </c>
      <c r="C870" s="5" t="s">
        <v>2119</v>
      </c>
    </row>
    <row r="871" spans="1:3" ht="34" x14ac:dyDescent="0.2">
      <c r="A871" s="10" t="s">
        <v>2087</v>
      </c>
      <c r="C871" s="5" t="s">
        <v>2120</v>
      </c>
    </row>
    <row r="872" spans="1:3" ht="34" x14ac:dyDescent="0.2">
      <c r="A872" s="10" t="s">
        <v>2087</v>
      </c>
      <c r="B872" s="12" t="s">
        <v>2008</v>
      </c>
      <c r="C872" s="5" t="s">
        <v>2121</v>
      </c>
    </row>
    <row r="873" spans="1:3" ht="34" x14ac:dyDescent="0.2">
      <c r="A873" s="10" t="s">
        <v>2087</v>
      </c>
      <c r="C873" s="5" t="s">
        <v>2122</v>
      </c>
    </row>
    <row r="874" spans="1:3" ht="34" x14ac:dyDescent="0.2">
      <c r="A874" s="10" t="s">
        <v>2087</v>
      </c>
      <c r="B874" s="12" t="s">
        <v>2008</v>
      </c>
      <c r="C874" s="5" t="s">
        <v>2123</v>
      </c>
    </row>
    <row r="875" spans="1:3" ht="34" x14ac:dyDescent="0.2">
      <c r="A875" s="10" t="s">
        <v>2087</v>
      </c>
      <c r="C875" s="5" t="s">
        <v>2124</v>
      </c>
    </row>
    <row r="876" spans="1:3" ht="34" x14ac:dyDescent="0.2">
      <c r="A876" s="10" t="s">
        <v>2087</v>
      </c>
      <c r="B876" s="12" t="s">
        <v>2008</v>
      </c>
      <c r="C876" s="5" t="s">
        <v>2125</v>
      </c>
    </row>
    <row r="877" spans="1:3" ht="34" x14ac:dyDescent="0.2">
      <c r="A877" s="10" t="s">
        <v>2087</v>
      </c>
      <c r="C877" s="5" t="s">
        <v>2126</v>
      </c>
    </row>
    <row r="878" spans="1:3" ht="34" x14ac:dyDescent="0.2">
      <c r="A878" s="10" t="s">
        <v>2087</v>
      </c>
      <c r="B878" s="12" t="s">
        <v>4</v>
      </c>
      <c r="C878" s="5" t="s">
        <v>2127</v>
      </c>
    </row>
    <row r="879" spans="1:3" ht="34" x14ac:dyDescent="0.2">
      <c r="A879" s="10" t="s">
        <v>2087</v>
      </c>
      <c r="C879" s="5" t="s">
        <v>2128</v>
      </c>
    </row>
    <row r="880" spans="1:3" ht="34" x14ac:dyDescent="0.2">
      <c r="A880" s="10" t="s">
        <v>2087</v>
      </c>
      <c r="B880" s="12" t="s">
        <v>4</v>
      </c>
      <c r="C880" s="5" t="s">
        <v>2129</v>
      </c>
    </row>
    <row r="881" spans="1:3" ht="34" x14ac:dyDescent="0.2">
      <c r="A881" s="10" t="s">
        <v>2087</v>
      </c>
      <c r="B881" s="12" t="s">
        <v>2008</v>
      </c>
      <c r="C881" s="5" t="s">
        <v>2130</v>
      </c>
    </row>
    <row r="882" spans="1:3" ht="34" x14ac:dyDescent="0.2">
      <c r="A882" s="10" t="s">
        <v>2087</v>
      </c>
      <c r="B882" s="12" t="s">
        <v>1636</v>
      </c>
      <c r="C882" s="5" t="s">
        <v>2131</v>
      </c>
    </row>
    <row r="883" spans="1:3" ht="34" x14ac:dyDescent="0.2">
      <c r="A883" s="10" t="s">
        <v>2087</v>
      </c>
      <c r="B883" s="12" t="s">
        <v>4</v>
      </c>
      <c r="C883" s="5" t="s">
        <v>2132</v>
      </c>
    </row>
    <row r="884" spans="1:3" ht="34" x14ac:dyDescent="0.2">
      <c r="A884" s="10" t="s">
        <v>2087</v>
      </c>
      <c r="B884" s="12" t="s">
        <v>2008</v>
      </c>
      <c r="C884" s="5" t="s">
        <v>2133</v>
      </c>
    </row>
    <row r="885" spans="1:3" ht="34" x14ac:dyDescent="0.2">
      <c r="A885" s="10" t="s">
        <v>2087</v>
      </c>
      <c r="C885" s="5" t="s">
        <v>2134</v>
      </c>
    </row>
    <row r="886" spans="1:3" ht="34" x14ac:dyDescent="0.2">
      <c r="A886" s="10" t="s">
        <v>2087</v>
      </c>
      <c r="B886" s="12" t="s">
        <v>4</v>
      </c>
      <c r="C886" s="5" t="s">
        <v>1140</v>
      </c>
    </row>
    <row r="887" spans="1:3" ht="34" x14ac:dyDescent="0.2">
      <c r="A887" s="10" t="s">
        <v>2087</v>
      </c>
      <c r="B887" s="12" t="s">
        <v>1636</v>
      </c>
      <c r="C887" s="5" t="s">
        <v>2135</v>
      </c>
    </row>
    <row r="888" spans="1:3" ht="34" x14ac:dyDescent="0.2">
      <c r="A888" s="10" t="s">
        <v>2087</v>
      </c>
      <c r="B888" s="12" t="s">
        <v>2008</v>
      </c>
      <c r="C888" s="5" t="s">
        <v>2136</v>
      </c>
    </row>
    <row r="889" spans="1:3" ht="34" x14ac:dyDescent="0.2">
      <c r="A889" s="10" t="s">
        <v>2087</v>
      </c>
      <c r="C889" s="5" t="s">
        <v>2137</v>
      </c>
    </row>
    <row r="890" spans="1:3" ht="34" x14ac:dyDescent="0.2">
      <c r="A890" s="10" t="s">
        <v>2087</v>
      </c>
      <c r="C890" s="5" t="s">
        <v>2138</v>
      </c>
    </row>
    <row r="891" spans="1:3" ht="34" x14ac:dyDescent="0.2">
      <c r="A891" s="10" t="s">
        <v>2087</v>
      </c>
      <c r="B891" s="12" t="s">
        <v>2139</v>
      </c>
      <c r="C891" s="5" t="s">
        <v>2140</v>
      </c>
    </row>
    <row r="892" spans="1:3" ht="34" x14ac:dyDescent="0.2">
      <c r="A892" s="10" t="s">
        <v>2087</v>
      </c>
      <c r="B892" s="12" t="s">
        <v>2141</v>
      </c>
      <c r="C892" s="5" t="s">
        <v>2142</v>
      </c>
    </row>
    <row r="893" spans="1:3" ht="34" x14ac:dyDescent="0.2">
      <c r="A893" s="10" t="s">
        <v>2087</v>
      </c>
      <c r="C893" s="5" t="s">
        <v>2143</v>
      </c>
    </row>
    <row r="894" spans="1:3" ht="34" x14ac:dyDescent="0.2">
      <c r="A894" s="10" t="s">
        <v>2087</v>
      </c>
      <c r="C894" s="5" t="s">
        <v>2144</v>
      </c>
    </row>
    <row r="895" spans="1:3" ht="34" x14ac:dyDescent="0.2">
      <c r="A895" s="10" t="s">
        <v>2087</v>
      </c>
      <c r="B895" s="12" t="s">
        <v>2008</v>
      </c>
      <c r="C895" s="5" t="s">
        <v>2145</v>
      </c>
    </row>
    <row r="896" spans="1:3" ht="34" x14ac:dyDescent="0.2">
      <c r="A896" s="10" t="s">
        <v>2087</v>
      </c>
      <c r="B896" s="12" t="s">
        <v>2026</v>
      </c>
      <c r="C896" s="5" t="s">
        <v>2146</v>
      </c>
    </row>
    <row r="897" spans="1:3" ht="34" x14ac:dyDescent="0.2">
      <c r="A897" s="10" t="s">
        <v>2087</v>
      </c>
      <c r="B897" s="12" t="s">
        <v>2367</v>
      </c>
      <c r="C897" s="5" t="s">
        <v>2147</v>
      </c>
    </row>
    <row r="898" spans="1:3" ht="34" x14ac:dyDescent="0.2">
      <c r="A898" s="10" t="s">
        <v>2087</v>
      </c>
      <c r="B898" s="12" t="s">
        <v>4</v>
      </c>
      <c r="C898" s="5" t="s">
        <v>2148</v>
      </c>
    </row>
    <row r="899" spans="1:3" ht="34" x14ac:dyDescent="0.2">
      <c r="A899" s="10" t="s">
        <v>2087</v>
      </c>
      <c r="B899" s="12" t="s">
        <v>2008</v>
      </c>
      <c r="C899" s="5" t="s">
        <v>2149</v>
      </c>
    </row>
    <row r="900" spans="1:3" ht="34" x14ac:dyDescent="0.2">
      <c r="A900" s="10" t="s">
        <v>2087</v>
      </c>
      <c r="B900" s="12" t="s">
        <v>2026</v>
      </c>
      <c r="C900" s="5" t="s">
        <v>2150</v>
      </c>
    </row>
    <row r="901" spans="1:3" ht="34" x14ac:dyDescent="0.2">
      <c r="A901" s="10" t="s">
        <v>2087</v>
      </c>
      <c r="B901" s="12" t="s">
        <v>2034</v>
      </c>
      <c r="C901" s="5" t="s">
        <v>2151</v>
      </c>
    </row>
    <row r="902" spans="1:3" ht="34" x14ac:dyDescent="0.2">
      <c r="A902" s="10" t="s">
        <v>2087</v>
      </c>
      <c r="B902" s="12" t="s">
        <v>2367</v>
      </c>
      <c r="C902" s="5" t="s">
        <v>2152</v>
      </c>
    </row>
    <row r="903" spans="1:3" ht="34" x14ac:dyDescent="0.2">
      <c r="A903" s="10" t="s">
        <v>2087</v>
      </c>
      <c r="B903" s="12" t="s">
        <v>4</v>
      </c>
      <c r="C903" s="5" t="s">
        <v>2153</v>
      </c>
    </row>
    <row r="904" spans="1:3" ht="34" x14ac:dyDescent="0.2">
      <c r="A904" s="10" t="s">
        <v>2087</v>
      </c>
      <c r="B904" s="12" t="s">
        <v>2008</v>
      </c>
      <c r="C904" s="5" t="s">
        <v>2154</v>
      </c>
    </row>
    <row r="905" spans="1:3" ht="34" x14ac:dyDescent="0.2">
      <c r="A905" s="10" t="s">
        <v>2087</v>
      </c>
      <c r="C905" s="5" t="s">
        <v>2155</v>
      </c>
    </row>
    <row r="906" spans="1:3" ht="34" x14ac:dyDescent="0.2">
      <c r="A906" s="10" t="s">
        <v>2087</v>
      </c>
      <c r="B906" s="12" t="s">
        <v>2008</v>
      </c>
      <c r="C906" s="5" t="s">
        <v>2130</v>
      </c>
    </row>
    <row r="907" spans="1:3" ht="34" x14ac:dyDescent="0.2">
      <c r="A907" s="10" t="s">
        <v>2087</v>
      </c>
      <c r="C907" s="5" t="s">
        <v>2156</v>
      </c>
    </row>
    <row r="908" spans="1:3" ht="34" x14ac:dyDescent="0.2">
      <c r="A908" s="10" t="s">
        <v>2087</v>
      </c>
      <c r="B908" s="12" t="s">
        <v>4</v>
      </c>
      <c r="C908" s="5" t="s">
        <v>2157</v>
      </c>
    </row>
    <row r="909" spans="1:3" ht="34" x14ac:dyDescent="0.2">
      <c r="A909" s="10" t="s">
        <v>2087</v>
      </c>
      <c r="B909" s="12" t="s">
        <v>1636</v>
      </c>
      <c r="C909" s="5" t="s">
        <v>391</v>
      </c>
    </row>
    <row r="910" spans="1:3" ht="34" x14ac:dyDescent="0.2">
      <c r="A910" s="10" t="s">
        <v>2087</v>
      </c>
      <c r="B910" s="12" t="s">
        <v>4</v>
      </c>
      <c r="C910" s="5" t="s">
        <v>2158</v>
      </c>
    </row>
    <row r="911" spans="1:3" ht="34" x14ac:dyDescent="0.2">
      <c r="A911" s="10" t="s">
        <v>2087</v>
      </c>
      <c r="B911" s="12" t="s">
        <v>4</v>
      </c>
      <c r="C911" s="5" t="s">
        <v>2159</v>
      </c>
    </row>
    <row r="912" spans="1:3" ht="34" x14ac:dyDescent="0.2">
      <c r="A912" s="10" t="s">
        <v>2087</v>
      </c>
      <c r="B912" s="12" t="s">
        <v>1636</v>
      </c>
      <c r="C912" s="5" t="s">
        <v>2160</v>
      </c>
    </row>
    <row r="913" spans="1:3" ht="34" x14ac:dyDescent="0.2">
      <c r="A913" s="10" t="s">
        <v>2087</v>
      </c>
      <c r="B913" s="12" t="s">
        <v>4</v>
      </c>
      <c r="C913" s="5" t="s">
        <v>2161</v>
      </c>
    </row>
    <row r="914" spans="1:3" ht="34" x14ac:dyDescent="0.2">
      <c r="A914" s="10" t="s">
        <v>2087</v>
      </c>
      <c r="C914" s="5" t="s">
        <v>2162</v>
      </c>
    </row>
    <row r="915" spans="1:3" ht="34" x14ac:dyDescent="0.2">
      <c r="A915" s="10" t="s">
        <v>2087</v>
      </c>
      <c r="B915" s="12" t="s">
        <v>2008</v>
      </c>
      <c r="C915" s="5" t="s">
        <v>2163</v>
      </c>
    </row>
    <row r="916" spans="1:3" ht="34" x14ac:dyDescent="0.2">
      <c r="A916" s="10" t="s">
        <v>2087</v>
      </c>
      <c r="C916" s="5" t="s">
        <v>2164</v>
      </c>
    </row>
    <row r="917" spans="1:3" ht="34" x14ac:dyDescent="0.2">
      <c r="A917" s="10" t="s">
        <v>2087</v>
      </c>
      <c r="B917" s="12" t="s">
        <v>2008</v>
      </c>
      <c r="C917" s="5" t="s">
        <v>2165</v>
      </c>
    </row>
    <row r="918" spans="1:3" ht="34" x14ac:dyDescent="0.2">
      <c r="A918" s="10" t="s">
        <v>2087</v>
      </c>
      <c r="B918" s="12" t="s">
        <v>452</v>
      </c>
      <c r="C918" s="5" t="s">
        <v>2166</v>
      </c>
    </row>
    <row r="919" spans="1:3" ht="34" x14ac:dyDescent="0.2">
      <c r="A919" s="10" t="s">
        <v>2087</v>
      </c>
      <c r="C919" s="5" t="s">
        <v>2167</v>
      </c>
    </row>
    <row r="920" spans="1:3" ht="34" x14ac:dyDescent="0.2">
      <c r="A920" s="10" t="s">
        <v>2087</v>
      </c>
      <c r="B920" s="12" t="s">
        <v>4</v>
      </c>
      <c r="C920" s="5" t="s">
        <v>2168</v>
      </c>
    </row>
    <row r="921" spans="1:3" ht="34" x14ac:dyDescent="0.2">
      <c r="A921" s="10" t="s">
        <v>2087</v>
      </c>
      <c r="B921" s="12" t="s">
        <v>2008</v>
      </c>
      <c r="C921" s="5" t="s">
        <v>2169</v>
      </c>
    </row>
    <row r="922" spans="1:3" ht="34" x14ac:dyDescent="0.2">
      <c r="A922" s="10" t="s">
        <v>2087</v>
      </c>
      <c r="C922" s="5" t="s">
        <v>2170</v>
      </c>
    </row>
    <row r="923" spans="1:3" ht="34" x14ac:dyDescent="0.2">
      <c r="A923" s="10" t="s">
        <v>2087</v>
      </c>
      <c r="B923" s="12" t="s">
        <v>2008</v>
      </c>
      <c r="C923" s="5" t="s">
        <v>2171</v>
      </c>
    </row>
    <row r="924" spans="1:3" ht="34" x14ac:dyDescent="0.2">
      <c r="A924" s="10" t="s">
        <v>2087</v>
      </c>
      <c r="B924" s="12" t="s">
        <v>4</v>
      </c>
      <c r="C924" s="5" t="s">
        <v>2172</v>
      </c>
    </row>
    <row r="925" spans="1:3" ht="34" x14ac:dyDescent="0.2">
      <c r="A925" s="10" t="s">
        <v>2087</v>
      </c>
      <c r="B925" s="12" t="s">
        <v>2026</v>
      </c>
      <c r="C925" s="5" t="s">
        <v>2173</v>
      </c>
    </row>
    <row r="926" spans="1:3" ht="34" x14ac:dyDescent="0.2">
      <c r="A926" s="10" t="s">
        <v>2087</v>
      </c>
      <c r="B926" s="12" t="s">
        <v>4</v>
      </c>
      <c r="C926" s="5" t="s">
        <v>680</v>
      </c>
    </row>
    <row r="927" spans="1:3" ht="34" x14ac:dyDescent="0.2">
      <c r="A927" s="10" t="s">
        <v>2087</v>
      </c>
      <c r="B927" s="12" t="s">
        <v>2034</v>
      </c>
      <c r="C927" s="5" t="s">
        <v>2174</v>
      </c>
    </row>
    <row r="928" spans="1:3" ht="34" x14ac:dyDescent="0.2">
      <c r="A928" s="10" t="s">
        <v>2087</v>
      </c>
      <c r="B928" s="12" t="s">
        <v>2367</v>
      </c>
      <c r="C928" s="5" t="s">
        <v>2175</v>
      </c>
    </row>
    <row r="929" spans="1:3" ht="34" x14ac:dyDescent="0.2">
      <c r="A929" s="10" t="s">
        <v>2087</v>
      </c>
      <c r="B929" s="12" t="s">
        <v>4</v>
      </c>
      <c r="C929" s="5" t="s">
        <v>544</v>
      </c>
    </row>
    <row r="930" spans="1:3" ht="34" x14ac:dyDescent="0.2">
      <c r="A930" s="10" t="s">
        <v>2087</v>
      </c>
      <c r="B930" s="12" t="s">
        <v>2008</v>
      </c>
      <c r="C930" s="5" t="s">
        <v>2176</v>
      </c>
    </row>
    <row r="931" spans="1:3" ht="34" x14ac:dyDescent="0.2">
      <c r="A931" s="10" t="s">
        <v>2087</v>
      </c>
      <c r="C931" s="5" t="s">
        <v>2177</v>
      </c>
    </row>
    <row r="932" spans="1:3" ht="34" x14ac:dyDescent="0.2">
      <c r="A932" s="10" t="s">
        <v>2087</v>
      </c>
      <c r="B932" s="12" t="s">
        <v>1636</v>
      </c>
      <c r="C932" s="5" t="s">
        <v>2178</v>
      </c>
    </row>
    <row r="933" spans="1:3" ht="34" x14ac:dyDescent="0.2">
      <c r="A933" s="10" t="s">
        <v>2087</v>
      </c>
      <c r="B933" s="12" t="s">
        <v>2026</v>
      </c>
      <c r="C933" s="5" t="s">
        <v>276</v>
      </c>
    </row>
    <row r="934" spans="1:3" ht="34" x14ac:dyDescent="0.2">
      <c r="A934" s="10" t="s">
        <v>2087</v>
      </c>
      <c r="B934" s="12" t="s">
        <v>4</v>
      </c>
      <c r="C934" s="5" t="s">
        <v>2179</v>
      </c>
    </row>
    <row r="935" spans="1:3" ht="34" x14ac:dyDescent="0.2">
      <c r="A935" s="10" t="s">
        <v>2087</v>
      </c>
      <c r="B935" s="12" t="s">
        <v>1636</v>
      </c>
      <c r="C935" s="5" t="s">
        <v>2180</v>
      </c>
    </row>
    <row r="936" spans="1:3" ht="34" x14ac:dyDescent="0.2">
      <c r="A936" s="10" t="s">
        <v>2087</v>
      </c>
      <c r="C936" s="5" t="s">
        <v>2181</v>
      </c>
    </row>
    <row r="937" spans="1:3" ht="34" x14ac:dyDescent="0.2">
      <c r="A937" s="10" t="s">
        <v>2087</v>
      </c>
      <c r="B937" s="12" t="s">
        <v>4</v>
      </c>
      <c r="C937" s="5" t="s">
        <v>2182</v>
      </c>
    </row>
    <row r="938" spans="1:3" ht="34" x14ac:dyDescent="0.2">
      <c r="A938" s="10" t="s">
        <v>2087</v>
      </c>
      <c r="C938" s="5" t="s">
        <v>2183</v>
      </c>
    </row>
    <row r="939" spans="1:3" ht="34" x14ac:dyDescent="0.2">
      <c r="A939" s="10" t="s">
        <v>2087</v>
      </c>
      <c r="B939" s="12" t="s">
        <v>4</v>
      </c>
      <c r="C939" s="5" t="s">
        <v>2184</v>
      </c>
    </row>
    <row r="940" spans="1:3" ht="34" x14ac:dyDescent="0.2">
      <c r="A940" s="10" t="s">
        <v>2087</v>
      </c>
      <c r="C940" s="5" t="s">
        <v>2185</v>
      </c>
    </row>
    <row r="941" spans="1:3" ht="34" x14ac:dyDescent="0.2">
      <c r="A941" s="10" t="s">
        <v>2087</v>
      </c>
      <c r="B941" s="12" t="s">
        <v>2186</v>
      </c>
      <c r="C941" s="5" t="s">
        <v>2187</v>
      </c>
    </row>
    <row r="942" spans="1:3" ht="34" x14ac:dyDescent="0.2">
      <c r="A942" s="10" t="s">
        <v>2087</v>
      </c>
      <c r="B942" s="12" t="s">
        <v>2008</v>
      </c>
      <c r="C942" s="5" t="s">
        <v>2188</v>
      </c>
    </row>
    <row r="943" spans="1:3" ht="34" x14ac:dyDescent="0.2">
      <c r="A943" s="10" t="s">
        <v>2087</v>
      </c>
      <c r="B943" s="12" t="s">
        <v>12</v>
      </c>
      <c r="C943" s="5" t="s">
        <v>2189</v>
      </c>
    </row>
    <row r="944" spans="1:3" ht="34" x14ac:dyDescent="0.2">
      <c r="A944" s="10" t="s">
        <v>2087</v>
      </c>
      <c r="B944" s="12" t="s">
        <v>2008</v>
      </c>
      <c r="C944" s="5" t="s">
        <v>1797</v>
      </c>
    </row>
    <row r="945" spans="1:3" ht="34" x14ac:dyDescent="0.2">
      <c r="A945" s="10" t="s">
        <v>2087</v>
      </c>
      <c r="B945" s="12" t="s">
        <v>2190</v>
      </c>
      <c r="C945" s="5" t="s">
        <v>2191</v>
      </c>
    </row>
    <row r="946" spans="1:3" ht="34" x14ac:dyDescent="0.2">
      <c r="A946" s="10" t="s">
        <v>2087</v>
      </c>
      <c r="B946" s="12" t="s">
        <v>2192</v>
      </c>
      <c r="C946" s="5" t="s">
        <v>2193</v>
      </c>
    </row>
    <row r="947" spans="1:3" ht="34" x14ac:dyDescent="0.2">
      <c r="A947" s="10" t="s">
        <v>2087</v>
      </c>
      <c r="B947" s="12" t="s">
        <v>2008</v>
      </c>
      <c r="C947" s="5" t="s">
        <v>2194</v>
      </c>
    </row>
    <row r="948" spans="1:3" ht="34" x14ac:dyDescent="0.2">
      <c r="A948" s="10" t="s">
        <v>2087</v>
      </c>
      <c r="C948" s="5" t="s">
        <v>2195</v>
      </c>
    </row>
    <row r="949" spans="1:3" ht="34" x14ac:dyDescent="0.2">
      <c r="A949" s="10" t="s">
        <v>2087</v>
      </c>
      <c r="B949" s="12" t="s">
        <v>2008</v>
      </c>
      <c r="C949" s="5" t="s">
        <v>2196</v>
      </c>
    </row>
    <row r="950" spans="1:3" ht="34" x14ac:dyDescent="0.2">
      <c r="A950" s="10" t="s">
        <v>2087</v>
      </c>
      <c r="C950" s="5" t="s">
        <v>2197</v>
      </c>
    </row>
    <row r="951" spans="1:3" ht="34" x14ac:dyDescent="0.2">
      <c r="A951" s="10" t="s">
        <v>2087</v>
      </c>
      <c r="B951" s="12" t="s">
        <v>2198</v>
      </c>
      <c r="C951" s="5" t="s">
        <v>2199</v>
      </c>
    </row>
    <row r="952" spans="1:3" ht="34" x14ac:dyDescent="0.2">
      <c r="A952" s="10" t="s">
        <v>2087</v>
      </c>
      <c r="C952" s="5" t="s">
        <v>2200</v>
      </c>
    </row>
    <row r="953" spans="1:3" ht="34" x14ac:dyDescent="0.2">
      <c r="A953" s="10" t="s">
        <v>2087</v>
      </c>
      <c r="B953" s="12" t="s">
        <v>1636</v>
      </c>
      <c r="C953" s="5" t="s">
        <v>2201</v>
      </c>
    </row>
    <row r="954" spans="1:3" ht="34" x14ac:dyDescent="0.2">
      <c r="A954" s="10" t="s">
        <v>2087</v>
      </c>
      <c r="B954" s="12" t="s">
        <v>12</v>
      </c>
      <c r="C954" s="5" t="s">
        <v>2202</v>
      </c>
    </row>
    <row r="955" spans="1:3" ht="34" x14ac:dyDescent="0.2">
      <c r="A955" s="10" t="s">
        <v>2087</v>
      </c>
      <c r="B955" s="12" t="s">
        <v>4</v>
      </c>
      <c r="C955" s="5" t="s">
        <v>2203</v>
      </c>
    </row>
    <row r="956" spans="1:3" ht="34" x14ac:dyDescent="0.2">
      <c r="A956" s="10" t="s">
        <v>2204</v>
      </c>
      <c r="B956" s="12" t="s">
        <v>27</v>
      </c>
      <c r="C956" s="5" t="s">
        <v>2205</v>
      </c>
    </row>
    <row r="957" spans="1:3" ht="34" x14ac:dyDescent="0.2">
      <c r="A957" s="10" t="s">
        <v>2204</v>
      </c>
      <c r="B957" s="12" t="s">
        <v>29</v>
      </c>
      <c r="C957" s="5" t="s">
        <v>2206</v>
      </c>
    </row>
    <row r="958" spans="1:3" ht="34" x14ac:dyDescent="0.2">
      <c r="A958" s="10" t="s">
        <v>2204</v>
      </c>
      <c r="B958" s="12" t="s">
        <v>27</v>
      </c>
      <c r="C958" s="5" t="s">
        <v>2207</v>
      </c>
    </row>
    <row r="959" spans="1:3" ht="34" x14ac:dyDescent="0.2">
      <c r="A959" s="10" t="s">
        <v>2204</v>
      </c>
      <c r="B959" s="12" t="s">
        <v>1387</v>
      </c>
      <c r="C959" s="5" t="s">
        <v>2208</v>
      </c>
    </row>
    <row r="960" spans="1:3" ht="17" x14ac:dyDescent="0.2">
      <c r="A960" s="10" t="s">
        <v>2204</v>
      </c>
      <c r="B960" s="12" t="s">
        <v>27</v>
      </c>
      <c r="C960" s="5" t="s">
        <v>2209</v>
      </c>
    </row>
    <row r="961" spans="1:3" ht="17" x14ac:dyDescent="0.2">
      <c r="A961" s="10" t="s">
        <v>2204</v>
      </c>
      <c r="B961" s="12" t="s">
        <v>1842</v>
      </c>
      <c r="C961" s="5" t="s">
        <v>2210</v>
      </c>
    </row>
    <row r="962" spans="1:3" ht="34" x14ac:dyDescent="0.2">
      <c r="A962" s="10" t="s">
        <v>2204</v>
      </c>
      <c r="B962" s="12" t="s">
        <v>27</v>
      </c>
      <c r="C962" s="5" t="s">
        <v>2211</v>
      </c>
    </row>
    <row r="963" spans="1:3" ht="17" x14ac:dyDescent="0.2">
      <c r="A963" s="10" t="s">
        <v>2204</v>
      </c>
      <c r="B963" s="12" t="s">
        <v>4</v>
      </c>
      <c r="C963" s="5" t="s">
        <v>2212</v>
      </c>
    </row>
    <row r="964" spans="1:3" ht="17" x14ac:dyDescent="0.2">
      <c r="A964" s="10" t="s">
        <v>2204</v>
      </c>
      <c r="B964" s="12" t="s">
        <v>12</v>
      </c>
      <c r="C964" s="5" t="s">
        <v>2213</v>
      </c>
    </row>
    <row r="965" spans="1:3" ht="17" x14ac:dyDescent="0.2">
      <c r="A965" s="10" t="s">
        <v>2204</v>
      </c>
      <c r="B965" s="12" t="s">
        <v>1429</v>
      </c>
      <c r="C965" s="5" t="s">
        <v>2214</v>
      </c>
    </row>
    <row r="966" spans="1:3" ht="17" x14ac:dyDescent="0.2">
      <c r="A966" s="10" t="s">
        <v>2204</v>
      </c>
      <c r="B966" s="12" t="s">
        <v>2363</v>
      </c>
      <c r="C966" s="6" t="s">
        <v>2364</v>
      </c>
    </row>
    <row r="967" spans="1:3" ht="17" x14ac:dyDescent="0.2">
      <c r="A967" s="10" t="s">
        <v>2204</v>
      </c>
      <c r="B967" s="12" t="s">
        <v>4</v>
      </c>
      <c r="C967" s="5" t="s">
        <v>2215</v>
      </c>
    </row>
    <row r="968" spans="1:3" ht="17" x14ac:dyDescent="0.2">
      <c r="A968" s="10" t="s">
        <v>2204</v>
      </c>
      <c r="B968" s="12" t="s">
        <v>336</v>
      </c>
      <c r="C968" s="5" t="s">
        <v>2216</v>
      </c>
    </row>
    <row r="969" spans="1:3" ht="17" x14ac:dyDescent="0.2">
      <c r="A969" s="10" t="s">
        <v>2204</v>
      </c>
      <c r="B969" s="12" t="s">
        <v>4</v>
      </c>
      <c r="C969" s="5" t="s">
        <v>2217</v>
      </c>
    </row>
    <row r="970" spans="1:3" ht="17" x14ac:dyDescent="0.2">
      <c r="A970" s="10" t="s">
        <v>2204</v>
      </c>
      <c r="B970" s="12" t="s">
        <v>1457</v>
      </c>
      <c r="C970" s="5" t="s">
        <v>2218</v>
      </c>
    </row>
    <row r="971" spans="1:3" ht="17" x14ac:dyDescent="0.2">
      <c r="A971" s="10" t="s">
        <v>2204</v>
      </c>
      <c r="B971" s="12" t="s">
        <v>4</v>
      </c>
      <c r="C971" s="5" t="s">
        <v>2219</v>
      </c>
    </row>
    <row r="972" spans="1:3" ht="17" x14ac:dyDescent="0.2">
      <c r="A972" s="10" t="s">
        <v>2204</v>
      </c>
      <c r="B972" s="12" t="s">
        <v>1457</v>
      </c>
      <c r="C972" s="5" t="s">
        <v>2220</v>
      </c>
    </row>
    <row r="973" spans="1:3" ht="17" x14ac:dyDescent="0.2">
      <c r="A973" s="10" t="s">
        <v>2204</v>
      </c>
      <c r="B973" s="12" t="s">
        <v>4</v>
      </c>
      <c r="C973" s="5" t="s">
        <v>2221</v>
      </c>
    </row>
    <row r="974" spans="1:3" ht="34" x14ac:dyDescent="0.2">
      <c r="A974" s="10" t="s">
        <v>2204</v>
      </c>
      <c r="B974" s="12" t="s">
        <v>1457</v>
      </c>
      <c r="C974" s="5" t="s">
        <v>2413</v>
      </c>
    </row>
    <row r="975" spans="1:3" ht="17" x14ac:dyDescent="0.2">
      <c r="A975" s="10" t="s">
        <v>2204</v>
      </c>
      <c r="B975" s="12" t="s">
        <v>4</v>
      </c>
      <c r="C975" s="5" t="s">
        <v>2414</v>
      </c>
    </row>
    <row r="976" spans="1:3" ht="34" x14ac:dyDescent="0.2">
      <c r="A976" s="10" t="s">
        <v>2204</v>
      </c>
      <c r="B976" s="12" t="s">
        <v>1373</v>
      </c>
      <c r="C976" s="5" t="s">
        <v>2222</v>
      </c>
    </row>
    <row r="977" spans="1:3" ht="17" x14ac:dyDescent="0.2">
      <c r="A977" s="10" t="s">
        <v>2204</v>
      </c>
      <c r="B977" s="12" t="s">
        <v>1457</v>
      </c>
      <c r="C977" s="5" t="s">
        <v>2223</v>
      </c>
    </row>
    <row r="978" spans="1:3" ht="17" x14ac:dyDescent="0.2">
      <c r="A978" s="10" t="s">
        <v>2204</v>
      </c>
      <c r="B978" s="12" t="s">
        <v>4</v>
      </c>
      <c r="C978" s="5" t="s">
        <v>2224</v>
      </c>
    </row>
    <row r="979" spans="1:3" ht="34" x14ac:dyDescent="0.2">
      <c r="A979" s="10" t="s">
        <v>2204</v>
      </c>
      <c r="B979" s="12" t="s">
        <v>1373</v>
      </c>
      <c r="C979" s="5" t="s">
        <v>2225</v>
      </c>
    </row>
    <row r="980" spans="1:3" ht="17" x14ac:dyDescent="0.2">
      <c r="A980" s="10" t="s">
        <v>2226</v>
      </c>
      <c r="B980" s="12" t="s">
        <v>1373</v>
      </c>
      <c r="C980" s="5" t="s">
        <v>2415</v>
      </c>
    </row>
    <row r="981" spans="1:3" ht="17" x14ac:dyDescent="0.2">
      <c r="A981" s="10" t="s">
        <v>2226</v>
      </c>
      <c r="B981" s="12" t="s">
        <v>4</v>
      </c>
      <c r="C981" s="5" t="s">
        <v>2227</v>
      </c>
    </row>
    <row r="982" spans="1:3" ht="17" x14ac:dyDescent="0.2">
      <c r="A982" s="10" t="s">
        <v>2226</v>
      </c>
      <c r="B982" s="12" t="s">
        <v>2008</v>
      </c>
      <c r="C982" s="5" t="s">
        <v>2228</v>
      </c>
    </row>
    <row r="983" spans="1:3" ht="17" x14ac:dyDescent="0.2">
      <c r="A983" s="10" t="s">
        <v>2226</v>
      </c>
      <c r="B983" s="12" t="s">
        <v>1636</v>
      </c>
      <c r="C983" s="5" t="s">
        <v>2229</v>
      </c>
    </row>
    <row r="984" spans="1:3" ht="17" x14ac:dyDescent="0.2">
      <c r="A984" s="10" t="s">
        <v>2226</v>
      </c>
      <c r="B984" s="12" t="s">
        <v>2370</v>
      </c>
      <c r="C984" s="5" t="s">
        <v>2230</v>
      </c>
    </row>
    <row r="985" spans="1:3" ht="17" x14ac:dyDescent="0.2">
      <c r="A985" s="10" t="s">
        <v>2226</v>
      </c>
      <c r="B985" s="12" t="s">
        <v>1373</v>
      </c>
      <c r="C985" s="5" t="s">
        <v>2231</v>
      </c>
    </row>
    <row r="986" spans="1:3" ht="17" x14ac:dyDescent="0.2">
      <c r="A986" s="10" t="s">
        <v>2226</v>
      </c>
      <c r="B986" s="12" t="s">
        <v>1636</v>
      </c>
      <c r="C986" s="5" t="s">
        <v>2232</v>
      </c>
    </row>
    <row r="987" spans="1:3" ht="17" x14ac:dyDescent="0.2">
      <c r="A987" s="10" t="s">
        <v>2226</v>
      </c>
      <c r="B987" s="12" t="s">
        <v>1373</v>
      </c>
      <c r="C987" s="5" t="s">
        <v>2233</v>
      </c>
    </row>
    <row r="988" spans="1:3" ht="17" x14ac:dyDescent="0.2">
      <c r="A988" s="10" t="s">
        <v>2226</v>
      </c>
      <c r="C988" s="5" t="s">
        <v>2234</v>
      </c>
    </row>
    <row r="989" spans="1:3" ht="17" x14ac:dyDescent="0.2">
      <c r="A989" s="10" t="s">
        <v>2226</v>
      </c>
      <c r="B989" s="12" t="s">
        <v>1373</v>
      </c>
      <c r="C989" s="5" t="s">
        <v>2235</v>
      </c>
    </row>
    <row r="990" spans="1:3" ht="17" x14ac:dyDescent="0.2">
      <c r="A990" s="10" t="s">
        <v>2226</v>
      </c>
      <c r="C990" s="5" t="s">
        <v>2236</v>
      </c>
    </row>
    <row r="991" spans="1:3" ht="17" x14ac:dyDescent="0.2">
      <c r="A991" s="10" t="s">
        <v>2226</v>
      </c>
      <c r="B991" s="12" t="s">
        <v>4</v>
      </c>
      <c r="C991" s="5" t="s">
        <v>2237</v>
      </c>
    </row>
    <row r="992" spans="1:3" ht="17" x14ac:dyDescent="0.2">
      <c r="A992" s="10" t="s">
        <v>2226</v>
      </c>
      <c r="B992" s="12" t="s">
        <v>1373</v>
      </c>
      <c r="C992" s="5" t="s">
        <v>2238</v>
      </c>
    </row>
    <row r="993" spans="1:3" ht="17" x14ac:dyDescent="0.2">
      <c r="A993" s="10" t="s">
        <v>2226</v>
      </c>
      <c r="B993" s="12" t="s">
        <v>1636</v>
      </c>
      <c r="C993" s="5" t="s">
        <v>2239</v>
      </c>
    </row>
    <row r="994" spans="1:3" ht="34" x14ac:dyDescent="0.2">
      <c r="A994" s="10" t="s">
        <v>2226</v>
      </c>
      <c r="C994" s="5" t="s">
        <v>2240</v>
      </c>
    </row>
    <row r="995" spans="1:3" ht="34" x14ac:dyDescent="0.2">
      <c r="A995" s="10" t="s">
        <v>2241</v>
      </c>
      <c r="B995" s="12" t="s">
        <v>1576</v>
      </c>
      <c r="C995" s="5" t="s">
        <v>2242</v>
      </c>
    </row>
    <row r="996" spans="1:3" ht="17" x14ac:dyDescent="0.2">
      <c r="A996" s="10" t="s">
        <v>2241</v>
      </c>
      <c r="B996" s="12" t="s">
        <v>1636</v>
      </c>
      <c r="C996" s="5" t="s">
        <v>2243</v>
      </c>
    </row>
    <row r="997" spans="1:3" ht="17" x14ac:dyDescent="0.2">
      <c r="A997" s="10" t="s">
        <v>2241</v>
      </c>
      <c r="B997" s="12" t="s">
        <v>1348</v>
      </c>
      <c r="C997" s="5" t="s">
        <v>2244</v>
      </c>
    </row>
    <row r="998" spans="1:3" ht="17" x14ac:dyDescent="0.2">
      <c r="A998" s="10" t="s">
        <v>2241</v>
      </c>
      <c r="B998" s="12" t="s">
        <v>4</v>
      </c>
      <c r="C998" s="5" t="s">
        <v>2245</v>
      </c>
    </row>
    <row r="999" spans="1:3" ht="34" x14ac:dyDescent="0.2">
      <c r="A999" s="10" t="s">
        <v>2241</v>
      </c>
      <c r="B999" s="12" t="s">
        <v>1348</v>
      </c>
      <c r="C999" s="5" t="s">
        <v>2246</v>
      </c>
    </row>
    <row r="1000" spans="1:3" ht="17" x14ac:dyDescent="0.2">
      <c r="A1000" s="10" t="s">
        <v>2241</v>
      </c>
      <c r="B1000" s="12" t="s">
        <v>1306</v>
      </c>
      <c r="C1000" s="5" t="s">
        <v>2247</v>
      </c>
    </row>
    <row r="1001" spans="1:3" ht="17" x14ac:dyDescent="0.2">
      <c r="A1001" s="10" t="s">
        <v>2241</v>
      </c>
      <c r="B1001" s="12" t="s">
        <v>4</v>
      </c>
      <c r="C1001" s="5" t="s">
        <v>2248</v>
      </c>
    </row>
    <row r="1002" spans="1:3" ht="34" x14ac:dyDescent="0.2">
      <c r="A1002" s="10" t="s">
        <v>2241</v>
      </c>
      <c r="B1002" s="12" t="s">
        <v>1576</v>
      </c>
      <c r="C1002" s="5" t="s">
        <v>2249</v>
      </c>
    </row>
    <row r="1003" spans="1:3" ht="17" x14ac:dyDescent="0.2">
      <c r="A1003" s="10" t="s">
        <v>2241</v>
      </c>
      <c r="B1003" s="12" t="s">
        <v>4</v>
      </c>
      <c r="C1003" s="5" t="s">
        <v>2250</v>
      </c>
    </row>
    <row r="1004" spans="1:3" ht="17" x14ac:dyDescent="0.2">
      <c r="A1004" s="10" t="s">
        <v>2241</v>
      </c>
      <c r="B1004" s="12" t="s">
        <v>2008</v>
      </c>
      <c r="C1004" s="5" t="s">
        <v>2251</v>
      </c>
    </row>
    <row r="1005" spans="1:3" ht="17" x14ac:dyDescent="0.2">
      <c r="A1005" s="10" t="s">
        <v>2241</v>
      </c>
      <c r="C1005" s="5" t="s">
        <v>2252</v>
      </c>
    </row>
    <row r="1006" spans="1:3" ht="17" x14ac:dyDescent="0.2">
      <c r="A1006" s="10" t="s">
        <v>2241</v>
      </c>
      <c r="B1006" s="12" t="s">
        <v>4</v>
      </c>
      <c r="C1006" s="5" t="s">
        <v>2253</v>
      </c>
    </row>
    <row r="1007" spans="1:3" ht="17" x14ac:dyDescent="0.2">
      <c r="A1007" s="10" t="s">
        <v>2241</v>
      </c>
      <c r="B1007" s="12" t="s">
        <v>2008</v>
      </c>
      <c r="C1007" s="5" t="s">
        <v>2254</v>
      </c>
    </row>
    <row r="1008" spans="1:3" ht="17" x14ac:dyDescent="0.2">
      <c r="A1008" s="10" t="s">
        <v>2241</v>
      </c>
      <c r="B1008" s="12" t="s">
        <v>1576</v>
      </c>
      <c r="C1008" s="5" t="s">
        <v>2255</v>
      </c>
    </row>
    <row r="1009" spans="1:3" ht="17" x14ac:dyDescent="0.2">
      <c r="A1009" s="10" t="s">
        <v>2241</v>
      </c>
      <c r="B1009" s="12" t="s">
        <v>1457</v>
      </c>
      <c r="C1009" s="5" t="s">
        <v>2256</v>
      </c>
    </row>
    <row r="1010" spans="1:3" ht="34" x14ac:dyDescent="0.2">
      <c r="A1010" s="10" t="s">
        <v>2241</v>
      </c>
      <c r="B1010" s="12" t="s">
        <v>336</v>
      </c>
      <c r="C1010" s="5" t="s">
        <v>2257</v>
      </c>
    </row>
    <row r="1011" spans="1:3" ht="17" x14ac:dyDescent="0.2">
      <c r="A1011" s="10" t="s">
        <v>2241</v>
      </c>
      <c r="B1011" s="12" t="s">
        <v>1348</v>
      </c>
      <c r="C1011" s="5" t="s">
        <v>2258</v>
      </c>
    </row>
    <row r="1012" spans="1:3" ht="17" x14ac:dyDescent="0.2">
      <c r="A1012" s="10" t="s">
        <v>2241</v>
      </c>
      <c r="C1012" s="5" t="s">
        <v>2259</v>
      </c>
    </row>
    <row r="1013" spans="1:3" ht="17" x14ac:dyDescent="0.2">
      <c r="A1013" s="10" t="s">
        <v>2241</v>
      </c>
      <c r="B1013" s="12" t="s">
        <v>1348</v>
      </c>
      <c r="C1013" s="5" t="s">
        <v>2260</v>
      </c>
    </row>
    <row r="1014" spans="1:3" ht="17" x14ac:dyDescent="0.2">
      <c r="A1014" s="10" t="s">
        <v>2241</v>
      </c>
      <c r="C1014" s="5" t="s">
        <v>2261</v>
      </c>
    </row>
    <row r="1015" spans="1:3" ht="17" x14ac:dyDescent="0.2">
      <c r="A1015" s="10" t="s">
        <v>2241</v>
      </c>
      <c r="B1015" s="12" t="s">
        <v>4</v>
      </c>
      <c r="C1015" s="5" t="s">
        <v>2262</v>
      </c>
    </row>
    <row r="1016" spans="1:3" ht="17" x14ac:dyDescent="0.2">
      <c r="A1016" s="10" t="s">
        <v>2241</v>
      </c>
      <c r="B1016" s="12" t="s">
        <v>1457</v>
      </c>
      <c r="C1016" s="5" t="s">
        <v>2263</v>
      </c>
    </row>
    <row r="1017" spans="1:3" ht="17" x14ac:dyDescent="0.2">
      <c r="A1017" s="10" t="s">
        <v>2241</v>
      </c>
      <c r="C1017" s="5" t="s">
        <v>2264</v>
      </c>
    </row>
    <row r="1018" spans="1:3" ht="34" x14ac:dyDescent="0.2">
      <c r="A1018" s="10" t="s">
        <v>2241</v>
      </c>
      <c r="B1018" s="12" t="s">
        <v>1457</v>
      </c>
      <c r="C1018" s="5" t="s">
        <v>2265</v>
      </c>
    </row>
    <row r="1019" spans="1:3" ht="17" x14ac:dyDescent="0.2">
      <c r="A1019" s="10" t="s">
        <v>2241</v>
      </c>
      <c r="C1019" s="5" t="s">
        <v>2266</v>
      </c>
    </row>
    <row r="1020" spans="1:3" ht="34" x14ac:dyDescent="0.2">
      <c r="A1020" s="10" t="s">
        <v>2241</v>
      </c>
      <c r="B1020" s="12" t="s">
        <v>4</v>
      </c>
      <c r="C1020" s="5" t="s">
        <v>2267</v>
      </c>
    </row>
    <row r="1021" spans="1:3" ht="17" x14ac:dyDescent="0.2">
      <c r="A1021" s="10" t="s">
        <v>2268</v>
      </c>
      <c r="B1021" s="12" t="s">
        <v>311</v>
      </c>
      <c r="C1021" s="5" t="s">
        <v>2269</v>
      </c>
    </row>
    <row r="1022" spans="1:3" ht="17" x14ac:dyDescent="0.2">
      <c r="A1022" s="10" t="s">
        <v>2268</v>
      </c>
      <c r="C1022" s="5" t="s">
        <v>2270</v>
      </c>
    </row>
    <row r="1023" spans="1:3" ht="17" x14ac:dyDescent="0.2">
      <c r="A1023" s="10" t="s">
        <v>2268</v>
      </c>
      <c r="B1023" s="12" t="s">
        <v>1636</v>
      </c>
      <c r="C1023" s="5" t="s">
        <v>2271</v>
      </c>
    </row>
    <row r="1024" spans="1:3" ht="17" x14ac:dyDescent="0.2">
      <c r="A1024" s="10" t="s">
        <v>2268</v>
      </c>
      <c r="B1024" s="12" t="s">
        <v>2034</v>
      </c>
      <c r="C1024" s="5" t="s">
        <v>2272</v>
      </c>
    </row>
    <row r="1025" spans="1:3" ht="34" x14ac:dyDescent="0.2">
      <c r="A1025" s="10" t="s">
        <v>2268</v>
      </c>
      <c r="B1025" s="12" t="s">
        <v>336</v>
      </c>
      <c r="C1025" s="5" t="s">
        <v>2273</v>
      </c>
    </row>
    <row r="1026" spans="1:3" ht="17" x14ac:dyDescent="0.2">
      <c r="A1026" s="10" t="s">
        <v>2268</v>
      </c>
      <c r="B1026" s="12" t="s">
        <v>1457</v>
      </c>
      <c r="C1026" s="5" t="s">
        <v>2274</v>
      </c>
    </row>
    <row r="1027" spans="1:3" ht="17" x14ac:dyDescent="0.2">
      <c r="A1027" s="10" t="s">
        <v>2268</v>
      </c>
      <c r="B1027" s="12" t="s">
        <v>4</v>
      </c>
      <c r="C1027" s="5" t="s">
        <v>2275</v>
      </c>
    </row>
    <row r="1028" spans="1:3" ht="51" x14ac:dyDescent="0.2">
      <c r="A1028" s="10" t="s">
        <v>2268</v>
      </c>
      <c r="C1028" s="5" t="s">
        <v>2276</v>
      </c>
    </row>
    <row r="1029" spans="1:3" ht="17" x14ac:dyDescent="0.2">
      <c r="A1029" s="10" t="s">
        <v>2268</v>
      </c>
      <c r="B1029" s="12" t="s">
        <v>2008</v>
      </c>
      <c r="C1029" s="5" t="s">
        <v>2277</v>
      </c>
    </row>
    <row r="1030" spans="1:3" ht="17" x14ac:dyDescent="0.2">
      <c r="A1030" s="10" t="s">
        <v>2268</v>
      </c>
      <c r="B1030" s="12" t="s">
        <v>1457</v>
      </c>
      <c r="C1030" s="5" t="s">
        <v>2278</v>
      </c>
    </row>
    <row r="1031" spans="1:3" ht="17" x14ac:dyDescent="0.2">
      <c r="A1031" s="10" t="s">
        <v>2268</v>
      </c>
      <c r="B1031" s="12" t="s">
        <v>1636</v>
      </c>
      <c r="C1031" s="5" t="s">
        <v>2279</v>
      </c>
    </row>
    <row r="1032" spans="1:3" ht="17" x14ac:dyDescent="0.2">
      <c r="A1032" s="10" t="s">
        <v>2268</v>
      </c>
      <c r="B1032" s="12" t="s">
        <v>4</v>
      </c>
      <c r="C1032" s="5" t="s">
        <v>2280</v>
      </c>
    </row>
    <row r="1033" spans="1:3" ht="17" x14ac:dyDescent="0.2">
      <c r="A1033" s="10" t="s">
        <v>2268</v>
      </c>
      <c r="B1033" s="12" t="s">
        <v>1636</v>
      </c>
      <c r="C1033" s="5" t="s">
        <v>2281</v>
      </c>
    </row>
    <row r="1034" spans="1:3" ht="34" x14ac:dyDescent="0.2">
      <c r="A1034" s="10" t="s">
        <v>2268</v>
      </c>
      <c r="B1034" s="12" t="s">
        <v>4</v>
      </c>
      <c r="C1034" s="5" t="s">
        <v>2282</v>
      </c>
    </row>
    <row r="1035" spans="1:3" ht="17" x14ac:dyDescent="0.2">
      <c r="A1035" s="10" t="s">
        <v>2268</v>
      </c>
      <c r="B1035" s="12" t="s">
        <v>1348</v>
      </c>
      <c r="C1035" s="5" t="s">
        <v>2283</v>
      </c>
    </row>
    <row r="1036" spans="1:3" ht="17" x14ac:dyDescent="0.2">
      <c r="A1036" s="10" t="s">
        <v>2268</v>
      </c>
      <c r="B1036" s="12" t="s">
        <v>4</v>
      </c>
      <c r="C1036" s="5" t="s">
        <v>2284</v>
      </c>
    </row>
    <row r="1037" spans="1:3" ht="17" x14ac:dyDescent="0.2">
      <c r="A1037" s="10" t="s">
        <v>2268</v>
      </c>
      <c r="B1037" s="12" t="s">
        <v>1636</v>
      </c>
      <c r="C1037" s="5" t="s">
        <v>2285</v>
      </c>
    </row>
    <row r="1038" spans="1:3" ht="17" x14ac:dyDescent="0.2">
      <c r="A1038" s="10" t="s">
        <v>2268</v>
      </c>
      <c r="B1038" s="12" t="s">
        <v>4</v>
      </c>
      <c r="C1038" s="5" t="s">
        <v>2286</v>
      </c>
    </row>
    <row r="1039" spans="1:3" ht="17" x14ac:dyDescent="0.2">
      <c r="A1039" s="10" t="s">
        <v>2268</v>
      </c>
      <c r="B1039" s="12" t="s">
        <v>1636</v>
      </c>
      <c r="C1039" s="5" t="s">
        <v>2287</v>
      </c>
    </row>
    <row r="1040" spans="1:3" ht="17" x14ac:dyDescent="0.2">
      <c r="A1040" s="10" t="s">
        <v>2268</v>
      </c>
      <c r="B1040" s="12" t="s">
        <v>4</v>
      </c>
      <c r="C1040" s="5" t="s">
        <v>2288</v>
      </c>
    </row>
    <row r="1041" spans="1:3" ht="17" x14ac:dyDescent="0.2">
      <c r="A1041" s="10" t="s">
        <v>2268</v>
      </c>
      <c r="B1041" s="12" t="s">
        <v>1636</v>
      </c>
      <c r="C1041" s="5" t="s">
        <v>2289</v>
      </c>
    </row>
    <row r="1042" spans="1:3" ht="17" x14ac:dyDescent="0.2">
      <c r="A1042" s="10" t="s">
        <v>2268</v>
      </c>
      <c r="B1042" s="12" t="s">
        <v>311</v>
      </c>
      <c r="C1042" s="5" t="s">
        <v>2290</v>
      </c>
    </row>
    <row r="1043" spans="1:3" ht="34" x14ac:dyDescent="0.2">
      <c r="A1043" s="10" t="s">
        <v>2268</v>
      </c>
      <c r="B1043" s="12" t="s">
        <v>2371</v>
      </c>
      <c r="C1043" s="5" t="s">
        <v>2291</v>
      </c>
    </row>
    <row r="1044" spans="1:3" ht="51" x14ac:dyDescent="0.2">
      <c r="A1044" s="10" t="s">
        <v>2268</v>
      </c>
      <c r="C1044" s="5" t="s">
        <v>2292</v>
      </c>
    </row>
  </sheetData>
  <autoFilter ref="A1:C1044" xr:uid="{6FFF1F0C-5DA9-D643-9997-BD6504D59131}"/>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Cars</vt:lpstr>
      <vt:lpstr>Cars Statistics</vt:lpstr>
      <vt:lpstr>Characters</vt:lpstr>
      <vt:lpstr>Cars 3</vt:lpstr>
      <vt:lpstr>Cars!Cars_2006_excel</vt:lpstr>
      <vt:lpstr>'Cars 3'!Cars_2017_excel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Homolya Rita Dóra</dc:creator>
  <cp:lastModifiedBy>Homolya Rita Dóra</cp:lastModifiedBy>
  <dcterms:created xsi:type="dcterms:W3CDTF">2024-04-04T15:47:33Z</dcterms:created>
  <dcterms:modified xsi:type="dcterms:W3CDTF">2024-04-16T13:50:36Z</dcterms:modified>
</cp:coreProperties>
</file>