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o/3-Programming/02-Platformio/01-dev/01-arduino_ide/Testing-dehumidifier/"/>
    </mc:Choice>
  </mc:AlternateContent>
  <xr:revisionPtr revIDLastSave="0" documentId="8_{3743B1AF-423B-FB46-9C9C-7FA2C28AA6F3}" xr6:coauthVersionLast="47" xr6:coauthVersionMax="47" xr10:uidLastSave="{00000000-0000-0000-0000-000000000000}"/>
  <bookViews>
    <workbookView xWindow="3660" yWindow="2660" windowWidth="27640" windowHeight="16940" xr2:uid="{15C1D8EF-04A3-C140-9582-80256E8446B7}"/>
  </bookViews>
  <sheets>
    <sheet name="Sheet1 (2)" sheetId="2" r:id="rId1"/>
    <sheet name="Sheet1" sheetId="1" r:id="rId2"/>
  </sheets>
  <definedNames>
    <definedName name="fhigh" localSheetId="0">'Sheet1 (2)'!$N$13</definedName>
    <definedName name="fhigh">Sheet1!$N$13</definedName>
    <definedName name="flow" localSheetId="0">'Sheet1 (2)'!$N$11</definedName>
    <definedName name="flow">Sheet1!$N$11</definedName>
    <definedName name="fmed" localSheetId="0">'Sheet1 (2)'!$N$12</definedName>
    <definedName name="fmed">Sheet1!$N$12</definedName>
    <definedName name="meco" localSheetId="0">'Sheet1 (2)'!$N$15</definedName>
    <definedName name="meco">Sheet1!$N$15</definedName>
    <definedName name="mhigh" localSheetId="0">'Sheet1 (2)'!$N$17</definedName>
    <definedName name="mhigh">Sheet1!$N$17</definedName>
    <definedName name="mnorm" localSheetId="0">'Sheet1 (2)'!$N$16</definedName>
    <definedName name="mnorm">Sheet1!$N$16</definedName>
    <definedName name="mturbo" localSheetId="0">'Sheet1 (2)'!$N$14</definedName>
    <definedName name="mturbo">Sheet1!$N$14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L6" i="2"/>
  <c r="K6" i="2"/>
  <c r="N22" i="2" s="1"/>
  <c r="J6" i="2"/>
  <c r="N23" i="2" s="1"/>
  <c r="I6" i="2"/>
  <c r="N15" i="2" s="1"/>
  <c r="H6" i="2"/>
  <c r="G6" i="2"/>
  <c r="F6" i="2"/>
  <c r="E6" i="2"/>
  <c r="G31" i="1"/>
  <c r="G30" i="1"/>
  <c r="G29" i="1"/>
  <c r="G28" i="1"/>
  <c r="E6" i="1"/>
  <c r="H6" i="1"/>
  <c r="G6" i="1"/>
  <c r="F6" i="1"/>
  <c r="J6" i="1"/>
  <c r="K6" i="1"/>
  <c r="L6" i="1"/>
  <c r="M6" i="1"/>
  <c r="I6" i="1"/>
  <c r="N16" i="2" l="1"/>
  <c r="N20" i="2"/>
  <c r="N11" i="2"/>
  <c r="E29" i="2" s="1"/>
  <c r="N13" i="2"/>
  <c r="G29" i="2" s="1"/>
  <c r="N17" i="2"/>
  <c r="N19" i="2"/>
  <c r="N10" i="2"/>
  <c r="N21" i="2"/>
  <c r="N12" i="2"/>
  <c r="F29" i="2" s="1"/>
  <c r="N14" i="2"/>
  <c r="N18" i="2"/>
  <c r="N9" i="2"/>
  <c r="N10" i="1"/>
  <c r="N16" i="1"/>
  <c r="N19" i="1"/>
  <c r="N18" i="1"/>
  <c r="N15" i="1"/>
  <c r="N9" i="1"/>
  <c r="N14" i="1"/>
  <c r="N23" i="1"/>
  <c r="N13" i="1"/>
  <c r="N22" i="1"/>
  <c r="N12" i="1"/>
  <c r="N21" i="1"/>
  <c r="N11" i="1"/>
  <c r="N17" i="1"/>
  <c r="N20" i="1"/>
  <c r="G31" i="2" l="1"/>
  <c r="F31" i="2"/>
  <c r="E31" i="2"/>
  <c r="F30" i="2"/>
  <c r="G30" i="2"/>
  <c r="E30" i="2"/>
  <c r="F28" i="2"/>
  <c r="G28" i="2"/>
  <c r="E28" i="2"/>
  <c r="F31" i="1"/>
  <c r="F28" i="1"/>
  <c r="F30" i="1"/>
  <c r="F29" i="1"/>
  <c r="E28" i="1"/>
  <c r="E30" i="1"/>
  <c r="E31" i="1"/>
  <c r="E29" i="1"/>
</calcChain>
</file>

<file path=xl/sharedStrings.xml><?xml version="1.0" encoding="utf-8"?>
<sst xmlns="http://schemas.openxmlformats.org/spreadsheetml/2006/main" count="86" uniqueCount="36">
  <si>
    <t>q7</t>
  </si>
  <si>
    <t>q8</t>
  </si>
  <si>
    <t>q9</t>
  </si>
  <si>
    <t>q10</t>
  </si>
  <si>
    <t>a1</t>
  </si>
  <si>
    <t>a2</t>
  </si>
  <si>
    <t>a3</t>
  </si>
  <si>
    <t>a4</t>
  </si>
  <si>
    <t>a5</t>
  </si>
  <si>
    <t>alarm</t>
  </si>
  <si>
    <t>water</t>
  </si>
  <si>
    <t>f.low</t>
  </si>
  <si>
    <t>f.med</t>
  </si>
  <si>
    <t>f.high</t>
  </si>
  <si>
    <t>m.turbo</t>
  </si>
  <si>
    <t>m.eco</t>
  </si>
  <si>
    <t>m.norm</t>
  </si>
  <si>
    <t>m.high</t>
  </si>
  <si>
    <t>swing</t>
  </si>
  <si>
    <t>ion</t>
  </si>
  <si>
    <t>1h</t>
  </si>
  <si>
    <t>2h</t>
  </si>
  <si>
    <t>4h</t>
  </si>
  <si>
    <t>8h</t>
  </si>
  <si>
    <t>mturbo+flow</t>
  </si>
  <si>
    <t>meco+flow</t>
  </si>
  <si>
    <t>mnorm+flow</t>
  </si>
  <si>
    <t>mhigh+flow</t>
  </si>
  <si>
    <t>mturbo+fmed</t>
  </si>
  <si>
    <t>meco+fmed</t>
  </si>
  <si>
    <t>mnorm+fmed</t>
  </si>
  <si>
    <t>mhigh+fmed</t>
  </si>
  <si>
    <t>mturbo+fhigh</t>
  </si>
  <si>
    <t>meco+fhigh</t>
  </si>
  <si>
    <t>mnorm+fhigh</t>
  </si>
  <si>
    <t>mhigh+fhigh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</si>
</sst>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200C-84D0-B04D-8AD3-B6C2D245CF2B}">
  <dimension ref="D6:P31"/>
  <sheetViews>
    <sheetView tabSelected="1" workbookViewId="0">
      <selection activeCell="H19" sqref="H19"/>
    </sheetView>
  </sheetViews>
  <sheetFormatPr baseColWidth="10" defaultRowHeight="16" x14ac:dyDescent="0.2"/>
  <cols>
    <col min="16" max="16" width="16.83203125" customWidth="1"/>
  </cols>
  <sheetData>
    <row r="6" spans="4:16" x14ac:dyDescent="0.2">
      <c r="E6">
        <f t="shared" ref="E6:H6" si="0">POWER(2,E7)</f>
        <v>1</v>
      </c>
      <c r="F6">
        <f t="shared" si="0"/>
        <v>1</v>
      </c>
      <c r="G6">
        <f t="shared" si="0"/>
        <v>2</v>
      </c>
      <c r="H6">
        <f t="shared" si="0"/>
        <v>4</v>
      </c>
      <c r="I6">
        <f>POWER(2,I7)</f>
        <v>8</v>
      </c>
      <c r="J6">
        <f t="shared" ref="J6:M6" si="1">POWER(2,J7)</f>
        <v>16</v>
      </c>
      <c r="K6">
        <f t="shared" si="1"/>
        <v>32</v>
      </c>
      <c r="L6">
        <f t="shared" si="1"/>
        <v>64</v>
      </c>
      <c r="M6">
        <f t="shared" si="1"/>
        <v>128</v>
      </c>
    </row>
    <row r="7" spans="4:16" x14ac:dyDescent="0.2">
      <c r="D7" s="1"/>
      <c r="E7" s="1">
        <v>0</v>
      </c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/>
    </row>
    <row r="8" spans="4:16" x14ac:dyDescent="0.2">
      <c r="D8" s="2"/>
      <c r="E8" s="2" t="s">
        <v>0</v>
      </c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1"/>
    </row>
    <row r="9" spans="4:16" x14ac:dyDescent="0.2">
      <c r="D9" s="2" t="s">
        <v>9</v>
      </c>
      <c r="E9" s="2"/>
      <c r="F9" s="2">
        <v>1</v>
      </c>
      <c r="G9" s="2"/>
      <c r="H9" s="2"/>
      <c r="I9" s="2">
        <v>1</v>
      </c>
      <c r="J9" s="2"/>
      <c r="K9" s="2"/>
      <c r="L9" s="2"/>
      <c r="M9" s="2"/>
      <c r="N9" s="2">
        <f>I9*$I$6+J9*$J$6+K9*$K$6+L9*$L$6+M9*$M$6+E9*$E$6+F9*$F$6+G9*$G$6+H9*$H$6</f>
        <v>9</v>
      </c>
      <c r="P9" t="s">
        <v>24</v>
      </c>
    </row>
    <row r="10" spans="4:16" x14ac:dyDescent="0.2">
      <c r="D10" s="2" t="s">
        <v>10</v>
      </c>
      <c r="E10" s="2"/>
      <c r="F10" s="2">
        <v>1</v>
      </c>
      <c r="G10" s="2"/>
      <c r="H10" s="2"/>
      <c r="I10" s="2"/>
      <c r="J10" s="2">
        <v>1</v>
      </c>
      <c r="K10" s="2"/>
      <c r="L10" s="2"/>
      <c r="M10" s="2"/>
      <c r="N10" s="2">
        <f>I10*$I$6+J10*$J$6+K10*$K$6+L10*$L$6+M10*$M$6+E10*$E$6+F10*$F$6+G10*$G$6+H10*$H$6</f>
        <v>17</v>
      </c>
      <c r="P10" t="s">
        <v>25</v>
      </c>
    </row>
    <row r="11" spans="4:16" x14ac:dyDescent="0.2">
      <c r="D11" s="4" t="s">
        <v>11</v>
      </c>
      <c r="E11" s="2"/>
      <c r="F11" s="2">
        <v>1</v>
      </c>
      <c r="G11" s="2"/>
      <c r="H11" s="2"/>
      <c r="I11" s="2"/>
      <c r="J11" s="2"/>
      <c r="K11" s="2">
        <v>1</v>
      </c>
      <c r="L11" s="2"/>
      <c r="M11" s="2"/>
      <c r="N11" s="2">
        <f>I11*$I$6+J11*$J$6+K11*$K$6+L11*$L$6+M11*$M$6+E11*$E$6+F11*$F$6+G11*$G$6+H11*$H$6</f>
        <v>33</v>
      </c>
      <c r="P11" t="s">
        <v>26</v>
      </c>
    </row>
    <row r="12" spans="4:16" x14ac:dyDescent="0.2">
      <c r="D12" s="4" t="s">
        <v>12</v>
      </c>
      <c r="E12" s="2"/>
      <c r="F12" s="2">
        <v>1</v>
      </c>
      <c r="G12" s="2"/>
      <c r="H12" s="2"/>
      <c r="I12" s="2"/>
      <c r="J12" s="2"/>
      <c r="K12" s="2"/>
      <c r="L12" s="2">
        <v>1</v>
      </c>
      <c r="M12" s="2"/>
      <c r="N12" s="2">
        <f>I12*$I$6+J12*$J$6+K12*$K$6+L12*$L$6+M12*$M$6+E12*$E$6+F12*$F$6+G12*$G$6+H12*$H$6</f>
        <v>65</v>
      </c>
      <c r="P12" t="s">
        <v>27</v>
      </c>
    </row>
    <row r="13" spans="4:16" x14ac:dyDescent="0.2">
      <c r="D13" s="4" t="s">
        <v>13</v>
      </c>
      <c r="E13" s="2"/>
      <c r="F13" s="2">
        <v>1</v>
      </c>
      <c r="G13" s="2"/>
      <c r="H13" s="2"/>
      <c r="I13" s="2"/>
      <c r="J13" s="2"/>
      <c r="K13" s="2"/>
      <c r="L13" s="2"/>
      <c r="M13" s="2">
        <v>1</v>
      </c>
      <c r="N13" s="2">
        <f>I13*$I$6+J13*$J$6+K13*$K$6+L13*$L$6+M13*$M$6+E13*$E$6+F13*$F$6+G13*$G$6+H13*$H$6</f>
        <v>129</v>
      </c>
      <c r="P13" t="s">
        <v>28</v>
      </c>
    </row>
    <row r="14" spans="4:16" x14ac:dyDescent="0.2">
      <c r="D14" s="3" t="s">
        <v>14</v>
      </c>
      <c r="E14" s="2"/>
      <c r="F14" s="2"/>
      <c r="G14" s="2">
        <v>1</v>
      </c>
      <c r="H14" s="2"/>
      <c r="I14" s="2">
        <v>1</v>
      </c>
      <c r="J14" s="2"/>
      <c r="K14" s="2"/>
      <c r="L14" s="2"/>
      <c r="M14" s="2"/>
      <c r="N14" s="2">
        <f>I14*$I$6+J14*$J$6+K14*$K$6+L14*$L$6+M14*$M$6+E14*$E$6+F14*$F$6+G14*$G$6+H14*$H$6</f>
        <v>10</v>
      </c>
      <c r="P14" t="s">
        <v>29</v>
      </c>
    </row>
    <row r="15" spans="4:16" x14ac:dyDescent="0.2">
      <c r="D15" s="3" t="s">
        <v>15</v>
      </c>
      <c r="E15" s="2"/>
      <c r="F15" s="2"/>
      <c r="G15" s="2">
        <v>1</v>
      </c>
      <c r="H15" s="2"/>
      <c r="I15" s="2"/>
      <c r="J15" s="2">
        <v>1</v>
      </c>
      <c r="K15" s="2"/>
      <c r="L15" s="2"/>
      <c r="M15" s="2"/>
      <c r="N15" s="2">
        <f>I15*$I$6+J15*$J$6+K15*$K$6+L15*$L$6+M15*$M$6+E15*$E$6+F15*$F$6+G15*$G$6+H15*$H$6</f>
        <v>18</v>
      </c>
      <c r="P15" t="s">
        <v>30</v>
      </c>
    </row>
    <row r="16" spans="4:16" x14ac:dyDescent="0.2">
      <c r="D16" s="3" t="s">
        <v>16</v>
      </c>
      <c r="E16" s="2"/>
      <c r="F16" s="2"/>
      <c r="G16" s="2">
        <v>1</v>
      </c>
      <c r="H16" s="2"/>
      <c r="I16" s="2"/>
      <c r="J16" s="2"/>
      <c r="K16" s="2">
        <v>1</v>
      </c>
      <c r="L16" s="2"/>
      <c r="M16" s="2"/>
      <c r="N16" s="2">
        <f>I16*$I$6+J16*$J$6+K16*$K$6+L16*$L$6+M16*$M$6+E16*$E$6+F16*$F$6+G16*$G$6+H16*$H$6</f>
        <v>34</v>
      </c>
      <c r="P16" t="s">
        <v>31</v>
      </c>
    </row>
    <row r="17" spans="4:16" x14ac:dyDescent="0.2">
      <c r="D17" s="3" t="s">
        <v>17</v>
      </c>
      <c r="E17" s="2"/>
      <c r="F17" s="2"/>
      <c r="G17" s="2">
        <v>1</v>
      </c>
      <c r="H17" s="2"/>
      <c r="I17" s="2"/>
      <c r="J17" s="2"/>
      <c r="K17" s="2"/>
      <c r="L17" s="2">
        <v>1</v>
      </c>
      <c r="M17" s="2"/>
      <c r="N17" s="2">
        <f>I17*$I$6+J17*$J$6+K17*$K$6+L17*$L$6+M17*$M$6+E17*$E$6+F17*$F$6+G17*$G$6+H17*$H$6</f>
        <v>66</v>
      </c>
      <c r="P17" t="s">
        <v>32</v>
      </c>
    </row>
    <row r="18" spans="4:16" x14ac:dyDescent="0.2">
      <c r="D18" s="5" t="s">
        <v>18</v>
      </c>
      <c r="E18" s="2"/>
      <c r="F18" s="2"/>
      <c r="G18" s="2">
        <v>1</v>
      </c>
      <c r="H18" s="2"/>
      <c r="I18" s="2"/>
      <c r="J18" s="2"/>
      <c r="K18" s="2"/>
      <c r="L18" s="2"/>
      <c r="M18" s="2">
        <v>1</v>
      </c>
      <c r="N18" s="2">
        <f>I18*$I$6+J18*$J$6+K18*$K$6+L18*$L$6+M18*$M$6+E18*$E$6+F18*$F$6+G18*$G$6+H18*$H$6</f>
        <v>130</v>
      </c>
      <c r="P18" t="s">
        <v>33</v>
      </c>
    </row>
    <row r="19" spans="4:16" x14ac:dyDescent="0.2">
      <c r="D19" s="6" t="s">
        <v>19</v>
      </c>
      <c r="E19" s="2"/>
      <c r="F19" s="2"/>
      <c r="G19" s="2"/>
      <c r="H19" s="2">
        <v>1</v>
      </c>
      <c r="I19" s="2">
        <v>1</v>
      </c>
      <c r="J19" s="2"/>
      <c r="K19" s="2"/>
      <c r="L19" s="2"/>
      <c r="M19" s="2"/>
      <c r="N19" s="2">
        <f>I19*$I$6+J19*$J$6+K19*$K$6+L19*$L$6+M19*$M$6+E19*$E$6+F19*$F$6+G19*$G$6+H19*$H$6</f>
        <v>12</v>
      </c>
      <c r="P19" t="s">
        <v>34</v>
      </c>
    </row>
    <row r="20" spans="4:16" x14ac:dyDescent="0.2">
      <c r="D20" s="7" t="s">
        <v>20</v>
      </c>
      <c r="E20" s="2"/>
      <c r="F20" s="2"/>
      <c r="G20" s="2"/>
      <c r="H20" s="2">
        <v>1</v>
      </c>
      <c r="I20" s="2"/>
      <c r="J20" s="2">
        <v>1</v>
      </c>
      <c r="K20" s="2"/>
      <c r="L20" s="2"/>
      <c r="M20" s="2"/>
      <c r="N20" s="2">
        <f>I20*$I$6+J20*$J$6+K20*$K$6+L20*$L$6+M20*$M$6+E20*$E$6+F20*$F$6+G20*$G$6+H20*$H$6</f>
        <v>20</v>
      </c>
      <c r="P20" t="s">
        <v>35</v>
      </c>
    </row>
    <row r="21" spans="4:16" x14ac:dyDescent="0.2">
      <c r="D21" s="7" t="s">
        <v>21</v>
      </c>
      <c r="E21" s="2"/>
      <c r="F21" s="2"/>
      <c r="G21" s="2"/>
      <c r="H21" s="2">
        <v>1</v>
      </c>
      <c r="I21" s="2"/>
      <c r="J21" s="2"/>
      <c r="K21" s="2">
        <v>1</v>
      </c>
      <c r="L21" s="2"/>
      <c r="M21" s="2"/>
      <c r="N21" s="2">
        <f>I21*$I$6+J21*$J$6+K21*$K$6+L21*$L$6+M21*$M$6+E21*$E$6+F21*$F$6+G21*$G$6+H21*$H$6</f>
        <v>36</v>
      </c>
    </row>
    <row r="22" spans="4:16" x14ac:dyDescent="0.2">
      <c r="D22" s="7" t="s">
        <v>22</v>
      </c>
      <c r="E22" s="2"/>
      <c r="F22" s="2"/>
      <c r="G22" s="2"/>
      <c r="H22" s="2">
        <v>1</v>
      </c>
      <c r="I22" s="2"/>
      <c r="J22" s="2"/>
      <c r="K22" s="2"/>
      <c r="L22" s="2">
        <v>1</v>
      </c>
      <c r="M22" s="2"/>
      <c r="N22" s="2">
        <f>I22*$I$6+J22*$J$6+K22*$K$6+L22*$L$6+M22*$M$6+E22*$E$6+F22*$F$6+G22*$G$6+H22*$H$6</f>
        <v>68</v>
      </c>
    </row>
    <row r="23" spans="4:16" x14ac:dyDescent="0.2">
      <c r="D23" s="7" t="s">
        <v>23</v>
      </c>
      <c r="E23" s="2"/>
      <c r="F23" s="2"/>
      <c r="G23" s="2"/>
      <c r="H23" s="2">
        <v>1</v>
      </c>
      <c r="I23" s="2"/>
      <c r="J23" s="2"/>
      <c r="K23" s="2"/>
      <c r="L23" s="2"/>
      <c r="M23" s="2">
        <v>1</v>
      </c>
      <c r="N23" s="2">
        <f>I23*$I$6+J23*$J$6+K23*$K$6+L23*$L$6+M23*$M$6+E23*$E$6+F23*$F$6+G23*$G$6+H23*$H$6</f>
        <v>132</v>
      </c>
    </row>
    <row r="24" spans="4:16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</row>
    <row r="27" spans="4:16" x14ac:dyDescent="0.2">
      <c r="E27" s="4" t="s">
        <v>11</v>
      </c>
      <c r="F27" s="4" t="s">
        <v>12</v>
      </c>
      <c r="G27" s="4" t="s">
        <v>13</v>
      </c>
    </row>
    <row r="28" spans="4:16" x14ac:dyDescent="0.2">
      <c r="D28" s="3" t="s">
        <v>14</v>
      </c>
      <c r="E28">
        <f>mturbo+flow</f>
        <v>43</v>
      </c>
      <c r="F28">
        <f>mturbo+fmed</f>
        <v>75</v>
      </c>
      <c r="G28">
        <f>mturbo+fhigh</f>
        <v>139</v>
      </c>
    </row>
    <row r="29" spans="4:16" x14ac:dyDescent="0.2">
      <c r="D29" s="3" t="s">
        <v>15</v>
      </c>
      <c r="E29">
        <f>meco+flow</f>
        <v>51</v>
      </c>
      <c r="F29">
        <f>meco+fmed</f>
        <v>83</v>
      </c>
      <c r="G29">
        <f>meco+fhigh</f>
        <v>147</v>
      </c>
    </row>
    <row r="30" spans="4:16" x14ac:dyDescent="0.2">
      <c r="D30" s="3" t="s">
        <v>16</v>
      </c>
      <c r="E30">
        <f>mnorm+flow</f>
        <v>67</v>
      </c>
      <c r="F30">
        <f>mnorm+fmed</f>
        <v>99</v>
      </c>
      <c r="G30">
        <f>mnorm+fhigh</f>
        <v>163</v>
      </c>
    </row>
    <row r="31" spans="4:16" x14ac:dyDescent="0.2">
      <c r="D31" s="3" t="s">
        <v>17</v>
      </c>
      <c r="E31">
        <f>mhigh+flow</f>
        <v>99</v>
      </c>
      <c r="F31">
        <f>mhigh+fmed</f>
        <v>131</v>
      </c>
      <c r="G31">
        <f>mhigh+fhigh</f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DAAA-FB72-1E4A-9587-A075D36BDE99}">
  <dimension ref="D6:P31"/>
  <sheetViews>
    <sheetView workbookViewId="0">
      <selection activeCell="H19" sqref="H19"/>
    </sheetView>
  </sheetViews>
  <sheetFormatPr baseColWidth="10" defaultRowHeight="16" x14ac:dyDescent="0.2"/>
  <cols>
    <col min="16" max="16" width="16.83203125" customWidth="1"/>
  </cols>
  <sheetData>
    <row r="6" spans="4:16" x14ac:dyDescent="0.2">
      <c r="E6">
        <f t="shared" ref="E6:H6" si="0">POWER(2,E7)</f>
        <v>1</v>
      </c>
      <c r="F6">
        <f t="shared" si="0"/>
        <v>1</v>
      </c>
      <c r="G6">
        <f t="shared" si="0"/>
        <v>2</v>
      </c>
      <c r="H6">
        <f t="shared" si="0"/>
        <v>4</v>
      </c>
      <c r="I6">
        <f>POWER(2,I7)</f>
        <v>8</v>
      </c>
      <c r="J6">
        <f t="shared" ref="J6:M6" si="1">POWER(2,J7)</f>
        <v>16</v>
      </c>
      <c r="K6">
        <f t="shared" si="1"/>
        <v>32</v>
      </c>
      <c r="L6">
        <f t="shared" si="1"/>
        <v>64</v>
      </c>
      <c r="M6">
        <f t="shared" si="1"/>
        <v>128</v>
      </c>
    </row>
    <row r="7" spans="4:16" x14ac:dyDescent="0.2">
      <c r="D7" s="1"/>
      <c r="E7" s="1">
        <v>0</v>
      </c>
      <c r="F7" s="1">
        <v>0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/>
    </row>
    <row r="8" spans="4:16" x14ac:dyDescent="0.2">
      <c r="D8" s="2"/>
      <c r="E8" s="2" t="s">
        <v>0</v>
      </c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1"/>
    </row>
    <row r="9" spans="4:16" x14ac:dyDescent="0.2">
      <c r="D9" s="2" t="s">
        <v>9</v>
      </c>
      <c r="E9" s="2"/>
      <c r="F9" s="2">
        <v>1</v>
      </c>
      <c r="G9" s="2"/>
      <c r="H9" s="2"/>
      <c r="I9" s="2">
        <v>1</v>
      </c>
      <c r="J9" s="2"/>
      <c r="K9" s="2"/>
      <c r="L9" s="2"/>
      <c r="M9" s="2"/>
      <c r="N9" s="2">
        <f>I9*$I$6+J9*$J$6+K9*$K$6+L9*$L$6+M9*$M$6+E9*$E$6+F9*$F$6+G9*$G$6+H9*$H$6</f>
        <v>9</v>
      </c>
      <c r="P9" t="s">
        <v>24</v>
      </c>
    </row>
    <row r="10" spans="4:16" x14ac:dyDescent="0.2">
      <c r="D10" s="2" t="s">
        <v>10</v>
      </c>
      <c r="E10" s="2"/>
      <c r="F10" s="2">
        <v>1</v>
      </c>
      <c r="G10" s="2"/>
      <c r="H10" s="2"/>
      <c r="I10" s="2"/>
      <c r="J10" s="2">
        <v>1</v>
      </c>
      <c r="K10" s="2"/>
      <c r="L10" s="2"/>
      <c r="M10" s="2"/>
      <c r="N10" s="2">
        <f>I10*$I$6+J10*$J$6+K10*$K$6+L10*$L$6+M10*$M$6+E10*$E$6+F10*$F$6+G10*$G$6+H10*$H$6</f>
        <v>17</v>
      </c>
      <c r="P10" t="s">
        <v>25</v>
      </c>
    </row>
    <row r="11" spans="4:16" x14ac:dyDescent="0.2">
      <c r="D11" s="4" t="s">
        <v>11</v>
      </c>
      <c r="E11" s="2"/>
      <c r="F11" s="2">
        <v>1</v>
      </c>
      <c r="G11" s="2"/>
      <c r="H11" s="2"/>
      <c r="I11" s="2"/>
      <c r="J11" s="2"/>
      <c r="K11" s="2">
        <v>1</v>
      </c>
      <c r="L11" s="2"/>
      <c r="M11" s="2"/>
      <c r="N11" s="2">
        <f>I11*$I$6+J11*$J$6+K11*$K$6+L11*$L$6+M11*$M$6+E11*$E$6+F11*$F$6+G11*$G$6+H11*$H$6</f>
        <v>33</v>
      </c>
      <c r="P11" t="s">
        <v>26</v>
      </c>
    </row>
    <row r="12" spans="4:16" x14ac:dyDescent="0.2">
      <c r="D12" s="4" t="s">
        <v>12</v>
      </c>
      <c r="E12" s="2"/>
      <c r="F12" s="2">
        <v>1</v>
      </c>
      <c r="G12" s="2"/>
      <c r="H12" s="2"/>
      <c r="I12" s="2"/>
      <c r="J12" s="2"/>
      <c r="K12" s="2"/>
      <c r="L12" s="2">
        <v>1</v>
      </c>
      <c r="M12" s="2"/>
      <c r="N12" s="2">
        <f>I12*$I$6+J12*$J$6+K12*$K$6+L12*$L$6+M12*$M$6+E12*$E$6+F12*$F$6+G12*$G$6+H12*$H$6</f>
        <v>65</v>
      </c>
      <c r="P12" t="s">
        <v>27</v>
      </c>
    </row>
    <row r="13" spans="4:16" x14ac:dyDescent="0.2">
      <c r="D13" s="4" t="s">
        <v>13</v>
      </c>
      <c r="E13" s="2"/>
      <c r="F13" s="2">
        <v>1</v>
      </c>
      <c r="G13" s="2"/>
      <c r="H13" s="2"/>
      <c r="I13" s="2"/>
      <c r="J13" s="2"/>
      <c r="K13" s="2"/>
      <c r="L13" s="2"/>
      <c r="M13" s="2">
        <v>1</v>
      </c>
      <c r="N13" s="2">
        <f>I13*$I$6+J13*$J$6+K13*$K$6+L13*$L$6+M13*$M$6+E13*$E$6+F13*$F$6+G13*$G$6+H13*$H$6</f>
        <v>129</v>
      </c>
      <c r="P13" t="s">
        <v>28</v>
      </c>
    </row>
    <row r="14" spans="4:16" x14ac:dyDescent="0.2">
      <c r="D14" s="3" t="s">
        <v>14</v>
      </c>
      <c r="E14" s="2"/>
      <c r="F14" s="2"/>
      <c r="G14" s="2">
        <v>1</v>
      </c>
      <c r="H14" s="2"/>
      <c r="I14" s="2">
        <v>1</v>
      </c>
      <c r="J14" s="2"/>
      <c r="K14" s="2"/>
      <c r="L14" s="2"/>
      <c r="M14" s="2"/>
      <c r="N14" s="2">
        <f>I14*$I$6+J14*$J$6+K14*$K$6+L14*$L$6+M14*$M$6+E14*$E$6+F14*$F$6+G14*$G$6+H14*$H$6</f>
        <v>10</v>
      </c>
      <c r="P14" t="s">
        <v>29</v>
      </c>
    </row>
    <row r="15" spans="4:16" x14ac:dyDescent="0.2">
      <c r="D15" s="3" t="s">
        <v>15</v>
      </c>
      <c r="E15" s="2"/>
      <c r="F15" s="2"/>
      <c r="G15" s="2">
        <v>1</v>
      </c>
      <c r="H15" s="2"/>
      <c r="I15" s="2"/>
      <c r="J15" s="2">
        <v>1</v>
      </c>
      <c r="K15" s="2"/>
      <c r="L15" s="2"/>
      <c r="M15" s="2"/>
      <c r="N15" s="2">
        <f>I15*$I$6+J15*$J$6+K15*$K$6+L15*$L$6+M15*$M$6+E15*$E$6+F15*$F$6+G15*$G$6+H15*$H$6</f>
        <v>18</v>
      </c>
      <c r="P15" t="s">
        <v>30</v>
      </c>
    </row>
    <row r="16" spans="4:16" x14ac:dyDescent="0.2">
      <c r="D16" s="3" t="s">
        <v>16</v>
      </c>
      <c r="E16" s="2"/>
      <c r="F16" s="2"/>
      <c r="G16" s="2">
        <v>1</v>
      </c>
      <c r="H16" s="2"/>
      <c r="I16" s="2"/>
      <c r="J16" s="2"/>
      <c r="K16" s="2">
        <v>1</v>
      </c>
      <c r="L16" s="2"/>
      <c r="M16" s="2"/>
      <c r="N16" s="2">
        <f>I16*$I$6+J16*$J$6+K16*$K$6+L16*$L$6+M16*$M$6+E16*$E$6+F16*$F$6+G16*$G$6+H16*$H$6</f>
        <v>34</v>
      </c>
      <c r="P16" t="s">
        <v>31</v>
      </c>
    </row>
    <row r="17" spans="4:16" x14ac:dyDescent="0.2">
      <c r="D17" s="3" t="s">
        <v>17</v>
      </c>
      <c r="E17" s="2"/>
      <c r="F17" s="2"/>
      <c r="G17" s="2">
        <v>1</v>
      </c>
      <c r="H17" s="2"/>
      <c r="I17" s="2"/>
      <c r="J17" s="2"/>
      <c r="K17" s="2"/>
      <c r="L17" s="2">
        <v>1</v>
      </c>
      <c r="M17" s="2"/>
      <c r="N17" s="2">
        <f>I17*$I$6+J17*$J$6+K17*$K$6+L17*$L$6+M17*$M$6+E17*$E$6+F17*$F$6+G17*$G$6+H17*$H$6</f>
        <v>66</v>
      </c>
      <c r="P17" t="s">
        <v>32</v>
      </c>
    </row>
    <row r="18" spans="4:16" x14ac:dyDescent="0.2">
      <c r="D18" s="5" t="s">
        <v>18</v>
      </c>
      <c r="E18" s="2"/>
      <c r="F18" s="2"/>
      <c r="G18" s="2">
        <v>1</v>
      </c>
      <c r="H18" s="2"/>
      <c r="I18" s="2"/>
      <c r="J18" s="2"/>
      <c r="K18" s="2"/>
      <c r="L18" s="2"/>
      <c r="M18" s="2">
        <v>1</v>
      </c>
      <c r="N18" s="2">
        <f>I18*$I$6+J18*$J$6+K18*$K$6+L18*$L$6+M18*$M$6+E18*$E$6+F18*$F$6+G18*$G$6+H18*$H$6</f>
        <v>130</v>
      </c>
      <c r="P18" t="s">
        <v>33</v>
      </c>
    </row>
    <row r="19" spans="4:16" x14ac:dyDescent="0.2">
      <c r="D19" s="6" t="s">
        <v>19</v>
      </c>
      <c r="E19" s="2"/>
      <c r="F19" s="2"/>
      <c r="G19" s="2"/>
      <c r="H19" s="2">
        <v>1</v>
      </c>
      <c r="I19" s="2">
        <v>1</v>
      </c>
      <c r="J19" s="2"/>
      <c r="K19" s="2"/>
      <c r="L19" s="2"/>
      <c r="M19" s="2"/>
      <c r="N19" s="2">
        <f>I19*$I$6+J19*$J$6+K19*$K$6+L19*$L$6+M19*$M$6+E19*$E$6+F19*$F$6+G19*$G$6+H19*$H$6</f>
        <v>12</v>
      </c>
      <c r="P19" t="s">
        <v>34</v>
      </c>
    </row>
    <row r="20" spans="4:16" x14ac:dyDescent="0.2">
      <c r="D20" s="7" t="s">
        <v>20</v>
      </c>
      <c r="E20" s="2"/>
      <c r="F20" s="2"/>
      <c r="G20" s="2"/>
      <c r="H20" s="2">
        <v>1</v>
      </c>
      <c r="I20" s="2"/>
      <c r="J20" s="2">
        <v>1</v>
      </c>
      <c r="K20" s="2"/>
      <c r="L20" s="2"/>
      <c r="M20" s="2"/>
      <c r="N20" s="2">
        <f>I20*$I$6+J20*$J$6+K20*$K$6+L20*$L$6+M20*$M$6+E20*$E$6+F20*$F$6+G20*$G$6+H20*$H$6</f>
        <v>20</v>
      </c>
      <c r="P20" t="s">
        <v>35</v>
      </c>
    </row>
    <row r="21" spans="4:16" x14ac:dyDescent="0.2">
      <c r="D21" s="7" t="s">
        <v>21</v>
      </c>
      <c r="E21" s="2"/>
      <c r="F21" s="2"/>
      <c r="G21" s="2"/>
      <c r="H21" s="2">
        <v>1</v>
      </c>
      <c r="I21" s="2"/>
      <c r="J21" s="2"/>
      <c r="K21" s="2">
        <v>1</v>
      </c>
      <c r="L21" s="2"/>
      <c r="M21" s="2"/>
      <c r="N21" s="2">
        <f>I21*$I$6+J21*$J$6+K21*$K$6+L21*$L$6+M21*$M$6+E21*$E$6+F21*$F$6+G21*$G$6+H21*$H$6</f>
        <v>36</v>
      </c>
    </row>
    <row r="22" spans="4:16" x14ac:dyDescent="0.2">
      <c r="D22" s="7" t="s">
        <v>22</v>
      </c>
      <c r="E22" s="2"/>
      <c r="F22" s="2"/>
      <c r="G22" s="2"/>
      <c r="H22" s="2">
        <v>1</v>
      </c>
      <c r="I22" s="2"/>
      <c r="J22" s="2"/>
      <c r="K22" s="2"/>
      <c r="L22" s="2">
        <v>1</v>
      </c>
      <c r="M22" s="2"/>
      <c r="N22" s="2">
        <f>I22*$I$6+J22*$J$6+K22*$K$6+L22*$L$6+M22*$M$6+E22*$E$6+F22*$F$6+G22*$G$6+H22*$H$6</f>
        <v>68</v>
      </c>
    </row>
    <row r="23" spans="4:16" x14ac:dyDescent="0.2">
      <c r="D23" s="7" t="s">
        <v>23</v>
      </c>
      <c r="E23" s="2"/>
      <c r="F23" s="2"/>
      <c r="G23" s="2"/>
      <c r="H23" s="2">
        <v>1</v>
      </c>
      <c r="I23" s="2"/>
      <c r="J23" s="2"/>
      <c r="K23" s="2"/>
      <c r="L23" s="2"/>
      <c r="M23" s="2">
        <v>1</v>
      </c>
      <c r="N23" s="2">
        <f>I23*$I$6+J23*$J$6+K23*$K$6+L23*$L$6+M23*$M$6+E23*$E$6+F23*$F$6+G23*$G$6+H23*$H$6</f>
        <v>132</v>
      </c>
    </row>
    <row r="24" spans="4:16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</row>
    <row r="27" spans="4:16" x14ac:dyDescent="0.2">
      <c r="E27" s="4" t="s">
        <v>11</v>
      </c>
      <c r="F27" s="4" t="s">
        <v>12</v>
      </c>
      <c r="G27" s="4" t="s">
        <v>13</v>
      </c>
    </row>
    <row r="28" spans="4:16" x14ac:dyDescent="0.2">
      <c r="D28" s="3" t="s">
        <v>14</v>
      </c>
      <c r="E28">
        <f>mturbo+flow</f>
        <v>43</v>
      </c>
      <c r="F28">
        <f>mturbo+fmed</f>
        <v>75</v>
      </c>
      <c r="G28">
        <f>mturbo+fhigh</f>
        <v>139</v>
      </c>
    </row>
    <row r="29" spans="4:16" x14ac:dyDescent="0.2">
      <c r="D29" s="3" t="s">
        <v>15</v>
      </c>
      <c r="E29">
        <f>meco+flow</f>
        <v>51</v>
      </c>
      <c r="F29">
        <f>meco+fmed</f>
        <v>83</v>
      </c>
      <c r="G29">
        <f>meco+fhigh</f>
        <v>147</v>
      </c>
    </row>
    <row r="30" spans="4:16" x14ac:dyDescent="0.2">
      <c r="D30" s="3" t="s">
        <v>16</v>
      </c>
      <c r="E30">
        <f>mnorm+flow</f>
        <v>67</v>
      </c>
      <c r="F30">
        <f>mnorm+fmed</f>
        <v>99</v>
      </c>
      <c r="G30">
        <f>mnorm+fhigh</f>
        <v>163</v>
      </c>
    </row>
    <row r="31" spans="4:16" x14ac:dyDescent="0.2">
      <c r="D31" s="3" t="s">
        <v>17</v>
      </c>
      <c r="E31">
        <f>mhigh+flow</f>
        <v>99</v>
      </c>
      <c r="F31">
        <f>mhigh+fmed</f>
        <v>131</v>
      </c>
      <c r="G31">
        <f>mhigh+fhigh</f>
        <v>195</v>
      </c>
    </row>
  </sheetData>
  <sortState xmlns:xlrd2="http://schemas.microsoft.com/office/spreadsheetml/2017/richdata2" ref="P9:P20">
    <sortCondition ref="P9:P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Sheet1 (2)</vt:lpstr>
      <vt:lpstr>Sheet1</vt:lpstr>
      <vt:lpstr>'Sheet1 (2)'!fhigh</vt:lpstr>
      <vt:lpstr>fhigh</vt:lpstr>
      <vt:lpstr>'Sheet1 (2)'!flow</vt:lpstr>
      <vt:lpstr>flow</vt:lpstr>
      <vt:lpstr>'Sheet1 (2)'!fmed</vt:lpstr>
      <vt:lpstr>fmed</vt:lpstr>
      <vt:lpstr>'Sheet1 (2)'!meco</vt:lpstr>
      <vt:lpstr>meco</vt:lpstr>
      <vt:lpstr>'Sheet1 (2)'!mhigh</vt:lpstr>
      <vt:lpstr>mhigh</vt:lpstr>
      <vt:lpstr>'Sheet1 (2)'!mnorm</vt:lpstr>
      <vt:lpstr>mnorm</vt:lpstr>
      <vt:lpstr>'Sheet1 (2)'!mturbo</vt:lpstr>
      <vt:lpstr>mturbo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Janik</dc:creator>
  <cp:lastModifiedBy>Pawel Janik</cp:lastModifiedBy>
  <dcterms:created xsi:type="dcterms:W3CDTF">2022-12-21T09:52:06Z</dcterms:created>
  <dcterms:modified xsi:type="dcterms:W3CDTF">2022-12-21T18:42:54Z</dcterms:modified>
</cp:coreProperties>
</file>