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03dd429ac28fa7fe/HP/jikangai/"/>
    </mc:Choice>
  </mc:AlternateContent>
  <xr:revisionPtr revIDLastSave="25" documentId="13_ncr:1_{645D7007-B88E-455C-A500-87B90B9C8E18}" xr6:coauthVersionLast="47" xr6:coauthVersionMax="47" xr10:uidLastSave="{52E53F87-1BA5-4E6B-B83F-918CCFB6B60C}"/>
  <bookViews>
    <workbookView xWindow="3040" yWindow="1730" windowWidth="14190" windowHeight="12670" tabRatio="892" xr2:uid="{00000000-000D-0000-FFFF-FFFF00000000}"/>
  </bookViews>
  <sheets>
    <sheet name="シフト表 _入力用" sheetId="12" r:id="rId1"/>
    <sheet name="施設名" sheetId="2" state="hidden" r:id="rId2"/>
    <sheet name="職名" sheetId="1" state="hidden" r:id="rId3"/>
    <sheet name="日数・時間数一覧" sheetId="4" state="hidden" r:id="rId4"/>
  </sheets>
  <definedNames>
    <definedName name="_xlnm.Print_Area" localSheetId="0">'シフト表 _入力用'!$A$4:$BO$183</definedName>
    <definedName name="_xlnm.Print_Area" localSheetId="3">日数・時間数一覧!$A$1:$G$37</definedName>
    <definedName name="_xlnm.Print_Titles" localSheetId="0">'シフト表 _入力用'!$4:$6</definedName>
    <definedName name="ValidDepts." localSheetId="3">職名!$A$2:$A$6</definedName>
    <definedName name="ValidDepts.">職名!$A$2:$A$6</definedName>
    <definedName name="Z_77B81440_DAB7_4D69_BC62_C06CEDB021A6_.wvu.PrintArea" localSheetId="0">'シフト表 _入力用'!$B$4:$BG$189</definedName>
    <definedName name="施設名">施設名!$B$1:$B$6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0" i="12" l="1"/>
  <c r="AE11" i="12" s="1"/>
  <c r="AE12" i="12" s="1"/>
  <c r="AF10" i="12"/>
  <c r="AF11" i="12" s="1"/>
  <c r="AF12" i="12" s="1"/>
  <c r="AG10" i="12"/>
  <c r="AG11" i="12" s="1"/>
  <c r="AG12" i="12" s="1"/>
  <c r="AH10" i="12"/>
  <c r="AI10" i="12"/>
  <c r="AJ10" i="12"/>
  <c r="AJ11" i="12" s="1"/>
  <c r="AJ12" i="12" s="1"/>
  <c r="AH11" i="12"/>
  <c r="AI11" i="12"/>
  <c r="AI12" i="12" s="1"/>
  <c r="BH149" i="12"/>
  <c r="AL149" i="12" s="1"/>
  <c r="BI149" i="12"/>
  <c r="BH127" i="12"/>
  <c r="AL127" i="12" s="1"/>
  <c r="BI127" i="12"/>
  <c r="BH89" i="12"/>
  <c r="AL89" i="12" s="1"/>
  <c r="BI89" i="12"/>
  <c r="BH67" i="12"/>
  <c r="BI67" i="12"/>
  <c r="AL67" i="12"/>
  <c r="BH29" i="12"/>
  <c r="BI29" i="12"/>
  <c r="AL29" i="12"/>
  <c r="BI142" i="12"/>
  <c r="BH142" i="12"/>
  <c r="AL142" i="12" s="1"/>
  <c r="BI134" i="12"/>
  <c r="BH134" i="12"/>
  <c r="AL134" i="12" s="1"/>
  <c r="AS137" i="12" s="1"/>
  <c r="BI119" i="12"/>
  <c r="BH119" i="12"/>
  <c r="AL119" i="12"/>
  <c r="BI112" i="12"/>
  <c r="BH112" i="12"/>
  <c r="AL112" i="12"/>
  <c r="BI104" i="12"/>
  <c r="BH104" i="12"/>
  <c r="AL104" i="12" s="1"/>
  <c r="BI97" i="12"/>
  <c r="BH97" i="12"/>
  <c r="AL97" i="12" s="1"/>
  <c r="BI82" i="12"/>
  <c r="BH82" i="12"/>
  <c r="AL82" i="12"/>
  <c r="BI74" i="12"/>
  <c r="BH74" i="12"/>
  <c r="AL74" i="12"/>
  <c r="BI59" i="12"/>
  <c r="BH59" i="12"/>
  <c r="AL59" i="12" s="1"/>
  <c r="BI52" i="12"/>
  <c r="BH52" i="12"/>
  <c r="AL52" i="12" s="1"/>
  <c r="BI44" i="12"/>
  <c r="BH44" i="12"/>
  <c r="AL44" i="12"/>
  <c r="BI37" i="12"/>
  <c r="BH37" i="12"/>
  <c r="AL37" i="12"/>
  <c r="BI22" i="12"/>
  <c r="BH22" i="12"/>
  <c r="AL22" i="12" s="1"/>
  <c r="AS25" i="12" s="1"/>
  <c r="BI14" i="12"/>
  <c r="BH14" i="12"/>
  <c r="AL14" i="12" s="1"/>
  <c r="BI7" i="12"/>
  <c r="BH7" i="12"/>
  <c r="AL7" i="12" s="1"/>
  <c r="BL156" i="12"/>
  <c r="BK156" i="12"/>
  <c r="BJ156" i="12"/>
  <c r="AJ152" i="12"/>
  <c r="AJ153" i="12"/>
  <c r="AI152" i="12"/>
  <c r="AH152" i="12"/>
  <c r="AH153" i="12"/>
  <c r="AG152" i="12"/>
  <c r="AG153" i="12" s="1"/>
  <c r="AF152" i="12"/>
  <c r="AE152" i="12"/>
  <c r="AE153" i="12" s="1"/>
  <c r="AD152" i="12"/>
  <c r="AD153" i="12"/>
  <c r="AC152" i="12"/>
  <c r="AC153" i="12" s="1"/>
  <c r="AB152" i="12"/>
  <c r="AA152" i="12"/>
  <c r="Z152" i="12"/>
  <c r="Z153" i="12" s="1"/>
  <c r="Y152" i="12"/>
  <c r="Y153" i="12"/>
  <c r="Y154" i="12"/>
  <c r="X152" i="12"/>
  <c r="W152" i="12"/>
  <c r="W153" i="12"/>
  <c r="V152" i="12"/>
  <c r="V153" i="12" s="1"/>
  <c r="V154" i="12" s="1"/>
  <c r="U152" i="12"/>
  <c r="U153" i="12"/>
  <c r="T152" i="12"/>
  <c r="T153" i="12" s="1"/>
  <c r="S152" i="12"/>
  <c r="R152" i="12"/>
  <c r="R153" i="12"/>
  <c r="Q152" i="12"/>
  <c r="Q153" i="12"/>
  <c r="Q154" i="12"/>
  <c r="P152" i="12"/>
  <c r="O152" i="12"/>
  <c r="O153" i="12"/>
  <c r="N152" i="12"/>
  <c r="N153" i="12"/>
  <c r="M152" i="12"/>
  <c r="M153" i="12"/>
  <c r="L152" i="12"/>
  <c r="K152" i="12"/>
  <c r="J152" i="12"/>
  <c r="J153" i="12"/>
  <c r="I152" i="12"/>
  <c r="I154" i="12" s="1"/>
  <c r="I153" i="12"/>
  <c r="H152" i="12"/>
  <c r="G152" i="12"/>
  <c r="G153" i="12"/>
  <c r="F152" i="12"/>
  <c r="F153" i="12"/>
  <c r="BG149" i="12"/>
  <c r="AN149" i="12" s="1"/>
  <c r="BF149" i="12"/>
  <c r="AM149" i="12" s="1"/>
  <c r="BE149" i="12"/>
  <c r="BD149" i="12"/>
  <c r="BC149" i="12"/>
  <c r="AK149" i="12" s="1"/>
  <c r="AS152" i="12" s="1"/>
  <c r="BB149" i="12"/>
  <c r="BA149" i="12"/>
  <c r="AZ149" i="12"/>
  <c r="AY149" i="12"/>
  <c r="AX149" i="12"/>
  <c r="AW149" i="12"/>
  <c r="AV149" i="12"/>
  <c r="AO149" i="12" s="1"/>
  <c r="AU149" i="12"/>
  <c r="AP149" i="12"/>
  <c r="AT149" i="12"/>
  <c r="BL148" i="12"/>
  <c r="BK148" i="12"/>
  <c r="BJ148" i="12"/>
  <c r="AJ145" i="12"/>
  <c r="AJ146" i="12"/>
  <c r="AJ147" i="12"/>
  <c r="AI145" i="12"/>
  <c r="AI146" i="12" s="1"/>
  <c r="AH145" i="12"/>
  <c r="AG145" i="12"/>
  <c r="AG146" i="12"/>
  <c r="AF145" i="12"/>
  <c r="AF146" i="12"/>
  <c r="AE145" i="12"/>
  <c r="AE147" i="12" s="1"/>
  <c r="AE146" i="12"/>
  <c r="AD145" i="12"/>
  <c r="AC145" i="12"/>
  <c r="AC146" i="12"/>
  <c r="AB145" i="12"/>
  <c r="AB146" i="12"/>
  <c r="AB147" i="12"/>
  <c r="AA145" i="12"/>
  <c r="Z145" i="12"/>
  <c r="Y145" i="12"/>
  <c r="Y146" i="12"/>
  <c r="X145" i="12"/>
  <c r="X146" i="12" s="1"/>
  <c r="W145" i="12"/>
  <c r="W146" i="12"/>
  <c r="W147" i="12"/>
  <c r="V145" i="12"/>
  <c r="U145" i="12"/>
  <c r="U146" i="12"/>
  <c r="T145" i="12"/>
  <c r="T146" i="12" s="1"/>
  <c r="S145" i="12"/>
  <c r="S146" i="12"/>
  <c r="R145" i="12"/>
  <c r="Q145" i="12"/>
  <c r="Q146" i="12"/>
  <c r="P145" i="12"/>
  <c r="P146" i="12" s="1"/>
  <c r="P147" i="12" s="1"/>
  <c r="O145" i="12"/>
  <c r="O146" i="12"/>
  <c r="N145" i="12"/>
  <c r="N146" i="12" s="1"/>
  <c r="M145" i="12"/>
  <c r="M146" i="12"/>
  <c r="L145" i="12"/>
  <c r="L146" i="12" s="1"/>
  <c r="K145" i="12"/>
  <c r="K146" i="12"/>
  <c r="J145" i="12"/>
  <c r="I145" i="12"/>
  <c r="I146" i="12"/>
  <c r="H145" i="12"/>
  <c r="H146" i="12" s="1"/>
  <c r="G145" i="12"/>
  <c r="G146" i="12"/>
  <c r="G147" i="12"/>
  <c r="F145" i="12"/>
  <c r="F146" i="12"/>
  <c r="BG142" i="12"/>
  <c r="AN142" i="12"/>
  <c r="BF142" i="12"/>
  <c r="AM142" i="12"/>
  <c r="BE142" i="12"/>
  <c r="BD142" i="12"/>
  <c r="BC142" i="12"/>
  <c r="AK142" i="12"/>
  <c r="BB142" i="12"/>
  <c r="BA142" i="12"/>
  <c r="AZ142" i="12"/>
  <c r="AY142" i="12"/>
  <c r="AX142" i="12"/>
  <c r="AW142" i="12"/>
  <c r="AV142" i="12"/>
  <c r="AO142" i="12" s="1"/>
  <c r="AS145" i="12" s="1"/>
  <c r="AU142" i="12"/>
  <c r="AT142" i="12"/>
  <c r="BL141" i="12"/>
  <c r="BK141" i="12"/>
  <c r="BJ141" i="12"/>
  <c r="AJ137" i="12"/>
  <c r="AJ138" i="12" s="1"/>
  <c r="AI137" i="12"/>
  <c r="AI138" i="12"/>
  <c r="AI139" i="12"/>
  <c r="AH137" i="12"/>
  <c r="AG137" i="12"/>
  <c r="AG138" i="12"/>
  <c r="AF137" i="12"/>
  <c r="AF138" i="12" s="1"/>
  <c r="AE137" i="12"/>
  <c r="AE138" i="12"/>
  <c r="AE139" i="12"/>
  <c r="AD137" i="12"/>
  <c r="AD138" i="12" s="1"/>
  <c r="AC137" i="12"/>
  <c r="AB137" i="12"/>
  <c r="AB138" i="12" s="1"/>
  <c r="AA137" i="12"/>
  <c r="AA138" i="12"/>
  <c r="AA139" i="12"/>
  <c r="Z137" i="12"/>
  <c r="Y137" i="12"/>
  <c r="Y138" i="12"/>
  <c r="X137" i="12"/>
  <c r="X138" i="12" s="1"/>
  <c r="W137" i="12"/>
  <c r="W138" i="12"/>
  <c r="W139" i="12"/>
  <c r="V137" i="12"/>
  <c r="V138" i="12" s="1"/>
  <c r="U137" i="12"/>
  <c r="T137" i="12"/>
  <c r="T138" i="12" s="1"/>
  <c r="T139" i="12" s="1"/>
  <c r="S137" i="12"/>
  <c r="S138" i="12"/>
  <c r="S139" i="12"/>
  <c r="R137" i="12"/>
  <c r="R138" i="12" s="1"/>
  <c r="R139" i="12" s="1"/>
  <c r="Q137" i="12"/>
  <c r="Q138" i="12"/>
  <c r="P137" i="12"/>
  <c r="P138" i="12" s="1"/>
  <c r="O137" i="12"/>
  <c r="O138" i="12"/>
  <c r="O139" i="12" s="1"/>
  <c r="N137" i="12"/>
  <c r="N138" i="12"/>
  <c r="M137" i="12"/>
  <c r="L137" i="12"/>
  <c r="L138" i="12" s="1"/>
  <c r="K137" i="12"/>
  <c r="K138" i="12"/>
  <c r="K139" i="12" s="1"/>
  <c r="J137" i="12"/>
  <c r="I137" i="12"/>
  <c r="I138" i="12"/>
  <c r="H137" i="12"/>
  <c r="H138" i="12" s="1"/>
  <c r="G137" i="12"/>
  <c r="G138" i="12"/>
  <c r="G139" i="12" s="1"/>
  <c r="F137" i="12"/>
  <c r="F138" i="12"/>
  <c r="BG134" i="12"/>
  <c r="AN134" i="12" s="1"/>
  <c r="BF134" i="12"/>
  <c r="AM134" i="12"/>
  <c r="BE134" i="12"/>
  <c r="BD134" i="12"/>
  <c r="BC134" i="12"/>
  <c r="AK134" i="12"/>
  <c r="BB134" i="12"/>
  <c r="BA134" i="12"/>
  <c r="AZ134" i="12"/>
  <c r="AY134" i="12"/>
  <c r="AX134" i="12"/>
  <c r="AW134" i="12"/>
  <c r="AV134" i="12"/>
  <c r="AO134" i="12" s="1"/>
  <c r="AU134" i="12"/>
  <c r="AT134" i="12"/>
  <c r="BL133" i="12"/>
  <c r="BK133" i="12"/>
  <c r="BJ133" i="12"/>
  <c r="AJ130" i="12"/>
  <c r="AI130" i="12"/>
  <c r="AI131" i="12" s="1"/>
  <c r="AI132" i="12" s="1"/>
  <c r="AH130" i="12"/>
  <c r="AH131" i="12" s="1"/>
  <c r="AG130" i="12"/>
  <c r="AG131" i="12" s="1"/>
  <c r="AG132" i="12" s="1"/>
  <c r="AF130" i="12"/>
  <c r="AE130" i="12"/>
  <c r="AE131" i="12" s="1"/>
  <c r="AE132" i="12" s="1"/>
  <c r="AD130" i="12"/>
  <c r="AD131" i="12" s="1"/>
  <c r="AC130" i="12"/>
  <c r="AC131" i="12"/>
  <c r="AC132" i="12" s="1"/>
  <c r="AB130" i="12"/>
  <c r="AB131" i="12" s="1"/>
  <c r="AB132" i="12" s="1"/>
  <c r="AA130" i="12"/>
  <c r="AA131" i="12" s="1"/>
  <c r="Z130" i="12"/>
  <c r="Z131" i="12" s="1"/>
  <c r="Y130" i="12"/>
  <c r="Y131" i="12" s="1"/>
  <c r="X130" i="12"/>
  <c r="W130" i="12"/>
  <c r="W131" i="12" s="1"/>
  <c r="V130" i="12"/>
  <c r="V131" i="12" s="1"/>
  <c r="V132" i="12" s="1"/>
  <c r="U130" i="12"/>
  <c r="U131" i="12" s="1"/>
  <c r="T130" i="12"/>
  <c r="S130" i="12"/>
  <c r="S131" i="12" s="1"/>
  <c r="R130" i="12"/>
  <c r="R131" i="12"/>
  <c r="Q130" i="12"/>
  <c r="Q131" i="12" s="1"/>
  <c r="P130" i="12"/>
  <c r="O130" i="12"/>
  <c r="O131" i="12" s="1"/>
  <c r="N130" i="12"/>
  <c r="N131" i="12"/>
  <c r="N132" i="12" s="1"/>
  <c r="M130" i="12"/>
  <c r="M131" i="12" s="1"/>
  <c r="M132" i="12" s="1"/>
  <c r="L130" i="12"/>
  <c r="L131" i="12" s="1"/>
  <c r="K130" i="12"/>
  <c r="K131" i="12"/>
  <c r="J130" i="12"/>
  <c r="J131" i="12" s="1"/>
  <c r="I130" i="12"/>
  <c r="I131" i="12"/>
  <c r="I132" i="12" s="1"/>
  <c r="H130" i="12"/>
  <c r="G130" i="12"/>
  <c r="G131" i="12"/>
  <c r="F130" i="12"/>
  <c r="F131" i="12" s="1"/>
  <c r="BG127" i="12"/>
  <c r="AN127" i="12" s="1"/>
  <c r="BF127" i="12"/>
  <c r="AM127" i="12" s="1"/>
  <c r="BE127" i="12"/>
  <c r="BD127" i="12"/>
  <c r="BC127" i="12"/>
  <c r="AK127" i="12" s="1"/>
  <c r="AS130" i="12" s="1"/>
  <c r="BB127" i="12"/>
  <c r="BA127" i="12"/>
  <c r="AZ127" i="12"/>
  <c r="AY127" i="12"/>
  <c r="AX127" i="12"/>
  <c r="AW127" i="12"/>
  <c r="AV127" i="12"/>
  <c r="AO127" i="12" s="1"/>
  <c r="AU127" i="12"/>
  <c r="AT127" i="12"/>
  <c r="BL126" i="12"/>
  <c r="BK126" i="12"/>
  <c r="BJ126" i="12"/>
  <c r="AJ122" i="12"/>
  <c r="AI122" i="12"/>
  <c r="AH122" i="12"/>
  <c r="AH123" i="12"/>
  <c r="AG122" i="12"/>
  <c r="AG123" i="12" s="1"/>
  <c r="AF122" i="12"/>
  <c r="AE122" i="12"/>
  <c r="AE123" i="12" s="1"/>
  <c r="AD122" i="12"/>
  <c r="AD123" i="12" s="1"/>
  <c r="AD124" i="12" s="1"/>
  <c r="AC122" i="12"/>
  <c r="AB122" i="12"/>
  <c r="AB123" i="12" s="1"/>
  <c r="AA122" i="12"/>
  <c r="AA123" i="12"/>
  <c r="Z122" i="12"/>
  <c r="Z123" i="12" s="1"/>
  <c r="Y122" i="12"/>
  <c r="Y123" i="12"/>
  <c r="X122" i="12"/>
  <c r="W122" i="12"/>
  <c r="W123" i="12" s="1"/>
  <c r="V122" i="12"/>
  <c r="V123" i="12" s="1"/>
  <c r="U122" i="12"/>
  <c r="U123" i="12" s="1"/>
  <c r="U124" i="12"/>
  <c r="T122" i="12"/>
  <c r="T123" i="12" s="1"/>
  <c r="S122" i="12"/>
  <c r="R122" i="12"/>
  <c r="R123" i="12" s="1"/>
  <c r="Q122" i="12"/>
  <c r="Q123" i="12" s="1"/>
  <c r="Q124" i="12" s="1"/>
  <c r="P122" i="12"/>
  <c r="O122" i="12"/>
  <c r="O123" i="12"/>
  <c r="N122" i="12"/>
  <c r="N123" i="12" s="1"/>
  <c r="N124" i="12" s="1"/>
  <c r="M122" i="12"/>
  <c r="L122" i="12"/>
  <c r="L123" i="12" s="1"/>
  <c r="K122" i="12"/>
  <c r="K123" i="12" s="1"/>
  <c r="J122" i="12"/>
  <c r="J123" i="12" s="1"/>
  <c r="I122" i="12"/>
  <c r="H122" i="12"/>
  <c r="G122" i="12"/>
  <c r="G123" i="12" s="1"/>
  <c r="F122" i="12"/>
  <c r="F123" i="12" s="1"/>
  <c r="F124" i="12" s="1"/>
  <c r="BG119" i="12"/>
  <c r="AN119" i="12" s="1"/>
  <c r="BF119" i="12"/>
  <c r="AM119" i="12" s="1"/>
  <c r="BE119" i="12"/>
  <c r="BD119" i="12"/>
  <c r="BC119" i="12"/>
  <c r="AK119" i="12" s="1"/>
  <c r="BB119" i="12"/>
  <c r="BA119" i="12"/>
  <c r="AZ119" i="12"/>
  <c r="AY119" i="12"/>
  <c r="AX119" i="12"/>
  <c r="AW119" i="12"/>
  <c r="AV119" i="12"/>
  <c r="AO119" i="12" s="1"/>
  <c r="AS122" i="12" s="1"/>
  <c r="AU119" i="12"/>
  <c r="AT119" i="12"/>
  <c r="BL118" i="12"/>
  <c r="BK118" i="12"/>
  <c r="BJ118" i="12"/>
  <c r="AJ115" i="12"/>
  <c r="AJ116" i="12"/>
  <c r="AI115" i="12"/>
  <c r="AH115" i="12"/>
  <c r="AH116" i="12" s="1"/>
  <c r="AG115" i="12"/>
  <c r="AG116" i="12"/>
  <c r="AF115" i="12"/>
  <c r="AF116" i="12"/>
  <c r="AE115" i="12"/>
  <c r="AE116" i="12"/>
  <c r="AD115" i="12"/>
  <c r="AD117" i="12" s="1"/>
  <c r="AD116" i="12"/>
  <c r="AC115" i="12"/>
  <c r="AC116" i="12" s="1"/>
  <c r="AC117" i="12"/>
  <c r="AB115" i="12"/>
  <c r="AB116" i="12"/>
  <c r="AA115" i="12"/>
  <c r="AA116" i="12"/>
  <c r="Z115" i="12"/>
  <c r="Z116" i="12"/>
  <c r="Z117" i="12" s="1"/>
  <c r="Y115" i="12"/>
  <c r="X115" i="12"/>
  <c r="X116" i="12"/>
  <c r="X117" i="12" s="1"/>
  <c r="W115" i="12"/>
  <c r="W116" i="12" s="1"/>
  <c r="V115" i="12"/>
  <c r="V116" i="12" s="1"/>
  <c r="V117" i="12"/>
  <c r="U115" i="12"/>
  <c r="U116" i="12"/>
  <c r="U117" i="12" s="1"/>
  <c r="T115" i="12"/>
  <c r="T116" i="12" s="1"/>
  <c r="S115" i="12"/>
  <c r="R115" i="12"/>
  <c r="R116" i="12"/>
  <c r="Q115" i="12"/>
  <c r="Q116" i="12" s="1"/>
  <c r="P115" i="12"/>
  <c r="P116" i="12" s="1"/>
  <c r="O115" i="12"/>
  <c r="O116" i="12" s="1"/>
  <c r="N115" i="12"/>
  <c r="N116" i="12" s="1"/>
  <c r="N117" i="12"/>
  <c r="M115" i="12"/>
  <c r="M116" i="12"/>
  <c r="L115" i="12"/>
  <c r="K115" i="12"/>
  <c r="K116" i="12" s="1"/>
  <c r="J115" i="12"/>
  <c r="I115" i="12"/>
  <c r="H115" i="12"/>
  <c r="H116" i="12" s="1"/>
  <c r="H117" i="12"/>
  <c r="G115" i="12"/>
  <c r="G116" i="12"/>
  <c r="F115" i="12"/>
  <c r="F116" i="12"/>
  <c r="F117" i="12" s="1"/>
  <c r="BG112" i="12"/>
  <c r="AN112" i="12" s="1"/>
  <c r="BF112" i="12"/>
  <c r="AM112" i="12" s="1"/>
  <c r="BE112" i="12"/>
  <c r="BD112" i="12"/>
  <c r="BC112" i="12"/>
  <c r="AK112" i="12"/>
  <c r="BB112" i="12"/>
  <c r="BA112" i="12"/>
  <c r="AZ112" i="12"/>
  <c r="AY112" i="12"/>
  <c r="AX112" i="12"/>
  <c r="AW112" i="12"/>
  <c r="AV112" i="12"/>
  <c r="AO112" i="12" s="1"/>
  <c r="AU112" i="12"/>
  <c r="AT112" i="12"/>
  <c r="BL111" i="12"/>
  <c r="BK111" i="12"/>
  <c r="BJ111" i="12"/>
  <c r="AJ107" i="12"/>
  <c r="AJ108" i="12"/>
  <c r="AI107" i="12"/>
  <c r="AI108" i="12"/>
  <c r="AH107" i="12"/>
  <c r="AG107" i="12"/>
  <c r="AG108" i="12"/>
  <c r="AF107" i="12"/>
  <c r="AF108" i="12"/>
  <c r="AE107" i="12"/>
  <c r="AE108" i="12"/>
  <c r="AD107" i="12"/>
  <c r="AD108" i="12"/>
  <c r="AC107" i="12"/>
  <c r="AB107" i="12"/>
  <c r="AA107" i="12"/>
  <c r="Z107" i="12"/>
  <c r="Y107" i="12"/>
  <c r="Y108" i="12" s="1"/>
  <c r="X107" i="12"/>
  <c r="X108" i="12"/>
  <c r="W107" i="12"/>
  <c r="W108" i="12" s="1"/>
  <c r="V107" i="12"/>
  <c r="V108" i="12" s="1"/>
  <c r="U107" i="12"/>
  <c r="U108" i="12" s="1"/>
  <c r="T107" i="12"/>
  <c r="T109" i="12" s="1"/>
  <c r="S107" i="12"/>
  <c r="S108" i="12" s="1"/>
  <c r="R107" i="12"/>
  <c r="Q107" i="12"/>
  <c r="Q108" i="12" s="1"/>
  <c r="P107" i="12"/>
  <c r="P108" i="12"/>
  <c r="O107" i="12"/>
  <c r="N107" i="12"/>
  <c r="N108" i="12"/>
  <c r="M107" i="12"/>
  <c r="L107" i="12"/>
  <c r="L108" i="12"/>
  <c r="L109" i="12"/>
  <c r="K107" i="12"/>
  <c r="J107" i="12"/>
  <c r="I107" i="12"/>
  <c r="I108" i="12"/>
  <c r="I109" i="12"/>
  <c r="H107" i="12"/>
  <c r="H108" i="12"/>
  <c r="G107" i="12"/>
  <c r="G108" i="12"/>
  <c r="F107" i="12"/>
  <c r="F108" i="12"/>
  <c r="BG104" i="12"/>
  <c r="AN104" i="12"/>
  <c r="BF104" i="12"/>
  <c r="BE104" i="12"/>
  <c r="BD104" i="12"/>
  <c r="BC104" i="12"/>
  <c r="AK104" i="12" s="1"/>
  <c r="BB104" i="12"/>
  <c r="BA104" i="12"/>
  <c r="AZ104" i="12"/>
  <c r="AY104" i="12"/>
  <c r="AX104" i="12"/>
  <c r="AW104" i="12"/>
  <c r="AV104" i="12"/>
  <c r="AO104" i="12" s="1"/>
  <c r="AU104" i="12"/>
  <c r="AT104" i="12"/>
  <c r="AM104" i="12"/>
  <c r="BL103" i="12"/>
  <c r="BK103" i="12"/>
  <c r="BJ103" i="12"/>
  <c r="H100" i="12"/>
  <c r="H101" i="12" s="1"/>
  <c r="H102" i="12"/>
  <c r="AJ100" i="12"/>
  <c r="AI100" i="12"/>
  <c r="AI101" i="12"/>
  <c r="AH100" i="12"/>
  <c r="AG100" i="12"/>
  <c r="AG101" i="12"/>
  <c r="AF100" i="12"/>
  <c r="AE100" i="12"/>
  <c r="AD100" i="12"/>
  <c r="AD101" i="12"/>
  <c r="AC100" i="12"/>
  <c r="AC101" i="12"/>
  <c r="AB100" i="12"/>
  <c r="AA100" i="12"/>
  <c r="Z100" i="12"/>
  <c r="Z101" i="12"/>
  <c r="Z102" i="12"/>
  <c r="Y100" i="12"/>
  <c r="Y101" i="12" s="1"/>
  <c r="Y102" i="12"/>
  <c r="X100" i="12"/>
  <c r="X101" i="12"/>
  <c r="W100" i="12"/>
  <c r="V100" i="12"/>
  <c r="V101" i="12" s="1"/>
  <c r="U100" i="12"/>
  <c r="T100" i="12"/>
  <c r="T101" i="12"/>
  <c r="S100" i="12"/>
  <c r="S101" i="12" s="1"/>
  <c r="R100" i="12"/>
  <c r="R101" i="12"/>
  <c r="R102" i="12"/>
  <c r="Q100" i="12"/>
  <c r="Q101" i="12"/>
  <c r="P100" i="12"/>
  <c r="O100" i="12"/>
  <c r="N100" i="12"/>
  <c r="N101" i="12"/>
  <c r="M100" i="12"/>
  <c r="M101" i="12"/>
  <c r="L100" i="12"/>
  <c r="K100" i="12"/>
  <c r="J100" i="12"/>
  <c r="J101" i="12"/>
  <c r="I100" i="12"/>
  <c r="I101" i="12"/>
  <c r="G100" i="12"/>
  <c r="F100" i="12"/>
  <c r="F101" i="12"/>
  <c r="BG97" i="12"/>
  <c r="AN97" i="12"/>
  <c r="BF97" i="12"/>
  <c r="AM97" i="12"/>
  <c r="BE97" i="12"/>
  <c r="BD97" i="12"/>
  <c r="BC97" i="12"/>
  <c r="AK97" i="12"/>
  <c r="BB97" i="12"/>
  <c r="BA97" i="12"/>
  <c r="AZ97" i="12"/>
  <c r="AY97" i="12"/>
  <c r="AX97" i="12"/>
  <c r="AW97" i="12"/>
  <c r="AV97" i="12"/>
  <c r="AO97" i="12"/>
  <c r="AU97" i="12"/>
  <c r="AT97" i="12"/>
  <c r="BL96" i="12"/>
  <c r="BK96" i="12"/>
  <c r="BJ96" i="12"/>
  <c r="AJ92" i="12"/>
  <c r="AJ93" i="12" s="1"/>
  <c r="AI92" i="12"/>
  <c r="AI93" i="12" s="1"/>
  <c r="AH92" i="12"/>
  <c r="AH93" i="12" s="1"/>
  <c r="AG92" i="12"/>
  <c r="AF92" i="12"/>
  <c r="AF93" i="12" s="1"/>
  <c r="AE92" i="12"/>
  <c r="AE93" i="12"/>
  <c r="AD92" i="12"/>
  <c r="AD93" i="12" s="1"/>
  <c r="AC92" i="12"/>
  <c r="AB92" i="12"/>
  <c r="AB93" i="12"/>
  <c r="AA92" i="12"/>
  <c r="AA93" i="12"/>
  <c r="AA94" i="12"/>
  <c r="Z92" i="12"/>
  <c r="Z93" i="12" s="1"/>
  <c r="Y92" i="12"/>
  <c r="X92" i="12"/>
  <c r="X93" i="12"/>
  <c r="W92" i="12"/>
  <c r="V92" i="12"/>
  <c r="U92" i="12"/>
  <c r="U93" i="12" s="1"/>
  <c r="U94" i="12"/>
  <c r="T92" i="12"/>
  <c r="S92" i="12"/>
  <c r="R92" i="12"/>
  <c r="Q92" i="12"/>
  <c r="Q93" i="12" s="1"/>
  <c r="P92" i="12"/>
  <c r="P93" i="12" s="1"/>
  <c r="O92" i="12"/>
  <c r="O93" i="12" s="1"/>
  <c r="N92" i="12"/>
  <c r="M92" i="12"/>
  <c r="M93" i="12"/>
  <c r="L92" i="12"/>
  <c r="K92" i="12"/>
  <c r="K93" i="12" s="1"/>
  <c r="K94" i="12" s="1"/>
  <c r="J92" i="12"/>
  <c r="I92" i="12"/>
  <c r="I93" i="12" s="1"/>
  <c r="H92" i="12"/>
  <c r="G92" i="12"/>
  <c r="F92" i="12"/>
  <c r="BG89" i="12"/>
  <c r="AN89" i="12"/>
  <c r="BF89" i="12"/>
  <c r="AM89" i="12" s="1"/>
  <c r="BE89" i="12"/>
  <c r="BD89" i="12"/>
  <c r="BC89" i="12"/>
  <c r="AK89" i="12" s="1"/>
  <c r="BB89" i="12"/>
  <c r="BA89" i="12"/>
  <c r="AZ89" i="12"/>
  <c r="AY89" i="12"/>
  <c r="AX89" i="12"/>
  <c r="AW89" i="12"/>
  <c r="AV89" i="12"/>
  <c r="AO89" i="12" s="1"/>
  <c r="AS92" i="12" s="1"/>
  <c r="AU89" i="12"/>
  <c r="AT89" i="12"/>
  <c r="BL88" i="12"/>
  <c r="BK88" i="12"/>
  <c r="BJ88" i="12"/>
  <c r="AJ85" i="12"/>
  <c r="AI85" i="12"/>
  <c r="AI86" i="12" s="1"/>
  <c r="AH85" i="12"/>
  <c r="AH86" i="12" s="1"/>
  <c r="AG85" i="12"/>
  <c r="AG86" i="12"/>
  <c r="AF85" i="12"/>
  <c r="AF86" i="12"/>
  <c r="AF87" i="12" s="1"/>
  <c r="AE85" i="12"/>
  <c r="AE86" i="12" s="1"/>
  <c r="AE87" i="12"/>
  <c r="AD85" i="12"/>
  <c r="AC85" i="12"/>
  <c r="AC86" i="12" s="1"/>
  <c r="AB85" i="12"/>
  <c r="AB86" i="12"/>
  <c r="AA85" i="12"/>
  <c r="AA86" i="12" s="1"/>
  <c r="AA87" i="12"/>
  <c r="Z85" i="12"/>
  <c r="Y85" i="12"/>
  <c r="Y86" i="12" s="1"/>
  <c r="X85" i="12"/>
  <c r="X86" i="12" s="1"/>
  <c r="W85" i="12"/>
  <c r="W86" i="12"/>
  <c r="W87" i="12"/>
  <c r="V85" i="12"/>
  <c r="U85" i="12"/>
  <c r="U86" i="12"/>
  <c r="U87" i="12"/>
  <c r="T85" i="12"/>
  <c r="S85" i="12"/>
  <c r="S86" i="12"/>
  <c r="S87" i="12"/>
  <c r="R85" i="12"/>
  <c r="Q85" i="12"/>
  <c r="Q86" i="12"/>
  <c r="Q87" i="12"/>
  <c r="P85" i="12"/>
  <c r="P86" i="12" s="1"/>
  <c r="O85" i="12"/>
  <c r="O86" i="12" s="1"/>
  <c r="O87" i="12" s="1"/>
  <c r="N85" i="12"/>
  <c r="M85" i="12"/>
  <c r="M86" i="12" s="1"/>
  <c r="L85" i="12"/>
  <c r="L86" i="12" s="1"/>
  <c r="K85" i="12"/>
  <c r="K86" i="12"/>
  <c r="K87" i="12" s="1"/>
  <c r="J85" i="12"/>
  <c r="I85" i="12"/>
  <c r="I86" i="12"/>
  <c r="I87" i="12" s="1"/>
  <c r="H85" i="12"/>
  <c r="H86" i="12"/>
  <c r="G85" i="12"/>
  <c r="G86" i="12" s="1"/>
  <c r="F85" i="12"/>
  <c r="BG82" i="12"/>
  <c r="AN82" i="12"/>
  <c r="BF82" i="12"/>
  <c r="AM82" i="12"/>
  <c r="BE82" i="12"/>
  <c r="BD82" i="12"/>
  <c r="BC82" i="12"/>
  <c r="AK82" i="12"/>
  <c r="BB82" i="12"/>
  <c r="BA82" i="12"/>
  <c r="AZ82" i="12"/>
  <c r="AY82" i="12"/>
  <c r="AX82" i="12"/>
  <c r="AW82" i="12"/>
  <c r="AV82" i="12"/>
  <c r="AO82" i="12"/>
  <c r="AU82" i="12"/>
  <c r="AT82" i="12"/>
  <c r="BL81" i="12"/>
  <c r="BK81" i="12"/>
  <c r="BJ81" i="12"/>
  <c r="AJ77" i="12"/>
  <c r="AJ78" i="12" s="1"/>
  <c r="AI77" i="12"/>
  <c r="AI78" i="12" s="1"/>
  <c r="AH77" i="12"/>
  <c r="AH78" i="12"/>
  <c r="AH79" i="12"/>
  <c r="AG77" i="12"/>
  <c r="AF77" i="12"/>
  <c r="AF78" i="12"/>
  <c r="AE77" i="12"/>
  <c r="AD77" i="12"/>
  <c r="AD78" i="12" s="1"/>
  <c r="AD79" i="12"/>
  <c r="AC77" i="12"/>
  <c r="AB77" i="12"/>
  <c r="AB78" i="12" s="1"/>
  <c r="AA77" i="12"/>
  <c r="AA78" i="12"/>
  <c r="Z77" i="12"/>
  <c r="Z78" i="12" s="1"/>
  <c r="Z79" i="12"/>
  <c r="Y77" i="12"/>
  <c r="X77" i="12"/>
  <c r="X78" i="12" s="1"/>
  <c r="W77" i="12"/>
  <c r="W78" i="12"/>
  <c r="V77" i="12"/>
  <c r="V78" i="12" s="1"/>
  <c r="V79" i="12"/>
  <c r="U77" i="12"/>
  <c r="T77" i="12"/>
  <c r="S77" i="12"/>
  <c r="S78" i="12" s="1"/>
  <c r="R77" i="12"/>
  <c r="R78" i="12"/>
  <c r="R79" i="12"/>
  <c r="Q77" i="12"/>
  <c r="P77" i="12"/>
  <c r="P78" i="12"/>
  <c r="O77" i="12"/>
  <c r="N77" i="12"/>
  <c r="N78" i="12" s="1"/>
  <c r="N79" i="12"/>
  <c r="M77" i="12"/>
  <c r="L77" i="12"/>
  <c r="L78" i="12" s="1"/>
  <c r="K77" i="12"/>
  <c r="K78" i="12"/>
  <c r="J77" i="12"/>
  <c r="J78" i="12" s="1"/>
  <c r="J79" i="12"/>
  <c r="I77" i="12"/>
  <c r="H77" i="12"/>
  <c r="H78" i="12" s="1"/>
  <c r="G77" i="12"/>
  <c r="G78" i="12"/>
  <c r="F77" i="12"/>
  <c r="F78" i="12" s="1"/>
  <c r="F79" i="12"/>
  <c r="BG74" i="12"/>
  <c r="AN74" i="12"/>
  <c r="BF74" i="12"/>
  <c r="AM74" i="12"/>
  <c r="BE74" i="12"/>
  <c r="BD74" i="12"/>
  <c r="BC74" i="12"/>
  <c r="AK74" i="12"/>
  <c r="BB74" i="12"/>
  <c r="BA74" i="12"/>
  <c r="AZ74" i="12"/>
  <c r="AY74" i="12"/>
  <c r="AP74" i="12" s="1"/>
  <c r="AX74" i="12"/>
  <c r="AW74" i="12"/>
  <c r="AV74" i="12"/>
  <c r="AO74" i="12"/>
  <c r="AU74" i="12"/>
  <c r="AT74" i="12"/>
  <c r="BL73" i="12"/>
  <c r="BK73" i="12"/>
  <c r="BJ73" i="12"/>
  <c r="AJ70" i="12"/>
  <c r="AI70" i="12"/>
  <c r="AH70" i="12"/>
  <c r="AH71" i="12"/>
  <c r="AG70" i="12"/>
  <c r="AG71" i="12"/>
  <c r="AF70" i="12"/>
  <c r="AE70" i="12"/>
  <c r="AD70" i="12"/>
  <c r="AD71" i="12" s="1"/>
  <c r="AC70" i="12"/>
  <c r="AB70" i="12"/>
  <c r="AA70" i="12"/>
  <c r="AA71" i="12" s="1"/>
  <c r="AA72" i="12"/>
  <c r="Z70" i="12"/>
  <c r="Y70" i="12"/>
  <c r="Y71" i="12" s="1"/>
  <c r="X70" i="12"/>
  <c r="W70" i="12"/>
  <c r="W71" i="12" s="1"/>
  <c r="W72" i="12"/>
  <c r="V70" i="12"/>
  <c r="V71" i="12"/>
  <c r="U70" i="12"/>
  <c r="U71" i="12"/>
  <c r="U72" i="12" s="1"/>
  <c r="T70" i="12"/>
  <c r="S70" i="12"/>
  <c r="S71" i="12"/>
  <c r="S72" i="12" s="1"/>
  <c r="R70" i="12"/>
  <c r="R71" i="12" s="1"/>
  <c r="Q70" i="12"/>
  <c r="Q72" i="12" s="1"/>
  <c r="Q71" i="12"/>
  <c r="P70" i="12"/>
  <c r="O70" i="12"/>
  <c r="O72" i="12" s="1"/>
  <c r="O71" i="12"/>
  <c r="N70" i="12"/>
  <c r="N71" i="12" s="1"/>
  <c r="M70" i="12"/>
  <c r="M71" i="12" s="1"/>
  <c r="M72" i="12"/>
  <c r="L70" i="12"/>
  <c r="K70" i="12"/>
  <c r="K71" i="12" s="1"/>
  <c r="K72" i="12"/>
  <c r="J70" i="12"/>
  <c r="I70" i="12"/>
  <c r="I71" i="12" s="1"/>
  <c r="I72" i="12" s="1"/>
  <c r="H70" i="12"/>
  <c r="G70" i="12"/>
  <c r="G71" i="12" s="1"/>
  <c r="G72" i="12" s="1"/>
  <c r="F70" i="12"/>
  <c r="F71" i="12"/>
  <c r="BG67" i="12"/>
  <c r="AN67" i="12"/>
  <c r="BF67" i="12"/>
  <c r="AM67" i="12"/>
  <c r="BE67" i="12"/>
  <c r="BD67" i="12"/>
  <c r="BC67" i="12"/>
  <c r="AK67" i="12"/>
  <c r="BB67" i="12"/>
  <c r="BA67" i="12"/>
  <c r="AZ67" i="12"/>
  <c r="AY67" i="12"/>
  <c r="AX67" i="12"/>
  <c r="AW67" i="12"/>
  <c r="AV67" i="12"/>
  <c r="AO67" i="12"/>
  <c r="AU67" i="12"/>
  <c r="AT67" i="12"/>
  <c r="BL66" i="12"/>
  <c r="BK66" i="12"/>
  <c r="BJ66" i="12"/>
  <c r="AJ62" i="12"/>
  <c r="AI62" i="12"/>
  <c r="AI63" i="12"/>
  <c r="AH62" i="12"/>
  <c r="AH64" i="12" s="1"/>
  <c r="AH63" i="12"/>
  <c r="AG62" i="12"/>
  <c r="AG63" i="12" s="1"/>
  <c r="AF62" i="12"/>
  <c r="AF63" i="12" s="1"/>
  <c r="AF64" i="12"/>
  <c r="AE62" i="12"/>
  <c r="AE63" i="12"/>
  <c r="AD62" i="12"/>
  <c r="AD63" i="12"/>
  <c r="AD64" i="12" s="1"/>
  <c r="AC62" i="12"/>
  <c r="AB62" i="12"/>
  <c r="AB63" i="12"/>
  <c r="AB64" i="12" s="1"/>
  <c r="AA62" i="12"/>
  <c r="AA63" i="12" s="1"/>
  <c r="AA64" i="12" s="1"/>
  <c r="Z62" i="12"/>
  <c r="Y62" i="12"/>
  <c r="Y63" i="12"/>
  <c r="X62" i="12"/>
  <c r="X63" i="12"/>
  <c r="W62" i="12"/>
  <c r="W63" i="12"/>
  <c r="V62" i="12"/>
  <c r="V64" i="12" s="1"/>
  <c r="V63" i="12"/>
  <c r="U62" i="12"/>
  <c r="T62" i="12"/>
  <c r="T64" i="12" s="1"/>
  <c r="T63" i="12"/>
  <c r="S62" i="12"/>
  <c r="S63" i="12" s="1"/>
  <c r="R62" i="12"/>
  <c r="R63" i="12" s="1"/>
  <c r="R64" i="12"/>
  <c r="Q62" i="12"/>
  <c r="Q63" i="12"/>
  <c r="P62" i="12"/>
  <c r="P63" i="12"/>
  <c r="O62" i="12"/>
  <c r="O63" i="12"/>
  <c r="N62" i="12"/>
  <c r="N63" i="12"/>
  <c r="N64" i="12" s="1"/>
  <c r="M62" i="12"/>
  <c r="L62" i="12"/>
  <c r="L63" i="12"/>
  <c r="L64" i="12" s="1"/>
  <c r="K62" i="12"/>
  <c r="K63" i="12" s="1"/>
  <c r="J62" i="12"/>
  <c r="I62" i="12"/>
  <c r="I63" i="12"/>
  <c r="H62" i="12"/>
  <c r="H63" i="12"/>
  <c r="G62" i="12"/>
  <c r="G63" i="12"/>
  <c r="F62" i="12"/>
  <c r="F64" i="12" s="1"/>
  <c r="F63" i="12"/>
  <c r="BG59" i="12"/>
  <c r="AN59" i="12" s="1"/>
  <c r="BF59" i="12"/>
  <c r="AM59" i="12" s="1"/>
  <c r="BE59" i="12"/>
  <c r="BD59" i="12"/>
  <c r="BC59" i="12"/>
  <c r="AK59" i="12" s="1"/>
  <c r="BB59" i="12"/>
  <c r="BA59" i="12"/>
  <c r="AZ59" i="12"/>
  <c r="AY59" i="12"/>
  <c r="AX59" i="12"/>
  <c r="AW59" i="12"/>
  <c r="AV59" i="12"/>
  <c r="AO59" i="12" s="1"/>
  <c r="AU59" i="12"/>
  <c r="AT59" i="12"/>
  <c r="BL58" i="12"/>
  <c r="BK58" i="12"/>
  <c r="BJ58" i="12"/>
  <c r="AJ55" i="12"/>
  <c r="AJ57" i="12" s="1"/>
  <c r="AJ56" i="12"/>
  <c r="AI55" i="12"/>
  <c r="AI56" i="12" s="1"/>
  <c r="AH55" i="12"/>
  <c r="AG55" i="12"/>
  <c r="AG56" i="12"/>
  <c r="AG57" i="12" s="1"/>
  <c r="AF55" i="12"/>
  <c r="AE55" i="12"/>
  <c r="AE56" i="12"/>
  <c r="AD55" i="12"/>
  <c r="AD56" i="12"/>
  <c r="AC55" i="12"/>
  <c r="AC56" i="12"/>
  <c r="AC57" i="12" s="1"/>
  <c r="AB55" i="12"/>
  <c r="AB56" i="12" s="1"/>
  <c r="AB57" i="12"/>
  <c r="AA55" i="12"/>
  <c r="AA56" i="12"/>
  <c r="Z55" i="12"/>
  <c r="Z56" i="12"/>
  <c r="Y55" i="12"/>
  <c r="Y56" i="12"/>
  <c r="X55" i="12"/>
  <c r="X56" i="12"/>
  <c r="X57" i="12" s="1"/>
  <c r="W55" i="12"/>
  <c r="V55" i="12"/>
  <c r="V56" i="12" s="1"/>
  <c r="U55" i="12"/>
  <c r="T55" i="12"/>
  <c r="T56" i="12"/>
  <c r="T57" i="12" s="1"/>
  <c r="S55" i="12"/>
  <c r="S56" i="12" s="1"/>
  <c r="R55" i="12"/>
  <c r="Q55" i="12"/>
  <c r="Q57" i="12" s="1"/>
  <c r="Q56" i="12"/>
  <c r="P55" i="12"/>
  <c r="O55" i="12"/>
  <c r="O56" i="12"/>
  <c r="N55" i="12"/>
  <c r="N56" i="12"/>
  <c r="M55" i="12"/>
  <c r="M57" i="12" s="1"/>
  <c r="M56" i="12"/>
  <c r="L55" i="12"/>
  <c r="K55" i="12"/>
  <c r="K56" i="12"/>
  <c r="J55" i="12"/>
  <c r="J56" i="12"/>
  <c r="I55" i="12"/>
  <c r="I56" i="12"/>
  <c r="H55" i="12"/>
  <c r="G55" i="12"/>
  <c r="F55" i="12"/>
  <c r="F56" i="12"/>
  <c r="BG52" i="12"/>
  <c r="AN52" i="12"/>
  <c r="BF52" i="12"/>
  <c r="AM52" i="12"/>
  <c r="BE52" i="12"/>
  <c r="BD52" i="12"/>
  <c r="BC52" i="12"/>
  <c r="AK52" i="12"/>
  <c r="BB52" i="12"/>
  <c r="BA52" i="12"/>
  <c r="AZ52" i="12"/>
  <c r="AY52" i="12"/>
  <c r="AP52" i="12" s="1"/>
  <c r="AX52" i="12"/>
  <c r="AW52" i="12"/>
  <c r="AV52" i="12"/>
  <c r="AO52" i="12"/>
  <c r="AU52" i="12"/>
  <c r="AT52" i="12"/>
  <c r="BL51" i="12"/>
  <c r="BK51" i="12"/>
  <c r="BJ51" i="12"/>
  <c r="AJ47" i="12"/>
  <c r="AJ48" i="12"/>
  <c r="AI47" i="12"/>
  <c r="AI49" i="12" s="1"/>
  <c r="AI48" i="12"/>
  <c r="AH47" i="12"/>
  <c r="AH48" i="12" s="1"/>
  <c r="AG47" i="12"/>
  <c r="AG48" i="12" s="1"/>
  <c r="AG49" i="12"/>
  <c r="AF47" i="12"/>
  <c r="AF48" i="12"/>
  <c r="AE47" i="12"/>
  <c r="AE48" i="12"/>
  <c r="AE49" i="12" s="1"/>
  <c r="AD47" i="12"/>
  <c r="AD48" i="12" s="1"/>
  <c r="AD49" i="12" s="1"/>
  <c r="AC47" i="12"/>
  <c r="AB47" i="12"/>
  <c r="AB48" i="12"/>
  <c r="AA47" i="12"/>
  <c r="AA49" i="12" s="1"/>
  <c r="AA48" i="12"/>
  <c r="Z47" i="12"/>
  <c r="Z48" i="12" s="1"/>
  <c r="Y47" i="12"/>
  <c r="Y48" i="12" s="1"/>
  <c r="Y49" i="12"/>
  <c r="X47" i="12"/>
  <c r="X48" i="12"/>
  <c r="W47" i="12"/>
  <c r="W48" i="12"/>
  <c r="W49" i="12" s="1"/>
  <c r="V47" i="12"/>
  <c r="V48" i="12" s="1"/>
  <c r="U47" i="12"/>
  <c r="T47" i="12"/>
  <c r="T48" i="12"/>
  <c r="T49" i="12" s="1"/>
  <c r="S47" i="12"/>
  <c r="S49" i="12" s="1"/>
  <c r="S48" i="12"/>
  <c r="R47" i="12"/>
  <c r="R48" i="12" s="1"/>
  <c r="Q47" i="12"/>
  <c r="Q48" i="12" s="1"/>
  <c r="Q49" i="12" s="1"/>
  <c r="P47" i="12"/>
  <c r="P48" i="12"/>
  <c r="O47" i="12"/>
  <c r="O48" i="12"/>
  <c r="O49" i="12" s="1"/>
  <c r="N47" i="12"/>
  <c r="N48" i="12" s="1"/>
  <c r="M47" i="12"/>
  <c r="L47" i="12"/>
  <c r="L48" i="12"/>
  <c r="K47" i="12"/>
  <c r="K49" i="12" s="1"/>
  <c r="K48" i="12"/>
  <c r="J47" i="12"/>
  <c r="I47" i="12"/>
  <c r="I48" i="12" s="1"/>
  <c r="I49" i="12" s="1"/>
  <c r="H47" i="12"/>
  <c r="H48" i="12"/>
  <c r="G47" i="12"/>
  <c r="G48" i="12"/>
  <c r="G49" i="12" s="1"/>
  <c r="F47" i="12"/>
  <c r="F48" i="12" s="1"/>
  <c r="BG44" i="12"/>
  <c r="AN44" i="12" s="1"/>
  <c r="BF44" i="12"/>
  <c r="AM44" i="12" s="1"/>
  <c r="BE44" i="12"/>
  <c r="BD44" i="12"/>
  <c r="BC44" i="12"/>
  <c r="AK44" i="12" s="1"/>
  <c r="BB44" i="12"/>
  <c r="BA44" i="12"/>
  <c r="AZ44" i="12"/>
  <c r="AY44" i="12"/>
  <c r="AX44" i="12"/>
  <c r="AW44" i="12"/>
  <c r="AV44" i="12"/>
  <c r="AO44" i="12" s="1"/>
  <c r="AU44" i="12"/>
  <c r="AP44" i="12" s="1"/>
  <c r="AT44" i="12"/>
  <c r="BL43" i="12"/>
  <c r="BK43" i="12"/>
  <c r="BJ43" i="12"/>
  <c r="AJ40" i="12"/>
  <c r="AJ41" i="12" s="1"/>
  <c r="AI40" i="12"/>
  <c r="AI41" i="12"/>
  <c r="AI42" i="12" s="1"/>
  <c r="AH40" i="12"/>
  <c r="AH41" i="12"/>
  <c r="AH42" i="12" s="1"/>
  <c r="AG40" i="12"/>
  <c r="AG41" i="12" s="1"/>
  <c r="AF40" i="12"/>
  <c r="AE40" i="12"/>
  <c r="AE41" i="12"/>
  <c r="AD40" i="12"/>
  <c r="AD42" i="12" s="1"/>
  <c r="AD41" i="12"/>
  <c r="AC40" i="12"/>
  <c r="AC41" i="12" s="1"/>
  <c r="AB40" i="12"/>
  <c r="AB41" i="12" s="1"/>
  <c r="AB42" i="12"/>
  <c r="AA40" i="12"/>
  <c r="AA41" i="12"/>
  <c r="Z40" i="12"/>
  <c r="Z41" i="12"/>
  <c r="Z42" i="12" s="1"/>
  <c r="Y40" i="12"/>
  <c r="Y41" i="12" s="1"/>
  <c r="X40" i="12"/>
  <c r="X41" i="12" s="1"/>
  <c r="X42" i="12"/>
  <c r="W40" i="12"/>
  <c r="W41" i="12"/>
  <c r="V40" i="12"/>
  <c r="V41" i="12"/>
  <c r="U40" i="12"/>
  <c r="U41" i="12" s="1"/>
  <c r="T40" i="12"/>
  <c r="T41" i="12" s="1"/>
  <c r="S40" i="12"/>
  <c r="S41" i="12"/>
  <c r="S42" i="12" s="1"/>
  <c r="R40" i="12"/>
  <c r="R41" i="12"/>
  <c r="R42" i="12" s="1"/>
  <c r="Q40" i="12"/>
  <c r="Q41" i="12" s="1"/>
  <c r="P40" i="12"/>
  <c r="O40" i="12"/>
  <c r="O41" i="12"/>
  <c r="N40" i="12"/>
  <c r="N42" i="12" s="1"/>
  <c r="N41" i="12"/>
  <c r="M40" i="12"/>
  <c r="M41" i="12" s="1"/>
  <c r="L40" i="12"/>
  <c r="L41" i="12" s="1"/>
  <c r="L42" i="12"/>
  <c r="K40" i="12"/>
  <c r="K41" i="12"/>
  <c r="J40" i="12"/>
  <c r="J41" i="12"/>
  <c r="J42" i="12" s="1"/>
  <c r="I40" i="12"/>
  <c r="I41" i="12" s="1"/>
  <c r="H40" i="12"/>
  <c r="H41" i="12" s="1"/>
  <c r="H42" i="12"/>
  <c r="G40" i="12"/>
  <c r="G41" i="12"/>
  <c r="F40" i="12"/>
  <c r="F41" i="12"/>
  <c r="BG37" i="12"/>
  <c r="AN37" i="12" s="1"/>
  <c r="BF37" i="12"/>
  <c r="AM37" i="12" s="1"/>
  <c r="BE37" i="12"/>
  <c r="BD37" i="12"/>
  <c r="BC37" i="12"/>
  <c r="AK37" i="12" s="1"/>
  <c r="AS40" i="12" s="1"/>
  <c r="BB37" i="12"/>
  <c r="BA37" i="12"/>
  <c r="AZ37" i="12"/>
  <c r="AY37" i="12"/>
  <c r="AX37" i="12"/>
  <c r="AW37" i="12"/>
  <c r="AV37" i="12"/>
  <c r="AO37" i="12" s="1"/>
  <c r="AU37" i="12"/>
  <c r="AP37" i="12" s="1"/>
  <c r="AT37" i="12"/>
  <c r="BL36" i="12"/>
  <c r="BK36" i="12"/>
  <c r="BJ36" i="12"/>
  <c r="AJ32" i="12"/>
  <c r="AJ33" i="12"/>
  <c r="AI32" i="12"/>
  <c r="AI33" i="12"/>
  <c r="AI34" i="12" s="1"/>
  <c r="AH32" i="12"/>
  <c r="AH33" i="12" s="1"/>
  <c r="AG32" i="12"/>
  <c r="AG33" i="12"/>
  <c r="AG34" i="12" s="1"/>
  <c r="AF32" i="12"/>
  <c r="AF33" i="12"/>
  <c r="AE32" i="12"/>
  <c r="AE33" i="12"/>
  <c r="AD32" i="12"/>
  <c r="AD33" i="12" s="1"/>
  <c r="AC32" i="12"/>
  <c r="AC33" i="12"/>
  <c r="AC34" i="12" s="1"/>
  <c r="AB32" i="12"/>
  <c r="AB33" i="12"/>
  <c r="AA32" i="12"/>
  <c r="AA33" i="12"/>
  <c r="AA34" i="12" s="1"/>
  <c r="Z32" i="12"/>
  <c r="Z33" i="12" s="1"/>
  <c r="Y32" i="12"/>
  <c r="Y33" i="12"/>
  <c r="Y34" i="12" s="1"/>
  <c r="X32" i="12"/>
  <c r="X33" i="12"/>
  <c r="W32" i="12"/>
  <c r="W33" i="12"/>
  <c r="V32" i="12"/>
  <c r="V33" i="12" s="1"/>
  <c r="U32" i="12"/>
  <c r="U33" i="12"/>
  <c r="U34" i="12" s="1"/>
  <c r="T32" i="12"/>
  <c r="T33" i="12"/>
  <c r="S32" i="12"/>
  <c r="S33" i="12"/>
  <c r="S34" i="12" s="1"/>
  <c r="R32" i="12"/>
  <c r="R33" i="12" s="1"/>
  <c r="Q32" i="12"/>
  <c r="Q33" i="12"/>
  <c r="Q34" i="12" s="1"/>
  <c r="P32" i="12"/>
  <c r="P33" i="12"/>
  <c r="O32" i="12"/>
  <c r="O33" i="12"/>
  <c r="N32" i="12"/>
  <c r="N33" i="12" s="1"/>
  <c r="M32" i="12"/>
  <c r="M33" i="12"/>
  <c r="L32" i="12"/>
  <c r="L33" i="12"/>
  <c r="K32" i="12"/>
  <c r="K33" i="12"/>
  <c r="K34" i="12" s="1"/>
  <c r="J32" i="12"/>
  <c r="J33" i="12" s="1"/>
  <c r="I32" i="12"/>
  <c r="I33" i="12"/>
  <c r="I34" i="12" s="1"/>
  <c r="H32" i="12"/>
  <c r="H33" i="12"/>
  <c r="G32" i="12"/>
  <c r="G33" i="12"/>
  <c r="F32" i="12"/>
  <c r="F33" i="12" s="1"/>
  <c r="BG29" i="12"/>
  <c r="AN29" i="12"/>
  <c r="AS32" i="12" s="1"/>
  <c r="BF29" i="12"/>
  <c r="AM29" i="12"/>
  <c r="BE29" i="12"/>
  <c r="BD29" i="12"/>
  <c r="BC29" i="12"/>
  <c r="AK29" i="12"/>
  <c r="BB29" i="12"/>
  <c r="BA29" i="12"/>
  <c r="AQ29" i="12" s="1"/>
  <c r="AZ29" i="12"/>
  <c r="AY29" i="12"/>
  <c r="AX29" i="12"/>
  <c r="AW29" i="12"/>
  <c r="AV29" i="12"/>
  <c r="AO29" i="12"/>
  <c r="AU29" i="12"/>
  <c r="AT29" i="12"/>
  <c r="BL28" i="12"/>
  <c r="BK28" i="12"/>
  <c r="BJ28" i="12"/>
  <c r="AJ25" i="12"/>
  <c r="AI25" i="12"/>
  <c r="AI26" i="12"/>
  <c r="AH25" i="12"/>
  <c r="AH26" i="12"/>
  <c r="AH27" i="12" s="1"/>
  <c r="AG25" i="12"/>
  <c r="AG26" i="12" s="1"/>
  <c r="AF25" i="12"/>
  <c r="AF26" i="12"/>
  <c r="AF27" i="12" s="1"/>
  <c r="AE25" i="12"/>
  <c r="AE26" i="12"/>
  <c r="AD25" i="12"/>
  <c r="AD26" i="12"/>
  <c r="AC25" i="12"/>
  <c r="AC26" i="12" s="1"/>
  <c r="AB25" i="12"/>
  <c r="AA25" i="12"/>
  <c r="Z25" i="12"/>
  <c r="Z26" i="12" s="1"/>
  <c r="Y25" i="12"/>
  <c r="Y26" i="12"/>
  <c r="X25" i="12"/>
  <c r="W25" i="12"/>
  <c r="W26" i="12"/>
  <c r="V25" i="12"/>
  <c r="V26" i="12"/>
  <c r="V27" i="12" s="1"/>
  <c r="U25" i="12"/>
  <c r="U26" i="12" s="1"/>
  <c r="T25" i="12"/>
  <c r="S25" i="12"/>
  <c r="S26" i="12"/>
  <c r="R25" i="12"/>
  <c r="R26" i="12"/>
  <c r="R27" i="12" s="1"/>
  <c r="Q25" i="12"/>
  <c r="P25" i="12"/>
  <c r="P26" i="12"/>
  <c r="O25" i="12"/>
  <c r="O26" i="12"/>
  <c r="N25" i="12"/>
  <c r="N26" i="12"/>
  <c r="M25" i="12"/>
  <c r="L25" i="12"/>
  <c r="K25" i="12"/>
  <c r="K26" i="12" s="1"/>
  <c r="J25" i="12"/>
  <c r="I25" i="12"/>
  <c r="I26" i="12"/>
  <c r="H25" i="12"/>
  <c r="H26" i="12" s="1"/>
  <c r="G25" i="12"/>
  <c r="G26" i="12"/>
  <c r="F25" i="12"/>
  <c r="F26" i="12"/>
  <c r="F27" i="12" s="1"/>
  <c r="BG22" i="12"/>
  <c r="AN22" i="12" s="1"/>
  <c r="BF22" i="12"/>
  <c r="AM22" i="12"/>
  <c r="BE22" i="12"/>
  <c r="BD22" i="12"/>
  <c r="BC22" i="12"/>
  <c r="AK22" i="12"/>
  <c r="BB22" i="12"/>
  <c r="BA22" i="12"/>
  <c r="AZ22" i="12"/>
  <c r="AY22" i="12"/>
  <c r="AX22" i="12"/>
  <c r="AW22" i="12"/>
  <c r="AV22" i="12"/>
  <c r="AO22" i="12"/>
  <c r="AU22" i="12"/>
  <c r="AP22" i="12"/>
  <c r="AT22" i="12"/>
  <c r="BL21" i="12"/>
  <c r="BK21" i="12"/>
  <c r="BJ21" i="12"/>
  <c r="AJ17" i="12"/>
  <c r="AJ18" i="12" s="1"/>
  <c r="AJ19" i="12"/>
  <c r="AI17" i="12"/>
  <c r="AI18" i="12"/>
  <c r="AH17" i="12"/>
  <c r="AH18" i="12"/>
  <c r="AG17" i="12"/>
  <c r="AG18" i="12"/>
  <c r="AG19" i="12" s="1"/>
  <c r="AF17" i="12"/>
  <c r="AF18" i="12" s="1"/>
  <c r="AF19" i="12"/>
  <c r="AE17" i="12"/>
  <c r="AD17" i="12"/>
  <c r="AD18" i="12" s="1"/>
  <c r="AC17" i="12"/>
  <c r="AC18" i="12"/>
  <c r="AC19" i="12" s="1"/>
  <c r="AB17" i="12"/>
  <c r="AB18" i="12"/>
  <c r="AB19" i="12"/>
  <c r="AA17" i="12"/>
  <c r="AA18" i="12" s="1"/>
  <c r="Z17" i="12"/>
  <c r="Z18" i="12"/>
  <c r="Y17" i="12"/>
  <c r="X17" i="12"/>
  <c r="X18" i="12"/>
  <c r="W17" i="12"/>
  <c r="W18" i="12" s="1"/>
  <c r="V17" i="12"/>
  <c r="V18" i="12" s="1"/>
  <c r="U17" i="12"/>
  <c r="U18" i="12"/>
  <c r="U19" i="12" s="1"/>
  <c r="T17" i="12"/>
  <c r="T18" i="12"/>
  <c r="T19" i="12"/>
  <c r="S17" i="12"/>
  <c r="S18" i="12" s="1"/>
  <c r="R17" i="12"/>
  <c r="R18" i="12"/>
  <c r="Q17" i="12"/>
  <c r="P17" i="12"/>
  <c r="P18" i="12"/>
  <c r="O17" i="12"/>
  <c r="O18" i="12" s="1"/>
  <c r="N17" i="12"/>
  <c r="N18" i="12" s="1"/>
  <c r="M17" i="12"/>
  <c r="M18" i="12"/>
  <c r="M19" i="12" s="1"/>
  <c r="L17" i="12"/>
  <c r="L18" i="12" s="1"/>
  <c r="L19" i="12"/>
  <c r="K17" i="12"/>
  <c r="J17" i="12"/>
  <c r="J18" i="12"/>
  <c r="I17" i="12"/>
  <c r="H17" i="12"/>
  <c r="H18" i="12"/>
  <c r="H19" i="12"/>
  <c r="G17" i="12"/>
  <c r="G18" i="12"/>
  <c r="F17" i="12"/>
  <c r="F18" i="12"/>
  <c r="F19" i="12" s="1"/>
  <c r="BG14" i="12"/>
  <c r="AN14" i="12"/>
  <c r="BF14" i="12"/>
  <c r="AM14" i="12"/>
  <c r="BE14" i="12"/>
  <c r="BD14" i="12"/>
  <c r="BC14" i="12"/>
  <c r="BB14" i="12"/>
  <c r="BA14" i="12"/>
  <c r="AZ14" i="12"/>
  <c r="AY14" i="12"/>
  <c r="AU14" i="12"/>
  <c r="AP14" i="12" s="1"/>
  <c r="AX14" i="12"/>
  <c r="AW14" i="12"/>
  <c r="AV14" i="12"/>
  <c r="AO14" i="12" s="1"/>
  <c r="AT14" i="12"/>
  <c r="AK14" i="12"/>
  <c r="BL13" i="12"/>
  <c r="BK13" i="12"/>
  <c r="BJ13" i="12"/>
  <c r="AD10" i="12"/>
  <c r="AD11" i="12" s="1"/>
  <c r="AD12" i="12" s="1"/>
  <c r="AC10" i="12"/>
  <c r="AC11" i="12" s="1"/>
  <c r="AC12" i="12" s="1"/>
  <c r="AB10" i="12"/>
  <c r="AA10" i="12"/>
  <c r="AA11" i="12" s="1"/>
  <c r="AA12" i="12" s="1"/>
  <c r="Z10" i="12"/>
  <c r="Z11" i="12" s="1"/>
  <c r="Z12" i="12" s="1"/>
  <c r="Y10" i="12"/>
  <c r="X10" i="12"/>
  <c r="X11" i="12" s="1"/>
  <c r="X12" i="12" s="1"/>
  <c r="W10" i="12"/>
  <c r="W11" i="12" s="1"/>
  <c r="W12" i="12" s="1"/>
  <c r="V10" i="12"/>
  <c r="V11" i="12" s="1"/>
  <c r="V12" i="12" s="1"/>
  <c r="U10" i="12"/>
  <c r="U11" i="12" s="1"/>
  <c r="U12" i="12" s="1"/>
  <c r="T10" i="12"/>
  <c r="S10" i="12"/>
  <c r="S11" i="12" s="1"/>
  <c r="R10" i="12"/>
  <c r="R11" i="12" s="1"/>
  <c r="R12" i="12" s="1"/>
  <c r="Q10" i="12"/>
  <c r="Q11" i="12" s="1"/>
  <c r="Q12" i="12" s="1"/>
  <c r="P10" i="12"/>
  <c r="P11" i="12" s="1"/>
  <c r="P12" i="12" s="1"/>
  <c r="O10" i="12"/>
  <c r="O11" i="12" s="1"/>
  <c r="N10" i="12"/>
  <c r="M10" i="12"/>
  <c r="M11" i="12" s="1"/>
  <c r="M12" i="12" s="1"/>
  <c r="L10" i="12"/>
  <c r="L11" i="12" s="1"/>
  <c r="K10" i="12"/>
  <c r="K11" i="12" s="1"/>
  <c r="J10" i="12"/>
  <c r="J11" i="12" s="1"/>
  <c r="J12" i="12" s="1"/>
  <c r="I10" i="12"/>
  <c r="H10" i="12"/>
  <c r="H11" i="12" s="1"/>
  <c r="H12" i="12" s="1"/>
  <c r="G10" i="12"/>
  <c r="G11" i="12" s="1"/>
  <c r="G12" i="12" s="1"/>
  <c r="F10" i="12"/>
  <c r="F11" i="12" s="1"/>
  <c r="BG7" i="12"/>
  <c r="AN7" i="12" s="1"/>
  <c r="BF7" i="12"/>
  <c r="AM7" i="12" s="1"/>
  <c r="BE7" i="12"/>
  <c r="BD7" i="12"/>
  <c r="BC7" i="12"/>
  <c r="AK7" i="12" s="1"/>
  <c r="BB7" i="12"/>
  <c r="BA7" i="12"/>
  <c r="AZ7" i="12"/>
  <c r="AY7" i="12"/>
  <c r="AX7" i="12"/>
  <c r="AW7" i="12"/>
  <c r="AV7" i="12"/>
  <c r="AO7" i="12" s="1"/>
  <c r="AU7" i="12"/>
  <c r="AT7" i="12"/>
  <c r="F5" i="12"/>
  <c r="G5" i="12" s="1"/>
  <c r="AP104" i="12"/>
  <c r="AP119" i="12"/>
  <c r="AP127" i="12"/>
  <c r="AP134" i="12"/>
  <c r="AP142" i="12"/>
  <c r="AP82" i="12"/>
  <c r="AQ119" i="12"/>
  <c r="AP89" i="12"/>
  <c r="AP67" i="12"/>
  <c r="AP97" i="12"/>
  <c r="AP112" i="12"/>
  <c r="AP29" i="12"/>
  <c r="AD102" i="12"/>
  <c r="AQ142" i="12"/>
  <c r="AG109" i="12"/>
  <c r="AQ44" i="12"/>
  <c r="AQ67" i="12"/>
  <c r="AQ112" i="12"/>
  <c r="AQ134" i="12"/>
  <c r="AC87" i="12"/>
  <c r="I57" i="12"/>
  <c r="AC154" i="12"/>
  <c r="Y57" i="12"/>
  <c r="V124" i="12"/>
  <c r="AP59" i="12"/>
  <c r="F102" i="12"/>
  <c r="AS100" i="12"/>
  <c r="AQ37" i="12"/>
  <c r="AQ82" i="12"/>
  <c r="T102" i="12"/>
  <c r="G109" i="12"/>
  <c r="X147" i="12"/>
  <c r="M117" i="12"/>
  <c r="R132" i="12"/>
  <c r="J138" i="12"/>
  <c r="J139" i="12"/>
  <c r="AS134" i="12" s="1"/>
  <c r="AS139" i="12" s="1"/>
  <c r="Z138" i="12"/>
  <c r="Z139" i="12" s="1"/>
  <c r="L79" i="12"/>
  <c r="AF79" i="12"/>
  <c r="AQ52" i="12"/>
  <c r="AS62" i="12"/>
  <c r="H64" i="12"/>
  <c r="P79" i="12"/>
  <c r="AF94" i="12"/>
  <c r="L101" i="12"/>
  <c r="L102" i="12" s="1"/>
  <c r="AB101" i="12"/>
  <c r="AB102" i="12"/>
  <c r="I102" i="12"/>
  <c r="V102" i="12"/>
  <c r="Q109" i="12"/>
  <c r="I116" i="12"/>
  <c r="I117" i="12"/>
  <c r="Z124" i="12"/>
  <c r="Z132" i="12"/>
  <c r="H147" i="12"/>
  <c r="AF147" i="12"/>
  <c r="AQ149" i="12"/>
  <c r="P56" i="12"/>
  <c r="P57" i="12" s="1"/>
  <c r="P64" i="12"/>
  <c r="X79" i="12"/>
  <c r="AQ89" i="12"/>
  <c r="AE94" i="12"/>
  <c r="AQ104" i="12"/>
  <c r="W109" i="12"/>
  <c r="L124" i="12"/>
  <c r="AB124" i="12"/>
  <c r="AQ127" i="12"/>
  <c r="AH132" i="12"/>
  <c r="AH138" i="12"/>
  <c r="AH139" i="12" s="1"/>
  <c r="K147" i="12"/>
  <c r="S147" i="12"/>
  <c r="AI147" i="12"/>
  <c r="AA146" i="12"/>
  <c r="AA147" i="12" s="1"/>
  <c r="O147" i="12"/>
  <c r="M154" i="12"/>
  <c r="AQ14" i="12"/>
  <c r="H56" i="12"/>
  <c r="H57" i="12"/>
  <c r="AF56" i="12"/>
  <c r="AF57" i="12" s="1"/>
  <c r="X64" i="12"/>
  <c r="AS70" i="12"/>
  <c r="AQ74" i="12"/>
  <c r="H79" i="12"/>
  <c r="AB79" i="12"/>
  <c r="M87" i="12"/>
  <c r="P101" i="12"/>
  <c r="P102" i="12" s="1"/>
  <c r="AF101" i="12"/>
  <c r="AF102" i="12"/>
  <c r="N102" i="12"/>
  <c r="Y109" i="12"/>
  <c r="AB117" i="12"/>
  <c r="L116" i="12"/>
  <c r="L117" i="12"/>
  <c r="Y116" i="12"/>
  <c r="Y117" i="12" s="1"/>
  <c r="AF123" i="12"/>
  <c r="AF124" i="12"/>
  <c r="J132" i="12"/>
  <c r="U154" i="12"/>
  <c r="AQ22" i="12"/>
  <c r="U27" i="12"/>
  <c r="AS17" i="12"/>
  <c r="G19" i="12"/>
  <c r="S19" i="12"/>
  <c r="W19" i="12"/>
  <c r="AA19" i="12"/>
  <c r="AI19" i="12"/>
  <c r="O19" i="12"/>
  <c r="AE18" i="12"/>
  <c r="AE19" i="12" s="1"/>
  <c r="AS47" i="12"/>
  <c r="P27" i="12"/>
  <c r="T26" i="12"/>
  <c r="T27" i="12"/>
  <c r="H27" i="12"/>
  <c r="X26" i="12"/>
  <c r="X27" i="12" s="1"/>
  <c r="N11" i="12"/>
  <c r="N12" i="12" s="1"/>
  <c r="L26" i="12"/>
  <c r="L27" i="12" s="1"/>
  <c r="AB26" i="12"/>
  <c r="AB27" i="12"/>
  <c r="T11" i="12"/>
  <c r="T12" i="12" s="1"/>
  <c r="AB11" i="12"/>
  <c r="AB12" i="12" s="1"/>
  <c r="J19" i="12"/>
  <c r="N19" i="12"/>
  <c r="V19" i="12"/>
  <c r="Z19" i="12"/>
  <c r="AD19" i="12"/>
  <c r="AH19" i="12"/>
  <c r="G27" i="12"/>
  <c r="K27" i="12"/>
  <c r="O27" i="12"/>
  <c r="S27" i="12"/>
  <c r="W27" i="12"/>
  <c r="AE27" i="12"/>
  <c r="AI27" i="12"/>
  <c r="H34" i="12"/>
  <c r="L34" i="12"/>
  <c r="P34" i="12"/>
  <c r="T34" i="12"/>
  <c r="X34" i="12"/>
  <c r="AB34" i="12"/>
  <c r="AF34" i="12"/>
  <c r="AJ34" i="12"/>
  <c r="I42" i="12"/>
  <c r="M42" i="12"/>
  <c r="Q42" i="12"/>
  <c r="U42" i="12"/>
  <c r="Y42" i="12"/>
  <c r="AC42" i="12"/>
  <c r="AG42" i="12"/>
  <c r="F49" i="12"/>
  <c r="N49" i="12"/>
  <c r="R49" i="12"/>
  <c r="V49" i="12"/>
  <c r="Z49" i="12"/>
  <c r="AH49" i="12"/>
  <c r="F57" i="12"/>
  <c r="J57" i="12"/>
  <c r="N57" i="12"/>
  <c r="V57" i="12"/>
  <c r="Z57" i="12"/>
  <c r="AD57" i="12"/>
  <c r="G56" i="12"/>
  <c r="G57" i="12"/>
  <c r="R56" i="12"/>
  <c r="R57" i="12" s="1"/>
  <c r="W56" i="12"/>
  <c r="W57" i="12"/>
  <c r="AH56" i="12"/>
  <c r="AH57" i="12" s="1"/>
  <c r="S57" i="12"/>
  <c r="AQ59" i="12"/>
  <c r="AS85" i="12"/>
  <c r="H87" i="12"/>
  <c r="P87" i="12"/>
  <c r="X87" i="12"/>
  <c r="AB87" i="12"/>
  <c r="T86" i="12"/>
  <c r="T87" i="12" s="1"/>
  <c r="AJ86" i="12"/>
  <c r="AJ87" i="12"/>
  <c r="I94" i="12"/>
  <c r="M94" i="12"/>
  <c r="Q94" i="12"/>
  <c r="Y93" i="12"/>
  <c r="Y94" i="12"/>
  <c r="AC93" i="12"/>
  <c r="AC94" i="12" s="1"/>
  <c r="AG93" i="12"/>
  <c r="AG94" i="12"/>
  <c r="M102" i="12"/>
  <c r="AC102" i="12"/>
  <c r="M34" i="12"/>
  <c r="O57" i="12"/>
  <c r="AE57" i="12"/>
  <c r="I64" i="12"/>
  <c r="Q64" i="12"/>
  <c r="Y64" i="12"/>
  <c r="AG64" i="12"/>
  <c r="M63" i="12"/>
  <c r="M64" i="12" s="1"/>
  <c r="U63" i="12"/>
  <c r="U64" i="12"/>
  <c r="AC63" i="12"/>
  <c r="AC64" i="12" s="1"/>
  <c r="F72" i="12"/>
  <c r="J71" i="12"/>
  <c r="J72" i="12"/>
  <c r="N72" i="12"/>
  <c r="V72" i="12"/>
  <c r="AD72" i="12"/>
  <c r="AH72" i="12"/>
  <c r="Z71" i="12"/>
  <c r="Z72" i="12"/>
  <c r="G42" i="12"/>
  <c r="K42" i="12"/>
  <c r="O42" i="12"/>
  <c r="W42" i="12"/>
  <c r="AA42" i="12"/>
  <c r="AE42" i="12"/>
  <c r="H49" i="12"/>
  <c r="L49" i="12"/>
  <c r="P49" i="12"/>
  <c r="X49" i="12"/>
  <c r="AB49" i="12"/>
  <c r="AF49" i="12"/>
  <c r="AJ49" i="12"/>
  <c r="K57" i="12"/>
  <c r="AA57" i="12"/>
  <c r="G101" i="12"/>
  <c r="G102" i="12"/>
  <c r="K101" i="12"/>
  <c r="K102" i="12" s="1"/>
  <c r="O101" i="12"/>
  <c r="O102" i="12"/>
  <c r="S102" i="12"/>
  <c r="W101" i="12"/>
  <c r="W102" i="12" s="1"/>
  <c r="AA101" i="12"/>
  <c r="AA102" i="12"/>
  <c r="AE101" i="12"/>
  <c r="AE102" i="12" s="1"/>
  <c r="AI102" i="12"/>
  <c r="AS55" i="12"/>
  <c r="G64" i="12"/>
  <c r="K64" i="12"/>
  <c r="O64" i="12"/>
  <c r="S64" i="12"/>
  <c r="W64" i="12"/>
  <c r="AE64" i="12"/>
  <c r="AI64" i="12"/>
  <c r="AS77" i="12"/>
  <c r="G79" i="12"/>
  <c r="K79" i="12"/>
  <c r="S79" i="12"/>
  <c r="W79" i="12"/>
  <c r="AA79" i="12"/>
  <c r="O78" i="12"/>
  <c r="O79" i="12" s="1"/>
  <c r="AE78" i="12"/>
  <c r="AE79" i="12"/>
  <c r="AJ94" i="12"/>
  <c r="H71" i="12"/>
  <c r="H72" i="12" s="1"/>
  <c r="L71" i="12"/>
  <c r="L72" i="12"/>
  <c r="P71" i="12"/>
  <c r="P72" i="12" s="1"/>
  <c r="T71" i="12"/>
  <c r="T72" i="12"/>
  <c r="X71" i="12"/>
  <c r="X72" i="12" s="1"/>
  <c r="AB71" i="12"/>
  <c r="AB72" i="12"/>
  <c r="AF71" i="12"/>
  <c r="AF72" i="12" s="1"/>
  <c r="AJ71" i="12"/>
  <c r="AJ72" i="12"/>
  <c r="I78" i="12"/>
  <c r="I79" i="12" s="1"/>
  <c r="M78" i="12"/>
  <c r="M79" i="12"/>
  <c r="Q78" i="12"/>
  <c r="Q79" i="12" s="1"/>
  <c r="U78" i="12"/>
  <c r="U79" i="12"/>
  <c r="Y78" i="12"/>
  <c r="Y79" i="12" s="1"/>
  <c r="AC78" i="12"/>
  <c r="AC79" i="12"/>
  <c r="AG78" i="12"/>
  <c r="AG79" i="12" s="1"/>
  <c r="F86" i="12"/>
  <c r="F87" i="12"/>
  <c r="J86" i="12"/>
  <c r="J87" i="12" s="1"/>
  <c r="N86" i="12"/>
  <c r="N87" i="12"/>
  <c r="R86" i="12"/>
  <c r="R87" i="12" s="1"/>
  <c r="V86" i="12"/>
  <c r="V87" i="12"/>
  <c r="Z86" i="12"/>
  <c r="Z87" i="12" s="1"/>
  <c r="AD86" i="12"/>
  <c r="AD87" i="12"/>
  <c r="G93" i="12"/>
  <c r="G94" i="12"/>
  <c r="S93" i="12"/>
  <c r="S94" i="12"/>
  <c r="W93" i="12"/>
  <c r="W94" i="12" s="1"/>
  <c r="AI94" i="12"/>
  <c r="U101" i="12"/>
  <c r="U102" i="12" s="1"/>
  <c r="Q102" i="12"/>
  <c r="AG102" i="12"/>
  <c r="H109" i="12"/>
  <c r="P109" i="12"/>
  <c r="X109" i="12"/>
  <c r="AF109" i="12"/>
  <c r="T108" i="12"/>
  <c r="AB108" i="12"/>
  <c r="AB109" i="12"/>
  <c r="T93" i="12"/>
  <c r="T94" i="12" s="1"/>
  <c r="F109" i="12"/>
  <c r="N109" i="12"/>
  <c r="V109" i="12"/>
  <c r="AD109" i="12"/>
  <c r="AH108" i="12"/>
  <c r="AH109" i="12"/>
  <c r="H153" i="12"/>
  <c r="H154" i="12" s="1"/>
  <c r="L153" i="12"/>
  <c r="L154" i="12"/>
  <c r="P153" i="12"/>
  <c r="P154" i="12" s="1"/>
  <c r="T154" i="12"/>
  <c r="X153" i="12"/>
  <c r="X154" i="12"/>
  <c r="AB153" i="12"/>
  <c r="AB154" i="12" s="1"/>
  <c r="AF153" i="12"/>
  <c r="AF154" i="12"/>
  <c r="AJ154" i="12"/>
  <c r="Z94" i="12"/>
  <c r="AH94" i="12"/>
  <c r="F93" i="12"/>
  <c r="F94" i="12" s="1"/>
  <c r="J93" i="12"/>
  <c r="J94" i="12"/>
  <c r="N93" i="12"/>
  <c r="N94" i="12" s="1"/>
  <c r="R93" i="12"/>
  <c r="R94" i="12"/>
  <c r="V93" i="12"/>
  <c r="V94" i="12" s="1"/>
  <c r="AQ97" i="12"/>
  <c r="AS107" i="12"/>
  <c r="J108" i="12"/>
  <c r="J109" i="12" s="1"/>
  <c r="R108" i="12"/>
  <c r="R109" i="12"/>
  <c r="Z108" i="12"/>
  <c r="Z109" i="12" s="1"/>
  <c r="AJ109" i="12"/>
  <c r="AS115" i="12"/>
  <c r="Q117" i="12"/>
  <c r="AG117" i="12"/>
  <c r="K108" i="12"/>
  <c r="K109" i="12"/>
  <c r="AA108" i="12"/>
  <c r="AA109" i="12" s="1"/>
  <c r="U109" i="12"/>
  <c r="G117" i="12"/>
  <c r="K117" i="12"/>
  <c r="O117" i="12"/>
  <c r="W117" i="12"/>
  <c r="AA117" i="12"/>
  <c r="AE117" i="12"/>
  <c r="S116" i="12"/>
  <c r="S117" i="12"/>
  <c r="AI116" i="12"/>
  <c r="AI117" i="12" s="1"/>
  <c r="T117" i="12"/>
  <c r="AJ117" i="12"/>
  <c r="H123" i="12"/>
  <c r="H124" i="12" s="1"/>
  <c r="T124" i="12"/>
  <c r="X123" i="12"/>
  <c r="X124" i="12"/>
  <c r="AJ123" i="12"/>
  <c r="AJ124" i="12" s="1"/>
  <c r="P117" i="12"/>
  <c r="AF117" i="12"/>
  <c r="M123" i="12"/>
  <c r="M124" i="12" s="1"/>
  <c r="Y124" i="12"/>
  <c r="AC123" i="12"/>
  <c r="AC124" i="12" s="1"/>
  <c r="AG124" i="12"/>
  <c r="F147" i="12"/>
  <c r="J146" i="12"/>
  <c r="J147" i="12" s="1"/>
  <c r="N147" i="12"/>
  <c r="R146" i="12"/>
  <c r="R147" i="12"/>
  <c r="Z146" i="12"/>
  <c r="Z147" i="12" s="1"/>
  <c r="AH146" i="12"/>
  <c r="AH147" i="12"/>
  <c r="AD146" i="12"/>
  <c r="AD147" i="12" s="1"/>
  <c r="M108" i="12"/>
  <c r="M109" i="12"/>
  <c r="AC108" i="12"/>
  <c r="AC109" i="12" s="1"/>
  <c r="I123" i="12"/>
  <c r="I124" i="12"/>
  <c r="H131" i="12"/>
  <c r="H132" i="12"/>
  <c r="L132" i="12"/>
  <c r="P131" i="12"/>
  <c r="P132" i="12"/>
  <c r="X131" i="12"/>
  <c r="X132" i="12" s="1"/>
  <c r="AF131" i="12"/>
  <c r="AF132" i="12"/>
  <c r="T131" i="12"/>
  <c r="T132" i="12" s="1"/>
  <c r="AJ131" i="12"/>
  <c r="AJ132" i="12"/>
  <c r="V146" i="12"/>
  <c r="V147" i="12"/>
  <c r="R124" i="12"/>
  <c r="AH124" i="12"/>
  <c r="I139" i="12"/>
  <c r="Q139" i="12"/>
  <c r="Y139" i="12"/>
  <c r="AG139" i="12"/>
  <c r="M138" i="12"/>
  <c r="M139" i="12"/>
  <c r="U138" i="12"/>
  <c r="U139" i="12" s="1"/>
  <c r="AC138" i="12"/>
  <c r="AC139" i="12"/>
  <c r="F139" i="12"/>
  <c r="N139" i="12"/>
  <c r="V139" i="12"/>
  <c r="AD139" i="12"/>
  <c r="G124" i="12"/>
  <c r="K124" i="12"/>
  <c r="O124" i="12"/>
  <c r="W124" i="12"/>
  <c r="AA124" i="12"/>
  <c r="AE124" i="12"/>
  <c r="S123" i="12"/>
  <c r="S124" i="12"/>
  <c r="AI123" i="12"/>
  <c r="AI124" i="12" s="1"/>
  <c r="G154" i="12"/>
  <c r="O154" i="12"/>
  <c r="W154" i="12"/>
  <c r="AE154" i="12"/>
  <c r="K153" i="12"/>
  <c r="K154" i="12"/>
  <c r="S153" i="12"/>
  <c r="S154" i="12" s="1"/>
  <c r="AA153" i="12"/>
  <c r="AA154" i="12"/>
  <c r="AI153" i="12"/>
  <c r="AI154" i="12" s="1"/>
  <c r="G132" i="12"/>
  <c r="K132" i="12"/>
  <c r="O132" i="12"/>
  <c r="S132" i="12"/>
  <c r="W132" i="12"/>
  <c r="AA132" i="12"/>
  <c r="H139" i="12"/>
  <c r="L139" i="12"/>
  <c r="P139" i="12"/>
  <c r="X139" i="12"/>
  <c r="AB139" i="12"/>
  <c r="AF139" i="12"/>
  <c r="AJ139" i="12"/>
  <c r="I147" i="12"/>
  <c r="M147" i="12"/>
  <c r="Q147" i="12"/>
  <c r="U147" i="12"/>
  <c r="Y147" i="12"/>
  <c r="AC147" i="12"/>
  <c r="AG147" i="12"/>
  <c r="F154" i="12"/>
  <c r="J154" i="12"/>
  <c r="N154" i="12"/>
  <c r="R154" i="12"/>
  <c r="Z154" i="12"/>
  <c r="AD154" i="12"/>
  <c r="AH154" i="12"/>
  <c r="F32" i="4"/>
  <c r="F33" i="4" s="1"/>
  <c r="F31" i="4"/>
  <c r="F30" i="4"/>
  <c r="F29" i="4"/>
  <c r="F28" i="4"/>
  <c r="F27" i="4"/>
  <c r="F26" i="4"/>
  <c r="F25" i="4"/>
  <c r="F24" i="4"/>
  <c r="F23" i="4"/>
  <c r="F22" i="4"/>
  <c r="F21" i="4"/>
  <c r="C33" i="4"/>
  <c r="D33" i="4"/>
  <c r="D13" i="4"/>
  <c r="D12" i="4"/>
  <c r="D11" i="4"/>
  <c r="E11" i="4" s="1"/>
  <c r="D10" i="4"/>
  <c r="D9" i="4"/>
  <c r="E9" i="4" s="1"/>
  <c r="D8" i="4"/>
  <c r="E8" i="4"/>
  <c r="L14" i="4"/>
  <c r="K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M14" i="4"/>
  <c r="E33" i="4"/>
  <c r="E37" i="4" s="1"/>
  <c r="N14" i="4"/>
  <c r="C14" i="4"/>
  <c r="E12" i="4"/>
  <c r="E13" i="4"/>
  <c r="E10" i="4"/>
  <c r="F14" i="4"/>
  <c r="D4" i="4"/>
  <c r="E4" i="4"/>
  <c r="D5" i="4"/>
  <c r="E5" i="4"/>
  <c r="D6" i="4"/>
  <c r="E6" i="4"/>
  <c r="D2" i="4"/>
  <c r="E2" i="4" s="1"/>
  <c r="D3" i="4"/>
  <c r="E3" i="4" s="1"/>
  <c r="D7" i="4"/>
  <c r="E7" i="4" s="1"/>
  <c r="E14" i="4" l="1"/>
  <c r="E18" i="4" s="1"/>
  <c r="K18" i="12"/>
  <c r="K19" i="12" s="1"/>
  <c r="AA26" i="12"/>
  <c r="AA27" i="12"/>
  <c r="I18" i="12"/>
  <c r="I19" i="12" s="1"/>
  <c r="Q18" i="12"/>
  <c r="Q19" i="12"/>
  <c r="Q26" i="12"/>
  <c r="Q27" i="12"/>
  <c r="P41" i="12"/>
  <c r="P42" i="12"/>
  <c r="J48" i="12"/>
  <c r="J49" i="12"/>
  <c r="Y18" i="12"/>
  <c r="Y19" i="12"/>
  <c r="M26" i="12"/>
  <c r="M27" i="12"/>
  <c r="AJ26" i="12"/>
  <c r="AJ27" i="12"/>
  <c r="D14" i="4"/>
  <c r="F6" i="12"/>
  <c r="J26" i="12"/>
  <c r="J27" i="12"/>
  <c r="AF41" i="12"/>
  <c r="AF42" i="12"/>
  <c r="J63" i="12"/>
  <c r="J64" i="12"/>
  <c r="AC71" i="12"/>
  <c r="AC72" i="12"/>
  <c r="AI71" i="12"/>
  <c r="AI72" i="12"/>
  <c r="L93" i="12"/>
  <c r="L94" i="12" s="1"/>
  <c r="AH101" i="12"/>
  <c r="AH102" i="12"/>
  <c r="AD94" i="12"/>
  <c r="AI79" i="12"/>
  <c r="L87" i="12"/>
  <c r="AI57" i="12"/>
  <c r="AQ7" i="12"/>
  <c r="Y27" i="12"/>
  <c r="AD27" i="12"/>
  <c r="G34" i="12"/>
  <c r="O34" i="12"/>
  <c r="W34" i="12"/>
  <c r="AE34" i="12"/>
  <c r="M48" i="12"/>
  <c r="M49" i="12"/>
  <c r="U56" i="12"/>
  <c r="U57" i="12" s="1"/>
  <c r="T78" i="12"/>
  <c r="T79" i="12"/>
  <c r="AS74" i="12" s="1"/>
  <c r="AS79" i="12" s="1"/>
  <c r="J116" i="12"/>
  <c r="J117" i="12" s="1"/>
  <c r="AS112" i="12" s="1"/>
  <c r="AS117" i="12" s="1"/>
  <c r="O94" i="12"/>
  <c r="AH87" i="12"/>
  <c r="R72" i="12"/>
  <c r="P19" i="12"/>
  <c r="X19" i="12"/>
  <c r="I27" i="12"/>
  <c r="AS22" i="12" s="1"/>
  <c r="AS27" i="12" s="1"/>
  <c r="N27" i="12"/>
  <c r="Z27" i="12"/>
  <c r="AC27" i="12"/>
  <c r="AG27" i="12"/>
  <c r="F34" i="12"/>
  <c r="AS29" i="12" s="1"/>
  <c r="AS34" i="12" s="1"/>
  <c r="J34" i="12"/>
  <c r="N34" i="12"/>
  <c r="R34" i="12"/>
  <c r="V34" i="12"/>
  <c r="Z34" i="12"/>
  <c r="AD34" i="12"/>
  <c r="AH34" i="12"/>
  <c r="F42" i="12"/>
  <c r="AS37" i="12" s="1"/>
  <c r="AS42" i="12" s="1"/>
  <c r="T42" i="12"/>
  <c r="V42" i="12"/>
  <c r="AJ42" i="12"/>
  <c r="U48" i="12"/>
  <c r="U49" i="12" s="1"/>
  <c r="AE71" i="12"/>
  <c r="AE72" i="12" s="1"/>
  <c r="AB94" i="12"/>
  <c r="O108" i="12"/>
  <c r="O109" i="12" s="1"/>
  <c r="AS104" i="12" s="1"/>
  <c r="AS109" i="12" s="1"/>
  <c r="J124" i="12"/>
  <c r="AC48" i="12"/>
  <c r="AC49" i="12" s="1"/>
  <c r="L56" i="12"/>
  <c r="L57" i="12"/>
  <c r="Z63" i="12"/>
  <c r="Z64" i="12" s="1"/>
  <c r="AS59" i="12" s="1"/>
  <c r="AS64" i="12" s="1"/>
  <c r="AJ63" i="12"/>
  <c r="AJ64" i="12"/>
  <c r="H93" i="12"/>
  <c r="H94" i="12" s="1"/>
  <c r="AJ101" i="12"/>
  <c r="AJ102" i="12" s="1"/>
  <c r="Y72" i="12"/>
  <c r="AJ79" i="12"/>
  <c r="Y87" i="12"/>
  <c r="P94" i="12"/>
  <c r="X94" i="12"/>
  <c r="J102" i="12"/>
  <c r="AS97" i="12" s="1"/>
  <c r="AS102" i="12" s="1"/>
  <c r="G87" i="12"/>
  <c r="AS82" i="12" s="1"/>
  <c r="AS87" i="12" s="1"/>
  <c r="AI87" i="12"/>
  <c r="AI109" i="12"/>
  <c r="AH117" i="12"/>
  <c r="AG72" i="12"/>
  <c r="AG87" i="12"/>
  <c r="X102" i="12"/>
  <c r="S109" i="12"/>
  <c r="AE109" i="12"/>
  <c r="R117" i="12"/>
  <c r="P123" i="12"/>
  <c r="P124" i="12" s="1"/>
  <c r="F132" i="12"/>
  <c r="Q132" i="12"/>
  <c r="U132" i="12"/>
  <c r="Y132" i="12"/>
  <c r="AD132" i="12"/>
  <c r="L147" i="12"/>
  <c r="T147" i="12"/>
  <c r="AG154" i="12"/>
  <c r="AS149" i="12" s="1"/>
  <c r="AS154" i="12" s="1"/>
  <c r="H5" i="12"/>
  <c r="G6" i="12"/>
  <c r="AH12" i="12"/>
  <c r="AP7" i="12"/>
  <c r="AS10" i="12"/>
  <c r="I11" i="12"/>
  <c r="I12" i="12" s="1"/>
  <c r="Y11" i="12"/>
  <c r="Y12" i="12" s="1"/>
  <c r="L12" i="12"/>
  <c r="K12" i="12"/>
  <c r="O12" i="12"/>
  <c r="S12" i="12"/>
  <c r="F12" i="12"/>
  <c r="AS119" i="12" l="1"/>
  <c r="AS124" i="12" s="1"/>
  <c r="AS89" i="12"/>
  <c r="AS94" i="12" s="1"/>
  <c r="AS14" i="12"/>
  <c r="AS19" i="12" s="1"/>
  <c r="AS52" i="12"/>
  <c r="AS57" i="12" s="1"/>
  <c r="AS44" i="12"/>
  <c r="AS49" i="12" s="1"/>
  <c r="AS67" i="12"/>
  <c r="AS72" i="12" s="1"/>
  <c r="AS142" i="12"/>
  <c r="AS147" i="12" s="1"/>
  <c r="AS127" i="12"/>
  <c r="AS132" i="12" s="1"/>
  <c r="H6" i="12"/>
  <c r="I5" i="12"/>
  <c r="AS7" i="12"/>
  <c r="AS12" i="12" s="1"/>
  <c r="J5" i="12" l="1"/>
  <c r="I6" i="12"/>
  <c r="K5" i="12" l="1"/>
  <c r="J6" i="12"/>
  <c r="L5" i="12" l="1"/>
  <c r="K6" i="12"/>
  <c r="L6" i="12" l="1"/>
  <c r="M5" i="12"/>
  <c r="N5" i="12" l="1"/>
  <c r="M6" i="12"/>
  <c r="O5" i="12" l="1"/>
  <c r="N6" i="12"/>
  <c r="P5" i="12" l="1"/>
  <c r="O6" i="12"/>
  <c r="P6" i="12" l="1"/>
  <c r="Q5" i="12"/>
  <c r="R5" i="12" l="1"/>
  <c r="Q6" i="12"/>
  <c r="S5" i="12" l="1"/>
  <c r="R6" i="12"/>
  <c r="T5" i="12" l="1"/>
  <c r="S6" i="12"/>
  <c r="T6" i="12" l="1"/>
  <c r="U5" i="12"/>
  <c r="V5" i="12" l="1"/>
  <c r="U6" i="12"/>
  <c r="W5" i="12" l="1"/>
  <c r="V6" i="12"/>
  <c r="X5" i="12" l="1"/>
  <c r="W6" i="12"/>
  <c r="X6" i="12" l="1"/>
  <c r="Y5" i="12"/>
  <c r="Z5" i="12" l="1"/>
  <c r="Y6" i="12"/>
  <c r="AA5" i="12" l="1"/>
  <c r="Z6" i="12"/>
  <c r="AB5" i="12" l="1"/>
  <c r="AA6" i="12"/>
  <c r="AB6" i="12" l="1"/>
  <c r="AC5" i="12"/>
  <c r="AC6" i="12" l="1"/>
  <c r="AD5" i="12"/>
  <c r="AE5" i="12" l="1"/>
  <c r="AD6" i="12"/>
  <c r="AF5" i="12" l="1"/>
  <c r="AE6" i="12"/>
  <c r="AF6" i="12" l="1"/>
  <c r="AG5" i="12"/>
  <c r="AG6" i="12" l="1"/>
  <c r="AH5" i="12"/>
  <c r="AH6" i="12" l="1"/>
  <c r="AI5" i="12"/>
  <c r="AI6" i="12" l="1"/>
  <c r="AJ5" i="12"/>
  <c r="AJ6" i="12" s="1"/>
</calcChain>
</file>

<file path=xl/sharedStrings.xml><?xml version="1.0" encoding="utf-8"?>
<sst xmlns="http://schemas.openxmlformats.org/spreadsheetml/2006/main" count="503" uniqueCount="131">
  <si>
    <t>病院長</t>
  </si>
  <si>
    <t>事務部長</t>
  </si>
  <si>
    <t>管理課長</t>
  </si>
  <si>
    <t>診療科長</t>
  </si>
  <si>
    <t>診療科長補佐</t>
  </si>
  <si>
    <t>年</t>
  </si>
  <si>
    <t>出勤日数</t>
  </si>
  <si>
    <t>月</t>
  </si>
  <si>
    <t>歴日数</t>
  </si>
  <si>
    <t>所定労働時間</t>
  </si>
  <si>
    <t>週休日数</t>
  </si>
  <si>
    <t>施設名</t>
  </si>
  <si>
    <t>所属名</t>
  </si>
  <si>
    <t>日数管理</t>
  </si>
  <si>
    <t>合計</t>
  </si>
  <si>
    <t>有休</t>
  </si>
  <si>
    <t>出張</t>
  </si>
  <si>
    <t>明け</t>
  </si>
  <si>
    <t>出勤</t>
  </si>
  <si>
    <t>当直</t>
  </si>
  <si>
    <t>夏休</t>
  </si>
  <si>
    <t>特休</t>
  </si>
  <si>
    <t>出</t>
  </si>
  <si>
    <t>明</t>
  </si>
  <si>
    <t>○</t>
  </si>
  <si>
    <t>●</t>
  </si>
  <si>
    <t>夏</t>
  </si>
  <si>
    <t>張</t>
  </si>
  <si>
    <t>★</t>
  </si>
  <si>
    <t>職  種 名</t>
  </si>
  <si>
    <t>シフト予定</t>
  </si>
  <si>
    <t>入力①</t>
  </si>
  <si>
    <t>勤務記号</t>
  </si>
  <si>
    <t>労働時間</t>
  </si>
  <si>
    <t>入力②</t>
  </si>
  <si>
    <t>始業時刻</t>
  </si>
  <si>
    <t>入力③</t>
  </si>
  <si>
    <t>終業時刻</t>
  </si>
  <si>
    <t>職員番号</t>
  </si>
  <si>
    <t>自動
計算</t>
  </si>
  <si>
    <t>拘束</t>
  </si>
  <si>
    <t>休憩</t>
  </si>
  <si>
    <t>実働</t>
  </si>
  <si>
    <t>氏　　　名</t>
  </si>
  <si>
    <t>シフト実績</t>
  </si>
  <si>
    <t>時間外実績累計</t>
  </si>
  <si>
    <t>本院</t>
    <rPh sb="0" eb="2">
      <t>ホンイン</t>
    </rPh>
    <phoneticPr fontId="16"/>
  </si>
  <si>
    <t>東医療センター</t>
    <rPh sb="0" eb="1">
      <t>ヒガシ</t>
    </rPh>
    <rPh sb="1" eb="3">
      <t>イリョウ</t>
    </rPh>
    <phoneticPr fontId="16"/>
  </si>
  <si>
    <t>成人医学センター</t>
    <rPh sb="0" eb="2">
      <t>セイジン</t>
    </rPh>
    <rPh sb="2" eb="4">
      <t>イガク</t>
    </rPh>
    <phoneticPr fontId="16"/>
  </si>
  <si>
    <t>東洋医学研究所</t>
    <rPh sb="0" eb="2">
      <t>トウヨウ</t>
    </rPh>
    <rPh sb="2" eb="4">
      <t>イガク</t>
    </rPh>
    <rPh sb="4" eb="7">
      <t>ケンキュウジョ</t>
    </rPh>
    <phoneticPr fontId="16"/>
  </si>
  <si>
    <t>八千代医療センター</t>
    <rPh sb="0" eb="3">
      <t>ヤチヨ</t>
    </rPh>
    <rPh sb="3" eb="5">
      <t>イリョウ</t>
    </rPh>
    <phoneticPr fontId="16"/>
  </si>
  <si>
    <t>医療練士</t>
    <rPh sb="0" eb="2">
      <t>イリョウ</t>
    </rPh>
    <rPh sb="2" eb="3">
      <t>レン</t>
    </rPh>
    <rPh sb="3" eb="4">
      <t>シ</t>
    </rPh>
    <phoneticPr fontId="16"/>
  </si>
  <si>
    <t>後期研修医</t>
    <rPh sb="0" eb="2">
      <t>コウキ</t>
    </rPh>
    <rPh sb="2" eb="4">
      <t>ケンシュウ</t>
    </rPh>
    <rPh sb="4" eb="5">
      <t>イ</t>
    </rPh>
    <phoneticPr fontId="16"/>
  </si>
  <si>
    <t>夏休</t>
    <rPh sb="0" eb="1">
      <t>ナツ</t>
    </rPh>
    <rPh sb="1" eb="2">
      <t>キュウ</t>
    </rPh>
    <phoneticPr fontId="16"/>
  </si>
  <si>
    <t>リフレッシュ</t>
    <phoneticPr fontId="16"/>
  </si>
  <si>
    <t>出張</t>
    <rPh sb="0" eb="2">
      <t>シュッチョウ</t>
    </rPh>
    <phoneticPr fontId="16"/>
  </si>
  <si>
    <t>夏季休暇</t>
    <rPh sb="0" eb="2">
      <t>カキ</t>
    </rPh>
    <rPh sb="2" eb="4">
      <t>キュウカ</t>
    </rPh>
    <phoneticPr fontId="16"/>
  </si>
  <si>
    <t>特休等</t>
    <rPh sb="2" eb="3">
      <t>トウ</t>
    </rPh>
    <phoneticPr fontId="16"/>
  </si>
  <si>
    <t>休日</t>
    <rPh sb="0" eb="2">
      <t>キュウジツ</t>
    </rPh>
    <phoneticPr fontId="16"/>
  </si>
  <si>
    <t>当</t>
    <rPh sb="0" eb="1">
      <t>トウ</t>
    </rPh>
    <phoneticPr fontId="16"/>
  </si>
  <si>
    <t>出勤</t>
    <phoneticPr fontId="16"/>
  </si>
  <si>
    <t>休日（日曜、祝日、年末年始等）</t>
    <rPh sb="0" eb="2">
      <t>キュウジツ</t>
    </rPh>
    <rPh sb="3" eb="5">
      <t>ニチヨウ</t>
    </rPh>
    <rPh sb="6" eb="8">
      <t>シュクジツ</t>
    </rPh>
    <rPh sb="9" eb="11">
      <t>ネンマツ</t>
    </rPh>
    <rPh sb="11" eb="13">
      <t>ネンシ</t>
    </rPh>
    <rPh sb="13" eb="14">
      <t>トウ</t>
    </rPh>
    <phoneticPr fontId="16"/>
  </si>
  <si>
    <t>出張（休日の出張は「○：休日」）</t>
    <rPh sb="0" eb="2">
      <t>シュッチョウ</t>
    </rPh>
    <rPh sb="3" eb="5">
      <t>キュウジツ</t>
    </rPh>
    <rPh sb="6" eb="8">
      <t>シュッチョウ</t>
    </rPh>
    <rPh sb="12" eb="14">
      <t>キュウジツ</t>
    </rPh>
    <phoneticPr fontId="16"/>
  </si>
  <si>
    <t>特別休暇</t>
    <rPh sb="0" eb="2">
      <t>トクベツ</t>
    </rPh>
    <rPh sb="2" eb="4">
      <t>キュウカ</t>
    </rPh>
    <phoneticPr fontId="16"/>
  </si>
  <si>
    <t>明</t>
    <phoneticPr fontId="16"/>
  </si>
  <si>
    <t>当直明け</t>
    <rPh sb="0" eb="2">
      <t>トウチョク</t>
    </rPh>
    <rPh sb="2" eb="3">
      <t>ア</t>
    </rPh>
    <phoneticPr fontId="16"/>
  </si>
  <si>
    <t>入力④</t>
  </si>
  <si>
    <t>入力④</t>
    <phoneticPr fontId="16"/>
  </si>
  <si>
    <t>有給休暇（1日：7H）</t>
    <rPh sb="0" eb="2">
      <t>ユウキュウ</t>
    </rPh>
    <rPh sb="2" eb="4">
      <t>キュウカ</t>
    </rPh>
    <rPh sb="6" eb="7">
      <t>ニチ</t>
    </rPh>
    <phoneticPr fontId="16"/>
  </si>
  <si>
    <t>当直</t>
    <phoneticPr fontId="16"/>
  </si>
  <si>
    <t>宿直・日直等（下段に記載）</t>
    <rPh sb="0" eb="2">
      <t>シュクチョク</t>
    </rPh>
    <rPh sb="3" eb="5">
      <t>ニッチョク</t>
    </rPh>
    <rPh sb="5" eb="6">
      <t>トウ</t>
    </rPh>
    <phoneticPr fontId="16"/>
  </si>
  <si>
    <t>みなし
労働
時間</t>
    <rPh sb="4" eb="6">
      <t>ロウドウ</t>
    </rPh>
    <phoneticPr fontId="16"/>
  </si>
  <si>
    <t>初期研修医</t>
    <rPh sb="0" eb="2">
      <t>ショキ</t>
    </rPh>
    <rPh sb="2" eb="4">
      <t>ケンシュウ</t>
    </rPh>
    <rPh sb="4" eb="5">
      <t>イ</t>
    </rPh>
    <phoneticPr fontId="16"/>
  </si>
  <si>
    <t>休日日数</t>
    <rPh sb="0" eb="2">
      <t>キュウジツ</t>
    </rPh>
    <phoneticPr fontId="16"/>
  </si>
  <si>
    <t>所定労働時間</t>
    <rPh sb="0" eb="2">
      <t>ショテイ</t>
    </rPh>
    <rPh sb="2" eb="4">
      <t>ロウドウ</t>
    </rPh>
    <phoneticPr fontId="16"/>
  </si>
  <si>
    <t>当直</t>
    <rPh sb="0" eb="2">
      <t>トウチョク</t>
    </rPh>
    <phoneticPr fontId="16"/>
  </si>
  <si>
    <t>半組</t>
    <rPh sb="0" eb="1">
      <t>ハン</t>
    </rPh>
    <rPh sb="1" eb="2">
      <t>グミ</t>
    </rPh>
    <phoneticPr fontId="16"/>
  </si>
  <si>
    <t>半日組合せ</t>
    <rPh sb="0" eb="2">
      <t>ハンニチ</t>
    </rPh>
    <rPh sb="2" eb="4">
      <t>クミアワ</t>
    </rPh>
    <phoneticPr fontId="16"/>
  </si>
  <si>
    <t>半日の組合せ（3.5H+3.5H）</t>
    <rPh sb="0" eb="2">
      <t>ハンニチ</t>
    </rPh>
    <rPh sb="3" eb="5">
      <t>クミアワ</t>
    </rPh>
    <phoneticPr fontId="16"/>
  </si>
  <si>
    <t>あるいは勤務しない日</t>
    <rPh sb="4" eb="6">
      <t>キンム</t>
    </rPh>
    <rPh sb="9" eb="10">
      <t>ヒ</t>
    </rPh>
    <phoneticPr fontId="16"/>
  </si>
  <si>
    <t>所定労働時間</t>
    <rPh sb="0" eb="2">
      <t>ショテイ</t>
    </rPh>
    <rPh sb="2" eb="4">
      <t>ロウドウ</t>
    </rPh>
    <rPh sb="4" eb="6">
      <t>ジカン</t>
    </rPh>
    <phoneticPr fontId="16"/>
  </si>
  <si>
    <t>本人印</t>
    <rPh sb="0" eb="2">
      <t>ホンニン</t>
    </rPh>
    <rPh sb="2" eb="3">
      <t>イン</t>
    </rPh>
    <phoneticPr fontId="16"/>
  </si>
  <si>
    <t>シフト変更日</t>
    <rPh sb="3" eb="5">
      <t>ヘンコウ</t>
    </rPh>
    <rPh sb="5" eb="6">
      <t>ビ</t>
    </rPh>
    <phoneticPr fontId="16"/>
  </si>
  <si>
    <t>診療部長印</t>
    <rPh sb="0" eb="2">
      <t>シンリョウ</t>
    </rPh>
    <rPh sb="2" eb="4">
      <t>ブチョウ</t>
    </rPh>
    <rPh sb="4" eb="5">
      <t>イン</t>
    </rPh>
    <phoneticPr fontId="16"/>
  </si>
  <si>
    <t>半休+出張</t>
    <rPh sb="0" eb="1">
      <t>ハン</t>
    </rPh>
    <rPh sb="1" eb="2">
      <t>キュウ</t>
    </rPh>
    <rPh sb="3" eb="5">
      <t>シュッチョウ</t>
    </rPh>
    <phoneticPr fontId="16"/>
  </si>
  <si>
    <t>勤務
時間</t>
    <phoneticPr fontId="16"/>
  </si>
  <si>
    <t>夜</t>
    <rPh sb="0" eb="1">
      <t>ヨル</t>
    </rPh>
    <phoneticPr fontId="16"/>
  </si>
  <si>
    <t>夜勤</t>
    <rPh sb="0" eb="2">
      <t>ヤキン</t>
    </rPh>
    <phoneticPr fontId="16"/>
  </si>
  <si>
    <t>看</t>
    <rPh sb="0" eb="1">
      <t>ミ</t>
    </rPh>
    <phoneticPr fontId="16"/>
  </si>
  <si>
    <t>介</t>
    <rPh sb="0" eb="1">
      <t>スケ</t>
    </rPh>
    <phoneticPr fontId="16"/>
  </si>
  <si>
    <t>看護休暇</t>
    <rPh sb="0" eb="2">
      <t>カンゴ</t>
    </rPh>
    <rPh sb="2" eb="4">
      <t>キュウカ</t>
    </rPh>
    <phoneticPr fontId="16"/>
  </si>
  <si>
    <t>介護休暇</t>
    <rPh sb="0" eb="2">
      <t>カイゴ</t>
    </rPh>
    <rPh sb="2" eb="4">
      <t>キュウカ</t>
    </rPh>
    <phoneticPr fontId="16"/>
  </si>
  <si>
    <t>詳細</t>
    <rPh sb="0" eb="2">
      <t>ショウサイ</t>
    </rPh>
    <phoneticPr fontId="16"/>
  </si>
  <si>
    <t>内容</t>
    <rPh sb="0" eb="2">
      <t>ナイヨウ</t>
    </rPh>
    <phoneticPr fontId="16"/>
  </si>
  <si>
    <t>記号</t>
    <rPh sb="0" eb="2">
      <t>キゴウ</t>
    </rPh>
    <phoneticPr fontId="16"/>
  </si>
  <si>
    <t>夜勤体制の入り</t>
    <rPh sb="0" eb="4">
      <t>ヤキンタイセイ</t>
    </rPh>
    <rPh sb="5" eb="6">
      <t>イ</t>
    </rPh>
    <phoneticPr fontId="16"/>
  </si>
  <si>
    <t>－</t>
    <phoneticPr fontId="16"/>
  </si>
  <si>
    <t>夜勤体制のアケ</t>
    <rPh sb="0" eb="4">
      <t>ヤキンタイセイ</t>
    </rPh>
    <phoneticPr fontId="16"/>
  </si>
  <si>
    <t>半組</t>
    <rPh sb="0" eb="2">
      <t>ハンクミ</t>
    </rPh>
    <phoneticPr fontId="16"/>
  </si>
  <si>
    <t>半日組み合わせ</t>
    <rPh sb="0" eb="2">
      <t>ハンニチ</t>
    </rPh>
    <rPh sb="2" eb="3">
      <t>ク</t>
    </rPh>
    <rPh sb="4" eb="5">
      <t>ア</t>
    </rPh>
    <phoneticPr fontId="16"/>
  </si>
  <si>
    <t>看護</t>
    <rPh sb="0" eb="2">
      <t>カンゴ</t>
    </rPh>
    <phoneticPr fontId="16"/>
  </si>
  <si>
    <t>看護休暇</t>
    <rPh sb="0" eb="4">
      <t>カンゴキュウカ</t>
    </rPh>
    <phoneticPr fontId="16"/>
  </si>
  <si>
    <t>介護</t>
    <rPh sb="0" eb="2">
      <t>カイゴ</t>
    </rPh>
    <phoneticPr fontId="16"/>
  </si>
  <si>
    <t>日直</t>
    <rPh sb="0" eb="2">
      <t>ニッチョク</t>
    </rPh>
    <phoneticPr fontId="16"/>
  </si>
  <si>
    <t>土直</t>
    <rPh sb="0" eb="2">
      <t>ドチョク</t>
    </rPh>
    <phoneticPr fontId="16"/>
  </si>
  <si>
    <t>半休</t>
    <rPh sb="0" eb="2">
      <t>ハンキュウ</t>
    </rPh>
    <phoneticPr fontId="16"/>
  </si>
  <si>
    <t>◐</t>
    <phoneticPr fontId="16"/>
  </si>
  <si>
    <t>○</t>
    <phoneticPr fontId="16"/>
  </si>
  <si>
    <t>●</t>
    <phoneticPr fontId="16"/>
  </si>
  <si>
    <t>夜勤アケ</t>
    <rPh sb="0" eb="2">
      <t>ヤキン</t>
    </rPh>
    <phoneticPr fontId="16"/>
  </si>
  <si>
    <t>教授</t>
  </si>
  <si>
    <t>准教授</t>
  </si>
  <si>
    <t>講師</t>
  </si>
  <si>
    <t>助教</t>
  </si>
  <si>
    <t>准講師</t>
  </si>
  <si>
    <t>特任教授</t>
  </si>
  <si>
    <t>特任准教授</t>
  </si>
  <si>
    <t>特任講師</t>
  </si>
  <si>
    <t>特任助教</t>
  </si>
  <si>
    <t>特任准講師</t>
  </si>
  <si>
    <t>臨床教授</t>
    <rPh sb="0" eb="2">
      <t>リンショウ</t>
    </rPh>
    <phoneticPr fontId="16"/>
  </si>
  <si>
    <t>研</t>
    <rPh sb="0" eb="1">
      <t>ケン</t>
    </rPh>
    <phoneticPr fontId="16"/>
  </si>
  <si>
    <t>研究日休暇</t>
    <rPh sb="0" eb="2">
      <t>ケンキュウ</t>
    </rPh>
    <rPh sb="2" eb="3">
      <t>ビ</t>
    </rPh>
    <rPh sb="3" eb="5">
      <t>キュウカ</t>
    </rPh>
    <phoneticPr fontId="16"/>
  </si>
  <si>
    <t>研究日</t>
    <rPh sb="0" eb="2">
      <t>ケンキュウ</t>
    </rPh>
    <rPh sb="2" eb="3">
      <t>ビ</t>
    </rPh>
    <phoneticPr fontId="16"/>
  </si>
  <si>
    <t>研</t>
    <phoneticPr fontId="16"/>
  </si>
  <si>
    <t>半研究日</t>
    <rPh sb="0" eb="3">
      <t>ハンケンキュウ</t>
    </rPh>
    <rPh sb="3" eb="4">
      <t>ビ</t>
    </rPh>
    <phoneticPr fontId="16"/>
  </si>
  <si>
    <t>半研</t>
    <phoneticPr fontId="16"/>
  </si>
  <si>
    <t>半研</t>
    <rPh sb="0" eb="1">
      <t>ハン</t>
    </rPh>
    <rPh sb="1" eb="2">
      <t>ケン</t>
    </rPh>
    <phoneticPr fontId="16"/>
  </si>
  <si>
    <t>半研究日休暇</t>
    <rPh sb="0" eb="3">
      <t>ハンケンキュウ</t>
    </rPh>
    <rPh sb="3" eb="4">
      <t>ビ</t>
    </rPh>
    <rPh sb="4" eb="6">
      <t>キュウカ</t>
    </rPh>
    <phoneticPr fontId="16"/>
  </si>
  <si>
    <t>膠原病リウマチ内科</t>
    <rPh sb="0" eb="3">
      <t>コウゲンビョウ</t>
    </rPh>
    <rPh sb="7" eb="9">
      <t>ナイカ</t>
    </rPh>
    <phoneticPr fontId="16"/>
  </si>
  <si>
    <t>s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</si>
</sst>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#,##0.0;[Red]\-#,##0.0"/>
    <numFmt numFmtId="177" formatCode="0.00_);[Red]\(0.00\)"/>
    <numFmt numFmtId="178" formatCode="###0&quot;年&quot;"/>
    <numFmt numFmtId="179" formatCode="#,##0&quot;月&quot;"/>
    <numFmt numFmtId="180" formatCode="0.0"/>
    <numFmt numFmtId="181" formatCode="d"/>
    <numFmt numFmtId="182" formatCode="0.0_ ;[Red]\-0.0\ "/>
    <numFmt numFmtId="183" formatCode="[h]:mm"/>
    <numFmt numFmtId="184" formatCode="[$-F400]h:mm:ss\ AM/PM"/>
    <numFmt numFmtId="185" formatCode="aaa"/>
    <numFmt numFmtId="186" formatCode="[=0]&quot;&quot;;[h]:mm"/>
    <numFmt numFmtId="187" formatCode="#,##0.00_ ;[Red]\-#,##0.00\ "/>
    <numFmt numFmtId="188" formatCode="0_);[Red]\(0\)"/>
    <numFmt numFmtId="189" formatCode="0.00_ ;[Red]\-0.00\ "/>
  </numFmts>
  <fonts count="21">
    <font>
      <sz val="11"/>
      <color rgb="FF000000"/>
      <name val="MS PGothic"/>
    </font>
    <font>
      <sz val="12"/>
      <color rgb="FF000000"/>
      <name val="MS PGothic"/>
      <family val="3"/>
      <charset val="128"/>
    </font>
    <font>
      <sz val="16"/>
      <color rgb="FF000000"/>
      <name val="MS PGothic"/>
      <family val="3"/>
      <charset val="128"/>
    </font>
    <font>
      <sz val="14"/>
      <name val="MS PGothic"/>
      <family val="3"/>
      <charset val="128"/>
    </font>
    <font>
      <sz val="13"/>
      <name val="MS PGothic"/>
      <family val="3"/>
      <charset val="128"/>
    </font>
    <font>
      <sz val="11"/>
      <name val="MS PGothic"/>
      <family val="3"/>
      <charset val="128"/>
    </font>
    <font>
      <sz val="48"/>
      <name val="MS PGothic"/>
      <family val="3"/>
      <charset val="128"/>
    </font>
    <font>
      <sz val="20"/>
      <name val="MS PGothic"/>
      <family val="3"/>
      <charset val="128"/>
    </font>
    <font>
      <b/>
      <sz val="12"/>
      <color rgb="FF000000"/>
      <name val="MS PGothic"/>
      <family val="3"/>
      <charset val="128"/>
    </font>
    <font>
      <sz val="12"/>
      <name val="MS PGothic"/>
      <family val="3"/>
      <charset val="128"/>
    </font>
    <font>
      <sz val="10"/>
      <name val="MS PGothic"/>
      <family val="3"/>
      <charset val="128"/>
    </font>
    <font>
      <sz val="14"/>
      <name val="Ｍｓ 明朝"/>
      <family val="1"/>
      <charset val="128"/>
    </font>
    <font>
      <b/>
      <sz val="15"/>
      <name val="MS PGothic"/>
      <family val="3"/>
      <charset val="128"/>
    </font>
    <font>
      <sz val="11"/>
      <name val="MS PGothic"/>
      <family val="3"/>
      <charset val="128"/>
    </font>
    <font>
      <sz val="9"/>
      <name val="MS PGothic"/>
      <family val="3"/>
      <charset val="128"/>
    </font>
    <font>
      <sz val="6"/>
      <name val="MS PGothic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b/>
      <sz val="10"/>
      <name val="MS PGothic"/>
      <family val="3"/>
      <charset val="128"/>
    </font>
    <font>
      <sz val="12"/>
      <color theme="1"/>
      <name val="MS PGothic"/>
      <family val="3"/>
      <charset val="128"/>
    </font>
    <font>
      <sz val="12"/>
      <color rgb="FFFF0000"/>
      <name val="MS PGothic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95B3D7"/>
        <bgColor rgb="FF95B3D7"/>
      </patternFill>
    </fill>
    <fill>
      <patternFill patternType="mediumGray"/>
    </fill>
    <fill>
      <patternFill patternType="mediumGray">
        <fgColor rgb="FFFFFF00"/>
        <bgColor rgb="FFFFFF00"/>
      </patternFill>
    </fill>
    <fill>
      <patternFill patternType="gray125">
        <fgColor rgb="FFFFFF00"/>
        <bgColor rgb="FFFFFF00"/>
      </patternFill>
    </fill>
    <fill>
      <patternFill patternType="solid">
        <fgColor theme="8" tint="0.59999389629810485"/>
        <bgColor rgb="FFB8CCE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CCFFFF"/>
      </patternFill>
    </fill>
  </fills>
  <borders count="1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6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1" xfId="0" applyNumberFormat="1" applyFont="1" applyBorder="1" applyAlignment="1">
      <alignment vertical="center"/>
    </xf>
    <xf numFmtId="179" fontId="8" fillId="0" borderId="3" xfId="0" applyNumberFormat="1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176" fontId="8" fillId="3" borderId="18" xfId="0" applyNumberFormat="1" applyFon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178" fontId="8" fillId="0" borderId="25" xfId="0" applyNumberFormat="1" applyFont="1" applyBorder="1" applyAlignment="1">
      <alignment vertical="center"/>
    </xf>
    <xf numFmtId="179" fontId="8" fillId="0" borderId="26" xfId="0" applyNumberFormat="1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176" fontId="8" fillId="3" borderId="29" xfId="0" applyNumberFormat="1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176" fontId="8" fillId="3" borderId="36" xfId="0" applyNumberFormat="1" applyFont="1" applyFill="1" applyBorder="1" applyAlignment="1">
      <alignment vertical="center"/>
    </xf>
    <xf numFmtId="0" fontId="8" fillId="0" borderId="38" xfId="0" applyFont="1" applyBorder="1" applyAlignment="1">
      <alignment vertical="center"/>
    </xf>
    <xf numFmtId="176" fontId="8" fillId="0" borderId="0" xfId="0" applyNumberFormat="1" applyFont="1" applyAlignment="1">
      <alignment vertical="center"/>
    </xf>
    <xf numFmtId="40" fontId="13" fillId="0" borderId="101" xfId="0" applyNumberFormat="1" applyFont="1" applyBorder="1" applyAlignment="1">
      <alignment horizontal="center" vertical="center" wrapText="1"/>
    </xf>
    <xf numFmtId="0" fontId="10" fillId="6" borderId="102" xfId="0" applyFont="1" applyFill="1" applyBorder="1" applyAlignment="1">
      <alignment vertical="center" wrapText="1"/>
    </xf>
    <xf numFmtId="187" fontId="14" fillId="0" borderId="76" xfId="0" applyNumberFormat="1" applyFont="1" applyBorder="1" applyAlignment="1">
      <alignment horizontal="center" vertical="center" wrapText="1"/>
    </xf>
    <xf numFmtId="0" fontId="10" fillId="6" borderId="10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12" xfId="0" applyFont="1" applyBorder="1" applyAlignment="1">
      <alignment vertical="center" wrapText="1"/>
    </xf>
    <xf numFmtId="176" fontId="8" fillId="3" borderId="14" xfId="0" applyNumberFormat="1" applyFont="1" applyFill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178" fontId="8" fillId="8" borderId="1" xfId="0" applyNumberFormat="1" applyFont="1" applyFill="1" applyBorder="1" applyAlignment="1">
      <alignment vertical="center"/>
    </xf>
    <xf numFmtId="179" fontId="8" fillId="8" borderId="3" xfId="0" applyNumberFormat="1" applyFont="1" applyFill="1" applyBorder="1" applyAlignment="1">
      <alignment vertical="center"/>
    </xf>
    <xf numFmtId="0" fontId="8" fillId="8" borderId="17" xfId="0" applyFont="1" applyFill="1" applyBorder="1" applyAlignment="1">
      <alignment vertical="center"/>
    </xf>
    <xf numFmtId="176" fontId="8" fillId="9" borderId="18" xfId="0" applyNumberFormat="1" applyFont="1" applyFill="1" applyBorder="1" applyAlignment="1">
      <alignment vertical="center"/>
    </xf>
    <xf numFmtId="0" fontId="8" fillId="8" borderId="19" xfId="0" applyFont="1" applyFill="1" applyBorder="1" applyAlignment="1">
      <alignment vertical="center"/>
    </xf>
    <xf numFmtId="178" fontId="8" fillId="1" borderId="1" xfId="0" applyNumberFormat="1" applyFont="1" applyFill="1" applyBorder="1" applyAlignment="1">
      <alignment vertical="center"/>
    </xf>
    <xf numFmtId="179" fontId="8" fillId="1" borderId="3" xfId="0" applyNumberFormat="1" applyFont="1" applyFill="1" applyBorder="1" applyAlignment="1">
      <alignment vertical="center"/>
    </xf>
    <xf numFmtId="0" fontId="8" fillId="1" borderId="17" xfId="0" applyFont="1" applyFill="1" applyBorder="1" applyAlignment="1">
      <alignment vertical="center"/>
    </xf>
    <xf numFmtId="176" fontId="8" fillId="10" borderId="18" xfId="0" applyNumberFormat="1" applyFont="1" applyFill="1" applyBorder="1" applyAlignment="1">
      <alignment vertical="center"/>
    </xf>
    <xf numFmtId="0" fontId="8" fillId="1" borderId="19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104" xfId="0" applyFont="1" applyBorder="1" applyAlignment="1">
      <alignment vertical="center" wrapText="1"/>
    </xf>
    <xf numFmtId="0" fontId="5" fillId="0" borderId="76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 wrapText="1"/>
    </xf>
    <xf numFmtId="40" fontId="3" fillId="0" borderId="0" xfId="0" applyNumberFormat="1" applyFont="1" applyFill="1" applyAlignment="1">
      <alignment horizontal="center" vertical="center" wrapText="1"/>
    </xf>
    <xf numFmtId="40" fontId="3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76" fontId="3" fillId="0" borderId="2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 wrapText="1" shrinkToFit="1"/>
    </xf>
    <xf numFmtId="0" fontId="5" fillId="0" borderId="12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 shrinkToFit="1"/>
    </xf>
    <xf numFmtId="0" fontId="5" fillId="0" borderId="11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 shrinkToFit="1"/>
    </xf>
    <xf numFmtId="0" fontId="6" fillId="0" borderId="0" xfId="0" applyFont="1" applyAlignment="1">
      <alignment horizontal="center" vertical="center" wrapText="1"/>
    </xf>
    <xf numFmtId="40" fontId="3" fillId="0" borderId="0" xfId="0" applyNumberFormat="1" applyFont="1" applyAlignment="1">
      <alignment vertical="center" wrapText="1"/>
    </xf>
    <xf numFmtId="40" fontId="3" fillId="0" borderId="5" xfId="0" applyNumberFormat="1" applyFont="1" applyFill="1" applyBorder="1" applyAlignment="1">
      <alignment vertical="center" wrapText="1"/>
    </xf>
    <xf numFmtId="176" fontId="3" fillId="0" borderId="0" xfId="0" applyNumberFormat="1" applyFont="1" applyAlignment="1">
      <alignment horizontal="center" vertical="center" wrapText="1"/>
    </xf>
    <xf numFmtId="176" fontId="3" fillId="12" borderId="0" xfId="0" applyNumberFormat="1" applyFont="1" applyFill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 shrinkToFit="1"/>
    </xf>
    <xf numFmtId="0" fontId="3" fillId="0" borderId="6" xfId="0" applyFont="1" applyBorder="1" applyAlignment="1">
      <alignment vertical="center" wrapText="1"/>
    </xf>
    <xf numFmtId="179" fontId="7" fillId="2" borderId="10" xfId="0" applyNumberFormat="1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center" vertical="center" wrapText="1"/>
    </xf>
    <xf numFmtId="181" fontId="20" fillId="0" borderId="37" xfId="0" applyNumberFormat="1" applyFont="1" applyBorder="1" applyAlignment="1">
      <alignment horizontal="center" vertical="center" wrapText="1"/>
    </xf>
    <xf numFmtId="181" fontId="20" fillId="0" borderId="12" xfId="0" applyNumberFormat="1" applyFont="1" applyBorder="1" applyAlignment="1">
      <alignment horizontal="center" vertical="center" wrapText="1"/>
    </xf>
    <xf numFmtId="181" fontId="9" fillId="0" borderId="37" xfId="0" applyNumberFormat="1" applyFont="1" applyBorder="1" applyAlignment="1">
      <alignment horizontal="center" vertical="center" wrapText="1"/>
    </xf>
    <xf numFmtId="181" fontId="19" fillId="0" borderId="12" xfId="0" applyNumberFormat="1" applyFont="1" applyBorder="1" applyAlignment="1">
      <alignment horizontal="center" vertical="center" wrapText="1"/>
    </xf>
    <xf numFmtId="181" fontId="9" fillId="0" borderId="12" xfId="0" applyNumberFormat="1" applyFont="1" applyBorder="1" applyAlignment="1">
      <alignment horizontal="center" vertical="center" wrapText="1"/>
    </xf>
    <xf numFmtId="181" fontId="9" fillId="0" borderId="39" xfId="0" applyNumberFormat="1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 shrinkToFit="1"/>
    </xf>
    <xf numFmtId="0" fontId="9" fillId="0" borderId="0" xfId="0" applyFont="1" applyAlignment="1">
      <alignment horizontal="center" vertical="center" wrapText="1" shrinkToFit="1"/>
    </xf>
    <xf numFmtId="0" fontId="9" fillId="0" borderId="112" xfId="0" applyFont="1" applyBorder="1" applyAlignment="1">
      <alignment horizontal="center" vertical="center" wrapText="1" shrinkToFit="1"/>
    </xf>
    <xf numFmtId="0" fontId="9" fillId="0" borderId="0" xfId="0" applyFont="1" applyAlignment="1">
      <alignment vertical="center" wrapText="1"/>
    </xf>
    <xf numFmtId="0" fontId="11" fillId="0" borderId="50" xfId="0" applyFont="1" applyBorder="1" applyAlignment="1">
      <alignment horizontal="center" vertical="center" wrapText="1"/>
    </xf>
    <xf numFmtId="185" fontId="20" fillId="0" borderId="52" xfId="0" applyNumberFormat="1" applyFont="1" applyBorder="1" applyAlignment="1">
      <alignment horizontal="center" vertical="center" wrapText="1" shrinkToFit="1"/>
    </xf>
    <xf numFmtId="185" fontId="9" fillId="0" borderId="52" xfId="0" applyNumberFormat="1" applyFont="1" applyBorder="1" applyAlignment="1">
      <alignment horizontal="center" vertical="center" wrapText="1" shrinkToFit="1"/>
    </xf>
    <xf numFmtId="185" fontId="19" fillId="0" borderId="52" xfId="0" applyNumberFormat="1" applyFont="1" applyBorder="1" applyAlignment="1">
      <alignment horizontal="center" vertical="center" wrapText="1" shrinkToFit="1"/>
    </xf>
    <xf numFmtId="185" fontId="9" fillId="0" borderId="53" xfId="0" applyNumberFormat="1" applyFont="1" applyBorder="1" applyAlignment="1">
      <alignment horizontal="center" vertical="center" wrapText="1" shrinkToFit="1"/>
    </xf>
    <xf numFmtId="0" fontId="9" fillId="5" borderId="62" xfId="0" applyFont="1" applyFill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 shrinkToFit="1"/>
    </xf>
    <xf numFmtId="0" fontId="13" fillId="0" borderId="41" xfId="0" applyFont="1" applyBorder="1" applyAlignment="1">
      <alignment horizontal="center" vertical="center" wrapText="1"/>
    </xf>
    <xf numFmtId="49" fontId="13" fillId="0" borderId="41" xfId="0" applyNumberFormat="1" applyFont="1" applyBorder="1" applyAlignment="1">
      <alignment horizontal="center" vertical="center" wrapText="1" shrinkToFit="1"/>
    </xf>
    <xf numFmtId="49" fontId="13" fillId="0" borderId="34" xfId="0" applyNumberFormat="1" applyFont="1" applyBorder="1" applyAlignment="1">
      <alignment horizontal="center" vertical="center" wrapText="1" shrinkToFit="1"/>
    </xf>
    <xf numFmtId="0" fontId="9" fillId="2" borderId="64" xfId="0" applyFont="1" applyFill="1" applyBorder="1" applyAlignment="1">
      <alignment horizontal="center" vertical="center" wrapText="1" shrinkToFit="1"/>
    </xf>
    <xf numFmtId="0" fontId="9" fillId="0" borderId="21" xfId="0" applyFont="1" applyBorder="1" applyAlignment="1">
      <alignment horizontal="center" vertical="center" wrapText="1" shrinkToFit="1"/>
    </xf>
    <xf numFmtId="0" fontId="9" fillId="0" borderId="65" xfId="0" applyFont="1" applyBorder="1" applyAlignment="1">
      <alignment horizontal="center" vertical="center" wrapText="1" shrinkToFit="1"/>
    </xf>
    <xf numFmtId="14" fontId="9" fillId="0" borderId="64" xfId="0" applyNumberFormat="1" applyFont="1" applyBorder="1" applyAlignment="1">
      <alignment horizontal="center" vertical="center" wrapText="1" shrinkToFit="1"/>
    </xf>
    <xf numFmtId="0" fontId="9" fillId="0" borderId="110" xfId="0" applyFont="1" applyBorder="1" applyAlignment="1">
      <alignment horizontal="center" vertical="center" wrapText="1" shrinkToFit="1"/>
    </xf>
    <xf numFmtId="0" fontId="9" fillId="0" borderId="24" xfId="0" applyFont="1" applyBorder="1" applyAlignment="1">
      <alignment horizontal="center" vertical="center" wrapText="1" shrinkToFit="1"/>
    </xf>
    <xf numFmtId="0" fontId="10" fillId="0" borderId="67" xfId="0" applyFont="1" applyBorder="1" applyAlignment="1">
      <alignment horizontal="center" vertical="center" wrapText="1" shrinkToFit="1"/>
    </xf>
    <xf numFmtId="184" fontId="13" fillId="0" borderId="68" xfId="0" applyNumberFormat="1" applyFont="1" applyBorder="1" applyAlignment="1">
      <alignment horizontal="center" vertical="center" wrapText="1"/>
    </xf>
    <xf numFmtId="20" fontId="10" fillId="0" borderId="68" xfId="0" applyNumberFormat="1" applyFont="1" applyBorder="1" applyAlignment="1">
      <alignment horizontal="center" vertical="center" wrapText="1" shrinkToFit="1"/>
    </xf>
    <xf numFmtId="184" fontId="9" fillId="0" borderId="46" xfId="0" applyNumberFormat="1" applyFont="1" applyBorder="1" applyAlignment="1">
      <alignment horizontal="center" vertical="center" wrapText="1" shrinkToFit="1"/>
    </xf>
    <xf numFmtId="184" fontId="9" fillId="0" borderId="0" xfId="0" applyNumberFormat="1" applyFont="1" applyAlignment="1">
      <alignment horizontal="center" vertical="center" wrapText="1" shrinkToFit="1"/>
    </xf>
    <xf numFmtId="184" fontId="9" fillId="0" borderId="112" xfId="0" applyNumberFormat="1" applyFont="1" applyBorder="1" applyAlignment="1">
      <alignment horizontal="center" vertical="center" wrapText="1" shrinkToFit="1"/>
    </xf>
    <xf numFmtId="14" fontId="9" fillId="0" borderId="59" xfId="0" applyNumberFormat="1" applyFont="1" applyBorder="1" applyAlignment="1">
      <alignment horizontal="center" vertical="center" wrapText="1" shrinkToFit="1"/>
    </xf>
    <xf numFmtId="184" fontId="9" fillId="0" borderId="117" xfId="0" applyNumberFormat="1" applyFont="1" applyBorder="1" applyAlignment="1">
      <alignment horizontal="center" vertical="center" wrapText="1" shrinkToFit="1"/>
    </xf>
    <xf numFmtId="184" fontId="9" fillId="0" borderId="95" xfId="0" applyNumberFormat="1" applyFont="1" applyBorder="1" applyAlignment="1">
      <alignment horizontal="center" vertical="center" wrapText="1" shrinkToFit="1"/>
    </xf>
    <xf numFmtId="184" fontId="9" fillId="0" borderId="0" xfId="0" applyNumberFormat="1" applyFont="1" applyAlignment="1">
      <alignment vertical="center" wrapText="1"/>
    </xf>
    <xf numFmtId="0" fontId="13" fillId="0" borderId="67" xfId="0" applyFont="1" applyBorder="1" applyAlignment="1">
      <alignment horizontal="center" vertical="center" wrapText="1"/>
    </xf>
    <xf numFmtId="0" fontId="9" fillId="0" borderId="117" xfId="0" applyFont="1" applyBorder="1" applyAlignment="1">
      <alignment horizontal="center" vertical="center" wrapText="1" shrinkToFit="1"/>
    </xf>
    <xf numFmtId="0" fontId="9" fillId="0" borderId="95" xfId="0" applyFont="1" applyBorder="1" applyAlignment="1">
      <alignment horizontal="center" vertical="center" wrapText="1" shrinkToFit="1"/>
    </xf>
    <xf numFmtId="40" fontId="9" fillId="0" borderId="17" xfId="0" applyNumberFormat="1" applyFont="1" applyBorder="1" applyAlignment="1">
      <alignment horizontal="center" vertical="center" wrapText="1"/>
    </xf>
    <xf numFmtId="40" fontId="13" fillId="6" borderId="72" xfId="0" applyNumberFormat="1" applyFont="1" applyFill="1" applyBorder="1" applyAlignment="1">
      <alignment horizontal="center" vertical="center" wrapText="1"/>
    </xf>
    <xf numFmtId="40" fontId="10" fillId="6" borderId="72" xfId="0" applyNumberFormat="1" applyFont="1" applyFill="1" applyBorder="1" applyAlignment="1">
      <alignment horizontal="center" vertical="center" wrapText="1" shrinkToFit="1"/>
    </xf>
    <xf numFmtId="40" fontId="9" fillId="0" borderId="46" xfId="0" applyNumberFormat="1" applyFont="1" applyBorder="1" applyAlignment="1">
      <alignment horizontal="center" vertical="center" wrapText="1" shrinkToFit="1"/>
    </xf>
    <xf numFmtId="40" fontId="9" fillId="0" borderId="0" xfId="0" applyNumberFormat="1" applyFont="1" applyAlignment="1">
      <alignment horizontal="center" vertical="center" wrapText="1" shrinkToFit="1"/>
    </xf>
    <xf numFmtId="40" fontId="9" fillId="0" borderId="112" xfId="0" applyNumberFormat="1" applyFont="1" applyBorder="1" applyAlignment="1">
      <alignment horizontal="center" vertical="center" wrapText="1" shrinkToFit="1"/>
    </xf>
    <xf numFmtId="40" fontId="9" fillId="0" borderId="117" xfId="0" applyNumberFormat="1" applyFont="1" applyBorder="1" applyAlignment="1">
      <alignment horizontal="center" vertical="center" wrapText="1" shrinkToFit="1"/>
    </xf>
    <xf numFmtId="40" fontId="9" fillId="0" borderId="95" xfId="0" applyNumberFormat="1" applyFont="1" applyBorder="1" applyAlignment="1">
      <alignment horizontal="center" vertical="center" wrapText="1" shrinkToFit="1"/>
    </xf>
    <xf numFmtId="40" fontId="9" fillId="0" borderId="0" xfId="0" applyNumberFormat="1" applyFont="1" applyAlignment="1">
      <alignment vertical="center" wrapText="1"/>
    </xf>
    <xf numFmtId="40" fontId="13" fillId="6" borderId="75" xfId="0" applyNumberFormat="1" applyFont="1" applyFill="1" applyBorder="1" applyAlignment="1">
      <alignment horizontal="center" vertical="center" wrapText="1"/>
    </xf>
    <xf numFmtId="40" fontId="10" fillId="6" borderId="75" xfId="0" applyNumberFormat="1" applyFont="1" applyFill="1" applyBorder="1" applyAlignment="1">
      <alignment horizontal="center" vertical="center" wrapText="1" shrinkToFit="1"/>
    </xf>
    <xf numFmtId="40" fontId="13" fillId="6" borderId="78" xfId="0" applyNumberFormat="1" applyFont="1" applyFill="1" applyBorder="1" applyAlignment="1">
      <alignment horizontal="center" vertical="center" wrapText="1"/>
    </xf>
    <xf numFmtId="40" fontId="10" fillId="6" borderId="78" xfId="0" applyNumberFormat="1" applyFont="1" applyFill="1" applyBorder="1" applyAlignment="1">
      <alignment horizontal="center" vertical="center" wrapText="1" shrinkToFit="1"/>
    </xf>
    <xf numFmtId="0" fontId="10" fillId="0" borderId="81" xfId="0" applyFont="1" applyBorder="1" applyAlignment="1">
      <alignment horizontal="center" vertical="center" wrapText="1" shrinkToFit="1"/>
    </xf>
    <xf numFmtId="0" fontId="5" fillId="0" borderId="83" xfId="0" applyFont="1" applyBorder="1" applyAlignment="1">
      <alignment horizontal="center" vertical="center" wrapText="1"/>
    </xf>
    <xf numFmtId="49" fontId="13" fillId="0" borderId="83" xfId="0" applyNumberFormat="1" applyFont="1" applyBorder="1" applyAlignment="1">
      <alignment horizontal="center" vertical="center" wrapText="1" shrinkToFit="1"/>
    </xf>
    <xf numFmtId="49" fontId="5" fillId="0" borderId="83" xfId="0" applyNumberFormat="1" applyFont="1" applyBorder="1" applyAlignment="1">
      <alignment horizontal="center" vertical="center" wrapText="1" shrinkToFit="1"/>
    </xf>
    <xf numFmtId="40" fontId="9" fillId="0" borderId="85" xfId="0" applyNumberFormat="1" applyFont="1" applyBorder="1" applyAlignment="1">
      <alignment vertical="center" wrapText="1" shrinkToFit="1"/>
    </xf>
    <xf numFmtId="40" fontId="9" fillId="0" borderId="85" xfId="0" applyNumberFormat="1" applyFont="1" applyFill="1" applyBorder="1" applyAlignment="1">
      <alignment vertical="center" wrapText="1" shrinkToFit="1"/>
    </xf>
    <xf numFmtId="40" fontId="9" fillId="0" borderId="86" xfId="0" applyNumberFormat="1" applyFont="1" applyBorder="1" applyAlignment="1">
      <alignment vertical="center" wrapText="1" shrinkToFit="1"/>
    </xf>
    <xf numFmtId="182" fontId="9" fillId="12" borderId="84" xfId="0" applyNumberFormat="1" applyFont="1" applyFill="1" applyBorder="1" applyAlignment="1">
      <alignment vertical="center" wrapText="1" shrinkToFit="1"/>
    </xf>
    <xf numFmtId="182" fontId="9" fillId="12" borderId="86" xfId="0" applyNumberFormat="1" applyFont="1" applyFill="1" applyBorder="1" applyAlignment="1">
      <alignment vertical="center" wrapText="1" shrinkToFit="1"/>
    </xf>
    <xf numFmtId="0" fontId="9" fillId="0" borderId="90" xfId="0" applyFont="1" applyBorder="1" applyAlignment="1">
      <alignment horizontal="center" vertical="center" wrapText="1" shrinkToFit="1"/>
    </xf>
    <xf numFmtId="0" fontId="9" fillId="0" borderId="91" xfId="0" applyFont="1" applyBorder="1" applyAlignment="1">
      <alignment horizontal="center" vertical="center" wrapText="1" shrinkToFit="1"/>
    </xf>
    <xf numFmtId="0" fontId="9" fillId="0" borderId="92" xfId="0" applyFont="1" applyFill="1" applyBorder="1" applyAlignment="1">
      <alignment horizontal="center" vertical="center" wrapText="1" shrinkToFit="1"/>
    </xf>
    <xf numFmtId="0" fontId="9" fillId="0" borderId="92" xfId="0" applyFont="1" applyBorder="1" applyAlignment="1">
      <alignment horizontal="center" vertical="center" wrapText="1" shrinkToFit="1"/>
    </xf>
    <xf numFmtId="0" fontId="9" fillId="11" borderId="92" xfId="0" applyFont="1" applyFill="1" applyBorder="1" applyAlignment="1">
      <alignment horizontal="center" vertical="center" wrapText="1" shrinkToFit="1"/>
    </xf>
    <xf numFmtId="0" fontId="9" fillId="0" borderId="93" xfId="0" applyFont="1" applyBorder="1" applyAlignment="1">
      <alignment horizontal="center" vertical="center" wrapText="1"/>
    </xf>
    <xf numFmtId="0" fontId="10" fillId="0" borderId="63" xfId="0" applyFont="1" applyBorder="1" applyAlignment="1">
      <alignment horizontal="center" vertical="center" wrapText="1" shrinkToFit="1"/>
    </xf>
    <xf numFmtId="0" fontId="13" fillId="0" borderId="63" xfId="0" applyFont="1" applyBorder="1" applyAlignment="1">
      <alignment horizontal="center" vertical="center" wrapText="1"/>
    </xf>
    <xf numFmtId="49" fontId="13" fillId="0" borderId="63" xfId="0" applyNumberFormat="1" applyFont="1" applyBorder="1" applyAlignment="1">
      <alignment horizontal="center" vertical="center" wrapText="1" shrinkToFit="1"/>
    </xf>
    <xf numFmtId="49" fontId="13" fillId="0" borderId="4" xfId="0" applyNumberFormat="1" applyFont="1" applyBorder="1" applyAlignment="1">
      <alignment horizontal="center" vertical="center" wrapText="1" shrinkToFit="1"/>
    </xf>
    <xf numFmtId="14" fontId="9" fillId="0" borderId="59" xfId="0" applyNumberFormat="1" applyFont="1" applyBorder="1" applyAlignment="1">
      <alignment horizontal="center" vertical="center" wrapText="1"/>
    </xf>
    <xf numFmtId="0" fontId="9" fillId="0" borderId="117" xfId="0" applyFont="1" applyBorder="1" applyAlignment="1">
      <alignment vertical="center" wrapText="1"/>
    </xf>
    <xf numFmtId="0" fontId="9" fillId="0" borderId="95" xfId="0" applyFont="1" applyBorder="1" applyAlignment="1">
      <alignment vertical="center" wrapText="1"/>
    </xf>
    <xf numFmtId="20" fontId="10" fillId="0" borderId="69" xfId="0" applyNumberFormat="1" applyFont="1" applyBorder="1" applyAlignment="1">
      <alignment horizontal="center" vertical="center" wrapText="1" shrinkToFit="1"/>
    </xf>
    <xf numFmtId="40" fontId="9" fillId="0" borderId="117" xfId="0" applyNumberFormat="1" applyFont="1" applyBorder="1" applyAlignment="1">
      <alignment vertical="center" wrapText="1"/>
    </xf>
    <xf numFmtId="40" fontId="9" fillId="0" borderId="95" xfId="0" applyNumberFormat="1" applyFont="1" applyBorder="1" applyAlignment="1">
      <alignment vertical="center" wrapText="1"/>
    </xf>
    <xf numFmtId="177" fontId="9" fillId="0" borderId="18" xfId="0" applyNumberFormat="1" applyFont="1" applyBorder="1" applyAlignment="1">
      <alignment vertical="center" wrapText="1" shrinkToFit="1"/>
    </xf>
    <xf numFmtId="40" fontId="13" fillId="6" borderId="75" xfId="0" applyNumberFormat="1" applyFont="1" applyFill="1" applyBorder="1" applyAlignment="1">
      <alignment horizontal="center" vertical="center" wrapText="1" shrinkToFit="1"/>
    </xf>
    <xf numFmtId="186" fontId="10" fillId="6" borderId="75" xfId="0" applyNumberFormat="1" applyFont="1" applyFill="1" applyBorder="1" applyAlignment="1">
      <alignment horizontal="center" vertical="center" wrapText="1" shrinkToFit="1"/>
    </xf>
    <xf numFmtId="186" fontId="10" fillId="6" borderId="103" xfId="0" applyNumberFormat="1" applyFont="1" applyFill="1" applyBorder="1" applyAlignment="1">
      <alignment horizontal="center" vertical="center" wrapText="1" shrinkToFit="1"/>
    </xf>
    <xf numFmtId="40" fontId="9" fillId="4" borderId="102" xfId="0" applyNumberFormat="1" applyFont="1" applyFill="1" applyBorder="1" applyAlignment="1">
      <alignment horizontal="center" vertical="center" wrapText="1" shrinkToFit="1"/>
    </xf>
    <xf numFmtId="40" fontId="9" fillId="4" borderId="105" xfId="0" applyNumberFormat="1" applyFont="1" applyFill="1" applyBorder="1" applyAlignment="1">
      <alignment horizontal="center" vertical="center" wrapText="1" shrinkToFit="1"/>
    </xf>
    <xf numFmtId="182" fontId="9" fillId="14" borderId="104" xfId="0" applyNumberFormat="1" applyFont="1" applyFill="1" applyBorder="1" applyAlignment="1">
      <alignment horizontal="center" vertical="center" wrapText="1" shrinkToFit="1"/>
    </xf>
    <xf numFmtId="182" fontId="9" fillId="14" borderId="105" xfId="0" applyNumberFormat="1" applyFont="1" applyFill="1" applyBorder="1" applyAlignment="1">
      <alignment horizontal="center" vertical="center" wrapText="1" shrinkToFit="1"/>
    </xf>
    <xf numFmtId="186" fontId="9" fillId="0" borderId="77" xfId="0" applyNumberFormat="1" applyFont="1" applyBorder="1" applyAlignment="1">
      <alignment vertical="center" wrapText="1" shrinkToFit="1"/>
    </xf>
    <xf numFmtId="40" fontId="9" fillId="0" borderId="0" xfId="0" applyNumberFormat="1" applyFont="1" applyFill="1" applyAlignment="1">
      <alignment horizontal="center" vertical="center" wrapText="1" shrinkToFit="1"/>
    </xf>
    <xf numFmtId="0" fontId="10" fillId="0" borderId="55" xfId="0" applyFont="1" applyBorder="1" applyAlignment="1">
      <alignment horizontal="center" vertical="center" wrapText="1" shrinkToFit="1"/>
    </xf>
    <xf numFmtId="0" fontId="13" fillId="0" borderId="52" xfId="0" applyFont="1" applyBorder="1" applyAlignment="1">
      <alignment horizontal="center" vertical="center" wrapText="1"/>
    </xf>
    <xf numFmtId="40" fontId="9" fillId="0" borderId="55" xfId="0" applyNumberFormat="1" applyFont="1" applyBorder="1" applyAlignment="1">
      <alignment vertical="center" wrapText="1" shrinkToFit="1"/>
    </xf>
    <xf numFmtId="40" fontId="9" fillId="0" borderId="55" xfId="0" applyNumberFormat="1" applyFont="1" applyFill="1" applyBorder="1" applyAlignment="1">
      <alignment vertical="center" wrapText="1" shrinkToFit="1"/>
    </xf>
    <xf numFmtId="40" fontId="9" fillId="0" borderId="58" xfId="0" applyNumberFormat="1" applyFont="1" applyBorder="1" applyAlignment="1">
      <alignment vertical="center" wrapText="1" shrinkToFit="1"/>
    </xf>
    <xf numFmtId="182" fontId="9" fillId="12" borderId="54" xfId="0" applyNumberFormat="1" applyFont="1" applyFill="1" applyBorder="1" applyAlignment="1">
      <alignment vertical="center" wrapText="1" shrinkToFit="1"/>
    </xf>
    <xf numFmtId="182" fontId="9" fillId="12" borderId="58" xfId="0" applyNumberFormat="1" applyFont="1" applyFill="1" applyBorder="1" applyAlignment="1">
      <alignment vertical="center" wrapText="1" shrinkToFit="1"/>
    </xf>
    <xf numFmtId="182" fontId="9" fillId="0" borderId="79" xfId="0" applyNumberFormat="1" applyFont="1" applyBorder="1" applyAlignment="1">
      <alignment vertical="center" wrapText="1" shrinkToFit="1"/>
    </xf>
    <xf numFmtId="177" fontId="9" fillId="0" borderId="80" xfId="0" applyNumberFormat="1" applyFont="1" applyBorder="1" applyAlignment="1">
      <alignment vertical="center" wrapText="1" shrinkToFit="1"/>
    </xf>
    <xf numFmtId="0" fontId="9" fillId="0" borderId="49" xfId="0" applyFont="1" applyBorder="1" applyAlignment="1">
      <alignment horizontal="center" vertical="center" wrapText="1" shrinkToFit="1"/>
    </xf>
    <xf numFmtId="0" fontId="9" fillId="0" borderId="108" xfId="0" applyFont="1" applyBorder="1" applyAlignment="1">
      <alignment horizontal="center" vertical="center" wrapText="1" shrinkToFit="1"/>
    </xf>
    <xf numFmtId="0" fontId="9" fillId="0" borderId="109" xfId="0" applyFont="1" applyBorder="1" applyAlignment="1">
      <alignment horizontal="center" vertical="center" wrapText="1" shrinkToFit="1"/>
    </xf>
    <xf numFmtId="14" fontId="9" fillId="0" borderId="49" xfId="0" applyNumberFormat="1" applyFont="1" applyBorder="1" applyAlignment="1">
      <alignment horizontal="center" vertical="center" wrapText="1"/>
    </xf>
    <xf numFmtId="40" fontId="9" fillId="0" borderId="55" xfId="0" applyNumberFormat="1" applyFont="1" applyBorder="1" applyAlignment="1">
      <alignment vertical="center" wrapText="1"/>
    </xf>
    <xf numFmtId="40" fontId="9" fillId="0" borderId="58" xfId="0" applyNumberFormat="1" applyFont="1" applyBorder="1" applyAlignment="1">
      <alignment vertical="center" wrapText="1"/>
    </xf>
    <xf numFmtId="0" fontId="9" fillId="5" borderId="110" xfId="0" applyFont="1" applyFill="1" applyBorder="1" applyAlignment="1">
      <alignment horizontal="center" vertical="center" wrapText="1"/>
    </xf>
    <xf numFmtId="0" fontId="13" fillId="0" borderId="111" xfId="0" applyFont="1" applyBorder="1" applyAlignment="1">
      <alignment horizontal="center" vertical="center" wrapText="1"/>
    </xf>
    <xf numFmtId="0" fontId="9" fillId="5" borderId="97" xfId="0" applyFont="1" applyFill="1" applyBorder="1" applyAlignment="1">
      <alignment vertical="center" wrapText="1"/>
    </xf>
    <xf numFmtId="184" fontId="9" fillId="0" borderId="0" xfId="0" applyNumberFormat="1" applyFont="1" applyFill="1" applyAlignment="1">
      <alignment horizontal="center" vertical="center" wrapText="1" shrinkToFit="1"/>
    </xf>
    <xf numFmtId="0" fontId="9" fillId="0" borderId="0" xfId="0" applyFont="1" applyFill="1" applyAlignment="1">
      <alignment horizontal="center" vertical="center" wrapText="1" shrinkToFit="1"/>
    </xf>
    <xf numFmtId="0" fontId="13" fillId="0" borderId="114" xfId="0" applyFont="1" applyBorder="1" applyAlignment="1">
      <alignment horizontal="center" vertical="center" wrapText="1"/>
    </xf>
    <xf numFmtId="20" fontId="10" fillId="0" borderId="115" xfId="0" applyNumberFormat="1" applyFont="1" applyBorder="1" applyAlignment="1">
      <alignment horizontal="center" vertical="center" wrapText="1" shrinkToFit="1"/>
    </xf>
    <xf numFmtId="20" fontId="10" fillId="0" borderId="67" xfId="0" applyNumberFormat="1" applyFont="1" applyBorder="1" applyAlignment="1">
      <alignment horizontal="center" vertical="center" wrapText="1" shrinkToFit="1"/>
    </xf>
    <xf numFmtId="20" fontId="10" fillId="0" borderId="113" xfId="0" applyNumberFormat="1" applyFont="1" applyBorder="1" applyAlignment="1">
      <alignment horizontal="center" vertical="center" wrapText="1" shrinkToFit="1"/>
    </xf>
    <xf numFmtId="40" fontId="13" fillId="6" borderId="78" xfId="0" applyNumberFormat="1" applyFont="1" applyFill="1" applyBorder="1" applyAlignment="1">
      <alignment horizontal="center" vertical="center" wrapText="1" shrinkToFit="1"/>
    </xf>
    <xf numFmtId="40" fontId="9" fillId="4" borderId="117" xfId="0" applyNumberFormat="1" applyFont="1" applyFill="1" applyBorder="1" applyAlignment="1">
      <alignment horizontal="center" vertical="center" wrapText="1" shrinkToFit="1"/>
    </xf>
    <xf numFmtId="40" fontId="9" fillId="0" borderId="52" xfId="0" applyNumberFormat="1" applyFont="1" applyBorder="1" applyAlignment="1">
      <alignment vertical="center" wrapText="1" shrinkToFit="1"/>
    </xf>
    <xf numFmtId="40" fontId="9" fillId="0" borderId="52" xfId="0" applyNumberFormat="1" applyFont="1" applyFill="1" applyBorder="1" applyAlignment="1">
      <alignment vertical="center" wrapText="1" shrinkToFit="1"/>
    </xf>
    <xf numFmtId="182" fontId="9" fillId="0" borderId="118" xfId="0" applyNumberFormat="1" applyFont="1" applyBorder="1" applyAlignment="1">
      <alignment vertical="center" wrapText="1" shrinkToFit="1"/>
    </xf>
    <xf numFmtId="177" fontId="9" fillId="0" borderId="106" xfId="0" applyNumberFormat="1" applyFont="1" applyBorder="1" applyAlignment="1">
      <alignment vertical="center" wrapText="1" shrinkToFit="1"/>
    </xf>
    <xf numFmtId="0" fontId="9" fillId="5" borderId="12" xfId="0" applyFont="1" applyFill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183" fontId="13" fillId="0" borderId="78" xfId="0" applyNumberFormat="1" applyFont="1" applyBorder="1" applyAlignment="1">
      <alignment horizontal="center" vertical="center" wrapText="1"/>
    </xf>
    <xf numFmtId="182" fontId="9" fillId="0" borderId="101" xfId="0" applyNumberFormat="1" applyFont="1" applyBorder="1" applyAlignment="1">
      <alignment vertical="center" wrapText="1" shrinkToFit="1"/>
    </xf>
    <xf numFmtId="186" fontId="10" fillId="6" borderId="78" xfId="0" applyNumberFormat="1" applyFont="1" applyFill="1" applyBorder="1" applyAlignment="1">
      <alignment horizontal="center" vertical="center" wrapText="1" shrinkToFit="1"/>
    </xf>
    <xf numFmtId="186" fontId="9" fillId="0" borderId="18" xfId="0" applyNumberFormat="1" applyFont="1" applyBorder="1" applyAlignment="1">
      <alignment vertical="center" wrapText="1" shrinkToFit="1"/>
    </xf>
    <xf numFmtId="0" fontId="13" fillId="0" borderId="50" xfId="0" applyFont="1" applyBorder="1" applyAlignment="1">
      <alignment horizontal="center" vertical="center" wrapText="1"/>
    </xf>
    <xf numFmtId="182" fontId="9" fillId="0" borderId="54" xfId="0" applyNumberFormat="1" applyFont="1" applyBorder="1" applyAlignment="1">
      <alignment vertical="center" wrapText="1" shrinkToFit="1"/>
    </xf>
    <xf numFmtId="177" fontId="9" fillId="0" borderId="58" xfId="0" applyNumberFormat="1" applyFont="1" applyBorder="1" applyAlignment="1">
      <alignment vertical="center" wrapText="1" shrinkToFit="1"/>
    </xf>
    <xf numFmtId="186" fontId="10" fillId="6" borderId="119" xfId="0" applyNumberFormat="1" applyFont="1" applyFill="1" applyBorder="1" applyAlignment="1">
      <alignment horizontal="center" vertical="center" wrapText="1" shrinkToFit="1"/>
    </xf>
    <xf numFmtId="0" fontId="10" fillId="6" borderId="120" xfId="0" applyFont="1" applyFill="1" applyBorder="1" applyAlignment="1">
      <alignment horizontal="center" vertical="center" wrapText="1"/>
    </xf>
    <xf numFmtId="186" fontId="10" fillId="6" borderId="121" xfId="0" applyNumberFormat="1" applyFont="1" applyFill="1" applyBorder="1" applyAlignment="1">
      <alignment horizontal="center" vertical="center" wrapText="1" shrinkToFit="1"/>
    </xf>
    <xf numFmtId="49" fontId="13" fillId="0" borderId="41" xfId="0" applyNumberFormat="1" applyFont="1" applyFill="1" applyBorder="1" applyAlignment="1">
      <alignment horizontal="center" vertical="center" wrapText="1" shrinkToFit="1"/>
    </xf>
    <xf numFmtId="20" fontId="10" fillId="0" borderId="68" xfId="0" applyNumberFormat="1" applyFont="1" applyFill="1" applyBorder="1" applyAlignment="1">
      <alignment horizontal="center" vertical="center" wrapText="1" shrinkToFit="1"/>
    </xf>
    <xf numFmtId="20" fontId="10" fillId="0" borderId="67" xfId="0" applyNumberFormat="1" applyFont="1" applyFill="1" applyBorder="1" applyAlignment="1">
      <alignment horizontal="center" vertical="center" wrapText="1" shrinkToFit="1"/>
    </xf>
    <xf numFmtId="0" fontId="10" fillId="0" borderId="117" xfId="0" applyFont="1" applyBorder="1" applyAlignment="1">
      <alignment horizontal="center" vertical="center" wrapText="1" shrinkToFit="1"/>
    </xf>
    <xf numFmtId="0" fontId="13" fillId="0" borderId="62" xfId="0" applyFont="1" applyBorder="1" applyAlignment="1">
      <alignment horizontal="center" vertical="center" wrapText="1"/>
    </xf>
    <xf numFmtId="40" fontId="9" fillId="0" borderId="117" xfId="0" applyNumberFormat="1" applyFont="1" applyBorder="1" applyAlignment="1">
      <alignment vertical="center" wrapText="1" shrinkToFit="1"/>
    </xf>
    <xf numFmtId="40" fontId="9" fillId="0" borderId="117" xfId="0" applyNumberFormat="1" applyFont="1" applyFill="1" applyBorder="1" applyAlignment="1">
      <alignment vertical="center" wrapText="1" shrinkToFit="1"/>
    </xf>
    <xf numFmtId="40" fontId="9" fillId="0" borderId="95" xfId="0" applyNumberFormat="1" applyFont="1" applyBorder="1" applyAlignment="1">
      <alignment vertical="center" wrapText="1" shrinkToFit="1"/>
    </xf>
    <xf numFmtId="182" fontId="9" fillId="12" borderId="116" xfId="0" applyNumberFormat="1" applyFont="1" applyFill="1" applyBorder="1" applyAlignment="1">
      <alignment vertical="center" wrapText="1" shrinkToFit="1"/>
    </xf>
    <xf numFmtId="182" fontId="9" fillId="12" borderId="95" xfId="0" applyNumberFormat="1" applyFont="1" applyFill="1" applyBorder="1" applyAlignment="1">
      <alignment vertical="center" wrapText="1" shrinkToFit="1"/>
    </xf>
    <xf numFmtId="182" fontId="9" fillId="0" borderId="116" xfId="0" applyNumberFormat="1" applyFont="1" applyBorder="1" applyAlignment="1">
      <alignment vertical="center" wrapText="1" shrinkToFit="1"/>
    </xf>
    <xf numFmtId="177" fontId="9" fillId="0" borderId="95" xfId="0" applyNumberFormat="1" applyFont="1" applyBorder="1" applyAlignment="1">
      <alignment vertical="center" wrapText="1" shrinkToFit="1"/>
    </xf>
    <xf numFmtId="0" fontId="9" fillId="0" borderId="59" xfId="0" applyFont="1" applyBorder="1" applyAlignment="1">
      <alignment horizontal="center" vertical="center" wrapText="1" shrinkToFit="1"/>
    </xf>
    <xf numFmtId="0" fontId="9" fillId="0" borderId="112" xfId="0" applyFont="1" applyFill="1" applyBorder="1" applyAlignment="1">
      <alignment horizontal="center" vertical="center" wrapText="1" shrinkToFit="1"/>
    </xf>
    <xf numFmtId="0" fontId="9" fillId="11" borderId="112" xfId="0" applyFont="1" applyFill="1" applyBorder="1" applyAlignment="1">
      <alignment horizontal="center" vertical="center" wrapText="1" shrinkToFit="1"/>
    </xf>
    <xf numFmtId="0" fontId="9" fillId="5" borderId="139" xfId="0" applyFont="1" applyFill="1" applyBorder="1" applyAlignment="1">
      <alignment horizontal="center" vertical="center" wrapText="1"/>
    </xf>
    <xf numFmtId="0" fontId="10" fillId="0" borderId="141" xfId="0" applyFont="1" applyBorder="1" applyAlignment="1">
      <alignment horizontal="center" vertical="center" wrapText="1" shrinkToFit="1"/>
    </xf>
    <xf numFmtId="0" fontId="13" fillId="0" borderId="141" xfId="0" applyFont="1" applyBorder="1" applyAlignment="1">
      <alignment horizontal="center" vertical="center" wrapText="1"/>
    </xf>
    <xf numFmtId="49" fontId="13" fillId="0" borderId="141" xfId="0" applyNumberFormat="1" applyFont="1" applyBorder="1" applyAlignment="1">
      <alignment horizontal="center" vertical="center" wrapText="1" shrinkToFit="1"/>
    </xf>
    <xf numFmtId="49" fontId="5" fillId="0" borderId="141" xfId="0" applyNumberFormat="1" applyFont="1" applyBorder="1" applyAlignment="1">
      <alignment horizontal="center" vertical="center" wrapText="1" shrinkToFit="1"/>
    </xf>
    <xf numFmtId="0" fontId="9" fillId="2" borderId="145" xfId="0" applyFont="1" applyFill="1" applyBorder="1" applyAlignment="1">
      <alignment horizontal="center" vertical="center" wrapText="1" shrinkToFit="1"/>
    </xf>
    <xf numFmtId="0" fontId="9" fillId="0" borderId="146" xfId="0" applyFont="1" applyBorder="1" applyAlignment="1">
      <alignment horizontal="center" vertical="center" wrapText="1" shrinkToFit="1"/>
    </xf>
    <xf numFmtId="0" fontId="10" fillId="0" borderId="75" xfId="0" applyFont="1" applyBorder="1" applyAlignment="1">
      <alignment horizontal="center" vertical="center" wrapText="1" shrinkToFit="1"/>
    </xf>
    <xf numFmtId="184" fontId="9" fillId="0" borderId="59" xfId="0" applyNumberFormat="1" applyFont="1" applyBorder="1" applyAlignment="1">
      <alignment horizontal="center" vertical="center" wrapText="1" shrinkToFit="1"/>
    </xf>
    <xf numFmtId="184" fontId="9" fillId="0" borderId="112" xfId="0" applyNumberFormat="1" applyFont="1" applyFill="1" applyBorder="1" applyAlignment="1">
      <alignment horizontal="center" vertical="center" wrapText="1" shrinkToFit="1"/>
    </xf>
    <xf numFmtId="20" fontId="10" fillId="0" borderId="75" xfId="0" applyNumberFormat="1" applyFont="1" applyBorder="1" applyAlignment="1">
      <alignment horizontal="center" vertical="center" wrapText="1" shrinkToFit="1"/>
    </xf>
    <xf numFmtId="40" fontId="9" fillId="0" borderId="59" xfId="0" applyNumberFormat="1" applyFont="1" applyBorder="1" applyAlignment="1">
      <alignment horizontal="center" vertical="center" wrapText="1" shrinkToFit="1"/>
    </xf>
    <xf numFmtId="40" fontId="9" fillId="0" borderId="112" xfId="0" applyNumberFormat="1" applyFont="1" applyFill="1" applyBorder="1" applyAlignment="1">
      <alignment horizontal="center" vertical="center" wrapText="1" shrinkToFit="1"/>
    </xf>
    <xf numFmtId="0" fontId="9" fillId="0" borderId="102" xfId="0" applyFont="1" applyBorder="1" applyAlignment="1">
      <alignment horizontal="center" vertical="center" wrapText="1"/>
    </xf>
    <xf numFmtId="0" fontId="13" fillId="0" borderId="117" xfId="0" applyFont="1" applyBorder="1" applyAlignment="1">
      <alignment horizontal="center" vertical="center" wrapText="1"/>
    </xf>
    <xf numFmtId="49" fontId="13" fillId="0" borderId="117" xfId="0" applyNumberFormat="1" applyFont="1" applyBorder="1" applyAlignment="1">
      <alignment horizontal="center" vertical="center" wrapText="1" shrinkToFit="1"/>
    </xf>
    <xf numFmtId="0" fontId="10" fillId="0" borderId="149" xfId="0" applyFont="1" applyBorder="1" applyAlignment="1">
      <alignment horizontal="center" vertical="center" wrapText="1" shrinkToFit="1"/>
    </xf>
    <xf numFmtId="0" fontId="13" fillId="0" borderId="151" xfId="0" applyFont="1" applyBorder="1" applyAlignment="1">
      <alignment horizontal="center" vertical="center" wrapText="1"/>
    </xf>
    <xf numFmtId="40" fontId="9" fillId="0" borderId="149" xfId="0" applyNumberFormat="1" applyFont="1" applyBorder="1" applyAlignment="1">
      <alignment vertical="center" wrapText="1" shrinkToFit="1"/>
    </xf>
    <xf numFmtId="40" fontId="9" fillId="0" borderId="149" xfId="0" applyNumberFormat="1" applyFont="1" applyFill="1" applyBorder="1" applyAlignment="1">
      <alignment vertical="center" wrapText="1" shrinkToFit="1"/>
    </xf>
    <xf numFmtId="40" fontId="9" fillId="0" borderId="153" xfId="0" applyNumberFormat="1" applyFont="1" applyBorder="1" applyAlignment="1">
      <alignment vertical="center" wrapText="1" shrinkToFit="1"/>
    </xf>
    <xf numFmtId="182" fontId="9" fillId="12" borderId="152" xfId="0" applyNumberFormat="1" applyFont="1" applyFill="1" applyBorder="1" applyAlignment="1">
      <alignment vertical="center" wrapText="1" shrinkToFit="1"/>
    </xf>
    <xf numFmtId="182" fontId="9" fillId="12" borderId="153" xfId="0" applyNumberFormat="1" applyFont="1" applyFill="1" applyBorder="1" applyAlignment="1">
      <alignment vertical="center" wrapText="1" shrinkToFit="1"/>
    </xf>
    <xf numFmtId="182" fontId="9" fillId="0" borderId="152" xfId="0" applyNumberFormat="1" applyFont="1" applyBorder="1" applyAlignment="1">
      <alignment vertical="center" wrapText="1" shrinkToFit="1"/>
    </xf>
    <xf numFmtId="177" fontId="9" fillId="0" borderId="153" xfId="0" applyNumberFormat="1" applyFont="1" applyBorder="1" applyAlignment="1">
      <alignment vertical="center" wrapText="1" shrinkToFit="1"/>
    </xf>
    <xf numFmtId="0" fontId="9" fillId="0" borderId="155" xfId="0" applyFont="1" applyBorder="1" applyAlignment="1">
      <alignment horizontal="center" vertical="center" wrapText="1" shrinkToFit="1"/>
    </xf>
    <xf numFmtId="0" fontId="9" fillId="0" borderId="156" xfId="0" applyFont="1" applyBorder="1" applyAlignment="1">
      <alignment horizontal="center" vertical="center" wrapText="1" shrinkToFit="1"/>
    </xf>
    <xf numFmtId="0" fontId="9" fillId="0" borderId="156" xfId="0" applyFont="1" applyFill="1" applyBorder="1" applyAlignment="1">
      <alignment horizontal="center" vertical="center" wrapText="1" shrinkToFit="1"/>
    </xf>
    <xf numFmtId="0" fontId="9" fillId="11" borderId="156" xfId="0" applyFont="1" applyFill="1" applyBorder="1" applyAlignment="1">
      <alignment horizontal="center" vertical="center" wrapText="1" shrinkToFit="1"/>
    </xf>
    <xf numFmtId="0" fontId="10" fillId="0" borderId="112" xfId="0" applyFont="1" applyBorder="1" applyAlignment="1">
      <alignment horizontal="center" vertical="center" wrapText="1" shrinkToFit="1"/>
    </xf>
    <xf numFmtId="0" fontId="13" fillId="0" borderId="112" xfId="0" applyFont="1" applyBorder="1" applyAlignment="1">
      <alignment horizontal="center" vertical="center" wrapText="1"/>
    </xf>
    <xf numFmtId="49" fontId="13" fillId="0" borderId="112" xfId="0" applyNumberFormat="1" applyFont="1" applyBorder="1" applyAlignment="1">
      <alignment horizontal="center" vertical="center" wrapText="1" shrinkToFit="1"/>
    </xf>
    <xf numFmtId="40" fontId="9" fillId="0" borderId="112" xfId="0" applyNumberFormat="1" applyFont="1" applyBorder="1" applyAlignment="1">
      <alignment vertical="center" wrapText="1" shrinkToFit="1"/>
    </xf>
    <xf numFmtId="40" fontId="9" fillId="0" borderId="112" xfId="0" applyNumberFormat="1" applyFont="1" applyFill="1" applyBorder="1" applyAlignment="1">
      <alignment vertical="center" wrapText="1" shrinkToFit="1"/>
    </xf>
    <xf numFmtId="182" fontId="9" fillId="12" borderId="112" xfId="0" applyNumberFormat="1" applyFont="1" applyFill="1" applyBorder="1" applyAlignment="1">
      <alignment vertical="center" wrapText="1" shrinkToFit="1"/>
    </xf>
    <xf numFmtId="182" fontId="9" fillId="0" borderId="112" xfId="0" applyNumberFormat="1" applyFont="1" applyBorder="1" applyAlignment="1">
      <alignment vertical="center" wrapText="1" shrinkToFit="1"/>
    </xf>
    <xf numFmtId="177" fontId="9" fillId="0" borderId="112" xfId="0" applyNumberFormat="1" applyFont="1" applyBorder="1" applyAlignment="1">
      <alignment vertical="center" wrapText="1" shrinkToFit="1"/>
    </xf>
    <xf numFmtId="0" fontId="9" fillId="5" borderId="112" xfId="0" applyFont="1" applyFill="1" applyBorder="1" applyAlignment="1">
      <alignment vertical="center" wrapText="1"/>
    </xf>
    <xf numFmtId="0" fontId="17" fillId="0" borderId="123" xfId="0" applyFont="1" applyBorder="1" applyAlignment="1">
      <alignment horizontal="center" vertical="center" wrapText="1"/>
    </xf>
    <xf numFmtId="0" fontId="13" fillId="0" borderId="112" xfId="0" applyFont="1" applyBorder="1" applyAlignment="1">
      <alignment horizontal="center" vertical="center" wrapText="1" shrinkToFit="1"/>
    </xf>
    <xf numFmtId="40" fontId="9" fillId="0" borderId="112" xfId="0" applyNumberFormat="1" applyFont="1" applyBorder="1" applyAlignment="1">
      <alignment horizontal="right" vertical="center" wrapText="1" shrinkToFit="1"/>
    </xf>
    <xf numFmtId="40" fontId="9" fillId="0" borderId="112" xfId="0" applyNumberFormat="1" applyFont="1" applyFill="1" applyBorder="1" applyAlignment="1">
      <alignment horizontal="right" vertical="center" wrapText="1" shrinkToFit="1"/>
    </xf>
    <xf numFmtId="176" fontId="9" fillId="0" borderId="112" xfId="0" applyNumberFormat="1" applyFont="1" applyBorder="1" applyAlignment="1">
      <alignment horizontal="right" vertical="center" wrapText="1" shrinkToFit="1"/>
    </xf>
    <xf numFmtId="188" fontId="9" fillId="12" borderId="112" xfId="0" applyNumberFormat="1" applyFont="1" applyFill="1" applyBorder="1" applyAlignment="1">
      <alignment horizontal="right" vertical="center" wrapText="1" shrinkToFit="1"/>
    </xf>
    <xf numFmtId="20" fontId="9" fillId="12" borderId="112" xfId="0" applyNumberFormat="1" applyFont="1" applyFill="1" applyBorder="1" applyAlignment="1">
      <alignment vertical="center" wrapText="1" shrinkToFit="1"/>
    </xf>
    <xf numFmtId="20" fontId="9" fillId="0" borderId="112" xfId="0" applyNumberFormat="1" applyFont="1" applyBorder="1" applyAlignment="1">
      <alignment horizontal="center" vertical="center" wrapText="1" shrinkToFit="1"/>
    </xf>
    <xf numFmtId="189" fontId="9" fillId="0" borderId="112" xfId="0" applyNumberFormat="1" applyFont="1" applyBorder="1" applyAlignment="1">
      <alignment horizontal="center" vertical="center" wrapText="1" shrinkToFit="1"/>
    </xf>
    <xf numFmtId="0" fontId="9" fillId="0" borderId="123" xfId="0" applyFont="1" applyBorder="1" applyAlignment="1">
      <alignment horizontal="center" vertical="center" wrapText="1" shrinkToFit="1"/>
    </xf>
    <xf numFmtId="0" fontId="13" fillId="0" borderId="123" xfId="0" applyFont="1" applyBorder="1" applyAlignment="1">
      <alignment horizontal="center" vertical="center" wrapText="1"/>
    </xf>
    <xf numFmtId="40" fontId="9" fillId="5" borderId="97" xfId="0" applyNumberFormat="1" applyFont="1" applyFill="1" applyBorder="1" applyAlignment="1">
      <alignment vertical="center" wrapText="1" shrinkToFit="1"/>
    </xf>
    <xf numFmtId="40" fontId="9" fillId="0" borderId="97" xfId="0" applyNumberFormat="1" applyFont="1" applyFill="1" applyBorder="1" applyAlignment="1">
      <alignment vertical="center" wrapText="1" shrinkToFit="1"/>
    </xf>
    <xf numFmtId="176" fontId="9" fillId="0" borderId="0" xfId="0" applyNumberFormat="1" applyFont="1" applyAlignment="1">
      <alignment vertical="center" wrapText="1" shrinkToFit="1"/>
    </xf>
    <xf numFmtId="40" fontId="9" fillId="0" borderId="0" xfId="0" applyNumberFormat="1" applyFont="1" applyAlignment="1">
      <alignment vertical="center" wrapText="1" shrinkToFit="1"/>
    </xf>
    <xf numFmtId="188" fontId="9" fillId="13" borderId="97" xfId="0" applyNumberFormat="1" applyFont="1" applyFill="1" applyBorder="1" applyAlignment="1">
      <alignment vertical="center" wrapText="1" shrinkToFit="1"/>
    </xf>
    <xf numFmtId="182" fontId="9" fillId="12" borderId="0" xfId="0" applyNumberFormat="1" applyFont="1" applyFill="1" applyAlignment="1">
      <alignment vertical="center" wrapText="1" shrinkToFit="1"/>
    </xf>
    <xf numFmtId="182" fontId="9" fillId="0" borderId="0" xfId="0" applyNumberFormat="1" applyFont="1" applyAlignment="1">
      <alignment horizontal="center" vertical="center" wrapText="1" shrinkToFit="1"/>
    </xf>
    <xf numFmtId="189" fontId="9" fillId="0" borderId="0" xfId="0" applyNumberFormat="1" applyFont="1" applyAlignment="1">
      <alignment horizontal="center" vertical="center" wrapText="1" shrinkToFit="1"/>
    </xf>
    <xf numFmtId="0" fontId="5" fillId="0" borderId="123" xfId="0" applyFont="1" applyBorder="1" applyAlignment="1">
      <alignment horizontal="center" vertical="center" wrapText="1"/>
    </xf>
    <xf numFmtId="40" fontId="9" fillId="0" borderId="0" xfId="0" applyNumberFormat="1" applyFont="1" applyFill="1" applyAlignment="1">
      <alignment vertical="center" wrapText="1" shrinkToFit="1"/>
    </xf>
    <xf numFmtId="188" fontId="9" fillId="12" borderId="0" xfId="0" applyNumberFormat="1" applyFont="1" applyFill="1" applyAlignment="1">
      <alignment vertical="center" wrapText="1" shrinkToFit="1"/>
    </xf>
    <xf numFmtId="0" fontId="7" fillId="0" borderId="123" xfId="0" applyFont="1" applyBorder="1" applyAlignment="1">
      <alignment horizontal="center" vertical="center" wrapText="1" shrinkToFit="1"/>
    </xf>
    <xf numFmtId="0" fontId="17" fillId="0" borderId="112" xfId="0" applyFont="1" applyBorder="1" applyAlignment="1">
      <alignment vertical="center" wrapText="1"/>
    </xf>
    <xf numFmtId="0" fontId="17" fillId="0" borderId="112" xfId="0" applyFont="1" applyBorder="1" applyAlignment="1">
      <alignment horizontal="center" vertical="center" wrapText="1"/>
    </xf>
    <xf numFmtId="49" fontId="13" fillId="0" borderId="112" xfId="0" applyNumberFormat="1" applyFont="1" applyBorder="1" applyAlignment="1">
      <alignment horizontal="center" vertical="center" wrapText="1"/>
    </xf>
    <xf numFmtId="0" fontId="13" fillId="0" borderId="112" xfId="0" applyFont="1" applyBorder="1" applyAlignment="1">
      <alignment vertical="center" wrapText="1" shrinkToFit="1"/>
    </xf>
    <xf numFmtId="0" fontId="9" fillId="0" borderId="112" xfId="0" applyFont="1" applyBorder="1" applyAlignment="1">
      <alignment vertical="center" wrapText="1" shrinkToFi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5" borderId="97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40" fontId="9" fillId="0" borderId="0" xfId="0" applyNumberFormat="1" applyFont="1" applyFill="1" applyAlignment="1">
      <alignment vertical="center" wrapText="1"/>
    </xf>
    <xf numFmtId="176" fontId="9" fillId="0" borderId="0" xfId="0" applyNumberFormat="1" applyFont="1" applyAlignment="1">
      <alignment vertical="center" wrapText="1"/>
    </xf>
    <xf numFmtId="188" fontId="10" fillId="12" borderId="0" xfId="0" applyNumberFormat="1" applyFont="1" applyFill="1" applyAlignment="1">
      <alignment horizontal="left" vertical="center" wrapText="1"/>
    </xf>
    <xf numFmtId="0" fontId="9" fillId="1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 shrinkToFit="1"/>
    </xf>
    <xf numFmtId="0" fontId="10" fillId="0" borderId="0" xfId="0" applyFont="1" applyFill="1" applyAlignment="1">
      <alignment vertical="center" wrapText="1" shrinkToFit="1"/>
    </xf>
    <xf numFmtId="49" fontId="10" fillId="0" borderId="0" xfId="0" applyNumberFormat="1" applyFont="1" applyAlignment="1">
      <alignment horizontal="center" vertical="center" wrapText="1" shrinkToFit="1"/>
    </xf>
    <xf numFmtId="49" fontId="10" fillId="0" borderId="0" xfId="0" applyNumberFormat="1" applyFont="1" applyAlignment="1">
      <alignment vertical="center" wrapText="1"/>
    </xf>
    <xf numFmtId="40" fontId="13" fillId="0" borderId="0" xfId="0" applyNumberFormat="1" applyFont="1" applyAlignment="1">
      <alignment horizontal="center" vertical="center" wrapText="1" shrinkToFit="1"/>
    </xf>
    <xf numFmtId="40" fontId="13" fillId="0" borderId="0" xfId="0" applyNumberFormat="1" applyFont="1" applyFill="1" applyAlignment="1">
      <alignment horizontal="center" vertical="center" wrapText="1" shrinkToFit="1"/>
    </xf>
    <xf numFmtId="176" fontId="13" fillId="0" borderId="0" xfId="0" applyNumberFormat="1" applyFont="1" applyAlignment="1">
      <alignment horizontal="center" vertical="center" wrapText="1" shrinkToFit="1"/>
    </xf>
    <xf numFmtId="49" fontId="13" fillId="12" borderId="0" xfId="0" applyNumberFormat="1" applyFont="1" applyFill="1" applyAlignment="1">
      <alignment horizontal="center" vertical="center" wrapText="1" shrinkToFit="1"/>
    </xf>
    <xf numFmtId="49" fontId="13" fillId="0" borderId="0" xfId="0" applyNumberFormat="1" applyFont="1" applyAlignment="1">
      <alignment horizontal="center" vertical="center" wrapText="1" shrinkToFit="1"/>
    </xf>
    <xf numFmtId="182" fontId="9" fillId="0" borderId="0" xfId="0" applyNumberFormat="1" applyFont="1" applyFill="1" applyAlignment="1">
      <alignment horizontal="center" vertical="center" wrapText="1" shrinkToFit="1"/>
    </xf>
    <xf numFmtId="0" fontId="3" fillId="1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 shrinkToFit="1"/>
    </xf>
    <xf numFmtId="20" fontId="3" fillId="0" borderId="0" xfId="0" applyNumberFormat="1" applyFont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12" borderId="0" xfId="0" applyFont="1" applyFill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5" fillId="0" borderId="32" xfId="0" applyFont="1" applyBorder="1" applyAlignment="1">
      <alignment vertical="center" wrapText="1"/>
    </xf>
    <xf numFmtId="0" fontId="5" fillId="12" borderId="44" xfId="0" applyFont="1" applyFill="1" applyBorder="1" applyAlignment="1">
      <alignment vertical="center" wrapText="1"/>
    </xf>
    <xf numFmtId="0" fontId="5" fillId="12" borderId="45" xfId="0" applyFont="1" applyFill="1" applyBorder="1" applyAlignment="1">
      <alignment vertical="center" wrapText="1"/>
    </xf>
    <xf numFmtId="0" fontId="5" fillId="0" borderId="46" xfId="0" applyFont="1" applyBorder="1" applyAlignment="1">
      <alignment vertical="center" wrapText="1"/>
    </xf>
    <xf numFmtId="0" fontId="5" fillId="0" borderId="47" xfId="0" applyFont="1" applyBorder="1" applyAlignment="1">
      <alignment vertical="center" wrapText="1"/>
    </xf>
    <xf numFmtId="0" fontId="5" fillId="0" borderId="49" xfId="0" applyFont="1" applyBorder="1" applyAlignment="1">
      <alignment vertical="center" wrapText="1"/>
    </xf>
    <xf numFmtId="0" fontId="5" fillId="0" borderId="50" xfId="0" applyFont="1" applyBorder="1" applyAlignment="1">
      <alignment vertical="center" wrapText="1"/>
    </xf>
    <xf numFmtId="0" fontId="5" fillId="0" borderId="51" xfId="0" applyFont="1" applyBorder="1" applyAlignment="1">
      <alignment vertical="center" wrapText="1"/>
    </xf>
    <xf numFmtId="0" fontId="5" fillId="0" borderId="56" xfId="0" applyFont="1" applyBorder="1" applyAlignment="1">
      <alignment vertical="center" wrapText="1"/>
    </xf>
    <xf numFmtId="0" fontId="5" fillId="0" borderId="55" xfId="0" applyFont="1" applyBorder="1" applyAlignment="1">
      <alignment vertical="center" wrapText="1"/>
    </xf>
    <xf numFmtId="0" fontId="10" fillId="0" borderId="57" xfId="0" applyFont="1" applyBorder="1" applyAlignment="1">
      <alignment vertical="center" wrapText="1"/>
    </xf>
    <xf numFmtId="0" fontId="5" fillId="0" borderId="58" xfId="0" applyFont="1" applyBorder="1" applyAlignment="1">
      <alignment vertical="center" wrapText="1"/>
    </xf>
    <xf numFmtId="0" fontId="5" fillId="12" borderId="59" xfId="0" applyFont="1" applyFill="1" applyBorder="1" applyAlignment="1">
      <alignment vertical="center" wrapText="1"/>
    </xf>
    <xf numFmtId="0" fontId="5" fillId="12" borderId="60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5" fillId="0" borderId="45" xfId="0" applyFont="1" applyBorder="1" applyAlignment="1">
      <alignment vertical="center" wrapText="1"/>
    </xf>
    <xf numFmtId="0" fontId="5" fillId="12" borderId="61" xfId="0" applyFont="1" applyFill="1" applyBorder="1" applyAlignment="1">
      <alignment vertical="center" wrapText="1"/>
    </xf>
    <xf numFmtId="0" fontId="5" fillId="0" borderId="48" xfId="0" applyFont="1" applyBorder="1" applyAlignment="1">
      <alignment vertical="center" wrapText="1"/>
    </xf>
    <xf numFmtId="0" fontId="5" fillId="0" borderId="66" xfId="0" applyFont="1" applyBorder="1" applyAlignment="1">
      <alignment vertical="center" wrapText="1"/>
    </xf>
    <xf numFmtId="0" fontId="5" fillId="0" borderId="70" xfId="0" applyFont="1" applyBorder="1" applyAlignment="1">
      <alignment vertical="center" wrapText="1"/>
    </xf>
    <xf numFmtId="0" fontId="5" fillId="0" borderId="71" xfId="0" applyFont="1" applyBorder="1" applyAlignment="1">
      <alignment vertical="center" wrapText="1"/>
    </xf>
    <xf numFmtId="0" fontId="5" fillId="0" borderId="77" xfId="0" applyFont="1" applyBorder="1" applyAlignment="1">
      <alignment vertical="center" wrapText="1"/>
    </xf>
    <xf numFmtId="0" fontId="5" fillId="12" borderId="76" xfId="0" applyFont="1" applyFill="1" applyBorder="1" applyAlignment="1">
      <alignment vertical="center" wrapText="1"/>
    </xf>
    <xf numFmtId="0" fontId="5" fillId="12" borderId="77" xfId="0" applyFont="1" applyFill="1" applyBorder="1" applyAlignment="1">
      <alignment vertical="center" wrapText="1"/>
    </xf>
    <xf numFmtId="0" fontId="5" fillId="0" borderId="81" xfId="0" applyFont="1" applyBorder="1" applyAlignment="1">
      <alignment vertical="center" wrapText="1"/>
    </xf>
    <xf numFmtId="0" fontId="5" fillId="0" borderId="82" xfId="0" applyFont="1" applyBorder="1" applyAlignment="1">
      <alignment vertical="center" wrapText="1"/>
    </xf>
    <xf numFmtId="0" fontId="5" fillId="0" borderId="87" xfId="0" applyFont="1" applyBorder="1" applyAlignment="1">
      <alignment vertical="center" wrapText="1"/>
    </xf>
    <xf numFmtId="0" fontId="5" fillId="0" borderId="88" xfId="0" applyFont="1" applyBorder="1" applyAlignment="1">
      <alignment vertical="center" wrapText="1"/>
    </xf>
    <xf numFmtId="0" fontId="5" fillId="0" borderId="89" xfId="0" applyFont="1" applyBorder="1" applyAlignment="1">
      <alignment vertical="center" wrapText="1"/>
    </xf>
    <xf numFmtId="0" fontId="5" fillId="12" borderId="98" xfId="0" applyFont="1" applyFill="1" applyBorder="1" applyAlignment="1">
      <alignment vertical="center" wrapText="1"/>
    </xf>
    <xf numFmtId="0" fontId="5" fillId="0" borderId="99" xfId="0" applyFont="1" applyBorder="1" applyAlignment="1">
      <alignment vertical="center" wrapText="1"/>
    </xf>
    <xf numFmtId="0" fontId="5" fillId="0" borderId="60" xfId="0" applyFont="1" applyBorder="1" applyAlignment="1">
      <alignment vertical="center" wrapText="1"/>
    </xf>
    <xf numFmtId="0" fontId="5" fillId="12" borderId="116" xfId="0" applyFont="1" applyFill="1" applyBorder="1" applyAlignment="1">
      <alignment vertical="center" wrapText="1"/>
    </xf>
    <xf numFmtId="0" fontId="5" fillId="12" borderId="100" xfId="0" applyFont="1" applyFill="1" applyBorder="1" applyAlignment="1">
      <alignment vertical="center" wrapText="1"/>
    </xf>
    <xf numFmtId="0" fontId="5" fillId="0" borderId="54" xfId="0" applyFont="1" applyBorder="1" applyAlignment="1">
      <alignment vertical="center" wrapText="1"/>
    </xf>
    <xf numFmtId="0" fontId="5" fillId="0" borderId="107" xfId="0" applyFont="1" applyBorder="1" applyAlignment="1">
      <alignment vertical="center" wrapText="1"/>
    </xf>
    <xf numFmtId="0" fontId="5" fillId="0" borderId="59" xfId="0" applyFont="1" applyBorder="1" applyAlignment="1">
      <alignment vertical="center" wrapText="1"/>
    </xf>
    <xf numFmtId="0" fontId="5" fillId="0" borderId="117" xfId="0" applyFont="1" applyBorder="1" applyAlignment="1">
      <alignment vertical="center" wrapText="1"/>
    </xf>
    <xf numFmtId="0" fontId="5" fillId="0" borderId="100" xfId="0" applyFont="1" applyBorder="1" applyAlignment="1">
      <alignment vertical="center" wrapText="1"/>
    </xf>
    <xf numFmtId="0" fontId="10" fillId="0" borderId="147" xfId="0" applyFont="1" applyBorder="1" applyAlignment="1">
      <alignment vertical="center" wrapText="1"/>
    </xf>
    <xf numFmtId="0" fontId="5" fillId="0" borderId="95" xfId="0" applyFont="1" applyBorder="1" applyAlignment="1">
      <alignment vertical="center" wrapText="1"/>
    </xf>
    <xf numFmtId="0" fontId="5" fillId="12" borderId="95" xfId="0" applyFont="1" applyFill="1" applyBorder="1" applyAlignment="1">
      <alignment vertical="center" wrapText="1"/>
    </xf>
    <xf numFmtId="0" fontId="5" fillId="0" borderId="116" xfId="0" applyFont="1" applyBorder="1" applyAlignment="1">
      <alignment vertical="center" wrapText="1"/>
    </xf>
    <xf numFmtId="0" fontId="5" fillId="0" borderId="102" xfId="0" applyFont="1" applyBorder="1" applyAlignment="1">
      <alignment vertical="center" wrapText="1"/>
    </xf>
    <xf numFmtId="0" fontId="5" fillId="0" borderId="105" xfId="0" applyFont="1" applyBorder="1" applyAlignment="1">
      <alignment vertical="center" wrapText="1"/>
    </xf>
    <xf numFmtId="0" fontId="5" fillId="12" borderId="104" xfId="0" applyFont="1" applyFill="1" applyBorder="1" applyAlignment="1">
      <alignment vertical="center" wrapText="1"/>
    </xf>
    <xf numFmtId="0" fontId="5" fillId="12" borderId="105" xfId="0" applyFont="1" applyFill="1" applyBorder="1" applyAlignment="1">
      <alignment vertical="center" wrapText="1"/>
    </xf>
    <xf numFmtId="0" fontId="10" fillId="0" borderId="148" xfId="0" applyFont="1" applyBorder="1" applyAlignment="1">
      <alignment vertical="center" wrapText="1"/>
    </xf>
    <xf numFmtId="0" fontId="5" fillId="0" borderId="149" xfId="0" applyFont="1" applyBorder="1" applyAlignment="1">
      <alignment vertical="center" wrapText="1"/>
    </xf>
    <xf numFmtId="0" fontId="5" fillId="0" borderId="150" xfId="0" applyFont="1" applyBorder="1" applyAlignment="1">
      <alignment vertical="center" wrapText="1"/>
    </xf>
    <xf numFmtId="0" fontId="5" fillId="0" borderId="154" xfId="0" applyFont="1" applyBorder="1" applyAlignment="1">
      <alignment vertical="center" wrapText="1"/>
    </xf>
    <xf numFmtId="49" fontId="5" fillId="0" borderId="134" xfId="0" applyNumberFormat="1" applyFont="1" applyBorder="1" applyAlignment="1">
      <alignment vertical="center" wrapText="1"/>
    </xf>
    <xf numFmtId="49" fontId="5" fillId="0" borderId="123" xfId="0" applyNumberFormat="1" applyFont="1" applyBorder="1" applyAlignment="1">
      <alignment vertical="center" wrapText="1"/>
    </xf>
    <xf numFmtId="49" fontId="5" fillId="0" borderId="124" xfId="0" applyNumberFormat="1" applyFont="1" applyBorder="1" applyAlignment="1">
      <alignment vertical="center" wrapText="1"/>
    </xf>
    <xf numFmtId="49" fontId="5" fillId="0" borderId="125" xfId="0" applyNumberFormat="1" applyFont="1" applyBorder="1" applyAlignment="1">
      <alignment vertical="center" wrapText="1"/>
    </xf>
    <xf numFmtId="49" fontId="5" fillId="0" borderId="126" xfId="0" applyNumberFormat="1" applyFont="1" applyBorder="1" applyAlignment="1">
      <alignment vertical="center" wrapText="1"/>
    </xf>
    <xf numFmtId="49" fontId="5" fillId="0" borderId="127" xfId="0" applyNumberFormat="1" applyFont="1" applyBorder="1" applyAlignment="1">
      <alignment vertical="center" wrapText="1"/>
    </xf>
    <xf numFmtId="49" fontId="5" fillId="0" borderId="137" xfId="0" applyNumberFormat="1" applyFont="1" applyBorder="1" applyAlignment="1">
      <alignment vertical="center" wrapText="1"/>
    </xf>
    <xf numFmtId="49" fontId="5" fillId="0" borderId="128" xfId="0" applyNumberFormat="1" applyFont="1" applyBorder="1" applyAlignment="1">
      <alignment vertical="center" wrapText="1"/>
    </xf>
    <xf numFmtId="49" fontId="5" fillId="0" borderId="131" xfId="0" applyNumberFormat="1" applyFont="1" applyBorder="1" applyAlignment="1">
      <alignment vertical="center" wrapText="1"/>
    </xf>
    <xf numFmtId="49" fontId="5" fillId="0" borderId="136" xfId="0" applyNumberFormat="1" applyFont="1" applyBorder="1" applyAlignment="1">
      <alignment vertical="center" wrapText="1"/>
    </xf>
    <xf numFmtId="49" fontId="5" fillId="0" borderId="132" xfId="0" applyNumberFormat="1" applyFont="1" applyBorder="1" applyAlignment="1">
      <alignment vertical="center" wrapText="1"/>
    </xf>
    <xf numFmtId="0" fontId="9" fillId="0" borderId="134" xfId="0" applyFont="1" applyBorder="1" applyAlignment="1">
      <alignment vertical="center" wrapText="1" shrinkToFit="1"/>
    </xf>
    <xf numFmtId="0" fontId="9" fillId="0" borderId="135" xfId="0" applyFont="1" applyBorder="1" applyAlignment="1">
      <alignment vertical="center" wrapText="1" shrinkToFit="1"/>
    </xf>
    <xf numFmtId="0" fontId="17" fillId="0" borderId="134" xfId="0" applyFont="1" applyBorder="1" applyAlignment="1">
      <alignment vertical="center" wrapText="1"/>
    </xf>
    <xf numFmtId="0" fontId="17" fillId="0" borderId="135" xfId="0" applyFont="1" applyBorder="1" applyAlignment="1">
      <alignment vertical="center" wrapText="1"/>
    </xf>
    <xf numFmtId="0" fontId="0" fillId="0" borderId="123" xfId="0" applyFont="1" applyBorder="1" applyAlignment="1">
      <alignment vertical="center" wrapText="1"/>
    </xf>
    <xf numFmtId="0" fontId="17" fillId="0" borderId="123" xfId="0" applyFont="1" applyBorder="1" applyAlignment="1">
      <alignment vertical="center" wrapText="1"/>
    </xf>
    <xf numFmtId="0" fontId="9" fillId="0" borderId="127" xfId="0" applyFont="1" applyBorder="1" applyAlignment="1">
      <alignment vertical="center" wrapText="1" shrinkToFit="1"/>
    </xf>
    <xf numFmtId="0" fontId="9" fillId="0" borderId="128" xfId="0" applyFont="1" applyBorder="1" applyAlignment="1">
      <alignment vertical="center" wrapText="1" shrinkToFit="1"/>
    </xf>
    <xf numFmtId="0" fontId="9" fillId="0" borderId="129" xfId="0" applyFont="1" applyBorder="1" applyAlignment="1">
      <alignment vertical="center" wrapText="1" shrinkToFit="1"/>
    </xf>
    <xf numFmtId="0" fontId="9" fillId="0" borderId="130" xfId="0" applyFont="1" applyBorder="1" applyAlignment="1">
      <alignment vertical="center" wrapText="1" shrinkToFit="1"/>
    </xf>
    <xf numFmtId="0" fontId="9" fillId="0" borderId="131" xfId="0" applyFont="1" applyBorder="1" applyAlignment="1">
      <alignment vertical="center" wrapText="1" shrinkToFit="1"/>
    </xf>
    <xf numFmtId="0" fontId="9" fillId="0" borderId="132" xfId="0" applyFont="1" applyBorder="1" applyAlignment="1">
      <alignment vertical="center" wrapText="1" shrinkToFit="1"/>
    </xf>
    <xf numFmtId="0" fontId="5" fillId="0" borderId="127" xfId="0" applyFont="1" applyBorder="1" applyAlignment="1">
      <alignment vertical="center" wrapText="1"/>
    </xf>
    <xf numFmtId="0" fontId="5" fillId="0" borderId="131" xfId="0" applyFont="1" applyBorder="1" applyAlignment="1">
      <alignment vertical="center" wrapText="1"/>
    </xf>
    <xf numFmtId="182" fontId="9" fillId="14" borderId="95" xfId="0" applyNumberFormat="1" applyFont="1" applyFill="1" applyBorder="1" applyAlignment="1">
      <alignment vertical="center" wrapText="1" shrinkToFit="1"/>
    </xf>
    <xf numFmtId="182" fontId="14" fillId="0" borderId="116" xfId="0" applyNumberFormat="1" applyFont="1" applyBorder="1" applyAlignment="1">
      <alignment vertical="center" textRotation="255" wrapText="1" shrinkToFit="1"/>
    </xf>
    <xf numFmtId="177" fontId="9" fillId="0" borderId="48" xfId="0" applyNumberFormat="1" applyFont="1" applyBorder="1" applyAlignment="1">
      <alignment vertical="center" wrapText="1" shrinkToFit="1"/>
    </xf>
    <xf numFmtId="0" fontId="11" fillId="2" borderId="72" xfId="0" applyFont="1" applyFill="1" applyBorder="1" applyAlignment="1">
      <alignment vertical="center" wrapText="1"/>
    </xf>
    <xf numFmtId="0" fontId="10" fillId="6" borderId="72" xfId="0" applyFont="1" applyFill="1" applyBorder="1" applyAlignment="1">
      <alignment vertical="center" wrapText="1"/>
    </xf>
    <xf numFmtId="182" fontId="15" fillId="4" borderId="73" xfId="0" applyNumberFormat="1" applyFont="1" applyFill="1" applyBorder="1" applyAlignment="1">
      <alignment vertical="center" textRotation="255" wrapText="1" shrinkToFit="1"/>
    </xf>
    <xf numFmtId="177" fontId="9" fillId="4" borderId="74" xfId="0" applyNumberFormat="1" applyFont="1" applyFill="1" applyBorder="1" applyAlignment="1">
      <alignment vertical="center" wrapText="1" shrinkToFit="1"/>
    </xf>
    <xf numFmtId="40" fontId="9" fillId="4" borderId="133" xfId="0" applyNumberFormat="1" applyFont="1" applyFill="1" applyBorder="1" applyAlignment="1">
      <alignment vertical="center" wrapText="1" shrinkToFit="1"/>
    </xf>
    <xf numFmtId="40" fontId="9" fillId="4" borderId="117" xfId="0" applyNumberFormat="1" applyFont="1" applyFill="1" applyBorder="1" applyAlignment="1">
      <alignment vertical="center" wrapText="1" shrinkToFit="1"/>
    </xf>
    <xf numFmtId="40" fontId="9" fillId="4" borderId="95" xfId="0" applyNumberFormat="1" applyFont="1" applyFill="1" applyBorder="1" applyAlignment="1">
      <alignment vertical="center" wrapText="1" shrinkToFit="1"/>
    </xf>
    <xf numFmtId="182" fontId="9" fillId="14" borderId="40" xfId="0" applyNumberFormat="1" applyFont="1" applyFill="1" applyBorder="1" applyAlignment="1">
      <alignment vertical="center" wrapText="1" shrinkToFit="1"/>
    </xf>
    <xf numFmtId="40" fontId="9" fillId="4" borderId="143" xfId="0" applyNumberFormat="1" applyFont="1" applyFill="1" applyBorder="1" applyAlignment="1">
      <alignment vertical="center" wrapText="1" shrinkToFit="1"/>
    </xf>
    <xf numFmtId="182" fontId="9" fillId="14" borderId="142" xfId="0" applyNumberFormat="1" applyFont="1" applyFill="1" applyBorder="1" applyAlignment="1">
      <alignment vertical="center" wrapText="1" shrinkToFit="1"/>
    </xf>
    <xf numFmtId="182" fontId="9" fillId="14" borderId="143" xfId="0" applyNumberFormat="1" applyFont="1" applyFill="1" applyBorder="1" applyAlignment="1">
      <alignment vertical="center" wrapText="1" shrinkToFit="1"/>
    </xf>
    <xf numFmtId="182" fontId="14" fillId="0" borderId="142" xfId="0" applyNumberFormat="1" applyFont="1" applyBorder="1" applyAlignment="1">
      <alignment vertical="center" textRotation="255" wrapText="1" shrinkToFit="1"/>
    </xf>
    <xf numFmtId="177" fontId="9" fillId="0" borderId="143" xfId="0" applyNumberFormat="1" applyFont="1" applyBorder="1" applyAlignment="1">
      <alignment vertical="center" wrapText="1" shrinkToFit="1"/>
    </xf>
    <xf numFmtId="177" fontId="9" fillId="0" borderId="144" xfId="0" applyNumberFormat="1" applyFont="1" applyBorder="1" applyAlignment="1">
      <alignment vertical="center" wrapText="1" shrinkToFit="1"/>
    </xf>
    <xf numFmtId="182" fontId="9" fillId="7" borderId="79" xfId="0" applyNumberFormat="1" applyFont="1" applyFill="1" applyBorder="1" applyAlignment="1">
      <alignment vertical="center" wrapText="1" shrinkToFit="1"/>
    </xf>
    <xf numFmtId="177" fontId="9" fillId="7" borderId="80" xfId="0" applyNumberFormat="1" applyFont="1" applyFill="1" applyBorder="1" applyAlignment="1">
      <alignment vertical="center" wrapText="1" shrinkToFit="1"/>
    </xf>
    <xf numFmtId="0" fontId="18" fillId="0" borderId="138" xfId="0" applyFont="1" applyBorder="1" applyAlignment="1">
      <alignment vertical="center" wrapText="1"/>
    </xf>
    <xf numFmtId="0" fontId="11" fillId="0" borderId="140" xfId="0" applyFont="1" applyBorder="1" applyAlignment="1">
      <alignment vertical="center" wrapText="1"/>
    </xf>
    <xf numFmtId="40" fontId="9" fillId="4" borderId="141" xfId="0" applyNumberFormat="1" applyFont="1" applyFill="1" applyBorder="1" applyAlignment="1">
      <alignment vertical="center" wrapText="1" shrinkToFit="1"/>
    </xf>
    <xf numFmtId="0" fontId="9" fillId="2" borderId="28" xfId="0" applyFont="1" applyFill="1" applyBorder="1" applyAlignment="1">
      <alignment vertical="center" wrapText="1"/>
    </xf>
    <xf numFmtId="0" fontId="9" fillId="2" borderId="72" xfId="0" applyFont="1" applyFill="1" applyBorder="1" applyAlignment="1">
      <alignment vertical="center" wrapText="1"/>
    </xf>
    <xf numFmtId="0" fontId="11" fillId="0" borderId="100" xfId="0" applyFont="1" applyBorder="1" applyAlignment="1">
      <alignment vertical="center" wrapText="1"/>
    </xf>
    <xf numFmtId="182" fontId="14" fillId="0" borderId="61" xfId="0" applyNumberFormat="1" applyFont="1" applyBorder="1" applyAlignment="1">
      <alignment vertical="center" textRotation="255" wrapText="1" shrinkToFit="1"/>
    </xf>
    <xf numFmtId="177" fontId="9" fillId="0" borderId="45" xfId="0" applyNumberFormat="1" applyFont="1" applyBorder="1" applyAlignment="1">
      <alignment vertical="center" wrapText="1" shrinkToFit="1"/>
    </xf>
    <xf numFmtId="0" fontId="11" fillId="2" borderId="28" xfId="0" applyFont="1" applyFill="1" applyBorder="1" applyAlignment="1">
      <alignment vertical="center" wrapText="1"/>
    </xf>
    <xf numFmtId="0" fontId="10" fillId="6" borderId="28" xfId="0" applyFont="1" applyFill="1" applyBorder="1" applyAlignment="1">
      <alignment vertical="center" wrapText="1"/>
    </xf>
    <xf numFmtId="40" fontId="9" fillId="4" borderId="94" xfId="0" applyNumberFormat="1" applyFont="1" applyFill="1" applyBorder="1" applyAlignment="1">
      <alignment vertical="center" wrapText="1" shrinkToFit="1"/>
    </xf>
    <xf numFmtId="40" fontId="9" fillId="4" borderId="24" xfId="0" applyNumberFormat="1" applyFont="1" applyFill="1" applyBorder="1" applyAlignment="1">
      <alignment vertical="center" wrapText="1" shrinkToFit="1"/>
    </xf>
    <xf numFmtId="182" fontId="9" fillId="14" borderId="24" xfId="0" applyNumberFormat="1" applyFont="1" applyFill="1" applyBorder="1" applyAlignment="1">
      <alignment vertical="center" wrapText="1" shrinkToFit="1"/>
    </xf>
    <xf numFmtId="182" fontId="14" fillId="0" borderId="40" xfId="0" applyNumberFormat="1" applyFont="1" applyBorder="1" applyAlignment="1">
      <alignment vertical="center" textRotation="255" wrapText="1" shrinkToFit="1"/>
    </xf>
    <xf numFmtId="177" fontId="9" fillId="0" borderId="24" xfId="0" applyNumberFormat="1" applyFont="1" applyBorder="1" applyAlignment="1">
      <alignment vertical="center" wrapText="1" shrinkToFit="1"/>
    </xf>
    <xf numFmtId="177" fontId="9" fillId="0" borderId="27" xfId="0" applyNumberFormat="1" applyFont="1" applyBorder="1" applyAlignment="1">
      <alignment vertical="center" wrapText="1" shrinkToFit="1"/>
    </xf>
    <xf numFmtId="0" fontId="12" fillId="0" borderId="20" xfId="0" applyFont="1" applyBorder="1" applyAlignment="1">
      <alignment vertical="center" wrapText="1"/>
    </xf>
    <xf numFmtId="0" fontId="11" fillId="0" borderId="34" xfId="0" applyFont="1" applyBorder="1" applyAlignment="1">
      <alignment vertical="center" wrapText="1"/>
    </xf>
    <xf numFmtId="40" fontId="9" fillId="4" borderId="41" xfId="0" applyNumberFormat="1" applyFont="1" applyFill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/>
    </xf>
    <xf numFmtId="0" fontId="11" fillId="2" borderId="94" xfId="0" applyFont="1" applyFill="1" applyBorder="1" applyAlignment="1">
      <alignment vertical="center" wrapText="1"/>
    </xf>
    <xf numFmtId="0" fontId="11" fillId="2" borderId="41" xfId="0" applyFont="1" applyFill="1" applyBorder="1" applyAlignment="1">
      <alignment vertical="center" wrapText="1"/>
    </xf>
    <xf numFmtId="182" fontId="9" fillId="14" borderId="96" xfId="0" applyNumberFormat="1" applyFont="1" applyFill="1" applyBorder="1" applyAlignment="1">
      <alignment vertical="center" wrapText="1" shrinkToFit="1"/>
    </xf>
    <xf numFmtId="0" fontId="12" fillId="0" borderId="61" xfId="0" applyFont="1" applyBorder="1" applyAlignment="1">
      <alignment vertical="center" wrapText="1"/>
    </xf>
    <xf numFmtId="40" fontId="9" fillId="4" borderId="110" xfId="0" applyNumberFormat="1" applyFont="1" applyFill="1" applyBorder="1" applyAlignment="1">
      <alignment vertical="center" wrapText="1" shrinkToFit="1"/>
    </xf>
    <xf numFmtId="40" fontId="9" fillId="4" borderId="102" xfId="0" applyNumberFormat="1" applyFont="1" applyFill="1" applyBorder="1" applyAlignment="1">
      <alignment vertical="center" wrapText="1" shrinkToFit="1"/>
    </xf>
    <xf numFmtId="0" fontId="3" fillId="12" borderId="64" xfId="0" applyFont="1" applyFill="1" applyBorder="1" applyAlignment="1">
      <alignment vertical="center" wrapText="1" shrinkToFit="1"/>
    </xf>
    <xf numFmtId="0" fontId="3" fillId="12" borderId="65" xfId="0" applyFont="1" applyFill="1" applyBorder="1" applyAlignment="1">
      <alignment vertical="center" wrapText="1" shrinkToFit="1"/>
    </xf>
    <xf numFmtId="0" fontId="3" fillId="12" borderId="22" xfId="0" applyFont="1" applyFill="1" applyBorder="1" applyAlignment="1">
      <alignment vertical="center" wrapText="1" shrinkToFit="1"/>
    </xf>
    <xf numFmtId="0" fontId="3" fillId="0" borderId="40" xfId="0" applyFont="1" applyBorder="1" applyAlignment="1">
      <alignment vertical="center" wrapText="1"/>
    </xf>
    <xf numFmtId="0" fontId="3" fillId="0" borderId="116" xfId="0" applyFont="1" applyBorder="1" applyAlignment="1">
      <alignment vertical="center" wrapText="1"/>
    </xf>
    <xf numFmtId="0" fontId="3" fillId="0" borderId="54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3" fillId="0" borderId="100" xfId="0" applyFont="1" applyBorder="1" applyAlignment="1">
      <alignment vertical="center" wrapText="1"/>
    </xf>
    <xf numFmtId="0" fontId="3" fillId="0" borderId="56" xfId="0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3" fillId="0" borderId="95" xfId="0" applyFont="1" applyBorder="1" applyAlignment="1">
      <alignment vertical="center" wrapText="1"/>
    </xf>
    <xf numFmtId="0" fontId="3" fillId="0" borderId="58" xfId="0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9" fillId="0" borderId="34" xfId="0" applyFont="1" applyBorder="1" applyAlignment="1">
      <alignment vertical="center" wrapText="1"/>
    </xf>
    <xf numFmtId="40" fontId="10" fillId="4" borderId="42" xfId="0" applyNumberFormat="1" applyFont="1" applyFill="1" applyBorder="1" applyAlignment="1">
      <alignment vertical="center" wrapText="1"/>
    </xf>
    <xf numFmtId="40" fontId="10" fillId="4" borderId="41" xfId="0" applyNumberFormat="1" applyFont="1" applyFill="1" applyBorder="1" applyAlignment="1">
      <alignment vertical="center" wrapText="1"/>
    </xf>
    <xf numFmtId="40" fontId="10" fillId="4" borderId="43" xfId="0" applyNumberFormat="1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0" fillId="14" borderId="23" xfId="0" applyFont="1" applyFill="1" applyBorder="1" applyAlignment="1">
      <alignment vertical="center" wrapText="1"/>
    </xf>
    <xf numFmtId="0" fontId="10" fillId="14" borderId="24" xfId="0" applyFont="1" applyFill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48" xfId="0" applyFont="1" applyBorder="1" applyAlignment="1">
      <alignment vertical="center" wrapText="1"/>
    </xf>
    <xf numFmtId="0" fontId="10" fillId="0" borderId="107" xfId="0" applyFont="1" applyBorder="1" applyAlignment="1">
      <alignment vertical="center" wrapText="1"/>
    </xf>
    <xf numFmtId="40" fontId="10" fillId="4" borderId="24" xfId="0" applyNumberFormat="1" applyFont="1" applyFill="1" applyBorder="1" applyAlignment="1">
      <alignment vertical="center" wrapText="1"/>
    </xf>
    <xf numFmtId="178" fontId="7" fillId="2" borderId="7" xfId="0" applyNumberFormat="1" applyFont="1" applyFill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180" fontId="3" fillId="2" borderId="6" xfId="0" applyNumberFormat="1" applyFont="1" applyFill="1" applyBorder="1" applyAlignment="1">
      <alignment vertical="center" wrapText="1"/>
    </xf>
  </cellXfs>
  <cellStyles count="1">
    <cellStyle name="標準" xfId="0" builtinId="0"/>
  </cellStyles>
  <dxfs count="4">
    <dxf>
      <font>
        <color rgb="FF548DD4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548DD4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356907</xdr:colOff>
      <xdr:row>159</xdr:row>
      <xdr:rowOff>19051</xdr:rowOff>
    </xdr:from>
    <xdr:ext cx="7458076" cy="41814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500657" y="31670626"/>
          <a:ext cx="7458076" cy="4181475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【入力方法】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　入力箇所は入力①・入力②・入力③・入力④のみとなります。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　入力①・・・勤務記号（左参照）を入力してください。プルダウンでも選択できます。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　入力②・・・出勤予定</a:t>
          </a:r>
          <a:r>
            <a:rPr lang="en-US" sz="1400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時刻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を入力してください。</a:t>
          </a:r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　入力③・・・退勤予定</a:t>
          </a:r>
          <a:r>
            <a:rPr lang="en-US" sz="1400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時刻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を入力してください。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　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　入力</a:t>
          </a:r>
          <a:r>
            <a:rPr lang="ja-JP" alt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④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・・・当直</a:t>
          </a:r>
          <a:r>
            <a:rPr lang="ja-JP" alt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・日直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をする場合は「当」を入力してください。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BV205"/>
  <sheetViews>
    <sheetView tabSelected="1" view="pageBreakPreview" topLeftCell="A4" zoomScale="70" zoomScaleNormal="100" zoomScaleSheetLayoutView="70" workbookViewId="0">
      <pane ySplit="3" topLeftCell="A7" activePane="bottomLeft" state="frozen"/>
      <selection activeCell="A4" sqref="A4"/>
      <selection pane="bottomLeft" activeCell="AR11" sqref="AR11"/>
    </sheetView>
  </sheetViews>
  <sheetFormatPr defaultColWidth="12.54296875" defaultRowHeight="15" customHeight="1"/>
  <cols>
    <col min="1" max="1" width="4.08984375" style="31" customWidth="1"/>
    <col min="2" max="2" width="12.90625" style="31" customWidth="1"/>
    <col min="3" max="3" width="6.36328125" style="31" customWidth="1"/>
    <col min="4" max="4" width="5.26953125" style="31" customWidth="1"/>
    <col min="5" max="5" width="12.90625" style="31" customWidth="1"/>
    <col min="6" max="37" width="4.7265625" style="31" customWidth="1"/>
    <col min="38" max="38" width="4.7265625" style="307" customWidth="1"/>
    <col min="39" max="41" width="4.7265625" style="31" customWidth="1"/>
    <col min="42" max="42" width="4.6328125" style="308" hidden="1" customWidth="1"/>
    <col min="43" max="43" width="4.08984375" style="308" hidden="1" customWidth="1"/>
    <col min="44" max="44" width="14.6328125" style="31" customWidth="1"/>
    <col min="45" max="46" width="6.26953125" style="31" customWidth="1"/>
    <col min="47" max="64" width="3.26953125" style="31" hidden="1" customWidth="1"/>
    <col min="65" max="65" width="13.7265625" style="31" customWidth="1"/>
    <col min="66" max="74" width="7.90625" style="31" customWidth="1"/>
    <col min="75" max="16384" width="12.54296875" style="31"/>
  </cols>
  <sheetData>
    <row r="1" spans="1:74" ht="30.75" customHeight="1">
      <c r="A1" s="46"/>
      <c r="B1" s="47"/>
      <c r="C1" s="47"/>
      <c r="D1" s="48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9"/>
      <c r="AL1" s="50"/>
      <c r="AM1" s="51" t="s">
        <v>0</v>
      </c>
      <c r="AN1" s="52"/>
      <c r="AO1" s="53"/>
      <c r="AP1" s="54" t="s">
        <v>1</v>
      </c>
      <c r="AQ1" s="52"/>
      <c r="AR1" s="53"/>
      <c r="AS1" s="55" t="s">
        <v>2</v>
      </c>
      <c r="AT1" s="53"/>
      <c r="AU1" s="56"/>
      <c r="AV1" s="52"/>
      <c r="AW1" s="52"/>
      <c r="AX1" s="53"/>
      <c r="AY1" s="57"/>
      <c r="AZ1" s="58" t="s">
        <v>4</v>
      </c>
      <c r="BA1" s="52"/>
      <c r="BB1" s="57"/>
      <c r="BC1" s="52"/>
      <c r="BD1" s="53"/>
      <c r="BE1" s="59"/>
      <c r="BF1" s="60"/>
      <c r="BG1" s="46"/>
      <c r="BH1" s="46"/>
      <c r="BI1" s="46"/>
      <c r="BJ1" s="56"/>
      <c r="BK1" s="56"/>
      <c r="BL1" s="58" t="s">
        <v>3</v>
      </c>
      <c r="BM1" s="46"/>
      <c r="BN1" s="46"/>
      <c r="BO1" s="46"/>
      <c r="BP1" s="46"/>
      <c r="BQ1" s="46"/>
      <c r="BR1" s="46"/>
      <c r="BS1" s="46"/>
      <c r="BT1" s="46"/>
      <c r="BU1" s="46"/>
      <c r="BV1" s="46"/>
    </row>
    <row r="2" spans="1:74" ht="42" customHeight="1">
      <c r="A2" s="46"/>
      <c r="B2" s="61"/>
      <c r="C2" s="61"/>
      <c r="D2" s="48"/>
      <c r="E2" s="61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62"/>
      <c r="AL2" s="63"/>
      <c r="AM2" s="51"/>
      <c r="AN2" s="52"/>
      <c r="AO2" s="53"/>
      <c r="AP2" s="51"/>
      <c r="AQ2" s="52"/>
      <c r="AR2" s="53"/>
      <c r="AS2" s="55"/>
      <c r="AT2" s="53"/>
      <c r="AU2" s="56"/>
      <c r="AV2" s="52"/>
      <c r="AW2" s="52"/>
      <c r="AX2" s="53"/>
      <c r="AY2" s="57"/>
      <c r="AZ2" s="58"/>
      <c r="BA2" s="52"/>
      <c r="BB2" s="57"/>
      <c r="BC2" s="52"/>
      <c r="BD2" s="53"/>
      <c r="BE2" s="59"/>
      <c r="BF2" s="60"/>
      <c r="BG2" s="46"/>
      <c r="BH2" s="46"/>
      <c r="BI2" s="46"/>
      <c r="BJ2" s="56"/>
      <c r="BK2" s="56"/>
      <c r="BL2" s="58"/>
      <c r="BM2" s="46"/>
      <c r="BN2" s="46"/>
      <c r="BO2" s="46"/>
      <c r="BP2" s="46"/>
      <c r="BQ2" s="46"/>
      <c r="BR2" s="46"/>
      <c r="BS2" s="46"/>
      <c r="BT2" s="46"/>
      <c r="BU2" s="46"/>
      <c r="BV2" s="46"/>
    </row>
    <row r="3" spans="1:74" ht="11.5" customHeight="1" thickBot="1">
      <c r="A3" s="46"/>
      <c r="B3" s="48"/>
      <c r="C3" s="48"/>
      <c r="D3" s="48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9"/>
      <c r="AL3" s="50"/>
      <c r="AM3" s="64"/>
      <c r="AN3" s="49"/>
      <c r="AO3" s="49"/>
      <c r="AP3" s="65"/>
      <c r="AQ3" s="65"/>
      <c r="AR3" s="64"/>
      <c r="AS3" s="66"/>
      <c r="AT3" s="66"/>
      <c r="AU3" s="56"/>
      <c r="AV3" s="67"/>
      <c r="AW3" s="56"/>
      <c r="AX3" s="56"/>
      <c r="AY3" s="56"/>
      <c r="AZ3" s="56"/>
      <c r="BA3" s="56"/>
      <c r="BB3" s="56"/>
      <c r="BC3" s="67"/>
      <c r="BD3" s="67"/>
      <c r="BE3" s="67"/>
      <c r="BF3" s="67"/>
      <c r="BG3" s="46"/>
      <c r="BH3" s="46"/>
      <c r="BI3" s="46"/>
      <c r="BJ3" s="56"/>
      <c r="BK3" s="56"/>
      <c r="BL3" s="56"/>
      <c r="BM3" s="46"/>
      <c r="BN3" s="46"/>
      <c r="BO3" s="46"/>
      <c r="BP3" s="46"/>
      <c r="BQ3" s="46"/>
      <c r="BR3" s="46"/>
      <c r="BS3" s="46"/>
      <c r="BT3" s="46"/>
      <c r="BU3" s="46"/>
      <c r="BV3" s="46"/>
    </row>
    <row r="4" spans="1:74" ht="39.75" customHeight="1" thickBot="1">
      <c r="A4" s="68"/>
      <c r="B4" s="461">
        <v>2022</v>
      </c>
      <c r="C4" s="309"/>
      <c r="D4" s="310"/>
      <c r="E4" s="69">
        <v>1</v>
      </c>
      <c r="F4" s="70" t="s">
        <v>6</v>
      </c>
      <c r="G4" s="71"/>
      <c r="H4" s="71"/>
      <c r="I4" s="72">
        <v>22</v>
      </c>
      <c r="J4" s="73" t="s">
        <v>73</v>
      </c>
      <c r="K4" s="71"/>
      <c r="L4" s="71"/>
      <c r="M4" s="72">
        <v>9</v>
      </c>
      <c r="N4" s="462" t="s">
        <v>74</v>
      </c>
      <c r="O4" s="463"/>
      <c r="P4" s="464"/>
      <c r="Q4" s="465">
        <v>142</v>
      </c>
      <c r="R4" s="311"/>
      <c r="S4" s="462" t="s">
        <v>11</v>
      </c>
      <c r="T4" s="311"/>
      <c r="U4" s="453" t="s">
        <v>46</v>
      </c>
      <c r="V4" s="309"/>
      <c r="W4" s="309"/>
      <c r="X4" s="309"/>
      <c r="Y4" s="309"/>
      <c r="Z4" s="309"/>
      <c r="AA4" s="310"/>
      <c r="AB4" s="462" t="s">
        <v>12</v>
      </c>
      <c r="AC4" s="311"/>
      <c r="AD4" s="453" t="s">
        <v>129</v>
      </c>
      <c r="AE4" s="309"/>
      <c r="AF4" s="309"/>
      <c r="AG4" s="309"/>
      <c r="AH4" s="309"/>
      <c r="AI4" s="309"/>
      <c r="AJ4" s="311"/>
      <c r="AK4" s="312"/>
      <c r="AL4" s="312"/>
      <c r="AM4" s="312"/>
      <c r="AN4" s="312"/>
      <c r="AO4" s="313"/>
      <c r="AP4" s="454" t="s">
        <v>6</v>
      </c>
      <c r="AQ4" s="455" t="s">
        <v>73</v>
      </c>
      <c r="AR4" s="456" t="s">
        <v>85</v>
      </c>
      <c r="AS4" s="313"/>
      <c r="AT4" s="457" t="s">
        <v>80</v>
      </c>
      <c r="AU4" s="436" t="s">
        <v>13</v>
      </c>
      <c r="AV4" s="437"/>
      <c r="AW4" s="437"/>
      <c r="AX4" s="437"/>
      <c r="AY4" s="437"/>
      <c r="AZ4" s="437"/>
      <c r="BA4" s="437"/>
      <c r="BB4" s="437"/>
      <c r="BC4" s="437"/>
      <c r="BD4" s="437"/>
      <c r="BE4" s="437"/>
      <c r="BF4" s="437"/>
      <c r="BG4" s="437"/>
      <c r="BH4" s="437"/>
      <c r="BI4" s="437"/>
      <c r="BJ4" s="437"/>
      <c r="BK4" s="437"/>
      <c r="BL4" s="438"/>
      <c r="BM4" s="439" t="s">
        <v>82</v>
      </c>
      <c r="BN4" s="442" t="s">
        <v>81</v>
      </c>
      <c r="BO4" s="445" t="s">
        <v>83</v>
      </c>
      <c r="BP4" s="46"/>
      <c r="BQ4" s="46"/>
      <c r="BR4" s="46"/>
      <c r="BS4" s="46"/>
      <c r="BT4" s="46"/>
      <c r="BU4" s="46"/>
      <c r="BV4" s="46"/>
    </row>
    <row r="5" spans="1:74" ht="15.75" customHeight="1">
      <c r="A5" s="448"/>
      <c r="B5" s="314"/>
      <c r="C5" s="449"/>
      <c r="D5" s="314"/>
      <c r="E5" s="74"/>
      <c r="F5" s="75">
        <f>DATE(B4,E4,1)</f>
        <v>44562</v>
      </c>
      <c r="G5" s="76">
        <f t="shared" ref="G5:AG5" si="0">F5+1</f>
        <v>44563</v>
      </c>
      <c r="H5" s="75">
        <f t="shared" si="0"/>
        <v>44564</v>
      </c>
      <c r="I5" s="75">
        <f t="shared" si="0"/>
        <v>44565</v>
      </c>
      <c r="J5" s="77">
        <f>I5+1</f>
        <v>44566</v>
      </c>
      <c r="K5" s="77">
        <f t="shared" si="0"/>
        <v>44567</v>
      </c>
      <c r="L5" s="77">
        <f t="shared" si="0"/>
        <v>44568</v>
      </c>
      <c r="M5" s="77">
        <f t="shared" si="0"/>
        <v>44569</v>
      </c>
      <c r="N5" s="77">
        <f t="shared" si="0"/>
        <v>44570</v>
      </c>
      <c r="O5" s="75">
        <f t="shared" si="0"/>
        <v>44571</v>
      </c>
      <c r="P5" s="77">
        <f t="shared" si="0"/>
        <v>44572</v>
      </c>
      <c r="Q5" s="77">
        <f t="shared" si="0"/>
        <v>44573</v>
      </c>
      <c r="R5" s="77">
        <f t="shared" si="0"/>
        <v>44574</v>
      </c>
      <c r="S5" s="77">
        <f t="shared" si="0"/>
        <v>44575</v>
      </c>
      <c r="T5" s="77">
        <f t="shared" si="0"/>
        <v>44576</v>
      </c>
      <c r="U5" s="77">
        <f t="shared" si="0"/>
        <v>44577</v>
      </c>
      <c r="V5" s="77">
        <f t="shared" si="0"/>
        <v>44578</v>
      </c>
      <c r="W5" s="77">
        <f t="shared" si="0"/>
        <v>44579</v>
      </c>
      <c r="X5" s="77">
        <f t="shared" si="0"/>
        <v>44580</v>
      </c>
      <c r="Y5" s="77">
        <f t="shared" si="0"/>
        <v>44581</v>
      </c>
      <c r="Z5" s="77">
        <f t="shared" si="0"/>
        <v>44582</v>
      </c>
      <c r="AA5" s="77">
        <f t="shared" si="0"/>
        <v>44583</v>
      </c>
      <c r="AB5" s="77">
        <f t="shared" si="0"/>
        <v>44584</v>
      </c>
      <c r="AC5" s="77">
        <f t="shared" si="0"/>
        <v>44585</v>
      </c>
      <c r="AD5" s="77">
        <f t="shared" si="0"/>
        <v>44586</v>
      </c>
      <c r="AE5" s="77">
        <f t="shared" si="0"/>
        <v>44587</v>
      </c>
      <c r="AF5" s="77">
        <f t="shared" si="0"/>
        <v>44588</v>
      </c>
      <c r="AG5" s="77">
        <f t="shared" si="0"/>
        <v>44589</v>
      </c>
      <c r="AH5" s="78">
        <f ca="1">IF(AND(E4=2,MOD(YEAR(TODAY()),4)&lt;&gt;0),"--",AG5+1)</f>
        <v>44590</v>
      </c>
      <c r="AI5" s="79">
        <f ca="1">IF(E4=2,"--",AH5+1)</f>
        <v>44591</v>
      </c>
      <c r="AJ5" s="80">
        <f ca="1">IF(OR(E4=2,E4=4,E4=6,E4=9,E4=11),"--",AI5+1)</f>
        <v>44592</v>
      </c>
      <c r="AK5" s="450" t="s">
        <v>56</v>
      </c>
      <c r="AL5" s="450" t="s">
        <v>123</v>
      </c>
      <c r="AM5" s="451" t="s">
        <v>55</v>
      </c>
      <c r="AN5" s="452" t="s">
        <v>57</v>
      </c>
      <c r="AO5" s="460" t="s">
        <v>17</v>
      </c>
      <c r="AP5" s="315"/>
      <c r="AQ5" s="316"/>
      <c r="AR5" s="317"/>
      <c r="AS5" s="318"/>
      <c r="AT5" s="458"/>
      <c r="AU5" s="81" t="s">
        <v>18</v>
      </c>
      <c r="AV5" s="82" t="s">
        <v>17</v>
      </c>
      <c r="AW5" s="82" t="s">
        <v>58</v>
      </c>
      <c r="AX5" s="82" t="s">
        <v>99</v>
      </c>
      <c r="AY5" s="82" t="s">
        <v>15</v>
      </c>
      <c r="AZ5" s="82" t="s">
        <v>105</v>
      </c>
      <c r="BA5" s="82" t="s">
        <v>87</v>
      </c>
      <c r="BB5" s="82" t="s">
        <v>109</v>
      </c>
      <c r="BC5" s="82" t="s">
        <v>20</v>
      </c>
      <c r="BD5" s="82" t="s">
        <v>90</v>
      </c>
      <c r="BE5" s="82" t="s">
        <v>91</v>
      </c>
      <c r="BF5" s="83" t="s">
        <v>16</v>
      </c>
      <c r="BG5" s="83" t="s">
        <v>21</v>
      </c>
      <c r="BH5" s="83" t="s">
        <v>123</v>
      </c>
      <c r="BI5" s="83" t="s">
        <v>125</v>
      </c>
      <c r="BJ5" s="82" t="s">
        <v>103</v>
      </c>
      <c r="BK5" s="82" t="s">
        <v>19</v>
      </c>
      <c r="BL5" s="82" t="s">
        <v>104</v>
      </c>
      <c r="BM5" s="440"/>
      <c r="BN5" s="443"/>
      <c r="BO5" s="446"/>
      <c r="BP5" s="84"/>
      <c r="BQ5" s="84"/>
      <c r="BR5" s="84"/>
      <c r="BS5" s="84"/>
      <c r="BT5" s="84"/>
      <c r="BU5" s="84"/>
      <c r="BV5" s="84"/>
    </row>
    <row r="6" spans="1:74" ht="15.75" customHeight="1" thickBot="1">
      <c r="A6" s="319"/>
      <c r="B6" s="320"/>
      <c r="C6" s="321"/>
      <c r="D6" s="320"/>
      <c r="E6" s="85"/>
      <c r="F6" s="86">
        <f t="shared" ref="F6:AJ6" si="1">F5</f>
        <v>44562</v>
      </c>
      <c r="G6" s="87">
        <f>G5</f>
        <v>44563</v>
      </c>
      <c r="H6" s="86">
        <f t="shared" si="1"/>
        <v>44564</v>
      </c>
      <c r="I6" s="86">
        <f t="shared" si="1"/>
        <v>44565</v>
      </c>
      <c r="J6" s="87">
        <f t="shared" si="1"/>
        <v>44566</v>
      </c>
      <c r="K6" s="87">
        <f>K5</f>
        <v>44567</v>
      </c>
      <c r="L6" s="87">
        <f t="shared" si="1"/>
        <v>44568</v>
      </c>
      <c r="M6" s="87">
        <f t="shared" si="1"/>
        <v>44569</v>
      </c>
      <c r="N6" s="87">
        <f t="shared" si="1"/>
        <v>44570</v>
      </c>
      <c r="O6" s="86">
        <f t="shared" si="1"/>
        <v>44571</v>
      </c>
      <c r="P6" s="87">
        <f t="shared" si="1"/>
        <v>44572</v>
      </c>
      <c r="Q6" s="87">
        <f t="shared" si="1"/>
        <v>44573</v>
      </c>
      <c r="R6" s="87">
        <f t="shared" si="1"/>
        <v>44574</v>
      </c>
      <c r="S6" s="87">
        <f t="shared" si="1"/>
        <v>44575</v>
      </c>
      <c r="T6" s="87">
        <f t="shared" si="1"/>
        <v>44576</v>
      </c>
      <c r="U6" s="87">
        <f t="shared" si="1"/>
        <v>44577</v>
      </c>
      <c r="V6" s="87">
        <f t="shared" si="1"/>
        <v>44578</v>
      </c>
      <c r="W6" s="87">
        <f t="shared" si="1"/>
        <v>44579</v>
      </c>
      <c r="X6" s="87">
        <f t="shared" si="1"/>
        <v>44580</v>
      </c>
      <c r="Y6" s="87">
        <f t="shared" si="1"/>
        <v>44581</v>
      </c>
      <c r="Z6" s="87">
        <f t="shared" si="1"/>
        <v>44582</v>
      </c>
      <c r="AA6" s="87">
        <f t="shared" si="1"/>
        <v>44583</v>
      </c>
      <c r="AB6" s="87">
        <f t="shared" si="1"/>
        <v>44584</v>
      </c>
      <c r="AC6" s="87">
        <f t="shared" si="1"/>
        <v>44585</v>
      </c>
      <c r="AD6" s="87">
        <f t="shared" si="1"/>
        <v>44586</v>
      </c>
      <c r="AE6" s="87">
        <f t="shared" si="1"/>
        <v>44587</v>
      </c>
      <c r="AF6" s="87">
        <f t="shared" si="1"/>
        <v>44588</v>
      </c>
      <c r="AG6" s="87">
        <f t="shared" si="1"/>
        <v>44589</v>
      </c>
      <c r="AH6" s="88">
        <f t="shared" ca="1" si="1"/>
        <v>44590</v>
      </c>
      <c r="AI6" s="87">
        <f t="shared" ca="1" si="1"/>
        <v>44591</v>
      </c>
      <c r="AJ6" s="89">
        <f t="shared" ca="1" si="1"/>
        <v>44592</v>
      </c>
      <c r="AK6" s="322"/>
      <c r="AL6" s="322"/>
      <c r="AM6" s="323"/>
      <c r="AN6" s="324"/>
      <c r="AO6" s="325"/>
      <c r="AP6" s="326"/>
      <c r="AQ6" s="327"/>
      <c r="AR6" s="317"/>
      <c r="AS6" s="318"/>
      <c r="AT6" s="459"/>
      <c r="AU6" s="81" t="s">
        <v>22</v>
      </c>
      <c r="AV6" s="82" t="s">
        <v>23</v>
      </c>
      <c r="AW6" s="82" t="s">
        <v>107</v>
      </c>
      <c r="AX6" s="82" t="s">
        <v>98</v>
      </c>
      <c r="AY6" s="82" t="s">
        <v>108</v>
      </c>
      <c r="AZ6" s="82" t="s">
        <v>106</v>
      </c>
      <c r="BA6" s="82" t="s">
        <v>86</v>
      </c>
      <c r="BB6" s="82" t="s">
        <v>96</v>
      </c>
      <c r="BC6" s="82" t="s">
        <v>26</v>
      </c>
      <c r="BD6" s="82" t="s">
        <v>88</v>
      </c>
      <c r="BE6" s="82" t="s">
        <v>89</v>
      </c>
      <c r="BF6" s="83" t="s">
        <v>27</v>
      </c>
      <c r="BG6" s="83" t="s">
        <v>28</v>
      </c>
      <c r="BH6" s="83" t="s">
        <v>124</v>
      </c>
      <c r="BI6" s="83" t="s">
        <v>126</v>
      </c>
      <c r="BJ6" s="82"/>
      <c r="BK6" s="82"/>
      <c r="BL6" s="82"/>
      <c r="BM6" s="441"/>
      <c r="BN6" s="444"/>
      <c r="BO6" s="447"/>
      <c r="BP6" s="84"/>
      <c r="BQ6" s="84"/>
      <c r="BR6" s="84"/>
      <c r="BS6" s="84"/>
      <c r="BT6" s="84"/>
      <c r="BU6" s="84"/>
      <c r="BV6" s="84"/>
    </row>
    <row r="7" spans="1:74" ht="15.75" customHeight="1">
      <c r="A7" s="433">
        <v>1</v>
      </c>
      <c r="B7" s="90" t="s">
        <v>29</v>
      </c>
      <c r="C7" s="427" t="s">
        <v>30</v>
      </c>
      <c r="D7" s="91" t="s">
        <v>31</v>
      </c>
      <c r="E7" s="92" t="s">
        <v>32</v>
      </c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4"/>
      <c r="AK7" s="434">
        <f>BC7*7</f>
        <v>0</v>
      </c>
      <c r="AL7" s="428">
        <f>BH7*7+(BI7*3.5)</f>
        <v>0</v>
      </c>
      <c r="AM7" s="428">
        <f>BF7*7</f>
        <v>0</v>
      </c>
      <c r="AN7" s="428">
        <f>BG7*7</f>
        <v>0</v>
      </c>
      <c r="AO7" s="421">
        <f>AV7*7</f>
        <v>0</v>
      </c>
      <c r="AP7" s="401">
        <f>AU7+(AY7/2)</f>
        <v>0</v>
      </c>
      <c r="AQ7" s="422">
        <f>AX7+(BA7/2)</f>
        <v>0</v>
      </c>
      <c r="AR7" s="423" t="s">
        <v>33</v>
      </c>
      <c r="AS7" s="424">
        <f>SUM(F12:AJ12)</f>
        <v>22</v>
      </c>
      <c r="AT7" s="425">
        <f>$Q$4</f>
        <v>142</v>
      </c>
      <c r="AU7" s="95">
        <f>COUNTIF($F7:$AJ7,"出")</f>
        <v>0</v>
      </c>
      <c r="AV7" s="96">
        <f>COUNTIF($F7:$AJ7,"明")</f>
        <v>0</v>
      </c>
      <c r="AW7" s="96">
        <f>COUNTIF($F7:$AJ7,"○")</f>
        <v>0</v>
      </c>
      <c r="AX7" s="96">
        <f>COUNTIF($F7:$AJ7,"半組")</f>
        <v>0</v>
      </c>
      <c r="AY7" s="96">
        <f>COUNTIF($F7:$AJ7,"●")</f>
        <v>0</v>
      </c>
      <c r="AZ7" s="96">
        <f>COUNTIF($F7:$AJ7,"◐")</f>
        <v>0</v>
      </c>
      <c r="BA7" s="96">
        <f>COUNTIF($F7:$AJ7,"夜")</f>
        <v>0</v>
      </c>
      <c r="BB7" s="96">
        <f>COUNTIF($F7:$AJ7,"－")</f>
        <v>0</v>
      </c>
      <c r="BC7" s="96">
        <f>COUNTIF($F7:$AJ7,"夏")</f>
        <v>0</v>
      </c>
      <c r="BD7" s="96">
        <f>COUNTIF($F7:$AJ7,"看")</f>
        <v>0</v>
      </c>
      <c r="BE7" s="96">
        <f>COUNTIF($F7:$AJ7,"介")</f>
        <v>0</v>
      </c>
      <c r="BF7" s="97">
        <f>COUNTIF($F7:$AJ7,"張")</f>
        <v>0</v>
      </c>
      <c r="BG7" s="97">
        <f>COUNTIF($F7:$AJ7,"★")</f>
        <v>0</v>
      </c>
      <c r="BH7" s="97">
        <f>COUNTIF($F7:$AJ7,"研")</f>
        <v>0</v>
      </c>
      <c r="BI7" s="97">
        <f>COUNTIF($F7:$AJ7,"半研")</f>
        <v>0</v>
      </c>
      <c r="BJ7" s="96"/>
      <c r="BK7" s="96"/>
      <c r="BL7" s="96"/>
      <c r="BM7" s="98"/>
      <c r="BN7" s="99"/>
      <c r="BO7" s="100"/>
      <c r="BP7" s="84"/>
      <c r="BQ7" s="84"/>
      <c r="BR7" s="84"/>
      <c r="BS7" s="84"/>
      <c r="BT7" s="84"/>
      <c r="BU7" s="84"/>
      <c r="BV7" s="84"/>
    </row>
    <row r="8" spans="1:74" ht="15.75" customHeight="1">
      <c r="A8" s="45"/>
      <c r="B8" s="413"/>
      <c r="C8" s="328"/>
      <c r="D8" s="101" t="s">
        <v>34</v>
      </c>
      <c r="E8" s="102" t="s">
        <v>35</v>
      </c>
      <c r="F8" s="103">
        <v>0.29166666666666669</v>
      </c>
      <c r="G8" s="103">
        <v>0.29166666666666669</v>
      </c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399"/>
      <c r="AL8" s="329"/>
      <c r="AM8" s="329"/>
      <c r="AN8" s="329"/>
      <c r="AO8" s="330"/>
      <c r="AP8" s="331"/>
      <c r="AQ8" s="316"/>
      <c r="AR8" s="45"/>
      <c r="AS8" s="330"/>
      <c r="AT8" s="332"/>
      <c r="AU8" s="104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6"/>
      <c r="BG8" s="106"/>
      <c r="BH8" s="106"/>
      <c r="BI8" s="106"/>
      <c r="BJ8" s="105"/>
      <c r="BK8" s="105"/>
      <c r="BL8" s="105"/>
      <c r="BM8" s="107"/>
      <c r="BN8" s="108"/>
      <c r="BO8" s="109"/>
      <c r="BP8" s="110"/>
      <c r="BQ8" s="110"/>
      <c r="BR8" s="110"/>
      <c r="BS8" s="110"/>
      <c r="BT8" s="110"/>
      <c r="BU8" s="110"/>
      <c r="BV8" s="110"/>
    </row>
    <row r="9" spans="1:74" ht="15.75" customHeight="1">
      <c r="A9" s="45"/>
      <c r="B9" s="333"/>
      <c r="C9" s="328"/>
      <c r="D9" s="101" t="s">
        <v>36</v>
      </c>
      <c r="E9" s="111" t="s">
        <v>37</v>
      </c>
      <c r="F9" s="103">
        <v>0.75</v>
      </c>
      <c r="G9" s="103">
        <v>0.79166666666666696</v>
      </c>
      <c r="H9" s="103">
        <v>4.1666666666666664E-2</v>
      </c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399"/>
      <c r="AL9" s="329"/>
      <c r="AM9" s="329"/>
      <c r="AN9" s="329"/>
      <c r="AO9" s="330"/>
      <c r="AP9" s="331"/>
      <c r="AQ9" s="316"/>
      <c r="AR9" s="334"/>
      <c r="AS9" s="335"/>
      <c r="AT9" s="332"/>
      <c r="AU9" s="81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3"/>
      <c r="BG9" s="83"/>
      <c r="BH9" s="83"/>
      <c r="BI9" s="83"/>
      <c r="BJ9" s="82"/>
      <c r="BK9" s="82"/>
      <c r="BL9" s="82"/>
      <c r="BM9" s="107"/>
      <c r="BN9" s="112"/>
      <c r="BO9" s="113"/>
      <c r="BP9" s="84"/>
      <c r="BQ9" s="84"/>
      <c r="BR9" s="84"/>
      <c r="BS9" s="84"/>
      <c r="BT9" s="84"/>
      <c r="BU9" s="84"/>
      <c r="BV9" s="84"/>
    </row>
    <row r="10" spans="1:74" ht="15.75" customHeight="1">
      <c r="A10" s="45"/>
      <c r="B10" s="114" t="s">
        <v>38</v>
      </c>
      <c r="C10" s="328"/>
      <c r="D10" s="419" t="s">
        <v>39</v>
      </c>
      <c r="E10" s="115" t="s">
        <v>40</v>
      </c>
      <c r="F10" s="116">
        <f t="shared" ref="F10:AJ10" si="2">HOUR(IF(F8&gt;F9,F9+1-F8,F9-F8))+MINUTE(IF(F8&gt;F9,F9+1-F8,F9-F8))/60</f>
        <v>11</v>
      </c>
      <c r="G10" s="116">
        <f t="shared" si="2"/>
        <v>12</v>
      </c>
      <c r="H10" s="116">
        <f t="shared" si="2"/>
        <v>1</v>
      </c>
      <c r="I10" s="116">
        <f t="shared" si="2"/>
        <v>0</v>
      </c>
      <c r="J10" s="116">
        <f t="shared" si="2"/>
        <v>0</v>
      </c>
      <c r="K10" s="116">
        <f t="shared" si="2"/>
        <v>0</v>
      </c>
      <c r="L10" s="116">
        <f t="shared" si="2"/>
        <v>0</v>
      </c>
      <c r="M10" s="116">
        <f t="shared" si="2"/>
        <v>0</v>
      </c>
      <c r="N10" s="116">
        <f t="shared" si="2"/>
        <v>0</v>
      </c>
      <c r="O10" s="116">
        <f t="shared" si="2"/>
        <v>0</v>
      </c>
      <c r="P10" s="116">
        <f t="shared" si="2"/>
        <v>0</v>
      </c>
      <c r="Q10" s="116">
        <f t="shared" si="2"/>
        <v>0</v>
      </c>
      <c r="R10" s="116">
        <f t="shared" si="2"/>
        <v>0</v>
      </c>
      <c r="S10" s="116">
        <f t="shared" si="2"/>
        <v>0</v>
      </c>
      <c r="T10" s="116">
        <f t="shared" si="2"/>
        <v>0</v>
      </c>
      <c r="U10" s="116">
        <f t="shared" si="2"/>
        <v>0</v>
      </c>
      <c r="V10" s="116">
        <f t="shared" si="2"/>
        <v>0</v>
      </c>
      <c r="W10" s="116">
        <f t="shared" si="2"/>
        <v>0</v>
      </c>
      <c r="X10" s="116">
        <f t="shared" si="2"/>
        <v>0</v>
      </c>
      <c r="Y10" s="116">
        <f t="shared" si="2"/>
        <v>0</v>
      </c>
      <c r="Z10" s="116">
        <f t="shared" si="2"/>
        <v>0</v>
      </c>
      <c r="AA10" s="116">
        <f t="shared" si="2"/>
        <v>0</v>
      </c>
      <c r="AB10" s="116">
        <f t="shared" si="2"/>
        <v>0</v>
      </c>
      <c r="AC10" s="116">
        <f t="shared" si="2"/>
        <v>0</v>
      </c>
      <c r="AD10" s="116">
        <f t="shared" si="2"/>
        <v>0</v>
      </c>
      <c r="AE10" s="116">
        <f t="shared" si="2"/>
        <v>0</v>
      </c>
      <c r="AF10" s="116">
        <f t="shared" si="2"/>
        <v>0</v>
      </c>
      <c r="AG10" s="116">
        <f t="shared" si="2"/>
        <v>0</v>
      </c>
      <c r="AH10" s="116">
        <f t="shared" si="2"/>
        <v>0</v>
      </c>
      <c r="AI10" s="116">
        <f t="shared" si="2"/>
        <v>0</v>
      </c>
      <c r="AJ10" s="116">
        <f t="shared" si="2"/>
        <v>0</v>
      </c>
      <c r="AK10" s="399"/>
      <c r="AL10" s="329"/>
      <c r="AM10" s="329"/>
      <c r="AN10" s="329"/>
      <c r="AO10" s="330"/>
      <c r="AP10" s="331"/>
      <c r="AQ10" s="316"/>
      <c r="AR10" s="396" t="s">
        <v>71</v>
      </c>
      <c r="AS10" s="397">
        <f>AK7+AL7+AM7+AN7+AO7</f>
        <v>0</v>
      </c>
      <c r="AT10" s="332"/>
      <c r="AU10" s="117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9"/>
      <c r="BG10" s="119"/>
      <c r="BH10" s="119"/>
      <c r="BI10" s="119"/>
      <c r="BJ10" s="118"/>
      <c r="BK10" s="118"/>
      <c r="BL10" s="118"/>
      <c r="BM10" s="107"/>
      <c r="BN10" s="120"/>
      <c r="BO10" s="121"/>
      <c r="BP10" s="122"/>
      <c r="BQ10" s="122"/>
      <c r="BR10" s="122"/>
      <c r="BS10" s="122"/>
      <c r="BT10" s="122"/>
      <c r="BU10" s="122"/>
      <c r="BV10" s="122"/>
    </row>
    <row r="11" spans="1:74" ht="15.75" customHeight="1">
      <c r="A11" s="45"/>
      <c r="B11" s="413"/>
      <c r="C11" s="328"/>
      <c r="D11" s="329"/>
      <c r="E11" s="123" t="s">
        <v>41</v>
      </c>
      <c r="F11" s="124">
        <f t="shared" ref="F11:AJ11" si="3">IF(F10&gt;=6.5,1,0)</f>
        <v>1</v>
      </c>
      <c r="G11" s="124">
        <f t="shared" si="3"/>
        <v>1</v>
      </c>
      <c r="H11" s="124">
        <f t="shared" si="3"/>
        <v>0</v>
      </c>
      <c r="I11" s="124">
        <f t="shared" si="3"/>
        <v>0</v>
      </c>
      <c r="J11" s="124">
        <f t="shared" si="3"/>
        <v>0</v>
      </c>
      <c r="K11" s="124">
        <f t="shared" si="3"/>
        <v>0</v>
      </c>
      <c r="L11" s="124">
        <f t="shared" si="3"/>
        <v>0</v>
      </c>
      <c r="M11" s="124">
        <f t="shared" si="3"/>
        <v>0</v>
      </c>
      <c r="N11" s="124">
        <f t="shared" si="3"/>
        <v>0</v>
      </c>
      <c r="O11" s="124">
        <f t="shared" si="3"/>
        <v>0</v>
      </c>
      <c r="P11" s="124">
        <f t="shared" si="3"/>
        <v>0</v>
      </c>
      <c r="Q11" s="124">
        <f t="shared" si="3"/>
        <v>0</v>
      </c>
      <c r="R11" s="124">
        <f t="shared" si="3"/>
        <v>0</v>
      </c>
      <c r="S11" s="124">
        <f t="shared" si="3"/>
        <v>0</v>
      </c>
      <c r="T11" s="124">
        <f t="shared" si="3"/>
        <v>0</v>
      </c>
      <c r="U11" s="124">
        <f t="shared" si="3"/>
        <v>0</v>
      </c>
      <c r="V11" s="124">
        <f t="shared" si="3"/>
        <v>0</v>
      </c>
      <c r="W11" s="124">
        <f t="shared" si="3"/>
        <v>0</v>
      </c>
      <c r="X11" s="124">
        <f t="shared" si="3"/>
        <v>0</v>
      </c>
      <c r="Y11" s="124">
        <f t="shared" si="3"/>
        <v>0</v>
      </c>
      <c r="Z11" s="124">
        <f t="shared" si="3"/>
        <v>0</v>
      </c>
      <c r="AA11" s="124">
        <f t="shared" si="3"/>
        <v>0</v>
      </c>
      <c r="AB11" s="124">
        <f t="shared" si="3"/>
        <v>0</v>
      </c>
      <c r="AC11" s="124">
        <f t="shared" si="3"/>
        <v>0</v>
      </c>
      <c r="AD11" s="124">
        <f t="shared" si="3"/>
        <v>0</v>
      </c>
      <c r="AE11" s="124">
        <f t="shared" si="3"/>
        <v>0</v>
      </c>
      <c r="AF11" s="124">
        <f t="shared" si="3"/>
        <v>0</v>
      </c>
      <c r="AG11" s="124">
        <f t="shared" si="3"/>
        <v>0</v>
      </c>
      <c r="AH11" s="124">
        <f t="shared" si="3"/>
        <v>0</v>
      </c>
      <c r="AI11" s="124">
        <f t="shared" si="3"/>
        <v>0</v>
      </c>
      <c r="AJ11" s="124">
        <f t="shared" si="3"/>
        <v>0</v>
      </c>
      <c r="AK11" s="399"/>
      <c r="AL11" s="329"/>
      <c r="AM11" s="329"/>
      <c r="AN11" s="329"/>
      <c r="AO11" s="330"/>
      <c r="AP11" s="331"/>
      <c r="AQ11" s="316"/>
      <c r="AR11" s="44"/>
      <c r="AS11" s="336"/>
      <c r="AT11" s="332"/>
      <c r="AU11" s="117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9"/>
      <c r="BG11" s="119"/>
      <c r="BH11" s="119"/>
      <c r="BI11" s="119"/>
      <c r="BJ11" s="118"/>
      <c r="BK11" s="118"/>
      <c r="BL11" s="118"/>
      <c r="BM11" s="107"/>
      <c r="BN11" s="120"/>
      <c r="BO11" s="121"/>
      <c r="BP11" s="122"/>
      <c r="BQ11" s="122"/>
      <c r="BR11" s="122"/>
      <c r="BS11" s="122"/>
      <c r="BT11" s="122"/>
      <c r="BU11" s="122"/>
      <c r="BV11" s="122"/>
    </row>
    <row r="12" spans="1:74" ht="15.75" customHeight="1">
      <c r="A12" s="45"/>
      <c r="B12" s="329"/>
      <c r="C12" s="328"/>
      <c r="D12" s="333"/>
      <c r="E12" s="125" t="s">
        <v>42</v>
      </c>
      <c r="F12" s="126">
        <f t="shared" ref="F12:AJ12" si="4">F10-F11</f>
        <v>10</v>
      </c>
      <c r="G12" s="126">
        <f t="shared" si="4"/>
        <v>11</v>
      </c>
      <c r="H12" s="126">
        <f t="shared" si="4"/>
        <v>1</v>
      </c>
      <c r="I12" s="126">
        <f t="shared" si="4"/>
        <v>0</v>
      </c>
      <c r="J12" s="126">
        <f t="shared" si="4"/>
        <v>0</v>
      </c>
      <c r="K12" s="126">
        <f t="shared" si="4"/>
        <v>0</v>
      </c>
      <c r="L12" s="126">
        <f t="shared" si="4"/>
        <v>0</v>
      </c>
      <c r="M12" s="126">
        <f t="shared" si="4"/>
        <v>0</v>
      </c>
      <c r="N12" s="126">
        <f t="shared" si="4"/>
        <v>0</v>
      </c>
      <c r="O12" s="126">
        <f t="shared" si="4"/>
        <v>0</v>
      </c>
      <c r="P12" s="126">
        <f t="shared" si="4"/>
        <v>0</v>
      </c>
      <c r="Q12" s="126">
        <f t="shared" si="4"/>
        <v>0</v>
      </c>
      <c r="R12" s="126">
        <f t="shared" si="4"/>
        <v>0</v>
      </c>
      <c r="S12" s="126">
        <f t="shared" si="4"/>
        <v>0</v>
      </c>
      <c r="T12" s="126">
        <f t="shared" si="4"/>
        <v>0</v>
      </c>
      <c r="U12" s="126">
        <f t="shared" si="4"/>
        <v>0</v>
      </c>
      <c r="V12" s="126">
        <f t="shared" si="4"/>
        <v>0</v>
      </c>
      <c r="W12" s="126">
        <f t="shared" si="4"/>
        <v>0</v>
      </c>
      <c r="X12" s="126">
        <f t="shared" si="4"/>
        <v>0</v>
      </c>
      <c r="Y12" s="126">
        <f t="shared" si="4"/>
        <v>0</v>
      </c>
      <c r="Z12" s="126">
        <f t="shared" si="4"/>
        <v>0</v>
      </c>
      <c r="AA12" s="126">
        <f t="shared" si="4"/>
        <v>0</v>
      </c>
      <c r="AB12" s="126">
        <f t="shared" si="4"/>
        <v>0</v>
      </c>
      <c r="AC12" s="126">
        <f t="shared" si="4"/>
        <v>0</v>
      </c>
      <c r="AD12" s="126">
        <f t="shared" si="4"/>
        <v>0</v>
      </c>
      <c r="AE12" s="126">
        <f t="shared" si="4"/>
        <v>0</v>
      </c>
      <c r="AF12" s="126">
        <f t="shared" si="4"/>
        <v>0</v>
      </c>
      <c r="AG12" s="126">
        <f t="shared" si="4"/>
        <v>0</v>
      </c>
      <c r="AH12" s="126">
        <f t="shared" si="4"/>
        <v>0</v>
      </c>
      <c r="AI12" s="126">
        <f t="shared" si="4"/>
        <v>0</v>
      </c>
      <c r="AJ12" s="126">
        <f t="shared" si="4"/>
        <v>0</v>
      </c>
      <c r="AK12" s="435"/>
      <c r="AL12" s="333"/>
      <c r="AM12" s="333"/>
      <c r="AN12" s="333"/>
      <c r="AO12" s="336"/>
      <c r="AP12" s="337"/>
      <c r="AQ12" s="338"/>
      <c r="AR12" s="408" t="s">
        <v>14</v>
      </c>
      <c r="AS12" s="409">
        <f>SUM(AS7:AS11)</f>
        <v>22</v>
      </c>
      <c r="AT12" s="332"/>
      <c r="AU12" s="117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9"/>
      <c r="BG12" s="119"/>
      <c r="BH12" s="119"/>
      <c r="BI12" s="119"/>
      <c r="BJ12" s="118"/>
      <c r="BK12" s="118"/>
      <c r="BL12" s="118"/>
      <c r="BM12" s="107"/>
      <c r="BN12" s="120"/>
      <c r="BO12" s="121"/>
      <c r="BP12" s="122"/>
      <c r="BQ12" s="122"/>
      <c r="BR12" s="122"/>
      <c r="BS12" s="122"/>
      <c r="BT12" s="122"/>
      <c r="BU12" s="122"/>
      <c r="BV12" s="122"/>
    </row>
    <row r="13" spans="1:74" ht="15.75" customHeight="1" thickBot="1">
      <c r="A13" s="45"/>
      <c r="B13" s="339"/>
      <c r="C13" s="340"/>
      <c r="D13" s="127" t="s">
        <v>67</v>
      </c>
      <c r="E13" s="128" t="s">
        <v>75</v>
      </c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30"/>
      <c r="AC13" s="130"/>
      <c r="AD13" s="129"/>
      <c r="AE13" s="129"/>
      <c r="AF13" s="130"/>
      <c r="AG13" s="129"/>
      <c r="AH13" s="130"/>
      <c r="AI13" s="129"/>
      <c r="AJ13" s="129"/>
      <c r="AK13" s="131"/>
      <c r="AL13" s="132"/>
      <c r="AM13" s="131"/>
      <c r="AN13" s="131"/>
      <c r="AO13" s="133"/>
      <c r="AP13" s="134"/>
      <c r="AQ13" s="135"/>
      <c r="AR13" s="341"/>
      <c r="AS13" s="342"/>
      <c r="AT13" s="343"/>
      <c r="AU13" s="136"/>
      <c r="AV13" s="137"/>
      <c r="AW13" s="138"/>
      <c r="AX13" s="137"/>
      <c r="AY13" s="139"/>
      <c r="AZ13" s="137"/>
      <c r="BA13" s="137"/>
      <c r="BB13" s="139"/>
      <c r="BC13" s="137"/>
      <c r="BD13" s="137"/>
      <c r="BE13" s="139"/>
      <c r="BF13" s="139"/>
      <c r="BG13" s="139"/>
      <c r="BH13" s="139"/>
      <c r="BI13" s="139"/>
      <c r="BJ13" s="140">
        <f>COUNTIF($F13:$AJ13,"日")</f>
        <v>0</v>
      </c>
      <c r="BK13" s="140">
        <f>COUNTIF($F13:$AJ13,"当")</f>
        <v>0</v>
      </c>
      <c r="BL13" s="140">
        <f>COUNTIF($F13:$AJ13,"土")</f>
        <v>0</v>
      </c>
      <c r="BM13" s="107"/>
      <c r="BN13" s="112"/>
      <c r="BO13" s="113"/>
      <c r="BP13" s="84"/>
      <c r="BQ13" s="84"/>
      <c r="BR13" s="84"/>
      <c r="BS13" s="84"/>
      <c r="BT13" s="84"/>
      <c r="BU13" s="84"/>
      <c r="BV13" s="84"/>
    </row>
    <row r="14" spans="1:74" ht="15.75" customHeight="1" thickTop="1">
      <c r="A14" s="45"/>
      <c r="B14" s="141" t="s">
        <v>43</v>
      </c>
      <c r="C14" s="429" t="s">
        <v>44</v>
      </c>
      <c r="D14" s="142" t="s">
        <v>31</v>
      </c>
      <c r="E14" s="143" t="s">
        <v>32</v>
      </c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5"/>
      <c r="AK14" s="420">
        <f>BC14*7</f>
        <v>0</v>
      </c>
      <c r="AL14" s="420">
        <f>BH14*7+(BI14*3.5)</f>
        <v>0</v>
      </c>
      <c r="AM14" s="420">
        <f>BF14*7</f>
        <v>0</v>
      </c>
      <c r="AN14" s="420">
        <f>BG14*7</f>
        <v>0</v>
      </c>
      <c r="AO14" s="400">
        <f>AV14*7</f>
        <v>0</v>
      </c>
      <c r="AP14" s="401">
        <f>AU14+(AY14/2)</f>
        <v>0</v>
      </c>
      <c r="AQ14" s="432">
        <f>AX14+(BA14/2)</f>
        <v>0</v>
      </c>
      <c r="AR14" s="416" t="s">
        <v>33</v>
      </c>
      <c r="AS14" s="417">
        <f>SUM(F19:AJ19)</f>
        <v>0</v>
      </c>
      <c r="AT14" s="393">
        <f>$Q$4</f>
        <v>142</v>
      </c>
      <c r="AU14" s="95">
        <f>COUNTIF($F14:$AJ14,"出")</f>
        <v>0</v>
      </c>
      <c r="AV14" s="96">
        <f>COUNTIF($F14:$AJ14,"明")</f>
        <v>0</v>
      </c>
      <c r="AW14" s="96">
        <f>COUNTIF($F14:$AJ14,"○")</f>
        <v>0</v>
      </c>
      <c r="AX14" s="96">
        <f>COUNTIF($F14:$AJ14,"半組")</f>
        <v>0</v>
      </c>
      <c r="AY14" s="96">
        <f>COUNTIF($F14:$AJ14,"●")</f>
        <v>0</v>
      </c>
      <c r="AZ14" s="96">
        <f>COUNTIF($F14:$AJ14,"◐")</f>
        <v>0</v>
      </c>
      <c r="BA14" s="96">
        <f>COUNTIF($F14:$AJ14,"夜")</f>
        <v>0</v>
      </c>
      <c r="BB14" s="96">
        <f>COUNTIF($F14:$AJ14,"－")</f>
        <v>0</v>
      </c>
      <c r="BC14" s="96">
        <f>COUNTIF($F14:$AJ14,"夏")</f>
        <v>0</v>
      </c>
      <c r="BD14" s="96">
        <f>COUNTIF($F14:$AJ14,"看")</f>
        <v>0</v>
      </c>
      <c r="BE14" s="96">
        <f>COUNTIF($F14:$AJ14,"介")</f>
        <v>0</v>
      </c>
      <c r="BF14" s="97">
        <f>COUNTIF($F14:$AJ14,"張")</f>
        <v>0</v>
      </c>
      <c r="BG14" s="97">
        <f>COUNTIF($F14:$AJ14,"★")</f>
        <v>0</v>
      </c>
      <c r="BH14" s="97">
        <f>COUNTIF($F14:$AJ14,"研")</f>
        <v>0</v>
      </c>
      <c r="BI14" s="97">
        <f>COUNTIF($F14:$AJ14,"半研")</f>
        <v>0</v>
      </c>
      <c r="BJ14" s="96"/>
      <c r="BK14" s="96"/>
      <c r="BL14" s="96"/>
      <c r="BM14" s="146"/>
      <c r="BN14" s="147"/>
      <c r="BO14" s="148"/>
      <c r="BP14" s="84"/>
      <c r="BQ14" s="84"/>
      <c r="BR14" s="84"/>
      <c r="BS14" s="84"/>
      <c r="BT14" s="84"/>
      <c r="BU14" s="84"/>
      <c r="BV14" s="84"/>
    </row>
    <row r="15" spans="1:74" ht="15.75" customHeight="1">
      <c r="A15" s="45"/>
      <c r="B15" s="430"/>
      <c r="C15" s="328"/>
      <c r="D15" s="101" t="s">
        <v>34</v>
      </c>
      <c r="E15" s="102" t="s">
        <v>35</v>
      </c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49"/>
      <c r="AK15" s="329"/>
      <c r="AL15" s="329"/>
      <c r="AM15" s="329"/>
      <c r="AN15" s="329"/>
      <c r="AO15" s="330"/>
      <c r="AP15" s="331"/>
      <c r="AQ15" s="344"/>
      <c r="AR15" s="45"/>
      <c r="AS15" s="330"/>
      <c r="AT15" s="332"/>
      <c r="AU15" s="104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6"/>
      <c r="BG15" s="106"/>
      <c r="BH15" s="106"/>
      <c r="BI15" s="106"/>
      <c r="BJ15" s="105"/>
      <c r="BK15" s="105"/>
      <c r="BL15" s="105"/>
      <c r="BM15" s="146"/>
      <c r="BN15" s="147"/>
      <c r="BO15" s="148"/>
      <c r="BP15" s="84"/>
      <c r="BQ15" s="84"/>
      <c r="BR15" s="84"/>
      <c r="BS15" s="84"/>
      <c r="BT15" s="84"/>
      <c r="BU15" s="84"/>
      <c r="BV15" s="84"/>
    </row>
    <row r="16" spans="1:74" ht="15.75" customHeight="1">
      <c r="A16" s="45"/>
      <c r="B16" s="329"/>
      <c r="C16" s="328"/>
      <c r="D16" s="101" t="s">
        <v>36</v>
      </c>
      <c r="E16" s="111" t="s">
        <v>37</v>
      </c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49"/>
      <c r="AK16" s="329"/>
      <c r="AL16" s="329"/>
      <c r="AM16" s="329"/>
      <c r="AN16" s="329"/>
      <c r="AO16" s="330"/>
      <c r="AP16" s="331"/>
      <c r="AQ16" s="344"/>
      <c r="AR16" s="44"/>
      <c r="AS16" s="336"/>
      <c r="AT16" s="332"/>
      <c r="AU16" s="81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3"/>
      <c r="BG16" s="83"/>
      <c r="BH16" s="83"/>
      <c r="BI16" s="83"/>
      <c r="BJ16" s="82"/>
      <c r="BK16" s="82"/>
      <c r="BL16" s="82"/>
      <c r="BM16" s="146"/>
      <c r="BN16" s="147"/>
      <c r="BO16" s="148"/>
      <c r="BP16" s="84"/>
      <c r="BQ16" s="84"/>
      <c r="BR16" s="84"/>
      <c r="BS16" s="84"/>
      <c r="BT16" s="84"/>
      <c r="BU16" s="84"/>
      <c r="BV16" s="84"/>
    </row>
    <row r="17" spans="1:74" ht="15.75" customHeight="1">
      <c r="A17" s="45"/>
      <c r="B17" s="329"/>
      <c r="C17" s="328"/>
      <c r="D17" s="419" t="s">
        <v>39</v>
      </c>
      <c r="E17" s="115" t="s">
        <v>40</v>
      </c>
      <c r="F17" s="116">
        <f>HOUR(IF(F15&gt;F16,F16+1-F15,F16-F15))+MINUTE(IF(F15&gt;F16,F16+1-F15,F16-F15))/60</f>
        <v>0</v>
      </c>
      <c r="G17" s="116">
        <f t="shared" ref="G17:AJ17" si="5">HOUR(IF(G15&gt;G16,G16+1-G15,G16-G15))+MINUTE(IF(G15&gt;G16,G16+1-G15,G16-G15))/60</f>
        <v>0</v>
      </c>
      <c r="H17" s="116">
        <f t="shared" si="5"/>
        <v>0</v>
      </c>
      <c r="I17" s="116">
        <f t="shared" si="5"/>
        <v>0</v>
      </c>
      <c r="J17" s="116">
        <f t="shared" si="5"/>
        <v>0</v>
      </c>
      <c r="K17" s="116">
        <f t="shared" si="5"/>
        <v>0</v>
      </c>
      <c r="L17" s="116">
        <f t="shared" si="5"/>
        <v>0</v>
      </c>
      <c r="M17" s="116">
        <f t="shared" si="5"/>
        <v>0</v>
      </c>
      <c r="N17" s="116">
        <f t="shared" si="5"/>
        <v>0</v>
      </c>
      <c r="O17" s="116">
        <f t="shared" si="5"/>
        <v>0</v>
      </c>
      <c r="P17" s="116">
        <f t="shared" si="5"/>
        <v>0</v>
      </c>
      <c r="Q17" s="116">
        <f t="shared" si="5"/>
        <v>0</v>
      </c>
      <c r="R17" s="116">
        <f t="shared" si="5"/>
        <v>0</v>
      </c>
      <c r="S17" s="116">
        <f t="shared" si="5"/>
        <v>0</v>
      </c>
      <c r="T17" s="116">
        <f t="shared" si="5"/>
        <v>0</v>
      </c>
      <c r="U17" s="116">
        <f t="shared" si="5"/>
        <v>0</v>
      </c>
      <c r="V17" s="116">
        <f t="shared" si="5"/>
        <v>0</v>
      </c>
      <c r="W17" s="116">
        <f t="shared" si="5"/>
        <v>0</v>
      </c>
      <c r="X17" s="116">
        <f t="shared" si="5"/>
        <v>0</v>
      </c>
      <c r="Y17" s="116">
        <f t="shared" si="5"/>
        <v>0</v>
      </c>
      <c r="Z17" s="116">
        <f t="shared" si="5"/>
        <v>0</v>
      </c>
      <c r="AA17" s="116">
        <f t="shared" si="5"/>
        <v>0</v>
      </c>
      <c r="AB17" s="116">
        <f t="shared" si="5"/>
        <v>0</v>
      </c>
      <c r="AC17" s="116">
        <f t="shared" si="5"/>
        <v>0</v>
      </c>
      <c r="AD17" s="116">
        <f t="shared" si="5"/>
        <v>0</v>
      </c>
      <c r="AE17" s="116">
        <f t="shared" si="5"/>
        <v>0</v>
      </c>
      <c r="AF17" s="116">
        <f t="shared" si="5"/>
        <v>0</v>
      </c>
      <c r="AG17" s="116">
        <f t="shared" si="5"/>
        <v>0</v>
      </c>
      <c r="AH17" s="116">
        <f t="shared" si="5"/>
        <v>0</v>
      </c>
      <c r="AI17" s="116">
        <f t="shared" si="5"/>
        <v>0</v>
      </c>
      <c r="AJ17" s="116">
        <f t="shared" si="5"/>
        <v>0</v>
      </c>
      <c r="AK17" s="329"/>
      <c r="AL17" s="329"/>
      <c r="AM17" s="329"/>
      <c r="AN17" s="329"/>
      <c r="AO17" s="330"/>
      <c r="AP17" s="331"/>
      <c r="AQ17" s="344"/>
      <c r="AR17" s="396" t="s">
        <v>71</v>
      </c>
      <c r="AS17" s="397">
        <f>AK14+AL14+AM14+AN14+AO14</f>
        <v>0</v>
      </c>
      <c r="AT17" s="332"/>
      <c r="AU17" s="117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9"/>
      <c r="BG17" s="119"/>
      <c r="BH17" s="119"/>
      <c r="BI17" s="119"/>
      <c r="BJ17" s="118"/>
      <c r="BK17" s="118"/>
      <c r="BL17" s="118"/>
      <c r="BM17" s="146"/>
      <c r="BN17" s="150"/>
      <c r="BO17" s="151"/>
      <c r="BP17" s="122"/>
      <c r="BQ17" s="122"/>
      <c r="BR17" s="122"/>
      <c r="BS17" s="122"/>
      <c r="BT17" s="122"/>
      <c r="BU17" s="122"/>
      <c r="BV17" s="122"/>
    </row>
    <row r="18" spans="1:74" ht="15.75" customHeight="1">
      <c r="A18" s="45"/>
      <c r="B18" s="329"/>
      <c r="C18" s="328"/>
      <c r="D18" s="329"/>
      <c r="E18" s="123" t="s">
        <v>41</v>
      </c>
      <c r="F18" s="124">
        <f t="shared" ref="F18:AJ18" si="6">IF(F17&gt;=6.5,1,0)</f>
        <v>0</v>
      </c>
      <c r="G18" s="124">
        <f t="shared" si="6"/>
        <v>0</v>
      </c>
      <c r="H18" s="124">
        <f t="shared" si="6"/>
        <v>0</v>
      </c>
      <c r="I18" s="124">
        <f t="shared" si="6"/>
        <v>0</v>
      </c>
      <c r="J18" s="124">
        <f t="shared" si="6"/>
        <v>0</v>
      </c>
      <c r="K18" s="124">
        <f t="shared" si="6"/>
        <v>0</v>
      </c>
      <c r="L18" s="124">
        <f t="shared" si="6"/>
        <v>0</v>
      </c>
      <c r="M18" s="124">
        <f t="shared" si="6"/>
        <v>0</v>
      </c>
      <c r="N18" s="124">
        <f t="shared" si="6"/>
        <v>0</v>
      </c>
      <c r="O18" s="124">
        <f t="shared" si="6"/>
        <v>0</v>
      </c>
      <c r="P18" s="124">
        <f t="shared" si="6"/>
        <v>0</v>
      </c>
      <c r="Q18" s="124">
        <f t="shared" si="6"/>
        <v>0</v>
      </c>
      <c r="R18" s="124">
        <f t="shared" si="6"/>
        <v>0</v>
      </c>
      <c r="S18" s="124">
        <f t="shared" si="6"/>
        <v>0</v>
      </c>
      <c r="T18" s="124">
        <f t="shared" si="6"/>
        <v>0</v>
      </c>
      <c r="U18" s="124">
        <f t="shared" si="6"/>
        <v>0</v>
      </c>
      <c r="V18" s="124">
        <f t="shared" si="6"/>
        <v>0</v>
      </c>
      <c r="W18" s="124">
        <f t="shared" si="6"/>
        <v>0</v>
      </c>
      <c r="X18" s="124">
        <f t="shared" si="6"/>
        <v>0</v>
      </c>
      <c r="Y18" s="124">
        <f t="shared" si="6"/>
        <v>0</v>
      </c>
      <c r="Z18" s="124">
        <f t="shared" si="6"/>
        <v>0</v>
      </c>
      <c r="AA18" s="124">
        <f t="shared" si="6"/>
        <v>0</v>
      </c>
      <c r="AB18" s="124">
        <f t="shared" si="6"/>
        <v>0</v>
      </c>
      <c r="AC18" s="124">
        <f t="shared" si="6"/>
        <v>0</v>
      </c>
      <c r="AD18" s="124">
        <f t="shared" si="6"/>
        <v>0</v>
      </c>
      <c r="AE18" s="124">
        <f t="shared" si="6"/>
        <v>0</v>
      </c>
      <c r="AF18" s="124">
        <f t="shared" si="6"/>
        <v>0</v>
      </c>
      <c r="AG18" s="124">
        <f t="shared" si="6"/>
        <v>0</v>
      </c>
      <c r="AH18" s="124">
        <f t="shared" si="6"/>
        <v>0</v>
      </c>
      <c r="AI18" s="124">
        <f t="shared" si="6"/>
        <v>0</v>
      </c>
      <c r="AJ18" s="124">
        <f t="shared" si="6"/>
        <v>0</v>
      </c>
      <c r="AK18" s="329"/>
      <c r="AL18" s="329"/>
      <c r="AM18" s="329"/>
      <c r="AN18" s="329"/>
      <c r="AO18" s="330"/>
      <c r="AP18" s="331"/>
      <c r="AQ18" s="344"/>
      <c r="AR18" s="44"/>
      <c r="AS18" s="336"/>
      <c r="AT18" s="332"/>
      <c r="AU18" s="117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9"/>
      <c r="BG18" s="119"/>
      <c r="BH18" s="119"/>
      <c r="BI18" s="119"/>
      <c r="BJ18" s="118"/>
      <c r="BK18" s="118"/>
      <c r="BL18" s="118"/>
      <c r="BM18" s="146"/>
      <c r="BN18" s="150"/>
      <c r="BO18" s="151"/>
      <c r="BP18" s="122"/>
      <c r="BQ18" s="122"/>
      <c r="BR18" s="122"/>
      <c r="BS18" s="122"/>
      <c r="BT18" s="122"/>
      <c r="BU18" s="122"/>
      <c r="BV18" s="122"/>
    </row>
    <row r="19" spans="1:74" ht="15.75" customHeight="1">
      <c r="A19" s="45"/>
      <c r="B19" s="329"/>
      <c r="C19" s="328"/>
      <c r="D19" s="345"/>
      <c r="E19" s="123" t="s">
        <v>42</v>
      </c>
      <c r="F19" s="124">
        <f t="shared" ref="F19:AJ19" si="7">F17-F18</f>
        <v>0</v>
      </c>
      <c r="G19" s="124">
        <f t="shared" si="7"/>
        <v>0</v>
      </c>
      <c r="H19" s="124">
        <f t="shared" si="7"/>
        <v>0</v>
      </c>
      <c r="I19" s="124">
        <f t="shared" si="7"/>
        <v>0</v>
      </c>
      <c r="J19" s="124">
        <f t="shared" si="7"/>
        <v>0</v>
      </c>
      <c r="K19" s="124">
        <f t="shared" si="7"/>
        <v>0</v>
      </c>
      <c r="L19" s="124">
        <f t="shared" si="7"/>
        <v>0</v>
      </c>
      <c r="M19" s="124">
        <f t="shared" si="7"/>
        <v>0</v>
      </c>
      <c r="N19" s="124">
        <f t="shared" si="7"/>
        <v>0</v>
      </c>
      <c r="O19" s="124">
        <f t="shared" si="7"/>
        <v>0</v>
      </c>
      <c r="P19" s="124">
        <f t="shared" si="7"/>
        <v>0</v>
      </c>
      <c r="Q19" s="124">
        <f t="shared" si="7"/>
        <v>0</v>
      </c>
      <c r="R19" s="124" t="s">
        <v>130</v>
      </c>
      <c r="S19" s="124">
        <f t="shared" si="7"/>
        <v>0</v>
      </c>
      <c r="T19" s="124">
        <f t="shared" si="7"/>
        <v>0</v>
      </c>
      <c r="U19" s="124">
        <f t="shared" si="7"/>
        <v>0</v>
      </c>
      <c r="V19" s="124">
        <f t="shared" si="7"/>
        <v>0</v>
      </c>
      <c r="W19" s="124">
        <f t="shared" si="7"/>
        <v>0</v>
      </c>
      <c r="X19" s="124">
        <f t="shared" si="7"/>
        <v>0</v>
      </c>
      <c r="Y19" s="124">
        <f t="shared" si="7"/>
        <v>0</v>
      </c>
      <c r="Z19" s="124">
        <f t="shared" si="7"/>
        <v>0</v>
      </c>
      <c r="AA19" s="124">
        <f t="shared" si="7"/>
        <v>0</v>
      </c>
      <c r="AB19" s="124">
        <f t="shared" si="7"/>
        <v>0</v>
      </c>
      <c r="AC19" s="124">
        <f t="shared" si="7"/>
        <v>0</v>
      </c>
      <c r="AD19" s="124">
        <f t="shared" si="7"/>
        <v>0</v>
      </c>
      <c r="AE19" s="124">
        <f t="shared" si="7"/>
        <v>0</v>
      </c>
      <c r="AF19" s="124">
        <f t="shared" si="7"/>
        <v>0</v>
      </c>
      <c r="AG19" s="124">
        <f t="shared" si="7"/>
        <v>0</v>
      </c>
      <c r="AH19" s="124">
        <f t="shared" si="7"/>
        <v>0</v>
      </c>
      <c r="AI19" s="124">
        <f t="shared" si="7"/>
        <v>0</v>
      </c>
      <c r="AJ19" s="124">
        <f t="shared" si="7"/>
        <v>0</v>
      </c>
      <c r="AK19" s="345"/>
      <c r="AL19" s="345"/>
      <c r="AM19" s="345"/>
      <c r="AN19" s="345"/>
      <c r="AO19" s="346"/>
      <c r="AP19" s="347"/>
      <c r="AQ19" s="348"/>
      <c r="AR19" s="21" t="s">
        <v>14</v>
      </c>
      <c r="AS19" s="152">
        <f>SUM(AS14:AS18)</f>
        <v>0</v>
      </c>
      <c r="AT19" s="332"/>
      <c r="AU19" s="117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9"/>
      <c r="BG19" s="119"/>
      <c r="BH19" s="119"/>
      <c r="BI19" s="119"/>
      <c r="BJ19" s="118"/>
      <c r="BK19" s="118"/>
      <c r="BL19" s="118"/>
      <c r="BM19" s="146"/>
      <c r="BN19" s="150"/>
      <c r="BO19" s="151"/>
      <c r="BP19" s="122"/>
      <c r="BQ19" s="122"/>
      <c r="BR19" s="122"/>
      <c r="BS19" s="122"/>
      <c r="BT19" s="122"/>
      <c r="BU19" s="122"/>
      <c r="BV19" s="122"/>
    </row>
    <row r="20" spans="1:74" ht="15.75" customHeight="1">
      <c r="A20" s="45"/>
      <c r="B20" s="329"/>
      <c r="C20" s="328"/>
      <c r="D20" s="22"/>
      <c r="E20" s="153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5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6"/>
      <c r="AL20" s="156"/>
      <c r="AM20" s="156"/>
      <c r="AN20" s="156"/>
      <c r="AO20" s="157"/>
      <c r="AP20" s="158"/>
      <c r="AQ20" s="159"/>
      <c r="AR20" s="23"/>
      <c r="AS20" s="160"/>
      <c r="AT20" s="332"/>
      <c r="AU20" s="117"/>
      <c r="AV20" s="118"/>
      <c r="AW20" s="161"/>
      <c r="AX20" s="118"/>
      <c r="AY20" s="118"/>
      <c r="AZ20" s="118"/>
      <c r="BA20" s="118"/>
      <c r="BB20" s="118"/>
      <c r="BC20" s="118"/>
      <c r="BD20" s="118"/>
      <c r="BE20" s="118"/>
      <c r="BF20" s="119"/>
      <c r="BG20" s="119"/>
      <c r="BH20" s="119"/>
      <c r="BI20" s="119"/>
      <c r="BJ20" s="118"/>
      <c r="BK20" s="118"/>
      <c r="BL20" s="118"/>
      <c r="BM20" s="146"/>
      <c r="BN20" s="150"/>
      <c r="BO20" s="151"/>
      <c r="BP20" s="122"/>
      <c r="BQ20" s="122"/>
      <c r="BR20" s="122"/>
      <c r="BS20" s="122"/>
      <c r="BT20" s="122"/>
      <c r="BU20" s="122"/>
      <c r="BV20" s="122"/>
    </row>
    <row r="21" spans="1:74" ht="15.75" customHeight="1" thickBot="1">
      <c r="A21" s="349"/>
      <c r="B21" s="323"/>
      <c r="C21" s="321"/>
      <c r="D21" s="162" t="s">
        <v>67</v>
      </c>
      <c r="E21" s="163" t="s">
        <v>75</v>
      </c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64"/>
      <c r="AL21" s="165"/>
      <c r="AM21" s="164"/>
      <c r="AN21" s="164"/>
      <c r="AO21" s="166"/>
      <c r="AP21" s="167"/>
      <c r="AQ21" s="168"/>
      <c r="AR21" s="169"/>
      <c r="AS21" s="170"/>
      <c r="AT21" s="350"/>
      <c r="AU21" s="171"/>
      <c r="AV21" s="137"/>
      <c r="AW21" s="138"/>
      <c r="AX21" s="172"/>
      <c r="AY21" s="173"/>
      <c r="AZ21" s="172"/>
      <c r="BA21" s="172"/>
      <c r="BB21" s="173"/>
      <c r="BC21" s="172"/>
      <c r="BD21" s="172"/>
      <c r="BE21" s="173"/>
      <c r="BF21" s="173"/>
      <c r="BG21" s="173"/>
      <c r="BH21" s="83"/>
      <c r="BI21" s="83"/>
      <c r="BJ21" s="140">
        <f>COUNTIF($F21:$AJ21,"日")</f>
        <v>0</v>
      </c>
      <c r="BK21" s="140">
        <f>COUNTIF($F21:$AJ21,"当")</f>
        <v>0</v>
      </c>
      <c r="BL21" s="140">
        <f>COUNTIF($F21:$AJ21,"土")</f>
        <v>0</v>
      </c>
      <c r="BM21" s="174"/>
      <c r="BN21" s="175"/>
      <c r="BO21" s="176"/>
      <c r="BP21" s="84"/>
      <c r="BQ21" s="84"/>
      <c r="BR21" s="84"/>
      <c r="BS21" s="84"/>
      <c r="BT21" s="84"/>
      <c r="BU21" s="84"/>
      <c r="BV21" s="84"/>
    </row>
    <row r="22" spans="1:74" ht="15.75" customHeight="1">
      <c r="A22" s="426">
        <v>2</v>
      </c>
      <c r="B22" s="177" t="s">
        <v>29</v>
      </c>
      <c r="C22" s="427" t="s">
        <v>30</v>
      </c>
      <c r="D22" s="91" t="s">
        <v>31</v>
      </c>
      <c r="E22" s="178" t="s">
        <v>32</v>
      </c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5"/>
      <c r="AK22" s="428">
        <f>BC22*7</f>
        <v>0</v>
      </c>
      <c r="AL22" s="428">
        <f>BH22*7+(BI22*3.5)</f>
        <v>0</v>
      </c>
      <c r="AM22" s="428">
        <f>BF22*7</f>
        <v>0</v>
      </c>
      <c r="AN22" s="428">
        <f>BG22*7</f>
        <v>0</v>
      </c>
      <c r="AO22" s="421">
        <f>AV22*7</f>
        <v>0</v>
      </c>
      <c r="AP22" s="401">
        <f>AU22+(AY22/2)</f>
        <v>0</v>
      </c>
      <c r="AQ22" s="422">
        <f>AX22+(BA22/2)</f>
        <v>0</v>
      </c>
      <c r="AR22" s="423" t="s">
        <v>33</v>
      </c>
      <c r="AS22" s="424">
        <f>SUM(F27:AJ27)</f>
        <v>0</v>
      </c>
      <c r="AT22" s="425">
        <f>$Q$4</f>
        <v>142</v>
      </c>
      <c r="AU22" s="95">
        <f>COUNTIF($F22:$AJ22,"出")</f>
        <v>0</v>
      </c>
      <c r="AV22" s="96">
        <f>COUNTIF($F22:$AJ22,"明")</f>
        <v>0</v>
      </c>
      <c r="AW22" s="96">
        <f>COUNTIF($F22:$AJ22,"○")</f>
        <v>0</v>
      </c>
      <c r="AX22" s="96">
        <f>COUNTIF($F22:$AJ22,"半組")</f>
        <v>0</v>
      </c>
      <c r="AY22" s="96">
        <f>COUNTIF($F22:$AJ22,"●")</f>
        <v>0</v>
      </c>
      <c r="AZ22" s="96">
        <f>COUNTIF($F22:$AJ22,"◐")</f>
        <v>0</v>
      </c>
      <c r="BA22" s="96">
        <f>COUNTIF($F22:$AJ22,"夜")</f>
        <v>0</v>
      </c>
      <c r="BB22" s="96">
        <f>COUNTIF($F22:$AJ22,"－")</f>
        <v>0</v>
      </c>
      <c r="BC22" s="96">
        <f>COUNTIF($F22:$AJ22,"夏")</f>
        <v>0</v>
      </c>
      <c r="BD22" s="96">
        <f>COUNTIF($F22:$AJ22,"看")</f>
        <v>0</v>
      </c>
      <c r="BE22" s="96">
        <f>COUNTIF($F22:$AJ22,"介")</f>
        <v>0</v>
      </c>
      <c r="BF22" s="97">
        <f>COUNTIF($F22:$AJ22,"張")</f>
        <v>0</v>
      </c>
      <c r="BG22" s="97">
        <f>COUNTIF($F22:$AJ22,"★")</f>
        <v>0</v>
      </c>
      <c r="BH22" s="97">
        <f>COUNTIF($F22:$AJ22,"研")</f>
        <v>0</v>
      </c>
      <c r="BI22" s="97">
        <f>COUNTIF($F22:$AJ22,"半研")</f>
        <v>0</v>
      </c>
      <c r="BJ22" s="96"/>
      <c r="BK22" s="96"/>
      <c r="BL22" s="96"/>
      <c r="BM22" s="98"/>
      <c r="BN22" s="99"/>
      <c r="BO22" s="100"/>
      <c r="BP22" s="179"/>
      <c r="BQ22" s="179"/>
      <c r="BR22" s="179"/>
      <c r="BS22" s="179"/>
      <c r="BT22" s="179"/>
      <c r="BU22" s="179"/>
      <c r="BV22" s="179"/>
    </row>
    <row r="23" spans="1:74" ht="15.75" customHeight="1">
      <c r="A23" s="317"/>
      <c r="B23" s="413"/>
      <c r="C23" s="328"/>
      <c r="D23" s="101" t="s">
        <v>34</v>
      </c>
      <c r="E23" s="102" t="s">
        <v>35</v>
      </c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49"/>
      <c r="AK23" s="329"/>
      <c r="AL23" s="329"/>
      <c r="AM23" s="329"/>
      <c r="AN23" s="329"/>
      <c r="AO23" s="330"/>
      <c r="AP23" s="331"/>
      <c r="AQ23" s="316"/>
      <c r="AR23" s="45"/>
      <c r="AS23" s="330"/>
      <c r="AT23" s="332"/>
      <c r="AU23" s="104"/>
      <c r="AV23" s="105"/>
      <c r="AW23" s="180"/>
      <c r="AX23" s="105"/>
      <c r="AY23" s="105"/>
      <c r="AZ23" s="105"/>
      <c r="BA23" s="105"/>
      <c r="BB23" s="105"/>
      <c r="BC23" s="105"/>
      <c r="BD23" s="105"/>
      <c r="BE23" s="105"/>
      <c r="BF23" s="106"/>
      <c r="BG23" s="106"/>
      <c r="BH23" s="106"/>
      <c r="BI23" s="106"/>
      <c r="BJ23" s="105"/>
      <c r="BK23" s="105"/>
      <c r="BL23" s="105"/>
      <c r="BM23" s="107"/>
      <c r="BN23" s="108"/>
      <c r="BO23" s="109"/>
      <c r="BP23" s="179"/>
      <c r="BQ23" s="179"/>
      <c r="BR23" s="179"/>
      <c r="BS23" s="179"/>
      <c r="BT23" s="179"/>
      <c r="BU23" s="179"/>
      <c r="BV23" s="179"/>
    </row>
    <row r="24" spans="1:74" ht="15.75" customHeight="1">
      <c r="A24" s="317"/>
      <c r="B24" s="333"/>
      <c r="C24" s="328"/>
      <c r="D24" s="101" t="s">
        <v>36</v>
      </c>
      <c r="E24" s="111" t="s">
        <v>37</v>
      </c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49"/>
      <c r="AK24" s="329"/>
      <c r="AL24" s="329"/>
      <c r="AM24" s="329"/>
      <c r="AN24" s="329"/>
      <c r="AO24" s="330"/>
      <c r="AP24" s="331"/>
      <c r="AQ24" s="316"/>
      <c r="AR24" s="44"/>
      <c r="AS24" s="336"/>
      <c r="AT24" s="332"/>
      <c r="AU24" s="81"/>
      <c r="AV24" s="82"/>
      <c r="AW24" s="181"/>
      <c r="AX24" s="82"/>
      <c r="AY24" s="82"/>
      <c r="AZ24" s="82"/>
      <c r="BA24" s="82"/>
      <c r="BB24" s="82"/>
      <c r="BC24" s="82"/>
      <c r="BD24" s="82"/>
      <c r="BE24" s="82"/>
      <c r="BF24" s="83"/>
      <c r="BG24" s="83"/>
      <c r="BH24" s="83"/>
      <c r="BI24" s="83"/>
      <c r="BJ24" s="82"/>
      <c r="BK24" s="82"/>
      <c r="BL24" s="82"/>
      <c r="BM24" s="107"/>
      <c r="BN24" s="112"/>
      <c r="BO24" s="113"/>
      <c r="BP24" s="84"/>
      <c r="BQ24" s="84"/>
      <c r="BR24" s="84"/>
      <c r="BS24" s="84"/>
      <c r="BT24" s="84"/>
      <c r="BU24" s="84"/>
      <c r="BV24" s="84"/>
    </row>
    <row r="25" spans="1:74" ht="15.75" customHeight="1">
      <c r="A25" s="317"/>
      <c r="B25" s="114" t="s">
        <v>38</v>
      </c>
      <c r="C25" s="328"/>
      <c r="D25" s="419" t="s">
        <v>39</v>
      </c>
      <c r="E25" s="115" t="s">
        <v>40</v>
      </c>
      <c r="F25" s="116">
        <f>HOUR(IF(F23&gt;F24,F24+1-F23,F24-F23))+MINUTE(IF(F23&gt;F24,F24+1-F23,F24-F23))/60</f>
        <v>0</v>
      </c>
      <c r="G25" s="116">
        <f t="shared" ref="G25:AJ25" si="8">HOUR(IF(G23&gt;G24,G24+1-G23,G24-G23))+MINUTE(IF(G23&gt;G24,G24+1-G23,G24-G23))/60</f>
        <v>0</v>
      </c>
      <c r="H25" s="116">
        <f t="shared" si="8"/>
        <v>0</v>
      </c>
      <c r="I25" s="116">
        <f t="shared" si="8"/>
        <v>0</v>
      </c>
      <c r="J25" s="116">
        <f t="shared" si="8"/>
        <v>0</v>
      </c>
      <c r="K25" s="116">
        <f t="shared" si="8"/>
        <v>0</v>
      </c>
      <c r="L25" s="116">
        <f t="shared" si="8"/>
        <v>0</v>
      </c>
      <c r="M25" s="116">
        <f t="shared" si="8"/>
        <v>0</v>
      </c>
      <c r="N25" s="116">
        <f t="shared" si="8"/>
        <v>0</v>
      </c>
      <c r="O25" s="116">
        <f t="shared" si="8"/>
        <v>0</v>
      </c>
      <c r="P25" s="116">
        <f t="shared" si="8"/>
        <v>0</v>
      </c>
      <c r="Q25" s="116">
        <f t="shared" si="8"/>
        <v>0</v>
      </c>
      <c r="R25" s="116">
        <f t="shared" si="8"/>
        <v>0</v>
      </c>
      <c r="S25" s="116">
        <f t="shared" si="8"/>
        <v>0</v>
      </c>
      <c r="T25" s="116">
        <f t="shared" si="8"/>
        <v>0</v>
      </c>
      <c r="U25" s="116">
        <f t="shared" si="8"/>
        <v>0</v>
      </c>
      <c r="V25" s="116">
        <f t="shared" si="8"/>
        <v>0</v>
      </c>
      <c r="W25" s="116">
        <f t="shared" si="8"/>
        <v>0</v>
      </c>
      <c r="X25" s="116">
        <f t="shared" si="8"/>
        <v>0</v>
      </c>
      <c r="Y25" s="116">
        <f t="shared" si="8"/>
        <v>0</v>
      </c>
      <c r="Z25" s="116">
        <f t="shared" si="8"/>
        <v>0</v>
      </c>
      <c r="AA25" s="116">
        <f t="shared" si="8"/>
        <v>0</v>
      </c>
      <c r="AB25" s="116">
        <f t="shared" si="8"/>
        <v>0</v>
      </c>
      <c r="AC25" s="116">
        <f t="shared" si="8"/>
        <v>0</v>
      </c>
      <c r="AD25" s="116">
        <f t="shared" si="8"/>
        <v>0</v>
      </c>
      <c r="AE25" s="116">
        <f t="shared" si="8"/>
        <v>0</v>
      </c>
      <c r="AF25" s="116">
        <f t="shared" si="8"/>
        <v>0</v>
      </c>
      <c r="AG25" s="116">
        <f t="shared" si="8"/>
        <v>0</v>
      </c>
      <c r="AH25" s="116">
        <f t="shared" si="8"/>
        <v>0</v>
      </c>
      <c r="AI25" s="116">
        <f t="shared" si="8"/>
        <v>0</v>
      </c>
      <c r="AJ25" s="116">
        <f t="shared" si="8"/>
        <v>0</v>
      </c>
      <c r="AK25" s="329"/>
      <c r="AL25" s="329"/>
      <c r="AM25" s="329"/>
      <c r="AN25" s="329"/>
      <c r="AO25" s="330"/>
      <c r="AP25" s="331"/>
      <c r="AQ25" s="316"/>
      <c r="AR25" s="396" t="s">
        <v>71</v>
      </c>
      <c r="AS25" s="397">
        <f>AK22+AL22+AM22+AN22+AO22</f>
        <v>0</v>
      </c>
      <c r="AT25" s="332"/>
      <c r="AU25" s="117"/>
      <c r="AV25" s="118"/>
      <c r="AW25" s="161"/>
      <c r="AX25" s="118"/>
      <c r="AY25" s="118"/>
      <c r="AZ25" s="118"/>
      <c r="BA25" s="118"/>
      <c r="BB25" s="118"/>
      <c r="BC25" s="118"/>
      <c r="BD25" s="118"/>
      <c r="BE25" s="118"/>
      <c r="BF25" s="119"/>
      <c r="BG25" s="119"/>
      <c r="BH25" s="119"/>
      <c r="BI25" s="119"/>
      <c r="BJ25" s="118"/>
      <c r="BK25" s="118"/>
      <c r="BL25" s="118"/>
      <c r="BM25" s="107"/>
      <c r="BN25" s="120"/>
      <c r="BO25" s="121"/>
      <c r="BP25" s="122"/>
      <c r="BQ25" s="122"/>
      <c r="BR25" s="122"/>
      <c r="BS25" s="122"/>
      <c r="BT25" s="122"/>
      <c r="BU25" s="122"/>
      <c r="BV25" s="122"/>
    </row>
    <row r="26" spans="1:74" ht="15.75" customHeight="1">
      <c r="A26" s="317"/>
      <c r="B26" s="413"/>
      <c r="C26" s="328"/>
      <c r="D26" s="329"/>
      <c r="E26" s="123" t="s">
        <v>41</v>
      </c>
      <c r="F26" s="124">
        <f t="shared" ref="F26:AJ26" si="9">IF(F25&gt;=6.5,1,0)</f>
        <v>0</v>
      </c>
      <c r="G26" s="124">
        <f t="shared" si="9"/>
        <v>0</v>
      </c>
      <c r="H26" s="124">
        <f t="shared" si="9"/>
        <v>0</v>
      </c>
      <c r="I26" s="124">
        <f t="shared" si="9"/>
        <v>0</v>
      </c>
      <c r="J26" s="124">
        <f t="shared" si="9"/>
        <v>0</v>
      </c>
      <c r="K26" s="124">
        <f t="shared" si="9"/>
        <v>0</v>
      </c>
      <c r="L26" s="124">
        <f t="shared" si="9"/>
        <v>0</v>
      </c>
      <c r="M26" s="124">
        <f t="shared" si="9"/>
        <v>0</v>
      </c>
      <c r="N26" s="124">
        <f t="shared" si="9"/>
        <v>0</v>
      </c>
      <c r="O26" s="124">
        <f t="shared" si="9"/>
        <v>0</v>
      </c>
      <c r="P26" s="124">
        <f t="shared" si="9"/>
        <v>0</v>
      </c>
      <c r="Q26" s="124">
        <f t="shared" si="9"/>
        <v>0</v>
      </c>
      <c r="R26" s="124">
        <f t="shared" si="9"/>
        <v>0</v>
      </c>
      <c r="S26" s="124">
        <f t="shared" si="9"/>
        <v>0</v>
      </c>
      <c r="T26" s="124">
        <f t="shared" si="9"/>
        <v>0</v>
      </c>
      <c r="U26" s="124">
        <f t="shared" si="9"/>
        <v>0</v>
      </c>
      <c r="V26" s="124">
        <f t="shared" si="9"/>
        <v>0</v>
      </c>
      <c r="W26" s="124">
        <f t="shared" si="9"/>
        <v>0</v>
      </c>
      <c r="X26" s="124">
        <f t="shared" si="9"/>
        <v>0</v>
      </c>
      <c r="Y26" s="124">
        <f t="shared" si="9"/>
        <v>0</v>
      </c>
      <c r="Z26" s="124">
        <f t="shared" si="9"/>
        <v>0</v>
      </c>
      <c r="AA26" s="124">
        <f t="shared" si="9"/>
        <v>0</v>
      </c>
      <c r="AB26" s="124">
        <f t="shared" si="9"/>
        <v>0</v>
      </c>
      <c r="AC26" s="124">
        <f t="shared" si="9"/>
        <v>0</v>
      </c>
      <c r="AD26" s="124">
        <f t="shared" si="9"/>
        <v>0</v>
      </c>
      <c r="AE26" s="124">
        <f t="shared" si="9"/>
        <v>0</v>
      </c>
      <c r="AF26" s="124">
        <f t="shared" si="9"/>
        <v>0</v>
      </c>
      <c r="AG26" s="124">
        <f t="shared" si="9"/>
        <v>0</v>
      </c>
      <c r="AH26" s="124">
        <f t="shared" si="9"/>
        <v>0</v>
      </c>
      <c r="AI26" s="124">
        <f t="shared" si="9"/>
        <v>0</v>
      </c>
      <c r="AJ26" s="124">
        <f t="shared" si="9"/>
        <v>0</v>
      </c>
      <c r="AK26" s="329"/>
      <c r="AL26" s="329"/>
      <c r="AM26" s="329"/>
      <c r="AN26" s="329"/>
      <c r="AO26" s="330"/>
      <c r="AP26" s="331"/>
      <c r="AQ26" s="316"/>
      <c r="AR26" s="44"/>
      <c r="AS26" s="336"/>
      <c r="AT26" s="332"/>
      <c r="AU26" s="117"/>
      <c r="AV26" s="118"/>
      <c r="AW26" s="161"/>
      <c r="AX26" s="118"/>
      <c r="AY26" s="118"/>
      <c r="AZ26" s="118"/>
      <c r="BA26" s="118"/>
      <c r="BB26" s="118"/>
      <c r="BC26" s="118"/>
      <c r="BD26" s="118"/>
      <c r="BE26" s="118"/>
      <c r="BF26" s="119"/>
      <c r="BG26" s="119"/>
      <c r="BH26" s="119"/>
      <c r="BI26" s="119"/>
      <c r="BJ26" s="118"/>
      <c r="BK26" s="118"/>
      <c r="BL26" s="118"/>
      <c r="BM26" s="107"/>
      <c r="BN26" s="120"/>
      <c r="BO26" s="121"/>
      <c r="BP26" s="122"/>
      <c r="BQ26" s="122"/>
      <c r="BR26" s="122"/>
      <c r="BS26" s="122"/>
      <c r="BT26" s="122"/>
      <c r="BU26" s="122"/>
      <c r="BV26" s="122"/>
    </row>
    <row r="27" spans="1:74" ht="15.75" customHeight="1">
      <c r="A27" s="317"/>
      <c r="B27" s="329"/>
      <c r="C27" s="328"/>
      <c r="D27" s="333"/>
      <c r="E27" s="125" t="s">
        <v>42</v>
      </c>
      <c r="F27" s="126">
        <f t="shared" ref="F27:AJ27" si="10">F25-F26</f>
        <v>0</v>
      </c>
      <c r="G27" s="126">
        <f t="shared" si="10"/>
        <v>0</v>
      </c>
      <c r="H27" s="126">
        <f t="shared" si="10"/>
        <v>0</v>
      </c>
      <c r="I27" s="126">
        <f t="shared" si="10"/>
        <v>0</v>
      </c>
      <c r="J27" s="126">
        <f t="shared" si="10"/>
        <v>0</v>
      </c>
      <c r="K27" s="126">
        <f t="shared" si="10"/>
        <v>0</v>
      </c>
      <c r="L27" s="126">
        <f t="shared" si="10"/>
        <v>0</v>
      </c>
      <c r="M27" s="126">
        <f t="shared" si="10"/>
        <v>0</v>
      </c>
      <c r="N27" s="126">
        <f t="shared" si="10"/>
        <v>0</v>
      </c>
      <c r="O27" s="126">
        <f t="shared" si="10"/>
        <v>0</v>
      </c>
      <c r="P27" s="126">
        <f t="shared" si="10"/>
        <v>0</v>
      </c>
      <c r="Q27" s="126">
        <f t="shared" si="10"/>
        <v>0</v>
      </c>
      <c r="R27" s="126">
        <f t="shared" si="10"/>
        <v>0</v>
      </c>
      <c r="S27" s="126">
        <f t="shared" si="10"/>
        <v>0</v>
      </c>
      <c r="T27" s="126">
        <f t="shared" si="10"/>
        <v>0</v>
      </c>
      <c r="U27" s="126">
        <f t="shared" si="10"/>
        <v>0</v>
      </c>
      <c r="V27" s="126">
        <f t="shared" si="10"/>
        <v>0</v>
      </c>
      <c r="W27" s="126">
        <f t="shared" si="10"/>
        <v>0</v>
      </c>
      <c r="X27" s="126">
        <f t="shared" si="10"/>
        <v>0</v>
      </c>
      <c r="Y27" s="126">
        <f t="shared" si="10"/>
        <v>0</v>
      </c>
      <c r="Z27" s="126">
        <f t="shared" si="10"/>
        <v>0</v>
      </c>
      <c r="AA27" s="126">
        <f t="shared" si="10"/>
        <v>0</v>
      </c>
      <c r="AB27" s="126">
        <f t="shared" si="10"/>
        <v>0</v>
      </c>
      <c r="AC27" s="126">
        <f t="shared" si="10"/>
        <v>0</v>
      </c>
      <c r="AD27" s="126">
        <f t="shared" si="10"/>
        <v>0</v>
      </c>
      <c r="AE27" s="126">
        <f t="shared" si="10"/>
        <v>0</v>
      </c>
      <c r="AF27" s="126">
        <f t="shared" si="10"/>
        <v>0</v>
      </c>
      <c r="AG27" s="126">
        <f t="shared" si="10"/>
        <v>0</v>
      </c>
      <c r="AH27" s="126">
        <f t="shared" si="10"/>
        <v>0</v>
      </c>
      <c r="AI27" s="126">
        <f t="shared" si="10"/>
        <v>0</v>
      </c>
      <c r="AJ27" s="126">
        <f t="shared" si="10"/>
        <v>0</v>
      </c>
      <c r="AK27" s="333"/>
      <c r="AL27" s="333"/>
      <c r="AM27" s="333"/>
      <c r="AN27" s="333"/>
      <c r="AO27" s="336"/>
      <c r="AP27" s="337"/>
      <c r="AQ27" s="338"/>
      <c r="AR27" s="408" t="s">
        <v>14</v>
      </c>
      <c r="AS27" s="409">
        <f>SUM(AS22:AS26)</f>
        <v>0</v>
      </c>
      <c r="AT27" s="332"/>
      <c r="AU27" s="117"/>
      <c r="AV27" s="118"/>
      <c r="AW27" s="161"/>
      <c r="AX27" s="118"/>
      <c r="AY27" s="118"/>
      <c r="AZ27" s="118"/>
      <c r="BA27" s="118"/>
      <c r="BB27" s="118"/>
      <c r="BC27" s="118"/>
      <c r="BD27" s="118"/>
      <c r="BE27" s="118"/>
      <c r="BF27" s="119"/>
      <c r="BG27" s="119"/>
      <c r="BH27" s="119"/>
      <c r="BI27" s="119"/>
      <c r="BJ27" s="118"/>
      <c r="BK27" s="118"/>
      <c r="BL27" s="118"/>
      <c r="BM27" s="107"/>
      <c r="BN27" s="120"/>
      <c r="BO27" s="121"/>
      <c r="BP27" s="122"/>
      <c r="BQ27" s="122"/>
      <c r="BR27" s="122"/>
      <c r="BS27" s="122"/>
      <c r="BT27" s="122"/>
      <c r="BU27" s="122"/>
      <c r="BV27" s="122"/>
    </row>
    <row r="28" spans="1:74" ht="15.75" customHeight="1" thickBot="1">
      <c r="A28" s="317"/>
      <c r="B28" s="339"/>
      <c r="C28" s="340"/>
      <c r="D28" s="127" t="s">
        <v>66</v>
      </c>
      <c r="E28" s="182" t="s">
        <v>75</v>
      </c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31"/>
      <c r="AL28" s="132"/>
      <c r="AM28" s="131"/>
      <c r="AN28" s="131"/>
      <c r="AO28" s="133"/>
      <c r="AP28" s="134"/>
      <c r="AQ28" s="135"/>
      <c r="AR28" s="341"/>
      <c r="AS28" s="342"/>
      <c r="AT28" s="343"/>
      <c r="AU28" s="136"/>
      <c r="AV28" s="137"/>
      <c r="AW28" s="138"/>
      <c r="AX28" s="137"/>
      <c r="AY28" s="139"/>
      <c r="AZ28" s="137"/>
      <c r="BA28" s="137"/>
      <c r="BB28" s="139"/>
      <c r="BC28" s="137"/>
      <c r="BD28" s="137"/>
      <c r="BE28" s="139"/>
      <c r="BF28" s="139"/>
      <c r="BG28" s="139"/>
      <c r="BH28" s="139"/>
      <c r="BI28" s="139"/>
      <c r="BJ28" s="140">
        <f>COUNTIF($F28:$AJ28,"日")</f>
        <v>0</v>
      </c>
      <c r="BK28" s="140">
        <f>COUNTIF($F28:$AJ28,"当")</f>
        <v>0</v>
      </c>
      <c r="BL28" s="140">
        <f>COUNTIF($F28:$AJ28,"土")</f>
        <v>0</v>
      </c>
      <c r="BM28" s="107"/>
      <c r="BN28" s="112"/>
      <c r="BO28" s="113"/>
      <c r="BP28" s="179"/>
      <c r="BQ28" s="179"/>
      <c r="BR28" s="179"/>
      <c r="BS28" s="179"/>
      <c r="BT28" s="179"/>
      <c r="BU28" s="179"/>
      <c r="BV28" s="179"/>
    </row>
    <row r="29" spans="1:74" ht="15.75" customHeight="1" thickTop="1">
      <c r="A29" s="317"/>
      <c r="B29" s="141" t="s">
        <v>43</v>
      </c>
      <c r="C29" s="429" t="s">
        <v>44</v>
      </c>
      <c r="D29" s="142" t="s">
        <v>31</v>
      </c>
      <c r="E29" s="143" t="s">
        <v>32</v>
      </c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5"/>
      <c r="AK29" s="420">
        <f>BC29*7</f>
        <v>0</v>
      </c>
      <c r="AL29" s="420">
        <f>BH29*7+(BI29*3.5)</f>
        <v>0</v>
      </c>
      <c r="AM29" s="420">
        <f>BF29*7</f>
        <v>0</v>
      </c>
      <c r="AN29" s="420">
        <f>BG29*7</f>
        <v>0</v>
      </c>
      <c r="AO29" s="400">
        <f>AV29*7</f>
        <v>0</v>
      </c>
      <c r="AP29" s="401">
        <f>AU29+(AY29/2)</f>
        <v>0</v>
      </c>
      <c r="AQ29" s="391">
        <f>AX29+(BA29/2)</f>
        <v>0</v>
      </c>
      <c r="AR29" s="416" t="s">
        <v>33</v>
      </c>
      <c r="AS29" s="417">
        <f>SUM(F34:AJ34)</f>
        <v>0</v>
      </c>
      <c r="AT29" s="393">
        <f>$Q$4</f>
        <v>142</v>
      </c>
      <c r="AU29" s="95">
        <f>COUNTIF($F29:$AJ29,"出")</f>
        <v>0</v>
      </c>
      <c r="AV29" s="96">
        <f>COUNTIF($F29:$AJ29,"明")</f>
        <v>0</v>
      </c>
      <c r="AW29" s="96">
        <f>COUNTIF($F29:$AJ29,"○")</f>
        <v>0</v>
      </c>
      <c r="AX29" s="96">
        <f>COUNTIF($F29:$AJ29,"半組")</f>
        <v>0</v>
      </c>
      <c r="AY29" s="96">
        <f>COUNTIF($F29:$AJ29,"●")</f>
        <v>0</v>
      </c>
      <c r="AZ29" s="96">
        <f>COUNTIF($F29:$AJ29,"◐")</f>
        <v>0</v>
      </c>
      <c r="BA29" s="96">
        <f>COUNTIF($F29:$AJ29,"夜")</f>
        <v>0</v>
      </c>
      <c r="BB29" s="96">
        <f>COUNTIF($F29:$AJ29,"－")</f>
        <v>0</v>
      </c>
      <c r="BC29" s="96">
        <f>COUNTIF($F29:$AJ29,"夏")</f>
        <v>0</v>
      </c>
      <c r="BD29" s="96">
        <f>COUNTIF($F29:$AJ29,"看")</f>
        <v>0</v>
      </c>
      <c r="BE29" s="96">
        <f>COUNTIF($F29:$AJ29,"介")</f>
        <v>0</v>
      </c>
      <c r="BF29" s="97">
        <f>COUNTIF($F29:$AJ29,"張")</f>
        <v>0</v>
      </c>
      <c r="BG29" s="97">
        <f>COUNTIF($F29:$AJ29,"★")</f>
        <v>0</v>
      </c>
      <c r="BH29" s="97">
        <f>COUNTIF($F29:$AJ29,"研")</f>
        <v>0</v>
      </c>
      <c r="BI29" s="97">
        <f>COUNTIF($F29:$AJ29,"半研")</f>
        <v>0</v>
      </c>
      <c r="BJ29" s="96"/>
      <c r="BK29" s="96"/>
      <c r="BL29" s="96"/>
      <c r="BM29" s="146"/>
      <c r="BN29" s="147"/>
      <c r="BO29" s="148"/>
      <c r="BP29" s="179"/>
      <c r="BQ29" s="179"/>
      <c r="BR29" s="179"/>
      <c r="BS29" s="179"/>
      <c r="BT29" s="179"/>
      <c r="BU29" s="179"/>
      <c r="BV29" s="179"/>
    </row>
    <row r="30" spans="1:74" ht="15.75" customHeight="1">
      <c r="A30" s="317"/>
      <c r="B30" s="430"/>
      <c r="C30" s="328"/>
      <c r="D30" s="101" t="s">
        <v>34</v>
      </c>
      <c r="E30" s="102" t="s">
        <v>35</v>
      </c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8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49"/>
      <c r="AK30" s="329"/>
      <c r="AL30" s="329"/>
      <c r="AM30" s="329"/>
      <c r="AN30" s="329"/>
      <c r="AO30" s="330"/>
      <c r="AP30" s="331"/>
      <c r="AQ30" s="316"/>
      <c r="AR30" s="45"/>
      <c r="AS30" s="330"/>
      <c r="AT30" s="332"/>
      <c r="AU30" s="104"/>
      <c r="AV30" s="105"/>
      <c r="AW30" s="180"/>
      <c r="AX30" s="105"/>
      <c r="AY30" s="105"/>
      <c r="AZ30" s="105"/>
      <c r="BA30" s="105"/>
      <c r="BB30" s="105"/>
      <c r="BC30" s="105"/>
      <c r="BD30" s="105"/>
      <c r="BE30" s="105"/>
      <c r="BF30" s="106"/>
      <c r="BG30" s="106"/>
      <c r="BH30" s="106"/>
      <c r="BI30" s="106"/>
      <c r="BJ30" s="105"/>
      <c r="BK30" s="105"/>
      <c r="BL30" s="105"/>
      <c r="BM30" s="146"/>
      <c r="BN30" s="147"/>
      <c r="BO30" s="148"/>
      <c r="BP30" s="179"/>
      <c r="BQ30" s="179"/>
      <c r="BR30" s="179"/>
      <c r="BS30" s="179"/>
      <c r="BT30" s="179"/>
      <c r="BU30" s="179"/>
      <c r="BV30" s="179"/>
    </row>
    <row r="31" spans="1:74" ht="15.75" customHeight="1">
      <c r="A31" s="317"/>
      <c r="B31" s="329"/>
      <c r="C31" s="328"/>
      <c r="D31" s="101" t="s">
        <v>36</v>
      </c>
      <c r="E31" s="111" t="s">
        <v>37</v>
      </c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5"/>
      <c r="AK31" s="329"/>
      <c r="AL31" s="329"/>
      <c r="AM31" s="329"/>
      <c r="AN31" s="329"/>
      <c r="AO31" s="330"/>
      <c r="AP31" s="331"/>
      <c r="AQ31" s="316"/>
      <c r="AR31" s="44"/>
      <c r="AS31" s="336"/>
      <c r="AT31" s="332"/>
      <c r="AU31" s="81"/>
      <c r="AV31" s="82"/>
      <c r="AW31" s="181"/>
      <c r="AX31" s="82"/>
      <c r="AY31" s="82"/>
      <c r="AZ31" s="82"/>
      <c r="BA31" s="82"/>
      <c r="BB31" s="82"/>
      <c r="BC31" s="82"/>
      <c r="BD31" s="82"/>
      <c r="BE31" s="82"/>
      <c r="BF31" s="83"/>
      <c r="BG31" s="83"/>
      <c r="BH31" s="83"/>
      <c r="BI31" s="83"/>
      <c r="BJ31" s="82"/>
      <c r="BK31" s="82"/>
      <c r="BL31" s="82"/>
      <c r="BM31" s="146"/>
      <c r="BN31" s="147"/>
      <c r="BO31" s="148"/>
      <c r="BP31" s="84"/>
      <c r="BQ31" s="84"/>
      <c r="BR31" s="84"/>
      <c r="BS31" s="84"/>
      <c r="BT31" s="84"/>
      <c r="BU31" s="84"/>
      <c r="BV31" s="84"/>
    </row>
    <row r="32" spans="1:74" ht="15.75" customHeight="1">
      <c r="A32" s="317"/>
      <c r="B32" s="329"/>
      <c r="C32" s="328"/>
      <c r="D32" s="419" t="s">
        <v>39</v>
      </c>
      <c r="E32" s="115" t="s">
        <v>40</v>
      </c>
      <c r="F32" s="116">
        <f>HOUR(IF(F30&gt;F31,F31+1-F30,F31-F30))+MINUTE(IF(F30&gt;F31,F31+1-F30,F31-F30))/60</f>
        <v>0</v>
      </c>
      <c r="G32" s="116">
        <f t="shared" ref="G32:AJ32" si="11">HOUR(IF(G30&gt;G31,G31+1-G30,G31-G30))+MINUTE(IF(G30&gt;G31,G31+1-G30,G31-G30))/60</f>
        <v>0</v>
      </c>
      <c r="H32" s="116">
        <f t="shared" si="11"/>
        <v>0</v>
      </c>
      <c r="I32" s="116">
        <f t="shared" si="11"/>
        <v>0</v>
      </c>
      <c r="J32" s="116">
        <f t="shared" si="11"/>
        <v>0</v>
      </c>
      <c r="K32" s="116">
        <f t="shared" si="11"/>
        <v>0</v>
      </c>
      <c r="L32" s="116">
        <f t="shared" si="11"/>
        <v>0</v>
      </c>
      <c r="M32" s="116">
        <f t="shared" si="11"/>
        <v>0</v>
      </c>
      <c r="N32" s="116">
        <f t="shared" si="11"/>
        <v>0</v>
      </c>
      <c r="O32" s="116">
        <f t="shared" si="11"/>
        <v>0</v>
      </c>
      <c r="P32" s="116">
        <f t="shared" si="11"/>
        <v>0</v>
      </c>
      <c r="Q32" s="116">
        <f t="shared" si="11"/>
        <v>0</v>
      </c>
      <c r="R32" s="116">
        <f t="shared" si="11"/>
        <v>0</v>
      </c>
      <c r="S32" s="116">
        <f t="shared" si="11"/>
        <v>0</v>
      </c>
      <c r="T32" s="116">
        <f t="shared" si="11"/>
        <v>0</v>
      </c>
      <c r="U32" s="116">
        <f t="shared" si="11"/>
        <v>0</v>
      </c>
      <c r="V32" s="116">
        <f t="shared" si="11"/>
        <v>0</v>
      </c>
      <c r="W32" s="116">
        <f t="shared" si="11"/>
        <v>0</v>
      </c>
      <c r="X32" s="116">
        <f t="shared" si="11"/>
        <v>0</v>
      </c>
      <c r="Y32" s="116">
        <f t="shared" si="11"/>
        <v>0</v>
      </c>
      <c r="Z32" s="116">
        <f t="shared" si="11"/>
        <v>0</v>
      </c>
      <c r="AA32" s="116">
        <f t="shared" si="11"/>
        <v>0</v>
      </c>
      <c r="AB32" s="116">
        <f t="shared" si="11"/>
        <v>0</v>
      </c>
      <c r="AC32" s="116">
        <f t="shared" si="11"/>
        <v>0</v>
      </c>
      <c r="AD32" s="116">
        <f t="shared" si="11"/>
        <v>0</v>
      </c>
      <c r="AE32" s="116">
        <f t="shared" si="11"/>
        <v>0</v>
      </c>
      <c r="AF32" s="116">
        <f t="shared" si="11"/>
        <v>0</v>
      </c>
      <c r="AG32" s="116">
        <f t="shared" si="11"/>
        <v>0</v>
      </c>
      <c r="AH32" s="116">
        <f t="shared" si="11"/>
        <v>0</v>
      </c>
      <c r="AI32" s="116">
        <f t="shared" si="11"/>
        <v>0</v>
      </c>
      <c r="AJ32" s="116">
        <f t="shared" si="11"/>
        <v>0</v>
      </c>
      <c r="AK32" s="329"/>
      <c r="AL32" s="329"/>
      <c r="AM32" s="329"/>
      <c r="AN32" s="329"/>
      <c r="AO32" s="330"/>
      <c r="AP32" s="331"/>
      <c r="AQ32" s="316"/>
      <c r="AR32" s="396" t="s">
        <v>71</v>
      </c>
      <c r="AS32" s="397">
        <f>AK29+AL29+AM29+AN29+AO29</f>
        <v>0</v>
      </c>
      <c r="AT32" s="332"/>
      <c r="AU32" s="117"/>
      <c r="AV32" s="118"/>
      <c r="AW32" s="161"/>
      <c r="AX32" s="118"/>
      <c r="AY32" s="118"/>
      <c r="AZ32" s="118"/>
      <c r="BA32" s="118"/>
      <c r="BB32" s="118"/>
      <c r="BC32" s="118"/>
      <c r="BD32" s="118"/>
      <c r="BE32" s="118"/>
      <c r="BF32" s="119"/>
      <c r="BG32" s="119"/>
      <c r="BH32" s="119"/>
      <c r="BI32" s="119"/>
      <c r="BJ32" s="118"/>
      <c r="BK32" s="118"/>
      <c r="BL32" s="118"/>
      <c r="BM32" s="146"/>
      <c r="BN32" s="150"/>
      <c r="BO32" s="151"/>
      <c r="BP32" s="122"/>
      <c r="BQ32" s="122"/>
      <c r="BR32" s="122"/>
      <c r="BS32" s="122"/>
      <c r="BT32" s="122"/>
      <c r="BU32" s="122"/>
      <c r="BV32" s="122"/>
    </row>
    <row r="33" spans="1:74" ht="15.75" customHeight="1">
      <c r="A33" s="317"/>
      <c r="B33" s="329"/>
      <c r="C33" s="328"/>
      <c r="D33" s="329"/>
      <c r="E33" s="123" t="s">
        <v>41</v>
      </c>
      <c r="F33" s="124">
        <f t="shared" ref="F33:AJ33" si="12">IF(F32&gt;=6.5,1,0)</f>
        <v>0</v>
      </c>
      <c r="G33" s="124">
        <f t="shared" si="12"/>
        <v>0</v>
      </c>
      <c r="H33" s="124">
        <f t="shared" si="12"/>
        <v>0</v>
      </c>
      <c r="I33" s="124">
        <f t="shared" si="12"/>
        <v>0</v>
      </c>
      <c r="J33" s="124">
        <f t="shared" si="12"/>
        <v>0</v>
      </c>
      <c r="K33" s="124">
        <f t="shared" si="12"/>
        <v>0</v>
      </c>
      <c r="L33" s="124">
        <f t="shared" si="12"/>
        <v>0</v>
      </c>
      <c r="M33" s="124">
        <f t="shared" si="12"/>
        <v>0</v>
      </c>
      <c r="N33" s="124">
        <f t="shared" si="12"/>
        <v>0</v>
      </c>
      <c r="O33" s="124">
        <f t="shared" si="12"/>
        <v>0</v>
      </c>
      <c r="P33" s="124">
        <f t="shared" si="12"/>
        <v>0</v>
      </c>
      <c r="Q33" s="124">
        <f t="shared" si="12"/>
        <v>0</v>
      </c>
      <c r="R33" s="124">
        <f t="shared" si="12"/>
        <v>0</v>
      </c>
      <c r="S33" s="124">
        <f t="shared" si="12"/>
        <v>0</v>
      </c>
      <c r="T33" s="124">
        <f t="shared" si="12"/>
        <v>0</v>
      </c>
      <c r="U33" s="124">
        <f t="shared" si="12"/>
        <v>0</v>
      </c>
      <c r="V33" s="124">
        <f t="shared" si="12"/>
        <v>0</v>
      </c>
      <c r="W33" s="124">
        <f t="shared" si="12"/>
        <v>0</v>
      </c>
      <c r="X33" s="124">
        <f t="shared" si="12"/>
        <v>0</v>
      </c>
      <c r="Y33" s="124">
        <f t="shared" si="12"/>
        <v>0</v>
      </c>
      <c r="Z33" s="124">
        <f t="shared" si="12"/>
        <v>0</v>
      </c>
      <c r="AA33" s="124">
        <f t="shared" si="12"/>
        <v>0</v>
      </c>
      <c r="AB33" s="124">
        <f t="shared" si="12"/>
        <v>0</v>
      </c>
      <c r="AC33" s="124">
        <f t="shared" si="12"/>
        <v>0</v>
      </c>
      <c r="AD33" s="124">
        <f t="shared" si="12"/>
        <v>0</v>
      </c>
      <c r="AE33" s="124">
        <f t="shared" si="12"/>
        <v>0</v>
      </c>
      <c r="AF33" s="124">
        <f t="shared" si="12"/>
        <v>0</v>
      </c>
      <c r="AG33" s="124">
        <f t="shared" si="12"/>
        <v>0</v>
      </c>
      <c r="AH33" s="124">
        <f t="shared" si="12"/>
        <v>0</v>
      </c>
      <c r="AI33" s="124">
        <f t="shared" si="12"/>
        <v>0</v>
      </c>
      <c r="AJ33" s="124">
        <f t="shared" si="12"/>
        <v>0</v>
      </c>
      <c r="AK33" s="329"/>
      <c r="AL33" s="329"/>
      <c r="AM33" s="329"/>
      <c r="AN33" s="329"/>
      <c r="AO33" s="330"/>
      <c r="AP33" s="331"/>
      <c r="AQ33" s="316"/>
      <c r="AR33" s="44"/>
      <c r="AS33" s="336"/>
      <c r="AT33" s="332"/>
      <c r="AU33" s="117"/>
      <c r="AV33" s="118"/>
      <c r="AW33" s="161"/>
      <c r="AX33" s="118"/>
      <c r="AY33" s="118"/>
      <c r="AZ33" s="118"/>
      <c r="BA33" s="118"/>
      <c r="BB33" s="118"/>
      <c r="BC33" s="118"/>
      <c r="BD33" s="118"/>
      <c r="BE33" s="118"/>
      <c r="BF33" s="119"/>
      <c r="BG33" s="119"/>
      <c r="BH33" s="119"/>
      <c r="BI33" s="119"/>
      <c r="BJ33" s="118"/>
      <c r="BK33" s="118"/>
      <c r="BL33" s="118"/>
      <c r="BM33" s="146"/>
      <c r="BN33" s="150"/>
      <c r="BO33" s="151"/>
      <c r="BP33" s="122"/>
      <c r="BQ33" s="122"/>
      <c r="BR33" s="122"/>
      <c r="BS33" s="122"/>
      <c r="BT33" s="122"/>
      <c r="BU33" s="122"/>
      <c r="BV33" s="122"/>
    </row>
    <row r="34" spans="1:74" ht="15.75" customHeight="1">
      <c r="A34" s="317"/>
      <c r="B34" s="329"/>
      <c r="C34" s="328"/>
      <c r="D34" s="345"/>
      <c r="E34" s="123" t="s">
        <v>42</v>
      </c>
      <c r="F34" s="124">
        <f t="shared" ref="F34:AJ34" si="13">F32-F33</f>
        <v>0</v>
      </c>
      <c r="G34" s="124">
        <f t="shared" si="13"/>
        <v>0</v>
      </c>
      <c r="H34" s="124">
        <f t="shared" si="13"/>
        <v>0</v>
      </c>
      <c r="I34" s="124">
        <f t="shared" si="13"/>
        <v>0</v>
      </c>
      <c r="J34" s="124">
        <f t="shared" si="13"/>
        <v>0</v>
      </c>
      <c r="K34" s="124">
        <f t="shared" si="13"/>
        <v>0</v>
      </c>
      <c r="L34" s="124">
        <f t="shared" si="13"/>
        <v>0</v>
      </c>
      <c r="M34" s="124">
        <f t="shared" si="13"/>
        <v>0</v>
      </c>
      <c r="N34" s="124">
        <f t="shared" si="13"/>
        <v>0</v>
      </c>
      <c r="O34" s="124">
        <f t="shared" si="13"/>
        <v>0</v>
      </c>
      <c r="P34" s="124">
        <f t="shared" si="13"/>
        <v>0</v>
      </c>
      <c r="Q34" s="124">
        <f t="shared" si="13"/>
        <v>0</v>
      </c>
      <c r="R34" s="124">
        <f t="shared" si="13"/>
        <v>0</v>
      </c>
      <c r="S34" s="124">
        <f t="shared" si="13"/>
        <v>0</v>
      </c>
      <c r="T34" s="124">
        <f t="shared" si="13"/>
        <v>0</v>
      </c>
      <c r="U34" s="124">
        <f t="shared" si="13"/>
        <v>0</v>
      </c>
      <c r="V34" s="124">
        <f t="shared" si="13"/>
        <v>0</v>
      </c>
      <c r="W34" s="124">
        <f t="shared" si="13"/>
        <v>0</v>
      </c>
      <c r="X34" s="124">
        <f t="shared" si="13"/>
        <v>0</v>
      </c>
      <c r="Y34" s="124">
        <f t="shared" si="13"/>
        <v>0</v>
      </c>
      <c r="Z34" s="124">
        <f t="shared" si="13"/>
        <v>0</v>
      </c>
      <c r="AA34" s="124">
        <f t="shared" si="13"/>
        <v>0</v>
      </c>
      <c r="AB34" s="124">
        <f t="shared" si="13"/>
        <v>0</v>
      </c>
      <c r="AC34" s="124">
        <f t="shared" si="13"/>
        <v>0</v>
      </c>
      <c r="AD34" s="124">
        <f t="shared" si="13"/>
        <v>0</v>
      </c>
      <c r="AE34" s="124">
        <f t="shared" si="13"/>
        <v>0</v>
      </c>
      <c r="AF34" s="124">
        <f t="shared" si="13"/>
        <v>0</v>
      </c>
      <c r="AG34" s="124">
        <f t="shared" si="13"/>
        <v>0</v>
      </c>
      <c r="AH34" s="124">
        <f t="shared" si="13"/>
        <v>0</v>
      </c>
      <c r="AI34" s="124">
        <f t="shared" si="13"/>
        <v>0</v>
      </c>
      <c r="AJ34" s="124">
        <f t="shared" si="13"/>
        <v>0</v>
      </c>
      <c r="AK34" s="345"/>
      <c r="AL34" s="345"/>
      <c r="AM34" s="345"/>
      <c r="AN34" s="345"/>
      <c r="AO34" s="346"/>
      <c r="AP34" s="347"/>
      <c r="AQ34" s="327"/>
      <c r="AR34" s="21" t="s">
        <v>14</v>
      </c>
      <c r="AS34" s="152">
        <f>SUM(AS29:AS33)</f>
        <v>0</v>
      </c>
      <c r="AT34" s="332"/>
      <c r="AU34" s="117"/>
      <c r="AV34" s="118"/>
      <c r="AW34" s="161"/>
      <c r="AX34" s="118"/>
      <c r="AY34" s="118"/>
      <c r="AZ34" s="118"/>
      <c r="BA34" s="118"/>
      <c r="BB34" s="118"/>
      <c r="BC34" s="118"/>
      <c r="BD34" s="118"/>
      <c r="BE34" s="118"/>
      <c r="BF34" s="119"/>
      <c r="BG34" s="119"/>
      <c r="BH34" s="119"/>
      <c r="BI34" s="119"/>
      <c r="BJ34" s="118"/>
      <c r="BK34" s="118"/>
      <c r="BL34" s="118"/>
      <c r="BM34" s="146"/>
      <c r="BN34" s="150"/>
      <c r="BO34" s="151"/>
      <c r="BP34" s="122"/>
      <c r="BQ34" s="122"/>
      <c r="BR34" s="122"/>
      <c r="BS34" s="122"/>
      <c r="BT34" s="122"/>
      <c r="BU34" s="122"/>
      <c r="BV34" s="122"/>
    </row>
    <row r="35" spans="1:74" ht="15.75" customHeight="1">
      <c r="A35" s="317"/>
      <c r="B35" s="329"/>
      <c r="C35" s="328"/>
      <c r="D35" s="22"/>
      <c r="E35" s="186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5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87"/>
      <c r="AL35" s="187"/>
      <c r="AM35" s="156"/>
      <c r="AN35" s="156"/>
      <c r="AO35" s="157"/>
      <c r="AP35" s="158"/>
      <c r="AQ35" s="159"/>
      <c r="AR35" s="23"/>
      <c r="AS35" s="160"/>
      <c r="AT35" s="332"/>
      <c r="AU35" s="117"/>
      <c r="AV35" s="118"/>
      <c r="AW35" s="161"/>
      <c r="AX35" s="118"/>
      <c r="AY35" s="118"/>
      <c r="AZ35" s="118"/>
      <c r="BA35" s="118"/>
      <c r="BB35" s="118"/>
      <c r="BC35" s="118"/>
      <c r="BD35" s="118"/>
      <c r="BE35" s="118"/>
      <c r="BF35" s="119"/>
      <c r="BG35" s="119"/>
      <c r="BH35" s="119"/>
      <c r="BI35" s="119"/>
      <c r="BJ35" s="118"/>
      <c r="BK35" s="118"/>
      <c r="BL35" s="118"/>
      <c r="BM35" s="146"/>
      <c r="BN35" s="150"/>
      <c r="BO35" s="151"/>
      <c r="BP35" s="122"/>
      <c r="BQ35" s="122"/>
      <c r="BR35" s="122"/>
      <c r="BS35" s="122"/>
      <c r="BT35" s="122"/>
      <c r="BU35" s="122"/>
      <c r="BV35" s="122"/>
    </row>
    <row r="36" spans="1:74" ht="15.75" customHeight="1" thickBot="1">
      <c r="A36" s="319"/>
      <c r="B36" s="323"/>
      <c r="C36" s="321"/>
      <c r="D36" s="162" t="s">
        <v>66</v>
      </c>
      <c r="E36" s="163" t="s">
        <v>75</v>
      </c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88"/>
      <c r="AL36" s="189"/>
      <c r="AM36" s="164"/>
      <c r="AN36" s="164"/>
      <c r="AO36" s="166"/>
      <c r="AP36" s="167"/>
      <c r="AQ36" s="168"/>
      <c r="AR36" s="190"/>
      <c r="AS36" s="191"/>
      <c r="AT36" s="350"/>
      <c r="AU36" s="171"/>
      <c r="AV36" s="137"/>
      <c r="AW36" s="138"/>
      <c r="AX36" s="172"/>
      <c r="AY36" s="173"/>
      <c r="AZ36" s="172"/>
      <c r="BA36" s="172"/>
      <c r="BB36" s="173"/>
      <c r="BC36" s="172"/>
      <c r="BD36" s="172"/>
      <c r="BE36" s="173"/>
      <c r="BF36" s="173"/>
      <c r="BG36" s="173"/>
      <c r="BH36" s="83"/>
      <c r="BI36" s="83"/>
      <c r="BJ36" s="140">
        <f>COUNTIF($F36:$AJ36,"日")</f>
        <v>0</v>
      </c>
      <c r="BK36" s="140">
        <f>COUNTIF($F36:$AJ36,"当")</f>
        <v>0</v>
      </c>
      <c r="BL36" s="140">
        <f>COUNTIF($F36:$AJ36,"土")</f>
        <v>0</v>
      </c>
      <c r="BM36" s="174"/>
      <c r="BN36" s="175"/>
      <c r="BO36" s="176"/>
      <c r="BP36" s="179"/>
      <c r="BQ36" s="179"/>
      <c r="BR36" s="179"/>
      <c r="BS36" s="179"/>
      <c r="BT36" s="179"/>
      <c r="BU36" s="179"/>
      <c r="BV36" s="179"/>
    </row>
    <row r="37" spans="1:74" ht="15.75" customHeight="1">
      <c r="A37" s="426">
        <v>3</v>
      </c>
      <c r="B37" s="192" t="s">
        <v>29</v>
      </c>
      <c r="C37" s="427" t="s">
        <v>30</v>
      </c>
      <c r="D37" s="91" t="s">
        <v>31</v>
      </c>
      <c r="E37" s="92" t="s">
        <v>32</v>
      </c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4"/>
      <c r="AK37" s="428">
        <f>BC37*7</f>
        <v>0</v>
      </c>
      <c r="AL37" s="428">
        <f>BH37*7+(BI37*3.5)</f>
        <v>0</v>
      </c>
      <c r="AM37" s="428">
        <f>BF37*7</f>
        <v>0</v>
      </c>
      <c r="AN37" s="428">
        <f>BG37*7</f>
        <v>0</v>
      </c>
      <c r="AO37" s="421">
        <f>AV37*7</f>
        <v>0</v>
      </c>
      <c r="AP37" s="401">
        <f>AU37+(AY37/2)</f>
        <v>0</v>
      </c>
      <c r="AQ37" s="422">
        <f>AX37+(BA37/2)</f>
        <v>0</v>
      </c>
      <c r="AR37" s="423" t="s">
        <v>33</v>
      </c>
      <c r="AS37" s="424">
        <f>SUM(F42:AJ42)</f>
        <v>0</v>
      </c>
      <c r="AT37" s="425">
        <f>$Q$4</f>
        <v>142</v>
      </c>
      <c r="AU37" s="95">
        <f>COUNTIF($F37:$AJ37,"出")</f>
        <v>0</v>
      </c>
      <c r="AV37" s="96">
        <f>COUNTIF($F37:$AJ37,"明")</f>
        <v>0</v>
      </c>
      <c r="AW37" s="96">
        <f>COUNTIF($F37:$AJ37,"○")</f>
        <v>0</v>
      </c>
      <c r="AX37" s="96">
        <f>COUNTIF($F37:$AJ37,"半組")</f>
        <v>0</v>
      </c>
      <c r="AY37" s="96">
        <f>COUNTIF($F37:$AJ37,"●")</f>
        <v>0</v>
      </c>
      <c r="AZ37" s="96">
        <f>COUNTIF($F37:$AJ37,"◐")</f>
        <v>0</v>
      </c>
      <c r="BA37" s="96">
        <f>COUNTIF($F37:$AJ37,"夜")</f>
        <v>0</v>
      </c>
      <c r="BB37" s="96">
        <f>COUNTIF($F37:$AJ37,"－")</f>
        <v>0</v>
      </c>
      <c r="BC37" s="96">
        <f>COUNTIF($F37:$AJ37,"夏")</f>
        <v>0</v>
      </c>
      <c r="BD37" s="96">
        <f>COUNTIF($F37:$AJ37,"看")</f>
        <v>0</v>
      </c>
      <c r="BE37" s="96">
        <f>COUNTIF($F37:$AJ37,"介")</f>
        <v>0</v>
      </c>
      <c r="BF37" s="97">
        <f>COUNTIF($F37:$AJ37,"張")</f>
        <v>0</v>
      </c>
      <c r="BG37" s="97">
        <f>COUNTIF($F37:$AJ37,"★")</f>
        <v>0</v>
      </c>
      <c r="BH37" s="97">
        <f>COUNTIF($F37:$AJ37,"研")</f>
        <v>0</v>
      </c>
      <c r="BI37" s="97">
        <f>COUNTIF($F37:$AJ37,"半研")</f>
        <v>0</v>
      </c>
      <c r="BJ37" s="96"/>
      <c r="BK37" s="96"/>
      <c r="BL37" s="96"/>
      <c r="BM37" s="98"/>
      <c r="BN37" s="99"/>
      <c r="BO37" s="100"/>
      <c r="BP37" s="179"/>
      <c r="BQ37" s="179"/>
      <c r="BR37" s="179"/>
      <c r="BS37" s="179"/>
      <c r="BT37" s="179"/>
      <c r="BU37" s="179"/>
      <c r="BV37" s="179"/>
    </row>
    <row r="38" spans="1:74" ht="15.75" customHeight="1">
      <c r="A38" s="317"/>
      <c r="B38" s="413"/>
      <c r="C38" s="328"/>
      <c r="D38" s="101" t="s">
        <v>34</v>
      </c>
      <c r="E38" s="102" t="s">
        <v>35</v>
      </c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49"/>
      <c r="AK38" s="329"/>
      <c r="AL38" s="329"/>
      <c r="AM38" s="329"/>
      <c r="AN38" s="329"/>
      <c r="AO38" s="330"/>
      <c r="AP38" s="331"/>
      <c r="AQ38" s="316"/>
      <c r="AR38" s="45"/>
      <c r="AS38" s="330"/>
      <c r="AT38" s="332"/>
      <c r="AU38" s="104"/>
      <c r="AV38" s="105"/>
      <c r="AW38" s="180"/>
      <c r="AX38" s="105"/>
      <c r="AY38" s="105"/>
      <c r="AZ38" s="105"/>
      <c r="BA38" s="105"/>
      <c r="BB38" s="105"/>
      <c r="BC38" s="105"/>
      <c r="BD38" s="105"/>
      <c r="BE38" s="105"/>
      <c r="BF38" s="106"/>
      <c r="BG38" s="106"/>
      <c r="BH38" s="106"/>
      <c r="BI38" s="106"/>
      <c r="BJ38" s="105"/>
      <c r="BK38" s="105"/>
      <c r="BL38" s="105"/>
      <c r="BM38" s="107"/>
      <c r="BN38" s="108"/>
      <c r="BO38" s="109"/>
      <c r="BP38" s="179"/>
      <c r="BQ38" s="179"/>
      <c r="BR38" s="179"/>
      <c r="BS38" s="179"/>
      <c r="BT38" s="179"/>
      <c r="BU38" s="179"/>
      <c r="BV38" s="179"/>
    </row>
    <row r="39" spans="1:74" ht="15.75" customHeight="1">
      <c r="A39" s="317"/>
      <c r="B39" s="333"/>
      <c r="C39" s="328"/>
      <c r="D39" s="101" t="s">
        <v>36</v>
      </c>
      <c r="E39" s="111" t="s">
        <v>37</v>
      </c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5"/>
      <c r="AK39" s="329"/>
      <c r="AL39" s="329"/>
      <c r="AM39" s="329"/>
      <c r="AN39" s="329"/>
      <c r="AO39" s="330"/>
      <c r="AP39" s="331"/>
      <c r="AQ39" s="316"/>
      <c r="AR39" s="44"/>
      <c r="AS39" s="336"/>
      <c r="AT39" s="332"/>
      <c r="AU39" s="81"/>
      <c r="AV39" s="82"/>
      <c r="AW39" s="181"/>
      <c r="AX39" s="82"/>
      <c r="AY39" s="82"/>
      <c r="AZ39" s="82"/>
      <c r="BA39" s="82"/>
      <c r="BB39" s="82"/>
      <c r="BC39" s="82"/>
      <c r="BD39" s="82"/>
      <c r="BE39" s="82"/>
      <c r="BF39" s="83"/>
      <c r="BG39" s="83"/>
      <c r="BH39" s="83"/>
      <c r="BI39" s="83"/>
      <c r="BJ39" s="82"/>
      <c r="BK39" s="82"/>
      <c r="BL39" s="82"/>
      <c r="BM39" s="107"/>
      <c r="BN39" s="112"/>
      <c r="BO39" s="113"/>
      <c r="BP39" s="84"/>
      <c r="BQ39" s="84"/>
      <c r="BR39" s="84"/>
      <c r="BS39" s="84"/>
      <c r="BT39" s="84"/>
      <c r="BU39" s="84"/>
      <c r="BV39" s="84"/>
    </row>
    <row r="40" spans="1:74" ht="15.75" customHeight="1">
      <c r="A40" s="317"/>
      <c r="B40" s="114" t="s">
        <v>38</v>
      </c>
      <c r="C40" s="328"/>
      <c r="D40" s="419" t="s">
        <v>39</v>
      </c>
      <c r="E40" s="115" t="s">
        <v>40</v>
      </c>
      <c r="F40" s="116">
        <f>HOUR(IF(F38&gt;F39,F39+1-F38,F39-F38))+MINUTE(IF(F38&gt;F39,F39+1-F38,F39-F38))/60</f>
        <v>0</v>
      </c>
      <c r="G40" s="116">
        <f t="shared" ref="G40:AJ40" si="14">HOUR(IF(G38&gt;G39,G39+1-G38,G39-G38))+MINUTE(IF(G38&gt;G39,G39+1-G38,G39-G38))/60</f>
        <v>0</v>
      </c>
      <c r="H40" s="116">
        <f t="shared" si="14"/>
        <v>0</v>
      </c>
      <c r="I40" s="116">
        <f t="shared" si="14"/>
        <v>0</v>
      </c>
      <c r="J40" s="116">
        <f t="shared" si="14"/>
        <v>0</v>
      </c>
      <c r="K40" s="116">
        <f t="shared" si="14"/>
        <v>0</v>
      </c>
      <c r="L40" s="116">
        <f t="shared" si="14"/>
        <v>0</v>
      </c>
      <c r="M40" s="116">
        <f t="shared" si="14"/>
        <v>0</v>
      </c>
      <c r="N40" s="116">
        <f t="shared" si="14"/>
        <v>0</v>
      </c>
      <c r="O40" s="116">
        <f t="shared" si="14"/>
        <v>0</v>
      </c>
      <c r="P40" s="116">
        <f t="shared" si="14"/>
        <v>0</v>
      </c>
      <c r="Q40" s="116">
        <f t="shared" si="14"/>
        <v>0</v>
      </c>
      <c r="R40" s="116">
        <f t="shared" si="14"/>
        <v>0</v>
      </c>
      <c r="S40" s="116">
        <f t="shared" si="14"/>
        <v>0</v>
      </c>
      <c r="T40" s="116">
        <f t="shared" si="14"/>
        <v>0</v>
      </c>
      <c r="U40" s="116">
        <f t="shared" si="14"/>
        <v>0</v>
      </c>
      <c r="V40" s="116">
        <f t="shared" si="14"/>
        <v>0</v>
      </c>
      <c r="W40" s="116">
        <f t="shared" si="14"/>
        <v>0</v>
      </c>
      <c r="X40" s="116">
        <f t="shared" si="14"/>
        <v>0</v>
      </c>
      <c r="Y40" s="116">
        <f t="shared" si="14"/>
        <v>0</v>
      </c>
      <c r="Z40" s="116">
        <f t="shared" si="14"/>
        <v>0</v>
      </c>
      <c r="AA40" s="116">
        <f t="shared" si="14"/>
        <v>0</v>
      </c>
      <c r="AB40" s="116">
        <f t="shared" si="14"/>
        <v>0</v>
      </c>
      <c r="AC40" s="116">
        <f t="shared" si="14"/>
        <v>0</v>
      </c>
      <c r="AD40" s="116">
        <f t="shared" si="14"/>
        <v>0</v>
      </c>
      <c r="AE40" s="116">
        <f t="shared" si="14"/>
        <v>0</v>
      </c>
      <c r="AF40" s="116">
        <f t="shared" si="14"/>
        <v>0</v>
      </c>
      <c r="AG40" s="116">
        <f t="shared" si="14"/>
        <v>0</v>
      </c>
      <c r="AH40" s="116">
        <f t="shared" si="14"/>
        <v>0</v>
      </c>
      <c r="AI40" s="116">
        <f t="shared" si="14"/>
        <v>0</v>
      </c>
      <c r="AJ40" s="116">
        <f t="shared" si="14"/>
        <v>0</v>
      </c>
      <c r="AK40" s="329"/>
      <c r="AL40" s="329"/>
      <c r="AM40" s="329"/>
      <c r="AN40" s="329"/>
      <c r="AO40" s="330"/>
      <c r="AP40" s="331"/>
      <c r="AQ40" s="316"/>
      <c r="AR40" s="396" t="s">
        <v>71</v>
      </c>
      <c r="AS40" s="397">
        <f>AK37+AL37+AM37+AN37+AO37</f>
        <v>0</v>
      </c>
      <c r="AT40" s="332"/>
      <c r="AU40" s="117"/>
      <c r="AV40" s="118"/>
      <c r="AW40" s="161"/>
      <c r="AX40" s="118"/>
      <c r="AY40" s="118"/>
      <c r="AZ40" s="118"/>
      <c r="BA40" s="118"/>
      <c r="BB40" s="118"/>
      <c r="BC40" s="118"/>
      <c r="BD40" s="118"/>
      <c r="BE40" s="118"/>
      <c r="BF40" s="119"/>
      <c r="BG40" s="119"/>
      <c r="BH40" s="119"/>
      <c r="BI40" s="119"/>
      <c r="BJ40" s="118"/>
      <c r="BK40" s="118"/>
      <c r="BL40" s="118"/>
      <c r="BM40" s="107"/>
      <c r="BN40" s="120"/>
      <c r="BO40" s="121"/>
      <c r="BP40" s="122"/>
      <c r="BQ40" s="122"/>
      <c r="BR40" s="122"/>
      <c r="BS40" s="122"/>
      <c r="BT40" s="122"/>
      <c r="BU40" s="122"/>
      <c r="BV40" s="122"/>
    </row>
    <row r="41" spans="1:74" ht="15.75" customHeight="1">
      <c r="A41" s="317"/>
      <c r="B41" s="413"/>
      <c r="C41" s="328"/>
      <c r="D41" s="329"/>
      <c r="E41" s="123" t="s">
        <v>41</v>
      </c>
      <c r="F41" s="124">
        <f t="shared" ref="F41:AJ41" si="15">IF(F40&gt;=6.5,1,0)</f>
        <v>0</v>
      </c>
      <c r="G41" s="124">
        <f t="shared" si="15"/>
        <v>0</v>
      </c>
      <c r="H41" s="124">
        <f t="shared" si="15"/>
        <v>0</v>
      </c>
      <c r="I41" s="124">
        <f t="shared" si="15"/>
        <v>0</v>
      </c>
      <c r="J41" s="124">
        <f t="shared" si="15"/>
        <v>0</v>
      </c>
      <c r="K41" s="124">
        <f t="shared" si="15"/>
        <v>0</v>
      </c>
      <c r="L41" s="124">
        <f t="shared" si="15"/>
        <v>0</v>
      </c>
      <c r="M41" s="124">
        <f t="shared" si="15"/>
        <v>0</v>
      </c>
      <c r="N41" s="124">
        <f t="shared" si="15"/>
        <v>0</v>
      </c>
      <c r="O41" s="124">
        <f t="shared" si="15"/>
        <v>0</v>
      </c>
      <c r="P41" s="124">
        <f t="shared" si="15"/>
        <v>0</v>
      </c>
      <c r="Q41" s="124">
        <f t="shared" si="15"/>
        <v>0</v>
      </c>
      <c r="R41" s="124">
        <f t="shared" si="15"/>
        <v>0</v>
      </c>
      <c r="S41" s="124">
        <f t="shared" si="15"/>
        <v>0</v>
      </c>
      <c r="T41" s="124">
        <f t="shared" si="15"/>
        <v>0</v>
      </c>
      <c r="U41" s="124">
        <f t="shared" si="15"/>
        <v>0</v>
      </c>
      <c r="V41" s="124">
        <f t="shared" si="15"/>
        <v>0</v>
      </c>
      <c r="W41" s="124">
        <f t="shared" si="15"/>
        <v>0</v>
      </c>
      <c r="X41" s="124">
        <f t="shared" si="15"/>
        <v>0</v>
      </c>
      <c r="Y41" s="124">
        <f t="shared" si="15"/>
        <v>0</v>
      </c>
      <c r="Z41" s="124">
        <f t="shared" si="15"/>
        <v>0</v>
      </c>
      <c r="AA41" s="124">
        <f t="shared" si="15"/>
        <v>0</v>
      </c>
      <c r="AB41" s="124">
        <f t="shared" si="15"/>
        <v>0</v>
      </c>
      <c r="AC41" s="124">
        <f t="shared" si="15"/>
        <v>0</v>
      </c>
      <c r="AD41" s="124">
        <f t="shared" si="15"/>
        <v>0</v>
      </c>
      <c r="AE41" s="124">
        <f t="shared" si="15"/>
        <v>0</v>
      </c>
      <c r="AF41" s="124">
        <f t="shared" si="15"/>
        <v>0</v>
      </c>
      <c r="AG41" s="124">
        <f t="shared" si="15"/>
        <v>0</v>
      </c>
      <c r="AH41" s="124">
        <f t="shared" si="15"/>
        <v>0</v>
      </c>
      <c r="AI41" s="124">
        <f t="shared" si="15"/>
        <v>0</v>
      </c>
      <c r="AJ41" s="124">
        <f t="shared" si="15"/>
        <v>0</v>
      </c>
      <c r="AK41" s="329"/>
      <c r="AL41" s="329"/>
      <c r="AM41" s="329"/>
      <c r="AN41" s="329"/>
      <c r="AO41" s="330"/>
      <c r="AP41" s="331"/>
      <c r="AQ41" s="316"/>
      <c r="AR41" s="44"/>
      <c r="AS41" s="336"/>
      <c r="AT41" s="332"/>
      <c r="AU41" s="117"/>
      <c r="AV41" s="118"/>
      <c r="AW41" s="161"/>
      <c r="AX41" s="118"/>
      <c r="AY41" s="118"/>
      <c r="AZ41" s="118"/>
      <c r="BA41" s="118"/>
      <c r="BB41" s="118"/>
      <c r="BC41" s="118"/>
      <c r="BD41" s="118"/>
      <c r="BE41" s="118"/>
      <c r="BF41" s="119"/>
      <c r="BG41" s="119"/>
      <c r="BH41" s="119"/>
      <c r="BI41" s="119"/>
      <c r="BJ41" s="118"/>
      <c r="BK41" s="118"/>
      <c r="BL41" s="118"/>
      <c r="BM41" s="107"/>
      <c r="BN41" s="120"/>
      <c r="BO41" s="121"/>
      <c r="BP41" s="122"/>
      <c r="BQ41" s="122"/>
      <c r="BR41" s="122"/>
      <c r="BS41" s="122"/>
      <c r="BT41" s="122"/>
      <c r="BU41" s="122"/>
      <c r="BV41" s="122"/>
    </row>
    <row r="42" spans="1:74" ht="15.75" customHeight="1">
      <c r="A42" s="317"/>
      <c r="B42" s="329"/>
      <c r="C42" s="328"/>
      <c r="D42" s="333"/>
      <c r="E42" s="125" t="s">
        <v>42</v>
      </c>
      <c r="F42" s="126">
        <f t="shared" ref="F42:AJ42" si="16">F40-F41</f>
        <v>0</v>
      </c>
      <c r="G42" s="126">
        <f t="shared" si="16"/>
        <v>0</v>
      </c>
      <c r="H42" s="126">
        <f t="shared" si="16"/>
        <v>0</v>
      </c>
      <c r="I42" s="126">
        <f t="shared" si="16"/>
        <v>0</v>
      </c>
      <c r="J42" s="126">
        <f t="shared" si="16"/>
        <v>0</v>
      </c>
      <c r="K42" s="126">
        <f t="shared" si="16"/>
        <v>0</v>
      </c>
      <c r="L42" s="126">
        <f t="shared" si="16"/>
        <v>0</v>
      </c>
      <c r="M42" s="126">
        <f t="shared" si="16"/>
        <v>0</v>
      </c>
      <c r="N42" s="126">
        <f t="shared" si="16"/>
        <v>0</v>
      </c>
      <c r="O42" s="126">
        <f t="shared" si="16"/>
        <v>0</v>
      </c>
      <c r="P42" s="126">
        <f t="shared" si="16"/>
        <v>0</v>
      </c>
      <c r="Q42" s="126">
        <f t="shared" si="16"/>
        <v>0</v>
      </c>
      <c r="R42" s="126">
        <f t="shared" si="16"/>
        <v>0</v>
      </c>
      <c r="S42" s="126">
        <f t="shared" si="16"/>
        <v>0</v>
      </c>
      <c r="T42" s="126">
        <f t="shared" si="16"/>
        <v>0</v>
      </c>
      <c r="U42" s="126">
        <f t="shared" si="16"/>
        <v>0</v>
      </c>
      <c r="V42" s="126">
        <f t="shared" si="16"/>
        <v>0</v>
      </c>
      <c r="W42" s="126">
        <f t="shared" si="16"/>
        <v>0</v>
      </c>
      <c r="X42" s="126">
        <f t="shared" si="16"/>
        <v>0</v>
      </c>
      <c r="Y42" s="126">
        <f t="shared" si="16"/>
        <v>0</v>
      </c>
      <c r="Z42" s="126">
        <f t="shared" si="16"/>
        <v>0</v>
      </c>
      <c r="AA42" s="126">
        <f t="shared" si="16"/>
        <v>0</v>
      </c>
      <c r="AB42" s="126">
        <f t="shared" si="16"/>
        <v>0</v>
      </c>
      <c r="AC42" s="126">
        <f t="shared" si="16"/>
        <v>0</v>
      </c>
      <c r="AD42" s="126">
        <f t="shared" si="16"/>
        <v>0</v>
      </c>
      <c r="AE42" s="126">
        <f t="shared" si="16"/>
        <v>0</v>
      </c>
      <c r="AF42" s="126">
        <f t="shared" si="16"/>
        <v>0</v>
      </c>
      <c r="AG42" s="126">
        <f t="shared" si="16"/>
        <v>0</v>
      </c>
      <c r="AH42" s="126">
        <f t="shared" si="16"/>
        <v>0</v>
      </c>
      <c r="AI42" s="126">
        <f t="shared" si="16"/>
        <v>0</v>
      </c>
      <c r="AJ42" s="126">
        <f t="shared" si="16"/>
        <v>0</v>
      </c>
      <c r="AK42" s="333"/>
      <c r="AL42" s="333"/>
      <c r="AM42" s="333"/>
      <c r="AN42" s="333"/>
      <c r="AO42" s="336"/>
      <c r="AP42" s="337"/>
      <c r="AQ42" s="338"/>
      <c r="AR42" s="408" t="s">
        <v>14</v>
      </c>
      <c r="AS42" s="409">
        <f>SUM(AS37:AS41)</f>
        <v>0</v>
      </c>
      <c r="AT42" s="332"/>
      <c r="AU42" s="117"/>
      <c r="AV42" s="118"/>
      <c r="AW42" s="161"/>
      <c r="AX42" s="118"/>
      <c r="AY42" s="118"/>
      <c r="AZ42" s="118"/>
      <c r="BA42" s="118"/>
      <c r="BB42" s="118"/>
      <c r="BC42" s="118"/>
      <c r="BD42" s="118"/>
      <c r="BE42" s="118"/>
      <c r="BF42" s="119"/>
      <c r="BG42" s="119"/>
      <c r="BH42" s="119"/>
      <c r="BI42" s="119"/>
      <c r="BJ42" s="118"/>
      <c r="BK42" s="118"/>
      <c r="BL42" s="118"/>
      <c r="BM42" s="107"/>
      <c r="BN42" s="120"/>
      <c r="BO42" s="121"/>
      <c r="BP42" s="122"/>
      <c r="BQ42" s="122"/>
      <c r="BR42" s="122"/>
      <c r="BS42" s="122"/>
      <c r="BT42" s="122"/>
      <c r="BU42" s="122"/>
      <c r="BV42" s="122"/>
    </row>
    <row r="43" spans="1:74" ht="15.75" customHeight="1" thickBot="1">
      <c r="A43" s="317"/>
      <c r="B43" s="339"/>
      <c r="C43" s="340"/>
      <c r="D43" s="127" t="s">
        <v>66</v>
      </c>
      <c r="E43" s="182" t="s">
        <v>75</v>
      </c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31"/>
      <c r="AL43" s="132"/>
      <c r="AM43" s="131"/>
      <c r="AN43" s="131"/>
      <c r="AO43" s="133"/>
      <c r="AP43" s="134"/>
      <c r="AQ43" s="135"/>
      <c r="AR43" s="341"/>
      <c r="AS43" s="342"/>
      <c r="AT43" s="343"/>
      <c r="AU43" s="136"/>
      <c r="AV43" s="137"/>
      <c r="AW43" s="138"/>
      <c r="AX43" s="137"/>
      <c r="AY43" s="139"/>
      <c r="AZ43" s="137"/>
      <c r="BA43" s="137"/>
      <c r="BB43" s="139"/>
      <c r="BC43" s="137"/>
      <c r="BD43" s="137"/>
      <c r="BE43" s="139"/>
      <c r="BF43" s="139"/>
      <c r="BG43" s="139"/>
      <c r="BH43" s="139"/>
      <c r="BI43" s="139"/>
      <c r="BJ43" s="140">
        <f>COUNTIF($F43:$AJ43,"日")</f>
        <v>0</v>
      </c>
      <c r="BK43" s="140">
        <f>COUNTIF($F43:$AJ43,"当")</f>
        <v>0</v>
      </c>
      <c r="BL43" s="140">
        <f>COUNTIF($F43:$AJ43,"土")</f>
        <v>0</v>
      </c>
      <c r="BM43" s="107"/>
      <c r="BN43" s="112"/>
      <c r="BO43" s="113"/>
      <c r="BP43" s="179"/>
      <c r="BQ43" s="179"/>
      <c r="BR43" s="179"/>
      <c r="BS43" s="179"/>
      <c r="BT43" s="179"/>
      <c r="BU43" s="179"/>
      <c r="BV43" s="179"/>
    </row>
    <row r="44" spans="1:74" ht="15.75" customHeight="1" thickTop="1">
      <c r="A44" s="317"/>
      <c r="B44" s="193" t="s">
        <v>43</v>
      </c>
      <c r="C44" s="429" t="s">
        <v>44</v>
      </c>
      <c r="D44" s="142" t="s">
        <v>31</v>
      </c>
      <c r="E44" s="143" t="s">
        <v>32</v>
      </c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5"/>
      <c r="AK44" s="420">
        <f>BC44*7</f>
        <v>0</v>
      </c>
      <c r="AL44" s="420">
        <f>BH44*7+(BI44*3.5)</f>
        <v>0</v>
      </c>
      <c r="AM44" s="420">
        <f>BF44*7</f>
        <v>0</v>
      </c>
      <c r="AN44" s="420">
        <f>BG44*7</f>
        <v>0</v>
      </c>
      <c r="AO44" s="400">
        <f>AV44*7</f>
        <v>0</v>
      </c>
      <c r="AP44" s="401">
        <f>AU44+(AY44/2)</f>
        <v>0</v>
      </c>
      <c r="AQ44" s="391">
        <f>AX44+(BA44/2)</f>
        <v>0</v>
      </c>
      <c r="AR44" s="416" t="s">
        <v>33</v>
      </c>
      <c r="AS44" s="417">
        <f>SUM(F49:AJ49)</f>
        <v>0</v>
      </c>
      <c r="AT44" s="393">
        <f>$Q$4</f>
        <v>142</v>
      </c>
      <c r="AU44" s="95">
        <f>COUNTIF($F44:$AJ44,"出")</f>
        <v>0</v>
      </c>
      <c r="AV44" s="96">
        <f>COUNTIF($F44:$AJ44,"明")</f>
        <v>0</v>
      </c>
      <c r="AW44" s="96">
        <f>COUNTIF($F44:$AJ44,"○")</f>
        <v>0</v>
      </c>
      <c r="AX44" s="96">
        <f>COUNTIF($F44:$AJ44,"半組")</f>
        <v>0</v>
      </c>
      <c r="AY44" s="96">
        <f>COUNTIF($F44:$AJ44,"●")</f>
        <v>0</v>
      </c>
      <c r="AZ44" s="96">
        <f>COUNTIF($F44:$AJ44,"◐")</f>
        <v>0</v>
      </c>
      <c r="BA44" s="96">
        <f>COUNTIF($F44:$AJ44,"夜")</f>
        <v>0</v>
      </c>
      <c r="BB44" s="96">
        <f>COUNTIF($F44:$AJ44,"－")</f>
        <v>0</v>
      </c>
      <c r="BC44" s="96">
        <f>COUNTIF($F44:$AJ44,"夏")</f>
        <v>0</v>
      </c>
      <c r="BD44" s="96">
        <f>COUNTIF($F44:$AJ44,"看")</f>
        <v>0</v>
      </c>
      <c r="BE44" s="96">
        <f>COUNTIF($F44:$AJ44,"介")</f>
        <v>0</v>
      </c>
      <c r="BF44" s="97">
        <f>COUNTIF($F44:$AJ44,"張")</f>
        <v>0</v>
      </c>
      <c r="BG44" s="97">
        <f>COUNTIF($F44:$AJ44,"★")</f>
        <v>0</v>
      </c>
      <c r="BH44" s="97">
        <f>COUNTIF($F44:$AJ44,"研")</f>
        <v>0</v>
      </c>
      <c r="BI44" s="97">
        <f>COUNTIF($F44:$AJ44,"半研")</f>
        <v>0</v>
      </c>
      <c r="BJ44" s="96"/>
      <c r="BK44" s="96"/>
      <c r="BL44" s="96"/>
      <c r="BM44" s="146"/>
      <c r="BN44" s="147"/>
      <c r="BO44" s="148"/>
      <c r="BP44" s="179"/>
      <c r="BQ44" s="179"/>
      <c r="BR44" s="179"/>
      <c r="BS44" s="179"/>
      <c r="BT44" s="179"/>
      <c r="BU44" s="179"/>
      <c r="BV44" s="179"/>
    </row>
    <row r="45" spans="1:74" ht="15.75" customHeight="1">
      <c r="A45" s="317"/>
      <c r="B45" s="418"/>
      <c r="C45" s="328"/>
      <c r="D45" s="101" t="s">
        <v>34</v>
      </c>
      <c r="E45" s="102" t="s">
        <v>35</v>
      </c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8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49"/>
      <c r="AK45" s="329"/>
      <c r="AL45" s="329"/>
      <c r="AM45" s="329"/>
      <c r="AN45" s="329"/>
      <c r="AO45" s="330"/>
      <c r="AP45" s="331"/>
      <c r="AQ45" s="316"/>
      <c r="AR45" s="45"/>
      <c r="AS45" s="330"/>
      <c r="AT45" s="332"/>
      <c r="AU45" s="104"/>
      <c r="AV45" s="105"/>
      <c r="AW45" s="180"/>
      <c r="AX45" s="105"/>
      <c r="AY45" s="105"/>
      <c r="AZ45" s="105"/>
      <c r="BA45" s="105"/>
      <c r="BB45" s="105"/>
      <c r="BC45" s="105"/>
      <c r="BD45" s="105"/>
      <c r="BE45" s="105"/>
      <c r="BF45" s="106"/>
      <c r="BG45" s="106"/>
      <c r="BH45" s="106"/>
      <c r="BI45" s="106"/>
      <c r="BJ45" s="105"/>
      <c r="BK45" s="105"/>
      <c r="BL45" s="105"/>
      <c r="BM45" s="146"/>
      <c r="BN45" s="147"/>
      <c r="BO45" s="148"/>
      <c r="BP45" s="179"/>
      <c r="BQ45" s="179"/>
      <c r="BR45" s="179"/>
      <c r="BS45" s="179"/>
      <c r="BT45" s="179"/>
      <c r="BU45" s="179"/>
      <c r="BV45" s="179"/>
    </row>
    <row r="46" spans="1:74" ht="15.75" customHeight="1">
      <c r="A46" s="317"/>
      <c r="B46" s="329"/>
      <c r="C46" s="328"/>
      <c r="D46" s="101" t="s">
        <v>36</v>
      </c>
      <c r="E46" s="194" t="s">
        <v>37</v>
      </c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5"/>
      <c r="AK46" s="329"/>
      <c r="AL46" s="329"/>
      <c r="AM46" s="329"/>
      <c r="AN46" s="329"/>
      <c r="AO46" s="330"/>
      <c r="AP46" s="331"/>
      <c r="AQ46" s="316"/>
      <c r="AR46" s="44"/>
      <c r="AS46" s="336"/>
      <c r="AT46" s="332"/>
      <c r="AU46" s="81"/>
      <c r="AV46" s="82"/>
      <c r="AW46" s="181"/>
      <c r="AX46" s="82"/>
      <c r="AY46" s="82"/>
      <c r="AZ46" s="82"/>
      <c r="BA46" s="82"/>
      <c r="BB46" s="82"/>
      <c r="BC46" s="82"/>
      <c r="BD46" s="82"/>
      <c r="BE46" s="82"/>
      <c r="BF46" s="83"/>
      <c r="BG46" s="83"/>
      <c r="BH46" s="83"/>
      <c r="BI46" s="83"/>
      <c r="BJ46" s="82"/>
      <c r="BK46" s="82"/>
      <c r="BL46" s="82"/>
      <c r="BM46" s="146"/>
      <c r="BN46" s="147"/>
      <c r="BO46" s="148"/>
      <c r="BP46" s="84"/>
      <c r="BQ46" s="84"/>
      <c r="BR46" s="84"/>
      <c r="BS46" s="84"/>
      <c r="BT46" s="84"/>
      <c r="BU46" s="84"/>
      <c r="BV46" s="84"/>
    </row>
    <row r="47" spans="1:74" ht="15.75" customHeight="1">
      <c r="A47" s="317"/>
      <c r="B47" s="329"/>
      <c r="C47" s="328"/>
      <c r="D47" s="419" t="s">
        <v>39</v>
      </c>
      <c r="E47" s="115" t="s">
        <v>40</v>
      </c>
      <c r="F47" s="116">
        <f>HOUR(IF(F45&gt;F46,F46+1-F45,F46-F45))+MINUTE(IF(F45&gt;F46,F46+1-F45,F46-F45))/60</f>
        <v>0</v>
      </c>
      <c r="G47" s="116">
        <f t="shared" ref="G47:AJ47" si="17">HOUR(IF(G45&gt;G46,G46+1-G45,G46-G45))+MINUTE(IF(G45&gt;G46,G46+1-G45,G46-G45))/60</f>
        <v>0</v>
      </c>
      <c r="H47" s="116">
        <f t="shared" si="17"/>
        <v>0</v>
      </c>
      <c r="I47" s="116">
        <f t="shared" si="17"/>
        <v>0</v>
      </c>
      <c r="J47" s="116">
        <f t="shared" si="17"/>
        <v>0</v>
      </c>
      <c r="K47" s="116">
        <f t="shared" si="17"/>
        <v>0</v>
      </c>
      <c r="L47" s="116">
        <f t="shared" si="17"/>
        <v>0</v>
      </c>
      <c r="M47" s="116">
        <f t="shared" si="17"/>
        <v>0</v>
      </c>
      <c r="N47" s="116">
        <f t="shared" si="17"/>
        <v>0</v>
      </c>
      <c r="O47" s="116">
        <f t="shared" si="17"/>
        <v>0</v>
      </c>
      <c r="P47" s="116">
        <f t="shared" si="17"/>
        <v>0</v>
      </c>
      <c r="Q47" s="116">
        <f t="shared" si="17"/>
        <v>0</v>
      </c>
      <c r="R47" s="116">
        <f t="shared" si="17"/>
        <v>0</v>
      </c>
      <c r="S47" s="116">
        <f t="shared" si="17"/>
        <v>0</v>
      </c>
      <c r="T47" s="116">
        <f t="shared" si="17"/>
        <v>0</v>
      </c>
      <c r="U47" s="116">
        <f t="shared" si="17"/>
        <v>0</v>
      </c>
      <c r="V47" s="116">
        <f t="shared" si="17"/>
        <v>0</v>
      </c>
      <c r="W47" s="116">
        <f t="shared" si="17"/>
        <v>0</v>
      </c>
      <c r="X47" s="116">
        <f t="shared" si="17"/>
        <v>0</v>
      </c>
      <c r="Y47" s="116">
        <f t="shared" si="17"/>
        <v>0</v>
      </c>
      <c r="Z47" s="116">
        <f t="shared" si="17"/>
        <v>0</v>
      </c>
      <c r="AA47" s="116">
        <f t="shared" si="17"/>
        <v>0</v>
      </c>
      <c r="AB47" s="116">
        <f t="shared" si="17"/>
        <v>0</v>
      </c>
      <c r="AC47" s="116">
        <f t="shared" si="17"/>
        <v>0</v>
      </c>
      <c r="AD47" s="116">
        <f t="shared" si="17"/>
        <v>0</v>
      </c>
      <c r="AE47" s="116">
        <f t="shared" si="17"/>
        <v>0</v>
      </c>
      <c r="AF47" s="116">
        <f t="shared" si="17"/>
        <v>0</v>
      </c>
      <c r="AG47" s="116">
        <f t="shared" si="17"/>
        <v>0</v>
      </c>
      <c r="AH47" s="116">
        <f t="shared" si="17"/>
        <v>0</v>
      </c>
      <c r="AI47" s="116">
        <f t="shared" si="17"/>
        <v>0</v>
      </c>
      <c r="AJ47" s="116">
        <f t="shared" si="17"/>
        <v>0</v>
      </c>
      <c r="AK47" s="329"/>
      <c r="AL47" s="329"/>
      <c r="AM47" s="329"/>
      <c r="AN47" s="329"/>
      <c r="AO47" s="330"/>
      <c r="AP47" s="331"/>
      <c r="AQ47" s="316"/>
      <c r="AR47" s="396" t="s">
        <v>71</v>
      </c>
      <c r="AS47" s="397">
        <f>AK44+AL44+AM44+AN44+AO44</f>
        <v>0</v>
      </c>
      <c r="AT47" s="332"/>
      <c r="AU47" s="117"/>
      <c r="AV47" s="118"/>
      <c r="AW47" s="161"/>
      <c r="AX47" s="118"/>
      <c r="AY47" s="118"/>
      <c r="AZ47" s="118"/>
      <c r="BA47" s="118"/>
      <c r="BB47" s="118"/>
      <c r="BC47" s="118"/>
      <c r="BD47" s="118"/>
      <c r="BE47" s="118"/>
      <c r="BF47" s="119"/>
      <c r="BG47" s="119"/>
      <c r="BH47" s="119"/>
      <c r="BI47" s="119"/>
      <c r="BJ47" s="118"/>
      <c r="BK47" s="118"/>
      <c r="BL47" s="118"/>
      <c r="BM47" s="146"/>
      <c r="BN47" s="150"/>
      <c r="BO47" s="151"/>
      <c r="BP47" s="122"/>
      <c r="BQ47" s="122"/>
      <c r="BR47" s="122"/>
      <c r="BS47" s="122"/>
      <c r="BT47" s="122"/>
      <c r="BU47" s="122"/>
      <c r="BV47" s="122"/>
    </row>
    <row r="48" spans="1:74" ht="15.75" customHeight="1">
      <c r="A48" s="317"/>
      <c r="B48" s="329"/>
      <c r="C48" s="328"/>
      <c r="D48" s="329"/>
      <c r="E48" s="123" t="s">
        <v>41</v>
      </c>
      <c r="F48" s="124">
        <f t="shared" ref="F48:AJ48" si="18">IF(F47&gt;=6.5,1,0)</f>
        <v>0</v>
      </c>
      <c r="G48" s="124">
        <f t="shared" si="18"/>
        <v>0</v>
      </c>
      <c r="H48" s="124">
        <f t="shared" si="18"/>
        <v>0</v>
      </c>
      <c r="I48" s="124">
        <f t="shared" si="18"/>
        <v>0</v>
      </c>
      <c r="J48" s="124">
        <f t="shared" si="18"/>
        <v>0</v>
      </c>
      <c r="K48" s="124">
        <f t="shared" si="18"/>
        <v>0</v>
      </c>
      <c r="L48" s="124">
        <f t="shared" si="18"/>
        <v>0</v>
      </c>
      <c r="M48" s="124">
        <f t="shared" si="18"/>
        <v>0</v>
      </c>
      <c r="N48" s="124">
        <f t="shared" si="18"/>
        <v>0</v>
      </c>
      <c r="O48" s="124">
        <f t="shared" si="18"/>
        <v>0</v>
      </c>
      <c r="P48" s="124">
        <f t="shared" si="18"/>
        <v>0</v>
      </c>
      <c r="Q48" s="124">
        <f t="shared" si="18"/>
        <v>0</v>
      </c>
      <c r="R48" s="124">
        <f t="shared" si="18"/>
        <v>0</v>
      </c>
      <c r="S48" s="124">
        <f t="shared" si="18"/>
        <v>0</v>
      </c>
      <c r="T48" s="124">
        <f t="shared" si="18"/>
        <v>0</v>
      </c>
      <c r="U48" s="124">
        <f t="shared" si="18"/>
        <v>0</v>
      </c>
      <c r="V48" s="124">
        <f t="shared" si="18"/>
        <v>0</v>
      </c>
      <c r="W48" s="124">
        <f t="shared" si="18"/>
        <v>0</v>
      </c>
      <c r="X48" s="124">
        <f t="shared" si="18"/>
        <v>0</v>
      </c>
      <c r="Y48" s="124">
        <f t="shared" si="18"/>
        <v>0</v>
      </c>
      <c r="Z48" s="124">
        <f t="shared" si="18"/>
        <v>0</v>
      </c>
      <c r="AA48" s="124">
        <f t="shared" si="18"/>
        <v>0</v>
      </c>
      <c r="AB48" s="124">
        <f t="shared" si="18"/>
        <v>0</v>
      </c>
      <c r="AC48" s="124">
        <f t="shared" si="18"/>
        <v>0</v>
      </c>
      <c r="AD48" s="124">
        <f t="shared" si="18"/>
        <v>0</v>
      </c>
      <c r="AE48" s="124">
        <f t="shared" si="18"/>
        <v>0</v>
      </c>
      <c r="AF48" s="124">
        <f t="shared" si="18"/>
        <v>0</v>
      </c>
      <c r="AG48" s="124">
        <f t="shared" si="18"/>
        <v>0</v>
      </c>
      <c r="AH48" s="124">
        <f t="shared" si="18"/>
        <v>0</v>
      </c>
      <c r="AI48" s="124">
        <f t="shared" si="18"/>
        <v>0</v>
      </c>
      <c r="AJ48" s="124">
        <f t="shared" si="18"/>
        <v>0</v>
      </c>
      <c r="AK48" s="329"/>
      <c r="AL48" s="329"/>
      <c r="AM48" s="329"/>
      <c r="AN48" s="329"/>
      <c r="AO48" s="330"/>
      <c r="AP48" s="331"/>
      <c r="AQ48" s="316"/>
      <c r="AR48" s="44"/>
      <c r="AS48" s="336"/>
      <c r="AT48" s="332"/>
      <c r="AU48" s="117"/>
      <c r="AV48" s="118"/>
      <c r="AW48" s="161"/>
      <c r="AX48" s="118"/>
      <c r="AY48" s="118"/>
      <c r="AZ48" s="118"/>
      <c r="BA48" s="118"/>
      <c r="BB48" s="118"/>
      <c r="BC48" s="118"/>
      <c r="BD48" s="118"/>
      <c r="BE48" s="118"/>
      <c r="BF48" s="119"/>
      <c r="BG48" s="119"/>
      <c r="BH48" s="119"/>
      <c r="BI48" s="119"/>
      <c r="BJ48" s="118"/>
      <c r="BK48" s="118"/>
      <c r="BL48" s="118"/>
      <c r="BM48" s="146"/>
      <c r="BN48" s="150"/>
      <c r="BO48" s="151"/>
      <c r="BP48" s="122"/>
      <c r="BQ48" s="122"/>
      <c r="BR48" s="122"/>
      <c r="BS48" s="122"/>
      <c r="BT48" s="122"/>
      <c r="BU48" s="122"/>
      <c r="BV48" s="122"/>
    </row>
    <row r="49" spans="1:74" ht="15.75" customHeight="1">
      <c r="A49" s="317"/>
      <c r="B49" s="329"/>
      <c r="C49" s="328"/>
      <c r="D49" s="345"/>
      <c r="E49" s="123" t="s">
        <v>42</v>
      </c>
      <c r="F49" s="124">
        <f t="shared" ref="F49:AJ49" si="19">F47-F48</f>
        <v>0</v>
      </c>
      <c r="G49" s="124">
        <f t="shared" si="19"/>
        <v>0</v>
      </c>
      <c r="H49" s="124">
        <f t="shared" si="19"/>
        <v>0</v>
      </c>
      <c r="I49" s="124">
        <f t="shared" si="19"/>
        <v>0</v>
      </c>
      <c r="J49" s="124">
        <f t="shared" si="19"/>
        <v>0</v>
      </c>
      <c r="K49" s="124">
        <f t="shared" si="19"/>
        <v>0</v>
      </c>
      <c r="L49" s="124">
        <f t="shared" si="19"/>
        <v>0</v>
      </c>
      <c r="M49" s="124">
        <f t="shared" si="19"/>
        <v>0</v>
      </c>
      <c r="N49" s="124">
        <f t="shared" si="19"/>
        <v>0</v>
      </c>
      <c r="O49" s="124">
        <f t="shared" si="19"/>
        <v>0</v>
      </c>
      <c r="P49" s="124">
        <f t="shared" si="19"/>
        <v>0</v>
      </c>
      <c r="Q49" s="124">
        <f t="shared" si="19"/>
        <v>0</v>
      </c>
      <c r="R49" s="124">
        <f t="shared" si="19"/>
        <v>0</v>
      </c>
      <c r="S49" s="124">
        <f t="shared" si="19"/>
        <v>0</v>
      </c>
      <c r="T49" s="124">
        <f t="shared" si="19"/>
        <v>0</v>
      </c>
      <c r="U49" s="124">
        <f t="shared" si="19"/>
        <v>0</v>
      </c>
      <c r="V49" s="124">
        <f t="shared" si="19"/>
        <v>0</v>
      </c>
      <c r="W49" s="124">
        <f t="shared" si="19"/>
        <v>0</v>
      </c>
      <c r="X49" s="124">
        <f t="shared" si="19"/>
        <v>0</v>
      </c>
      <c r="Y49" s="124">
        <f t="shared" si="19"/>
        <v>0</v>
      </c>
      <c r="Z49" s="124">
        <f t="shared" si="19"/>
        <v>0</v>
      </c>
      <c r="AA49" s="124">
        <f t="shared" si="19"/>
        <v>0</v>
      </c>
      <c r="AB49" s="124">
        <f t="shared" si="19"/>
        <v>0</v>
      </c>
      <c r="AC49" s="124">
        <f t="shared" si="19"/>
        <v>0</v>
      </c>
      <c r="AD49" s="124">
        <f t="shared" si="19"/>
        <v>0</v>
      </c>
      <c r="AE49" s="124">
        <f t="shared" si="19"/>
        <v>0</v>
      </c>
      <c r="AF49" s="124">
        <f t="shared" si="19"/>
        <v>0</v>
      </c>
      <c r="AG49" s="124">
        <f t="shared" si="19"/>
        <v>0</v>
      </c>
      <c r="AH49" s="124">
        <f t="shared" si="19"/>
        <v>0</v>
      </c>
      <c r="AI49" s="124">
        <f t="shared" si="19"/>
        <v>0</v>
      </c>
      <c r="AJ49" s="124">
        <f t="shared" si="19"/>
        <v>0</v>
      </c>
      <c r="AK49" s="345"/>
      <c r="AL49" s="345"/>
      <c r="AM49" s="345"/>
      <c r="AN49" s="345"/>
      <c r="AO49" s="346"/>
      <c r="AP49" s="347"/>
      <c r="AQ49" s="327"/>
      <c r="AR49" s="195" t="s">
        <v>14</v>
      </c>
      <c r="AS49" s="152">
        <f>SUM(AS44:AS48)</f>
        <v>0</v>
      </c>
      <c r="AT49" s="332"/>
      <c r="AU49" s="117"/>
      <c r="AV49" s="118"/>
      <c r="AW49" s="161"/>
      <c r="AX49" s="118"/>
      <c r="AY49" s="118"/>
      <c r="AZ49" s="118"/>
      <c r="BA49" s="118"/>
      <c r="BB49" s="118"/>
      <c r="BC49" s="118"/>
      <c r="BD49" s="118"/>
      <c r="BE49" s="118"/>
      <c r="BF49" s="119"/>
      <c r="BG49" s="119"/>
      <c r="BH49" s="119"/>
      <c r="BI49" s="119"/>
      <c r="BJ49" s="118"/>
      <c r="BK49" s="118"/>
      <c r="BL49" s="118"/>
      <c r="BM49" s="146"/>
      <c r="BN49" s="150"/>
      <c r="BO49" s="151"/>
      <c r="BP49" s="122"/>
      <c r="BQ49" s="122"/>
      <c r="BR49" s="122"/>
      <c r="BS49" s="122"/>
      <c r="BT49" s="122"/>
      <c r="BU49" s="122"/>
      <c r="BV49" s="122"/>
    </row>
    <row r="50" spans="1:74" ht="15.75" customHeight="1">
      <c r="A50" s="317"/>
      <c r="B50" s="329"/>
      <c r="C50" s="328"/>
      <c r="D50" s="24"/>
      <c r="E50" s="186" t="s">
        <v>45</v>
      </c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54"/>
      <c r="AK50" s="156"/>
      <c r="AL50" s="156"/>
      <c r="AM50" s="156"/>
      <c r="AN50" s="156"/>
      <c r="AO50" s="157"/>
      <c r="AP50" s="158"/>
      <c r="AQ50" s="159"/>
      <c r="AR50" s="195"/>
      <c r="AS50" s="197"/>
      <c r="AT50" s="332"/>
      <c r="AU50" s="117"/>
      <c r="AV50" s="118"/>
      <c r="AW50" s="161"/>
      <c r="AX50" s="118"/>
      <c r="AY50" s="118"/>
      <c r="AZ50" s="118"/>
      <c r="BA50" s="118"/>
      <c r="BB50" s="118"/>
      <c r="BC50" s="118"/>
      <c r="BD50" s="118"/>
      <c r="BE50" s="118"/>
      <c r="BF50" s="119"/>
      <c r="BG50" s="119"/>
      <c r="BH50" s="119"/>
      <c r="BI50" s="119"/>
      <c r="BJ50" s="118"/>
      <c r="BK50" s="118"/>
      <c r="BL50" s="118"/>
      <c r="BM50" s="146"/>
      <c r="BN50" s="150"/>
      <c r="BO50" s="151"/>
      <c r="BP50" s="122"/>
      <c r="BQ50" s="122"/>
      <c r="BR50" s="122"/>
      <c r="BS50" s="122"/>
      <c r="BT50" s="122"/>
      <c r="BU50" s="122"/>
      <c r="BV50" s="122"/>
    </row>
    <row r="51" spans="1:74" ht="15.75" customHeight="1" thickBot="1">
      <c r="A51" s="319"/>
      <c r="B51" s="323"/>
      <c r="C51" s="321"/>
      <c r="D51" s="162" t="s">
        <v>66</v>
      </c>
      <c r="E51" s="198" t="s">
        <v>75</v>
      </c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64"/>
      <c r="AL51" s="165"/>
      <c r="AM51" s="164"/>
      <c r="AN51" s="164"/>
      <c r="AO51" s="166"/>
      <c r="AP51" s="167"/>
      <c r="AQ51" s="168"/>
      <c r="AR51" s="199"/>
      <c r="AS51" s="200"/>
      <c r="AT51" s="350"/>
      <c r="AU51" s="171"/>
      <c r="AV51" s="137"/>
      <c r="AW51" s="138"/>
      <c r="AX51" s="172"/>
      <c r="AY51" s="173"/>
      <c r="AZ51" s="172"/>
      <c r="BA51" s="172"/>
      <c r="BB51" s="173"/>
      <c r="BC51" s="172"/>
      <c r="BD51" s="172"/>
      <c r="BE51" s="173"/>
      <c r="BF51" s="173"/>
      <c r="BG51" s="173"/>
      <c r="BH51" s="83"/>
      <c r="BI51" s="83"/>
      <c r="BJ51" s="140">
        <f>COUNTIF($F51:$AJ51,"日")</f>
        <v>0</v>
      </c>
      <c r="BK51" s="140">
        <f>COUNTIF($F51:$AJ51,"当")</f>
        <v>0</v>
      </c>
      <c r="BL51" s="140">
        <f>COUNTIF($F51:$AJ51,"土")</f>
        <v>0</v>
      </c>
      <c r="BM51" s="174"/>
      <c r="BN51" s="175"/>
      <c r="BO51" s="176"/>
      <c r="BP51" s="179"/>
      <c r="BQ51" s="179"/>
      <c r="BR51" s="179"/>
      <c r="BS51" s="179"/>
      <c r="BT51" s="179"/>
      <c r="BU51" s="179"/>
      <c r="BV51" s="179"/>
    </row>
    <row r="52" spans="1:74" ht="15.75" customHeight="1">
      <c r="A52" s="426">
        <v>4</v>
      </c>
      <c r="B52" s="192" t="s">
        <v>29</v>
      </c>
      <c r="C52" s="427" t="s">
        <v>30</v>
      </c>
      <c r="D52" s="91" t="s">
        <v>31</v>
      </c>
      <c r="E52" s="92" t="s">
        <v>32</v>
      </c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4"/>
      <c r="AK52" s="428">
        <f>BC52*7</f>
        <v>0</v>
      </c>
      <c r="AL52" s="428">
        <f>BH52*7+(BI52*3.5)</f>
        <v>0</v>
      </c>
      <c r="AM52" s="428">
        <f>BF52*7</f>
        <v>0</v>
      </c>
      <c r="AN52" s="428">
        <f>BG52*7</f>
        <v>0</v>
      </c>
      <c r="AO52" s="421">
        <f>AV52*7</f>
        <v>0</v>
      </c>
      <c r="AP52" s="401">
        <f>AU52+(AY52/2)</f>
        <v>0</v>
      </c>
      <c r="AQ52" s="422">
        <f>AX52+(BA52/2)</f>
        <v>0</v>
      </c>
      <c r="AR52" s="423" t="s">
        <v>33</v>
      </c>
      <c r="AS52" s="424">
        <f>SUM(F57:AJ57)</f>
        <v>0</v>
      </c>
      <c r="AT52" s="425">
        <f>$Q$4</f>
        <v>142</v>
      </c>
      <c r="AU52" s="95">
        <f>COUNTIF($F52:$AJ52,"出")</f>
        <v>0</v>
      </c>
      <c r="AV52" s="96">
        <f>COUNTIF($F52:$AJ52,"明")</f>
        <v>0</v>
      </c>
      <c r="AW52" s="96">
        <f>COUNTIF($F52:$AJ52,"○")</f>
        <v>0</v>
      </c>
      <c r="AX52" s="96">
        <f>COUNTIF($F52:$AJ52,"半組")</f>
        <v>0</v>
      </c>
      <c r="AY52" s="96">
        <f>COUNTIF($F52:$AJ52,"●")</f>
        <v>0</v>
      </c>
      <c r="AZ52" s="96">
        <f>COUNTIF($F52:$AJ52,"◐")</f>
        <v>0</v>
      </c>
      <c r="BA52" s="96">
        <f>COUNTIF($F52:$AJ52,"夜")</f>
        <v>0</v>
      </c>
      <c r="BB52" s="96">
        <f>COUNTIF($F52:$AJ52,"－")</f>
        <v>0</v>
      </c>
      <c r="BC52" s="96">
        <f>COUNTIF($F52:$AJ52,"夏")</f>
        <v>0</v>
      </c>
      <c r="BD52" s="96">
        <f>COUNTIF($F52:$AJ52,"看")</f>
        <v>0</v>
      </c>
      <c r="BE52" s="96">
        <f>COUNTIF($F52:$AJ52,"介")</f>
        <v>0</v>
      </c>
      <c r="BF52" s="97">
        <f>COUNTIF($F52:$AJ52,"張")</f>
        <v>0</v>
      </c>
      <c r="BG52" s="97">
        <f>COUNTIF($F52:$AJ52,"★")</f>
        <v>0</v>
      </c>
      <c r="BH52" s="97">
        <f>COUNTIF($F52:$AJ52,"研")</f>
        <v>0</v>
      </c>
      <c r="BI52" s="97">
        <f>COUNTIF($F52:$AJ52,"半研")</f>
        <v>0</v>
      </c>
      <c r="BJ52" s="96"/>
      <c r="BK52" s="96"/>
      <c r="BL52" s="96"/>
      <c r="BM52" s="98"/>
      <c r="BN52" s="99"/>
      <c r="BO52" s="100"/>
      <c r="BP52" s="179"/>
      <c r="BQ52" s="179"/>
      <c r="BR52" s="179"/>
      <c r="BS52" s="179"/>
      <c r="BT52" s="179"/>
      <c r="BU52" s="179"/>
      <c r="BV52" s="179"/>
    </row>
    <row r="53" spans="1:74" ht="15.75" customHeight="1">
      <c r="A53" s="317"/>
      <c r="B53" s="413"/>
      <c r="C53" s="328"/>
      <c r="D53" s="101" t="s">
        <v>34</v>
      </c>
      <c r="E53" s="102" t="s">
        <v>35</v>
      </c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49"/>
      <c r="AK53" s="329"/>
      <c r="AL53" s="329"/>
      <c r="AM53" s="329"/>
      <c r="AN53" s="329"/>
      <c r="AO53" s="330"/>
      <c r="AP53" s="331"/>
      <c r="AQ53" s="316"/>
      <c r="AR53" s="45"/>
      <c r="AS53" s="330"/>
      <c r="AT53" s="332"/>
      <c r="AU53" s="104"/>
      <c r="AV53" s="105"/>
      <c r="AW53" s="180"/>
      <c r="AX53" s="105"/>
      <c r="AY53" s="105"/>
      <c r="AZ53" s="105"/>
      <c r="BA53" s="105"/>
      <c r="BB53" s="105"/>
      <c r="BC53" s="105"/>
      <c r="BD53" s="105"/>
      <c r="BE53" s="105"/>
      <c r="BF53" s="106"/>
      <c r="BG53" s="106"/>
      <c r="BH53" s="106"/>
      <c r="BI53" s="106"/>
      <c r="BJ53" s="105"/>
      <c r="BK53" s="105"/>
      <c r="BL53" s="105"/>
      <c r="BM53" s="107"/>
      <c r="BN53" s="108"/>
      <c r="BO53" s="109"/>
      <c r="BP53" s="179"/>
      <c r="BQ53" s="179"/>
      <c r="BR53" s="179"/>
      <c r="BS53" s="179"/>
      <c r="BT53" s="179"/>
      <c r="BU53" s="179"/>
      <c r="BV53" s="179"/>
    </row>
    <row r="54" spans="1:74" ht="15.75" customHeight="1">
      <c r="A54" s="317"/>
      <c r="B54" s="333"/>
      <c r="C54" s="328"/>
      <c r="D54" s="101" t="s">
        <v>36</v>
      </c>
      <c r="E54" s="194" t="s">
        <v>37</v>
      </c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4"/>
      <c r="AH54" s="184"/>
      <c r="AI54" s="184"/>
      <c r="AJ54" s="185"/>
      <c r="AK54" s="329"/>
      <c r="AL54" s="329"/>
      <c r="AM54" s="329"/>
      <c r="AN54" s="329"/>
      <c r="AO54" s="330"/>
      <c r="AP54" s="331"/>
      <c r="AQ54" s="316"/>
      <c r="AR54" s="44"/>
      <c r="AS54" s="336"/>
      <c r="AT54" s="332"/>
      <c r="AU54" s="81"/>
      <c r="AV54" s="82"/>
      <c r="AW54" s="181"/>
      <c r="AX54" s="82"/>
      <c r="AY54" s="82"/>
      <c r="AZ54" s="82"/>
      <c r="BA54" s="82"/>
      <c r="BB54" s="82"/>
      <c r="BC54" s="82"/>
      <c r="BD54" s="82"/>
      <c r="BE54" s="82"/>
      <c r="BF54" s="83"/>
      <c r="BG54" s="83"/>
      <c r="BH54" s="83"/>
      <c r="BI54" s="83"/>
      <c r="BJ54" s="82"/>
      <c r="BK54" s="82"/>
      <c r="BL54" s="82"/>
      <c r="BM54" s="107"/>
      <c r="BN54" s="112"/>
      <c r="BO54" s="113"/>
      <c r="BP54" s="84"/>
      <c r="BQ54" s="84"/>
      <c r="BR54" s="84"/>
      <c r="BS54" s="84"/>
      <c r="BT54" s="84"/>
      <c r="BU54" s="84"/>
      <c r="BV54" s="84"/>
    </row>
    <row r="55" spans="1:74" ht="15.75" customHeight="1">
      <c r="A55" s="317"/>
      <c r="B55" s="114" t="s">
        <v>38</v>
      </c>
      <c r="C55" s="328"/>
      <c r="D55" s="419" t="s">
        <v>39</v>
      </c>
      <c r="E55" s="115" t="s">
        <v>40</v>
      </c>
      <c r="F55" s="116">
        <f>HOUR(IF(F53&gt;F54,F54+1-F53,F54-F53))+MINUTE(IF(F53&gt;F54,F54+1-F53,F54-F53))/60</f>
        <v>0</v>
      </c>
      <c r="G55" s="116">
        <f t="shared" ref="G55:AJ55" si="20">HOUR(IF(G53&gt;G54,G54+1-G53,G54-G53))+MINUTE(IF(G53&gt;G54,G54+1-G53,G54-G53))/60</f>
        <v>0</v>
      </c>
      <c r="H55" s="116">
        <f t="shared" si="20"/>
        <v>0</v>
      </c>
      <c r="I55" s="116">
        <f t="shared" si="20"/>
        <v>0</v>
      </c>
      <c r="J55" s="116">
        <f t="shared" si="20"/>
        <v>0</v>
      </c>
      <c r="K55" s="116">
        <f t="shared" si="20"/>
        <v>0</v>
      </c>
      <c r="L55" s="116">
        <f t="shared" si="20"/>
        <v>0</v>
      </c>
      <c r="M55" s="116">
        <f t="shared" si="20"/>
        <v>0</v>
      </c>
      <c r="N55" s="116">
        <f t="shared" si="20"/>
        <v>0</v>
      </c>
      <c r="O55" s="116">
        <f t="shared" si="20"/>
        <v>0</v>
      </c>
      <c r="P55" s="116">
        <f t="shared" si="20"/>
        <v>0</v>
      </c>
      <c r="Q55" s="116">
        <f t="shared" si="20"/>
        <v>0</v>
      </c>
      <c r="R55" s="116">
        <f t="shared" si="20"/>
        <v>0</v>
      </c>
      <c r="S55" s="116">
        <f t="shared" si="20"/>
        <v>0</v>
      </c>
      <c r="T55" s="116">
        <f t="shared" si="20"/>
        <v>0</v>
      </c>
      <c r="U55" s="116">
        <f t="shared" si="20"/>
        <v>0</v>
      </c>
      <c r="V55" s="116">
        <f t="shared" si="20"/>
        <v>0</v>
      </c>
      <c r="W55" s="116">
        <f t="shared" si="20"/>
        <v>0</v>
      </c>
      <c r="X55" s="116">
        <f t="shared" si="20"/>
        <v>0</v>
      </c>
      <c r="Y55" s="116">
        <f t="shared" si="20"/>
        <v>0</v>
      </c>
      <c r="Z55" s="116">
        <f t="shared" si="20"/>
        <v>0</v>
      </c>
      <c r="AA55" s="116">
        <f t="shared" si="20"/>
        <v>0</v>
      </c>
      <c r="AB55" s="116">
        <f t="shared" si="20"/>
        <v>0</v>
      </c>
      <c r="AC55" s="116">
        <f t="shared" si="20"/>
        <v>0</v>
      </c>
      <c r="AD55" s="116">
        <f t="shared" si="20"/>
        <v>0</v>
      </c>
      <c r="AE55" s="116">
        <f t="shared" si="20"/>
        <v>0</v>
      </c>
      <c r="AF55" s="116">
        <f t="shared" si="20"/>
        <v>0</v>
      </c>
      <c r="AG55" s="116">
        <f t="shared" si="20"/>
        <v>0</v>
      </c>
      <c r="AH55" s="116">
        <f t="shared" si="20"/>
        <v>0</v>
      </c>
      <c r="AI55" s="116">
        <f t="shared" si="20"/>
        <v>0</v>
      </c>
      <c r="AJ55" s="116">
        <f t="shared" si="20"/>
        <v>0</v>
      </c>
      <c r="AK55" s="329"/>
      <c r="AL55" s="329"/>
      <c r="AM55" s="329"/>
      <c r="AN55" s="329"/>
      <c r="AO55" s="330"/>
      <c r="AP55" s="331"/>
      <c r="AQ55" s="316"/>
      <c r="AR55" s="396" t="s">
        <v>71</v>
      </c>
      <c r="AS55" s="397">
        <f>AK52+AL52+AM52+AN52+AO52</f>
        <v>0</v>
      </c>
      <c r="AT55" s="332"/>
      <c r="AU55" s="117"/>
      <c r="AV55" s="118"/>
      <c r="AW55" s="161"/>
      <c r="AX55" s="118"/>
      <c r="AY55" s="118"/>
      <c r="AZ55" s="118"/>
      <c r="BA55" s="118"/>
      <c r="BB55" s="118"/>
      <c r="BC55" s="118"/>
      <c r="BD55" s="118"/>
      <c r="BE55" s="118"/>
      <c r="BF55" s="119"/>
      <c r="BG55" s="119"/>
      <c r="BH55" s="119"/>
      <c r="BI55" s="119"/>
      <c r="BJ55" s="118"/>
      <c r="BK55" s="118"/>
      <c r="BL55" s="118"/>
      <c r="BM55" s="107"/>
      <c r="BN55" s="120"/>
      <c r="BO55" s="121"/>
      <c r="BP55" s="122"/>
      <c r="BQ55" s="122"/>
      <c r="BR55" s="122"/>
      <c r="BS55" s="122"/>
      <c r="BT55" s="122"/>
      <c r="BU55" s="122"/>
      <c r="BV55" s="122"/>
    </row>
    <row r="56" spans="1:74" ht="15.75" customHeight="1">
      <c r="A56" s="317"/>
      <c r="B56" s="413"/>
      <c r="C56" s="328"/>
      <c r="D56" s="329"/>
      <c r="E56" s="123" t="s">
        <v>41</v>
      </c>
      <c r="F56" s="124">
        <f t="shared" ref="F56:AJ56" si="21">IF(F55&gt;=6.5,1,0)</f>
        <v>0</v>
      </c>
      <c r="G56" s="124">
        <f t="shared" si="21"/>
        <v>0</v>
      </c>
      <c r="H56" s="124">
        <f t="shared" si="21"/>
        <v>0</v>
      </c>
      <c r="I56" s="124">
        <f t="shared" si="21"/>
        <v>0</v>
      </c>
      <c r="J56" s="124">
        <f t="shared" si="21"/>
        <v>0</v>
      </c>
      <c r="K56" s="124">
        <f t="shared" si="21"/>
        <v>0</v>
      </c>
      <c r="L56" s="124">
        <f t="shared" si="21"/>
        <v>0</v>
      </c>
      <c r="M56" s="124">
        <f t="shared" si="21"/>
        <v>0</v>
      </c>
      <c r="N56" s="124">
        <f t="shared" si="21"/>
        <v>0</v>
      </c>
      <c r="O56" s="124">
        <f t="shared" si="21"/>
        <v>0</v>
      </c>
      <c r="P56" s="124">
        <f t="shared" si="21"/>
        <v>0</v>
      </c>
      <c r="Q56" s="124">
        <f t="shared" si="21"/>
        <v>0</v>
      </c>
      <c r="R56" s="124">
        <f t="shared" si="21"/>
        <v>0</v>
      </c>
      <c r="S56" s="124">
        <f t="shared" si="21"/>
        <v>0</v>
      </c>
      <c r="T56" s="124">
        <f t="shared" si="21"/>
        <v>0</v>
      </c>
      <c r="U56" s="124">
        <f t="shared" si="21"/>
        <v>0</v>
      </c>
      <c r="V56" s="124">
        <f t="shared" si="21"/>
        <v>0</v>
      </c>
      <c r="W56" s="124">
        <f t="shared" si="21"/>
        <v>0</v>
      </c>
      <c r="X56" s="124">
        <f t="shared" si="21"/>
        <v>0</v>
      </c>
      <c r="Y56" s="124">
        <f t="shared" si="21"/>
        <v>0</v>
      </c>
      <c r="Z56" s="124">
        <f t="shared" si="21"/>
        <v>0</v>
      </c>
      <c r="AA56" s="124">
        <f t="shared" si="21"/>
        <v>0</v>
      </c>
      <c r="AB56" s="124">
        <f t="shared" si="21"/>
        <v>0</v>
      </c>
      <c r="AC56" s="124">
        <f t="shared" si="21"/>
        <v>0</v>
      </c>
      <c r="AD56" s="124">
        <f t="shared" si="21"/>
        <v>0</v>
      </c>
      <c r="AE56" s="124">
        <f t="shared" si="21"/>
        <v>0</v>
      </c>
      <c r="AF56" s="124">
        <f t="shared" si="21"/>
        <v>0</v>
      </c>
      <c r="AG56" s="124">
        <f t="shared" si="21"/>
        <v>0</v>
      </c>
      <c r="AH56" s="124">
        <f t="shared" si="21"/>
        <v>0</v>
      </c>
      <c r="AI56" s="124">
        <f t="shared" si="21"/>
        <v>0</v>
      </c>
      <c r="AJ56" s="124">
        <f t="shared" si="21"/>
        <v>0</v>
      </c>
      <c r="AK56" s="329"/>
      <c r="AL56" s="329"/>
      <c r="AM56" s="329"/>
      <c r="AN56" s="329"/>
      <c r="AO56" s="330"/>
      <c r="AP56" s="331"/>
      <c r="AQ56" s="316"/>
      <c r="AR56" s="44"/>
      <c r="AS56" s="336"/>
      <c r="AT56" s="332"/>
      <c r="AU56" s="117"/>
      <c r="AV56" s="118"/>
      <c r="AW56" s="161"/>
      <c r="AX56" s="118"/>
      <c r="AY56" s="118"/>
      <c r="AZ56" s="118"/>
      <c r="BA56" s="118"/>
      <c r="BB56" s="118"/>
      <c r="BC56" s="118"/>
      <c r="BD56" s="118"/>
      <c r="BE56" s="118"/>
      <c r="BF56" s="119"/>
      <c r="BG56" s="119"/>
      <c r="BH56" s="119"/>
      <c r="BI56" s="119"/>
      <c r="BJ56" s="118"/>
      <c r="BK56" s="118"/>
      <c r="BL56" s="118"/>
      <c r="BM56" s="107"/>
      <c r="BN56" s="120"/>
      <c r="BO56" s="121"/>
      <c r="BP56" s="122"/>
      <c r="BQ56" s="122"/>
      <c r="BR56" s="122"/>
      <c r="BS56" s="122"/>
      <c r="BT56" s="122"/>
      <c r="BU56" s="122"/>
      <c r="BV56" s="122"/>
    </row>
    <row r="57" spans="1:74" ht="15.75" customHeight="1">
      <c r="A57" s="317"/>
      <c r="B57" s="329"/>
      <c r="C57" s="328"/>
      <c r="D57" s="333"/>
      <c r="E57" s="125" t="s">
        <v>42</v>
      </c>
      <c r="F57" s="126">
        <f t="shared" ref="F57:AJ57" si="22">F55-F56</f>
        <v>0</v>
      </c>
      <c r="G57" s="126">
        <f t="shared" si="22"/>
        <v>0</v>
      </c>
      <c r="H57" s="126">
        <f t="shared" si="22"/>
        <v>0</v>
      </c>
      <c r="I57" s="126">
        <f t="shared" si="22"/>
        <v>0</v>
      </c>
      <c r="J57" s="126">
        <f t="shared" si="22"/>
        <v>0</v>
      </c>
      <c r="K57" s="126">
        <f t="shared" si="22"/>
        <v>0</v>
      </c>
      <c r="L57" s="126">
        <f t="shared" si="22"/>
        <v>0</v>
      </c>
      <c r="M57" s="126">
        <f t="shared" si="22"/>
        <v>0</v>
      </c>
      <c r="N57" s="126">
        <f t="shared" si="22"/>
        <v>0</v>
      </c>
      <c r="O57" s="126">
        <f t="shared" si="22"/>
        <v>0</v>
      </c>
      <c r="P57" s="126">
        <f t="shared" si="22"/>
        <v>0</v>
      </c>
      <c r="Q57" s="126">
        <f t="shared" si="22"/>
        <v>0</v>
      </c>
      <c r="R57" s="126">
        <f t="shared" si="22"/>
        <v>0</v>
      </c>
      <c r="S57" s="126">
        <f t="shared" si="22"/>
        <v>0</v>
      </c>
      <c r="T57" s="126">
        <f t="shared" si="22"/>
        <v>0</v>
      </c>
      <c r="U57" s="126">
        <f t="shared" si="22"/>
        <v>0</v>
      </c>
      <c r="V57" s="126">
        <f t="shared" si="22"/>
        <v>0</v>
      </c>
      <c r="W57" s="126">
        <f t="shared" si="22"/>
        <v>0</v>
      </c>
      <c r="X57" s="126">
        <f t="shared" si="22"/>
        <v>0</v>
      </c>
      <c r="Y57" s="126">
        <f t="shared" si="22"/>
        <v>0</v>
      </c>
      <c r="Z57" s="126">
        <f t="shared" si="22"/>
        <v>0</v>
      </c>
      <c r="AA57" s="126">
        <f t="shared" si="22"/>
        <v>0</v>
      </c>
      <c r="AB57" s="126">
        <f t="shared" si="22"/>
        <v>0</v>
      </c>
      <c r="AC57" s="126">
        <f t="shared" si="22"/>
        <v>0</v>
      </c>
      <c r="AD57" s="126">
        <f t="shared" si="22"/>
        <v>0</v>
      </c>
      <c r="AE57" s="126">
        <f t="shared" si="22"/>
        <v>0</v>
      </c>
      <c r="AF57" s="126">
        <f t="shared" si="22"/>
        <v>0</v>
      </c>
      <c r="AG57" s="126">
        <f t="shared" si="22"/>
        <v>0</v>
      </c>
      <c r="AH57" s="126">
        <f t="shared" si="22"/>
        <v>0</v>
      </c>
      <c r="AI57" s="126">
        <f t="shared" si="22"/>
        <v>0</v>
      </c>
      <c r="AJ57" s="126">
        <f t="shared" si="22"/>
        <v>0</v>
      </c>
      <c r="AK57" s="333"/>
      <c r="AL57" s="333"/>
      <c r="AM57" s="333"/>
      <c r="AN57" s="333"/>
      <c r="AO57" s="336"/>
      <c r="AP57" s="337"/>
      <c r="AQ57" s="338"/>
      <c r="AR57" s="408" t="s">
        <v>14</v>
      </c>
      <c r="AS57" s="409">
        <f>SUM(AS52:AS56)</f>
        <v>0</v>
      </c>
      <c r="AT57" s="332"/>
      <c r="AU57" s="117"/>
      <c r="AV57" s="118"/>
      <c r="AW57" s="161"/>
      <c r="AX57" s="118"/>
      <c r="AY57" s="118"/>
      <c r="AZ57" s="118"/>
      <c r="BA57" s="118"/>
      <c r="BB57" s="118"/>
      <c r="BC57" s="118"/>
      <c r="BD57" s="118"/>
      <c r="BE57" s="118"/>
      <c r="BF57" s="119"/>
      <c r="BG57" s="119"/>
      <c r="BH57" s="119"/>
      <c r="BI57" s="119"/>
      <c r="BJ57" s="118"/>
      <c r="BK57" s="118"/>
      <c r="BL57" s="118"/>
      <c r="BM57" s="107"/>
      <c r="BN57" s="120"/>
      <c r="BO57" s="121"/>
      <c r="BP57" s="122"/>
      <c r="BQ57" s="122"/>
      <c r="BR57" s="122"/>
      <c r="BS57" s="122"/>
      <c r="BT57" s="122"/>
      <c r="BU57" s="122"/>
      <c r="BV57" s="122"/>
    </row>
    <row r="58" spans="1:74" ht="15.75" customHeight="1" thickBot="1">
      <c r="A58" s="317"/>
      <c r="B58" s="339"/>
      <c r="C58" s="340"/>
      <c r="D58" s="127" t="s">
        <v>66</v>
      </c>
      <c r="E58" s="182" t="s">
        <v>75</v>
      </c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31"/>
      <c r="AL58" s="132"/>
      <c r="AM58" s="131"/>
      <c r="AN58" s="131"/>
      <c r="AO58" s="133"/>
      <c r="AP58" s="134"/>
      <c r="AQ58" s="135"/>
      <c r="AR58" s="341"/>
      <c r="AS58" s="342"/>
      <c r="AT58" s="343"/>
      <c r="AU58" s="136"/>
      <c r="AV58" s="137"/>
      <c r="AW58" s="138"/>
      <c r="AX58" s="137"/>
      <c r="AY58" s="139"/>
      <c r="AZ58" s="137"/>
      <c r="BA58" s="137"/>
      <c r="BB58" s="139"/>
      <c r="BC58" s="137"/>
      <c r="BD58" s="137"/>
      <c r="BE58" s="139"/>
      <c r="BF58" s="139"/>
      <c r="BG58" s="139"/>
      <c r="BH58" s="139"/>
      <c r="BI58" s="139"/>
      <c r="BJ58" s="140">
        <f>COUNTIF($F58:$AJ58,"日")</f>
        <v>0</v>
      </c>
      <c r="BK58" s="140">
        <f>COUNTIF($F58:$AJ58,"当")</f>
        <v>0</v>
      </c>
      <c r="BL58" s="140">
        <f>COUNTIF($F58:$AJ58,"土")</f>
        <v>0</v>
      </c>
      <c r="BM58" s="107"/>
      <c r="BN58" s="112"/>
      <c r="BO58" s="113"/>
      <c r="BP58" s="179"/>
      <c r="BQ58" s="179"/>
      <c r="BR58" s="179"/>
      <c r="BS58" s="179"/>
      <c r="BT58" s="179"/>
      <c r="BU58" s="179"/>
      <c r="BV58" s="179"/>
    </row>
    <row r="59" spans="1:74" ht="15.75" customHeight="1" thickTop="1">
      <c r="A59" s="317"/>
      <c r="B59" s="193" t="s">
        <v>43</v>
      </c>
      <c r="C59" s="429" t="s">
        <v>44</v>
      </c>
      <c r="D59" s="142" t="s">
        <v>31</v>
      </c>
      <c r="E59" s="143" t="s">
        <v>32</v>
      </c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5"/>
      <c r="AK59" s="420">
        <f>BC59*7</f>
        <v>0</v>
      </c>
      <c r="AL59" s="420">
        <f>BH59*7+(BI59*3.5)</f>
        <v>0</v>
      </c>
      <c r="AM59" s="420">
        <f>BF59*7</f>
        <v>0</v>
      </c>
      <c r="AN59" s="420">
        <f>BG59*7</f>
        <v>0</v>
      </c>
      <c r="AO59" s="400">
        <f>AV59*7</f>
        <v>0</v>
      </c>
      <c r="AP59" s="401">
        <f>AU59+(AY59/2)</f>
        <v>0</v>
      </c>
      <c r="AQ59" s="391">
        <f>AX59+(BA59/2)</f>
        <v>0</v>
      </c>
      <c r="AR59" s="416" t="s">
        <v>33</v>
      </c>
      <c r="AS59" s="417">
        <f>SUM(F64:AJ64)</f>
        <v>0</v>
      </c>
      <c r="AT59" s="393">
        <f>$Q$4</f>
        <v>142</v>
      </c>
      <c r="AU59" s="95">
        <f>COUNTIF($F59:$AJ59,"出")</f>
        <v>0</v>
      </c>
      <c r="AV59" s="96">
        <f>COUNTIF($F59:$AJ59,"明")</f>
        <v>0</v>
      </c>
      <c r="AW59" s="96">
        <f>COUNTIF($F59:$AJ59,"○")</f>
        <v>0</v>
      </c>
      <c r="AX59" s="96">
        <f>COUNTIF($F59:$AJ59,"半組")</f>
        <v>0</v>
      </c>
      <c r="AY59" s="96">
        <f>COUNTIF($F59:$AJ59,"●")</f>
        <v>0</v>
      </c>
      <c r="AZ59" s="96">
        <f>COUNTIF($F59:$AJ59,"◐")</f>
        <v>0</v>
      </c>
      <c r="BA59" s="96">
        <f>COUNTIF($F59:$AJ59,"夜")</f>
        <v>0</v>
      </c>
      <c r="BB59" s="96">
        <f>COUNTIF($F59:$AJ59,"－")</f>
        <v>0</v>
      </c>
      <c r="BC59" s="96">
        <f>COUNTIF($F59:$AJ59,"夏")</f>
        <v>0</v>
      </c>
      <c r="BD59" s="96">
        <f>COUNTIF($F59:$AJ59,"看")</f>
        <v>0</v>
      </c>
      <c r="BE59" s="96">
        <f>COUNTIF($F59:$AJ59,"介")</f>
        <v>0</v>
      </c>
      <c r="BF59" s="97">
        <f>COUNTIF($F59:$AJ59,"張")</f>
        <v>0</v>
      </c>
      <c r="BG59" s="97">
        <f>COUNTIF($F59:$AJ59,"★")</f>
        <v>0</v>
      </c>
      <c r="BH59" s="97">
        <f>COUNTIF($F59:$AJ59,"研")</f>
        <v>0</v>
      </c>
      <c r="BI59" s="97">
        <f>COUNTIF($F59:$AJ59,"半研")</f>
        <v>0</v>
      </c>
      <c r="BJ59" s="96"/>
      <c r="BK59" s="96"/>
      <c r="BL59" s="96"/>
      <c r="BM59" s="146"/>
      <c r="BN59" s="147"/>
      <c r="BO59" s="148"/>
      <c r="BP59" s="84"/>
      <c r="BQ59" s="84"/>
      <c r="BR59" s="84"/>
      <c r="BS59" s="84"/>
      <c r="BT59" s="84"/>
      <c r="BU59" s="84"/>
      <c r="BV59" s="84"/>
    </row>
    <row r="60" spans="1:74" ht="15.75" customHeight="1">
      <c r="A60" s="317"/>
      <c r="B60" s="418"/>
      <c r="C60" s="328"/>
      <c r="D60" s="101" t="s">
        <v>34</v>
      </c>
      <c r="E60" s="102" t="s">
        <v>35</v>
      </c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8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49"/>
      <c r="AK60" s="329"/>
      <c r="AL60" s="329"/>
      <c r="AM60" s="329"/>
      <c r="AN60" s="329"/>
      <c r="AO60" s="330"/>
      <c r="AP60" s="331"/>
      <c r="AQ60" s="316"/>
      <c r="AR60" s="45"/>
      <c r="AS60" s="330"/>
      <c r="AT60" s="332"/>
      <c r="AU60" s="104"/>
      <c r="AV60" s="105"/>
      <c r="AW60" s="180"/>
      <c r="AX60" s="105"/>
      <c r="AY60" s="105"/>
      <c r="AZ60" s="105"/>
      <c r="BA60" s="105"/>
      <c r="BB60" s="105"/>
      <c r="BC60" s="105"/>
      <c r="BD60" s="105"/>
      <c r="BE60" s="105"/>
      <c r="BF60" s="106"/>
      <c r="BG60" s="106"/>
      <c r="BH60" s="106"/>
      <c r="BI60" s="106"/>
      <c r="BJ60" s="105"/>
      <c r="BK60" s="105"/>
      <c r="BL60" s="105"/>
      <c r="BM60" s="146"/>
      <c r="BN60" s="147"/>
      <c r="BO60" s="148"/>
      <c r="BP60" s="84"/>
      <c r="BQ60" s="84"/>
      <c r="BR60" s="84"/>
      <c r="BS60" s="84"/>
      <c r="BT60" s="84"/>
      <c r="BU60" s="84"/>
      <c r="BV60" s="84"/>
    </row>
    <row r="61" spans="1:74" ht="15.75" customHeight="1">
      <c r="A61" s="317"/>
      <c r="B61" s="329"/>
      <c r="C61" s="328"/>
      <c r="D61" s="101" t="s">
        <v>36</v>
      </c>
      <c r="E61" s="111" t="s">
        <v>37</v>
      </c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5"/>
      <c r="AK61" s="329"/>
      <c r="AL61" s="329"/>
      <c r="AM61" s="329"/>
      <c r="AN61" s="329"/>
      <c r="AO61" s="330"/>
      <c r="AP61" s="331"/>
      <c r="AQ61" s="316"/>
      <c r="AR61" s="44"/>
      <c r="AS61" s="336"/>
      <c r="AT61" s="332"/>
      <c r="AU61" s="81"/>
      <c r="AV61" s="82"/>
      <c r="AW61" s="181"/>
      <c r="AX61" s="82"/>
      <c r="AY61" s="82"/>
      <c r="AZ61" s="82"/>
      <c r="BA61" s="82"/>
      <c r="BB61" s="82"/>
      <c r="BC61" s="82"/>
      <c r="BD61" s="82"/>
      <c r="BE61" s="82"/>
      <c r="BF61" s="83"/>
      <c r="BG61" s="83"/>
      <c r="BH61" s="83"/>
      <c r="BI61" s="83"/>
      <c r="BJ61" s="82"/>
      <c r="BK61" s="82"/>
      <c r="BL61" s="82"/>
      <c r="BM61" s="146"/>
      <c r="BN61" s="147"/>
      <c r="BO61" s="148"/>
      <c r="BP61" s="84"/>
      <c r="BQ61" s="84"/>
      <c r="BR61" s="84"/>
      <c r="BS61" s="84"/>
      <c r="BT61" s="84"/>
      <c r="BU61" s="84"/>
      <c r="BV61" s="84"/>
    </row>
    <row r="62" spans="1:74" ht="15.75" customHeight="1">
      <c r="A62" s="317"/>
      <c r="B62" s="329"/>
      <c r="C62" s="328"/>
      <c r="D62" s="419" t="s">
        <v>39</v>
      </c>
      <c r="E62" s="115" t="s">
        <v>40</v>
      </c>
      <c r="F62" s="116">
        <f>HOUR(IF(F60&gt;F61,F61+1-F60,F61-F60))+MINUTE(IF(F60&gt;F61,F61+1-F60,F61-F60))/60</f>
        <v>0</v>
      </c>
      <c r="G62" s="116">
        <f t="shared" ref="G62:AJ62" si="23">HOUR(IF(G60&gt;G61,G61+1-G60,G61-G60))+MINUTE(IF(G60&gt;G61,G61+1-G60,G61-G60))/60</f>
        <v>0</v>
      </c>
      <c r="H62" s="116">
        <f t="shared" si="23"/>
        <v>0</v>
      </c>
      <c r="I62" s="116">
        <f t="shared" si="23"/>
        <v>0</v>
      </c>
      <c r="J62" s="116">
        <f t="shared" si="23"/>
        <v>0</v>
      </c>
      <c r="K62" s="116">
        <f t="shared" si="23"/>
        <v>0</v>
      </c>
      <c r="L62" s="116">
        <f t="shared" si="23"/>
        <v>0</v>
      </c>
      <c r="M62" s="116">
        <f t="shared" si="23"/>
        <v>0</v>
      </c>
      <c r="N62" s="116">
        <f t="shared" si="23"/>
        <v>0</v>
      </c>
      <c r="O62" s="116">
        <f t="shared" si="23"/>
        <v>0</v>
      </c>
      <c r="P62" s="116">
        <f t="shared" si="23"/>
        <v>0</v>
      </c>
      <c r="Q62" s="116">
        <f t="shared" si="23"/>
        <v>0</v>
      </c>
      <c r="R62" s="116">
        <f t="shared" si="23"/>
        <v>0</v>
      </c>
      <c r="S62" s="116">
        <f t="shared" si="23"/>
        <v>0</v>
      </c>
      <c r="T62" s="116">
        <f t="shared" si="23"/>
        <v>0</v>
      </c>
      <c r="U62" s="116">
        <f t="shared" si="23"/>
        <v>0</v>
      </c>
      <c r="V62" s="116">
        <f t="shared" si="23"/>
        <v>0</v>
      </c>
      <c r="W62" s="116">
        <f t="shared" si="23"/>
        <v>0</v>
      </c>
      <c r="X62" s="116">
        <f t="shared" si="23"/>
        <v>0</v>
      </c>
      <c r="Y62" s="116">
        <f t="shared" si="23"/>
        <v>0</v>
      </c>
      <c r="Z62" s="116">
        <f t="shared" si="23"/>
        <v>0</v>
      </c>
      <c r="AA62" s="116">
        <f t="shared" si="23"/>
        <v>0</v>
      </c>
      <c r="AB62" s="116">
        <f t="shared" si="23"/>
        <v>0</v>
      </c>
      <c r="AC62" s="116">
        <f t="shared" si="23"/>
        <v>0</v>
      </c>
      <c r="AD62" s="116">
        <f t="shared" si="23"/>
        <v>0</v>
      </c>
      <c r="AE62" s="116">
        <f t="shared" si="23"/>
        <v>0</v>
      </c>
      <c r="AF62" s="116">
        <f t="shared" si="23"/>
        <v>0</v>
      </c>
      <c r="AG62" s="116">
        <f t="shared" si="23"/>
        <v>0</v>
      </c>
      <c r="AH62" s="116">
        <f t="shared" si="23"/>
        <v>0</v>
      </c>
      <c r="AI62" s="116">
        <f t="shared" si="23"/>
        <v>0</v>
      </c>
      <c r="AJ62" s="116">
        <f t="shared" si="23"/>
        <v>0</v>
      </c>
      <c r="AK62" s="329"/>
      <c r="AL62" s="329"/>
      <c r="AM62" s="329"/>
      <c r="AN62" s="329"/>
      <c r="AO62" s="330"/>
      <c r="AP62" s="331"/>
      <c r="AQ62" s="316"/>
      <c r="AR62" s="396" t="s">
        <v>71</v>
      </c>
      <c r="AS62" s="397">
        <f>AK59+AL59+AM59+AN59+AO59</f>
        <v>0</v>
      </c>
      <c r="AT62" s="332"/>
      <c r="AU62" s="117"/>
      <c r="AV62" s="118"/>
      <c r="AW62" s="161"/>
      <c r="AX62" s="118"/>
      <c r="AY62" s="118"/>
      <c r="AZ62" s="118"/>
      <c r="BA62" s="118"/>
      <c r="BB62" s="118"/>
      <c r="BC62" s="118"/>
      <c r="BD62" s="118"/>
      <c r="BE62" s="118"/>
      <c r="BF62" s="119"/>
      <c r="BG62" s="119"/>
      <c r="BH62" s="119"/>
      <c r="BI62" s="119"/>
      <c r="BJ62" s="118"/>
      <c r="BK62" s="118"/>
      <c r="BL62" s="118"/>
      <c r="BM62" s="146"/>
      <c r="BN62" s="150"/>
      <c r="BO62" s="151"/>
      <c r="BP62" s="122"/>
      <c r="BQ62" s="122"/>
      <c r="BR62" s="122"/>
      <c r="BS62" s="122"/>
      <c r="BT62" s="122"/>
      <c r="BU62" s="122"/>
      <c r="BV62" s="122"/>
    </row>
    <row r="63" spans="1:74" ht="15.75" customHeight="1">
      <c r="A63" s="317"/>
      <c r="B63" s="329"/>
      <c r="C63" s="328"/>
      <c r="D63" s="329"/>
      <c r="E63" s="123" t="s">
        <v>41</v>
      </c>
      <c r="F63" s="124">
        <f t="shared" ref="F63:AJ63" si="24">IF(F62&gt;=6.5,1,0)</f>
        <v>0</v>
      </c>
      <c r="G63" s="124">
        <f t="shared" si="24"/>
        <v>0</v>
      </c>
      <c r="H63" s="124">
        <f t="shared" si="24"/>
        <v>0</v>
      </c>
      <c r="I63" s="124">
        <f t="shared" si="24"/>
        <v>0</v>
      </c>
      <c r="J63" s="124">
        <f t="shared" si="24"/>
        <v>0</v>
      </c>
      <c r="K63" s="124">
        <f t="shared" si="24"/>
        <v>0</v>
      </c>
      <c r="L63" s="124">
        <f t="shared" si="24"/>
        <v>0</v>
      </c>
      <c r="M63" s="124">
        <f t="shared" si="24"/>
        <v>0</v>
      </c>
      <c r="N63" s="124">
        <f t="shared" si="24"/>
        <v>0</v>
      </c>
      <c r="O63" s="124">
        <f t="shared" si="24"/>
        <v>0</v>
      </c>
      <c r="P63" s="124">
        <f t="shared" si="24"/>
        <v>0</v>
      </c>
      <c r="Q63" s="124">
        <f t="shared" si="24"/>
        <v>0</v>
      </c>
      <c r="R63" s="124">
        <f t="shared" si="24"/>
        <v>0</v>
      </c>
      <c r="S63" s="124">
        <f t="shared" si="24"/>
        <v>0</v>
      </c>
      <c r="T63" s="124">
        <f t="shared" si="24"/>
        <v>0</v>
      </c>
      <c r="U63" s="124">
        <f t="shared" si="24"/>
        <v>0</v>
      </c>
      <c r="V63" s="124">
        <f t="shared" si="24"/>
        <v>0</v>
      </c>
      <c r="W63" s="124">
        <f t="shared" si="24"/>
        <v>0</v>
      </c>
      <c r="X63" s="124">
        <f t="shared" si="24"/>
        <v>0</v>
      </c>
      <c r="Y63" s="124">
        <f t="shared" si="24"/>
        <v>0</v>
      </c>
      <c r="Z63" s="124">
        <f t="shared" si="24"/>
        <v>0</v>
      </c>
      <c r="AA63" s="124">
        <f t="shared" si="24"/>
        <v>0</v>
      </c>
      <c r="AB63" s="124">
        <f t="shared" si="24"/>
        <v>0</v>
      </c>
      <c r="AC63" s="124">
        <f t="shared" si="24"/>
        <v>0</v>
      </c>
      <c r="AD63" s="124">
        <f t="shared" si="24"/>
        <v>0</v>
      </c>
      <c r="AE63" s="124">
        <f t="shared" si="24"/>
        <v>0</v>
      </c>
      <c r="AF63" s="124">
        <f t="shared" si="24"/>
        <v>0</v>
      </c>
      <c r="AG63" s="124">
        <f t="shared" si="24"/>
        <v>0</v>
      </c>
      <c r="AH63" s="124">
        <f t="shared" si="24"/>
        <v>0</v>
      </c>
      <c r="AI63" s="124">
        <f t="shared" si="24"/>
        <v>0</v>
      </c>
      <c r="AJ63" s="124">
        <f t="shared" si="24"/>
        <v>0</v>
      </c>
      <c r="AK63" s="329"/>
      <c r="AL63" s="329"/>
      <c r="AM63" s="329"/>
      <c r="AN63" s="329"/>
      <c r="AO63" s="330"/>
      <c r="AP63" s="331"/>
      <c r="AQ63" s="316"/>
      <c r="AR63" s="44"/>
      <c r="AS63" s="336"/>
      <c r="AT63" s="332"/>
      <c r="AU63" s="117"/>
      <c r="AV63" s="118"/>
      <c r="AW63" s="161"/>
      <c r="AX63" s="118"/>
      <c r="AY63" s="118"/>
      <c r="AZ63" s="118"/>
      <c r="BA63" s="118"/>
      <c r="BB63" s="118"/>
      <c r="BC63" s="118"/>
      <c r="BD63" s="118"/>
      <c r="BE63" s="118"/>
      <c r="BF63" s="119"/>
      <c r="BG63" s="119"/>
      <c r="BH63" s="119"/>
      <c r="BI63" s="119"/>
      <c r="BJ63" s="118"/>
      <c r="BK63" s="118"/>
      <c r="BL63" s="118"/>
      <c r="BM63" s="146"/>
      <c r="BN63" s="150"/>
      <c r="BO63" s="151"/>
      <c r="BP63" s="122"/>
      <c r="BQ63" s="122"/>
      <c r="BR63" s="122"/>
      <c r="BS63" s="122"/>
      <c r="BT63" s="122"/>
      <c r="BU63" s="122"/>
      <c r="BV63" s="122"/>
    </row>
    <row r="64" spans="1:74" ht="15.75" customHeight="1">
      <c r="A64" s="317"/>
      <c r="B64" s="329"/>
      <c r="C64" s="328"/>
      <c r="D64" s="345"/>
      <c r="E64" s="123" t="s">
        <v>42</v>
      </c>
      <c r="F64" s="124">
        <f t="shared" ref="F64:AJ64" si="25">F62-F63</f>
        <v>0</v>
      </c>
      <c r="G64" s="124">
        <f t="shared" si="25"/>
        <v>0</v>
      </c>
      <c r="H64" s="124">
        <f t="shared" si="25"/>
        <v>0</v>
      </c>
      <c r="I64" s="124">
        <f t="shared" si="25"/>
        <v>0</v>
      </c>
      <c r="J64" s="124">
        <f t="shared" si="25"/>
        <v>0</v>
      </c>
      <c r="K64" s="124">
        <f t="shared" si="25"/>
        <v>0</v>
      </c>
      <c r="L64" s="124">
        <f t="shared" si="25"/>
        <v>0</v>
      </c>
      <c r="M64" s="124">
        <f t="shared" si="25"/>
        <v>0</v>
      </c>
      <c r="N64" s="124">
        <f t="shared" si="25"/>
        <v>0</v>
      </c>
      <c r="O64" s="124">
        <f t="shared" si="25"/>
        <v>0</v>
      </c>
      <c r="P64" s="124">
        <f t="shared" si="25"/>
        <v>0</v>
      </c>
      <c r="Q64" s="124">
        <f t="shared" si="25"/>
        <v>0</v>
      </c>
      <c r="R64" s="124">
        <f t="shared" si="25"/>
        <v>0</v>
      </c>
      <c r="S64" s="124">
        <f t="shared" si="25"/>
        <v>0</v>
      </c>
      <c r="T64" s="124">
        <f t="shared" si="25"/>
        <v>0</v>
      </c>
      <c r="U64" s="124">
        <f t="shared" si="25"/>
        <v>0</v>
      </c>
      <c r="V64" s="124">
        <f t="shared" si="25"/>
        <v>0</v>
      </c>
      <c r="W64" s="124">
        <f t="shared" si="25"/>
        <v>0</v>
      </c>
      <c r="X64" s="124">
        <f t="shared" si="25"/>
        <v>0</v>
      </c>
      <c r="Y64" s="124">
        <f t="shared" si="25"/>
        <v>0</v>
      </c>
      <c r="Z64" s="124">
        <f t="shared" si="25"/>
        <v>0</v>
      </c>
      <c r="AA64" s="124">
        <f t="shared" si="25"/>
        <v>0</v>
      </c>
      <c r="AB64" s="124">
        <f t="shared" si="25"/>
        <v>0</v>
      </c>
      <c r="AC64" s="124">
        <f t="shared" si="25"/>
        <v>0</v>
      </c>
      <c r="AD64" s="124">
        <f t="shared" si="25"/>
        <v>0</v>
      </c>
      <c r="AE64" s="124">
        <f t="shared" si="25"/>
        <v>0</v>
      </c>
      <c r="AF64" s="124">
        <f t="shared" si="25"/>
        <v>0</v>
      </c>
      <c r="AG64" s="124">
        <f t="shared" si="25"/>
        <v>0</v>
      </c>
      <c r="AH64" s="124">
        <f t="shared" si="25"/>
        <v>0</v>
      </c>
      <c r="AI64" s="124">
        <f t="shared" si="25"/>
        <v>0</v>
      </c>
      <c r="AJ64" s="124">
        <f t="shared" si="25"/>
        <v>0</v>
      </c>
      <c r="AK64" s="345"/>
      <c r="AL64" s="345"/>
      <c r="AM64" s="345"/>
      <c r="AN64" s="345"/>
      <c r="AO64" s="346"/>
      <c r="AP64" s="347"/>
      <c r="AQ64" s="327"/>
      <c r="AR64" s="195" t="s">
        <v>14</v>
      </c>
      <c r="AS64" s="152">
        <f>SUM(AS59:AS63)</f>
        <v>0</v>
      </c>
      <c r="AT64" s="332"/>
      <c r="AU64" s="117"/>
      <c r="AV64" s="118"/>
      <c r="AW64" s="161"/>
      <c r="AX64" s="118"/>
      <c r="AY64" s="118"/>
      <c r="AZ64" s="118"/>
      <c r="BA64" s="118"/>
      <c r="BB64" s="118"/>
      <c r="BC64" s="118"/>
      <c r="BD64" s="118"/>
      <c r="BE64" s="118"/>
      <c r="BF64" s="119"/>
      <c r="BG64" s="119"/>
      <c r="BH64" s="119"/>
      <c r="BI64" s="119"/>
      <c r="BJ64" s="118"/>
      <c r="BK64" s="118"/>
      <c r="BL64" s="118"/>
      <c r="BM64" s="146"/>
      <c r="BN64" s="150"/>
      <c r="BO64" s="151"/>
      <c r="BP64" s="122"/>
      <c r="BQ64" s="122"/>
      <c r="BR64" s="122"/>
      <c r="BS64" s="122"/>
      <c r="BT64" s="122"/>
      <c r="BU64" s="122"/>
      <c r="BV64" s="122"/>
    </row>
    <row r="65" spans="1:74" ht="15.75" customHeight="1">
      <c r="A65" s="317"/>
      <c r="B65" s="329"/>
      <c r="C65" s="328"/>
      <c r="D65" s="24"/>
      <c r="E65" s="18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201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54"/>
      <c r="AK65" s="156"/>
      <c r="AL65" s="156"/>
      <c r="AM65" s="156"/>
      <c r="AN65" s="156"/>
      <c r="AO65" s="157"/>
      <c r="AP65" s="158"/>
      <c r="AQ65" s="159"/>
      <c r="AR65" s="195"/>
      <c r="AS65" s="197"/>
      <c r="AT65" s="332"/>
      <c r="AU65" s="117"/>
      <c r="AV65" s="118"/>
      <c r="AW65" s="161"/>
      <c r="AX65" s="118"/>
      <c r="AY65" s="118"/>
      <c r="AZ65" s="118"/>
      <c r="BA65" s="118"/>
      <c r="BB65" s="118"/>
      <c r="BC65" s="118"/>
      <c r="BD65" s="118"/>
      <c r="BE65" s="118"/>
      <c r="BF65" s="119"/>
      <c r="BG65" s="119"/>
      <c r="BH65" s="119"/>
      <c r="BI65" s="119"/>
      <c r="BJ65" s="118"/>
      <c r="BK65" s="118"/>
      <c r="BL65" s="118"/>
      <c r="BM65" s="146"/>
      <c r="BN65" s="150"/>
      <c r="BO65" s="151"/>
      <c r="BP65" s="122"/>
      <c r="BQ65" s="122"/>
      <c r="BR65" s="122"/>
      <c r="BS65" s="122"/>
      <c r="BT65" s="122"/>
      <c r="BU65" s="122"/>
      <c r="BV65" s="122"/>
    </row>
    <row r="66" spans="1:74" ht="15.75" customHeight="1" thickBot="1">
      <c r="A66" s="319"/>
      <c r="B66" s="323"/>
      <c r="C66" s="321"/>
      <c r="D66" s="162" t="s">
        <v>66</v>
      </c>
      <c r="E66" s="198" t="s">
        <v>75</v>
      </c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J66" s="129"/>
      <c r="AK66" s="164"/>
      <c r="AL66" s="165"/>
      <c r="AM66" s="164"/>
      <c r="AN66" s="164"/>
      <c r="AO66" s="166"/>
      <c r="AP66" s="167"/>
      <c r="AQ66" s="168"/>
      <c r="AR66" s="190"/>
      <c r="AS66" s="191"/>
      <c r="AT66" s="350"/>
      <c r="AU66" s="171"/>
      <c r="AV66" s="137"/>
      <c r="AW66" s="138"/>
      <c r="AX66" s="172"/>
      <c r="AY66" s="173"/>
      <c r="AZ66" s="172"/>
      <c r="BA66" s="172"/>
      <c r="BB66" s="173"/>
      <c r="BC66" s="172"/>
      <c r="BD66" s="172"/>
      <c r="BE66" s="173"/>
      <c r="BF66" s="173"/>
      <c r="BG66" s="173"/>
      <c r="BH66" s="83"/>
      <c r="BI66" s="83"/>
      <c r="BJ66" s="140">
        <f>COUNTIF($F66:$AJ66,"日")</f>
        <v>0</v>
      </c>
      <c r="BK66" s="140">
        <f>COUNTIF($F66:$AJ66,"当")</f>
        <v>0</v>
      </c>
      <c r="BL66" s="140">
        <f>COUNTIF($F66:$AJ66,"土")</f>
        <v>0</v>
      </c>
      <c r="BM66" s="174"/>
      <c r="BN66" s="175"/>
      <c r="BO66" s="176"/>
      <c r="BP66" s="84"/>
      <c r="BQ66" s="84"/>
      <c r="BR66" s="84"/>
      <c r="BS66" s="84"/>
      <c r="BT66" s="84"/>
      <c r="BU66" s="84"/>
      <c r="BV66" s="84"/>
    </row>
    <row r="67" spans="1:74" ht="15.75" customHeight="1">
      <c r="A67" s="426">
        <v>5</v>
      </c>
      <c r="B67" s="177" t="s">
        <v>29</v>
      </c>
      <c r="C67" s="427" t="s">
        <v>30</v>
      </c>
      <c r="D67" s="91" t="s">
        <v>31</v>
      </c>
      <c r="E67" s="178" t="s">
        <v>32</v>
      </c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4"/>
      <c r="AK67" s="428">
        <f>BC67*7</f>
        <v>0</v>
      </c>
      <c r="AL67" s="428">
        <f>BH67*7+(BI67*3.5)</f>
        <v>0</v>
      </c>
      <c r="AM67" s="428">
        <f>BF67*7</f>
        <v>0</v>
      </c>
      <c r="AN67" s="428">
        <f>BG67*7</f>
        <v>0</v>
      </c>
      <c r="AO67" s="421">
        <f>AV67*7</f>
        <v>0</v>
      </c>
      <c r="AP67" s="401">
        <f>AU67+(AY67/2)</f>
        <v>0</v>
      </c>
      <c r="AQ67" s="422">
        <f>AX67+(BA67/2)</f>
        <v>0</v>
      </c>
      <c r="AR67" s="423" t="s">
        <v>33</v>
      </c>
      <c r="AS67" s="424">
        <f>SUM(F72:AJ72)</f>
        <v>0</v>
      </c>
      <c r="AT67" s="425">
        <f>$Q$4</f>
        <v>142</v>
      </c>
      <c r="AU67" s="95">
        <f>COUNTIF($F67:$AJ67,"出")</f>
        <v>0</v>
      </c>
      <c r="AV67" s="96">
        <f>COUNTIF($F67:$AJ67,"明")</f>
        <v>0</v>
      </c>
      <c r="AW67" s="96">
        <f>COUNTIF($F67:$AJ67,"○")</f>
        <v>0</v>
      </c>
      <c r="AX67" s="96">
        <f>COUNTIF($F67:$AJ67,"半組")</f>
        <v>0</v>
      </c>
      <c r="AY67" s="96">
        <f>COUNTIF($F67:$AJ67,"●")</f>
        <v>0</v>
      </c>
      <c r="AZ67" s="96">
        <f>COUNTIF($F67:$AJ67,"◐")</f>
        <v>0</v>
      </c>
      <c r="BA67" s="96">
        <f>COUNTIF($F67:$AJ67,"夜")</f>
        <v>0</v>
      </c>
      <c r="BB67" s="96">
        <f>COUNTIF($F67:$AJ67,"－")</f>
        <v>0</v>
      </c>
      <c r="BC67" s="96">
        <f>COUNTIF($F67:$AJ67,"夏")</f>
        <v>0</v>
      </c>
      <c r="BD67" s="96">
        <f>COUNTIF($F67:$AJ67,"看")</f>
        <v>0</v>
      </c>
      <c r="BE67" s="96">
        <f>COUNTIF($F67:$AJ67,"介")</f>
        <v>0</v>
      </c>
      <c r="BF67" s="97">
        <f>COUNTIF($F67:$AJ67,"張")</f>
        <v>0</v>
      </c>
      <c r="BG67" s="97">
        <f>COUNTIF($F67:$AJ67,"★")</f>
        <v>0</v>
      </c>
      <c r="BH67" s="97">
        <f>COUNTIF($F67:$AJ67,"研")</f>
        <v>0</v>
      </c>
      <c r="BI67" s="97">
        <f>COUNTIF($F67:$AJ67,"半研")</f>
        <v>0</v>
      </c>
      <c r="BJ67" s="96"/>
      <c r="BK67" s="96"/>
      <c r="BL67" s="96"/>
      <c r="BM67" s="98"/>
      <c r="BN67" s="99"/>
      <c r="BO67" s="100"/>
      <c r="BP67" s="179"/>
      <c r="BQ67" s="179"/>
      <c r="BR67" s="179"/>
      <c r="BS67" s="179"/>
      <c r="BT67" s="179"/>
      <c r="BU67" s="179"/>
      <c r="BV67" s="179"/>
    </row>
    <row r="68" spans="1:74" ht="15.75" customHeight="1">
      <c r="A68" s="317"/>
      <c r="B68" s="413"/>
      <c r="C68" s="328"/>
      <c r="D68" s="101" t="s">
        <v>34</v>
      </c>
      <c r="E68" s="102" t="s">
        <v>35</v>
      </c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8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49"/>
      <c r="AK68" s="329"/>
      <c r="AL68" s="329"/>
      <c r="AM68" s="329"/>
      <c r="AN68" s="329"/>
      <c r="AO68" s="330"/>
      <c r="AP68" s="331"/>
      <c r="AQ68" s="316"/>
      <c r="AR68" s="45"/>
      <c r="AS68" s="330"/>
      <c r="AT68" s="332"/>
      <c r="AU68" s="104"/>
      <c r="AV68" s="105"/>
      <c r="AW68" s="180"/>
      <c r="AX68" s="105"/>
      <c r="AY68" s="105"/>
      <c r="AZ68" s="105"/>
      <c r="BA68" s="105"/>
      <c r="BB68" s="105"/>
      <c r="BC68" s="105"/>
      <c r="BD68" s="105"/>
      <c r="BE68" s="105"/>
      <c r="BF68" s="106"/>
      <c r="BG68" s="106"/>
      <c r="BH68" s="106"/>
      <c r="BI68" s="106"/>
      <c r="BJ68" s="105"/>
      <c r="BK68" s="105"/>
      <c r="BL68" s="105"/>
      <c r="BM68" s="107"/>
      <c r="BN68" s="108"/>
      <c r="BO68" s="109"/>
      <c r="BP68" s="179"/>
      <c r="BQ68" s="179"/>
      <c r="BR68" s="179"/>
      <c r="BS68" s="179"/>
      <c r="BT68" s="179"/>
      <c r="BU68" s="179"/>
      <c r="BV68" s="179"/>
    </row>
    <row r="69" spans="1:74" ht="15.75" customHeight="1">
      <c r="A69" s="317"/>
      <c r="B69" s="333"/>
      <c r="C69" s="328"/>
      <c r="D69" s="101" t="s">
        <v>36</v>
      </c>
      <c r="E69" s="111" t="s">
        <v>37</v>
      </c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  <c r="AI69" s="184"/>
      <c r="AJ69" s="185"/>
      <c r="AK69" s="329"/>
      <c r="AL69" s="329"/>
      <c r="AM69" s="329"/>
      <c r="AN69" s="329"/>
      <c r="AO69" s="330"/>
      <c r="AP69" s="331"/>
      <c r="AQ69" s="316"/>
      <c r="AR69" s="44"/>
      <c r="AS69" s="336"/>
      <c r="AT69" s="332"/>
      <c r="AU69" s="81"/>
      <c r="AV69" s="82"/>
      <c r="AW69" s="181"/>
      <c r="AX69" s="82"/>
      <c r="AY69" s="82"/>
      <c r="AZ69" s="82"/>
      <c r="BA69" s="82"/>
      <c r="BB69" s="82"/>
      <c r="BC69" s="82"/>
      <c r="BD69" s="82"/>
      <c r="BE69" s="82"/>
      <c r="BF69" s="83"/>
      <c r="BG69" s="83"/>
      <c r="BH69" s="83"/>
      <c r="BI69" s="83"/>
      <c r="BJ69" s="82"/>
      <c r="BK69" s="82"/>
      <c r="BL69" s="82"/>
      <c r="BM69" s="107"/>
      <c r="BN69" s="112"/>
      <c r="BO69" s="113"/>
      <c r="BP69" s="84"/>
      <c r="BQ69" s="84"/>
      <c r="BR69" s="84"/>
      <c r="BS69" s="84"/>
      <c r="BT69" s="84"/>
      <c r="BU69" s="84"/>
      <c r="BV69" s="84"/>
    </row>
    <row r="70" spans="1:74" ht="15.75" customHeight="1">
      <c r="A70" s="317"/>
      <c r="B70" s="114" t="s">
        <v>38</v>
      </c>
      <c r="C70" s="328"/>
      <c r="D70" s="419" t="s">
        <v>39</v>
      </c>
      <c r="E70" s="115" t="s">
        <v>40</v>
      </c>
      <c r="F70" s="116">
        <f>HOUR(IF(F68&gt;F69,F69+1-F68,F69-F68))+MINUTE(IF(F68&gt;F69,F69+1-F68,F69-F68))/60</f>
        <v>0</v>
      </c>
      <c r="G70" s="116">
        <f t="shared" ref="G70:AJ70" si="26">HOUR(IF(G68&gt;G69,G69+1-G68,G69-G68))+MINUTE(IF(G68&gt;G69,G69+1-G68,G69-G68))/60</f>
        <v>0</v>
      </c>
      <c r="H70" s="116">
        <f t="shared" si="26"/>
        <v>0</v>
      </c>
      <c r="I70" s="116">
        <f t="shared" si="26"/>
        <v>0</v>
      </c>
      <c r="J70" s="116">
        <f t="shared" si="26"/>
        <v>0</v>
      </c>
      <c r="K70" s="116">
        <f t="shared" si="26"/>
        <v>0</v>
      </c>
      <c r="L70" s="116">
        <f t="shared" si="26"/>
        <v>0</v>
      </c>
      <c r="M70" s="116">
        <f t="shared" si="26"/>
        <v>0</v>
      </c>
      <c r="N70" s="116">
        <f t="shared" si="26"/>
        <v>0</v>
      </c>
      <c r="O70" s="116">
        <f t="shared" si="26"/>
        <v>0</v>
      </c>
      <c r="P70" s="116">
        <f t="shared" si="26"/>
        <v>0</v>
      </c>
      <c r="Q70" s="116">
        <f t="shared" si="26"/>
        <v>0</v>
      </c>
      <c r="R70" s="116">
        <f t="shared" si="26"/>
        <v>0</v>
      </c>
      <c r="S70" s="116">
        <f t="shared" si="26"/>
        <v>0</v>
      </c>
      <c r="T70" s="116">
        <f t="shared" si="26"/>
        <v>0</v>
      </c>
      <c r="U70" s="116">
        <f t="shared" si="26"/>
        <v>0</v>
      </c>
      <c r="V70" s="116">
        <f t="shared" si="26"/>
        <v>0</v>
      </c>
      <c r="W70" s="116">
        <f t="shared" si="26"/>
        <v>0</v>
      </c>
      <c r="X70" s="116">
        <f t="shared" si="26"/>
        <v>0</v>
      </c>
      <c r="Y70" s="116">
        <f t="shared" si="26"/>
        <v>0</v>
      </c>
      <c r="Z70" s="116">
        <f t="shared" si="26"/>
        <v>0</v>
      </c>
      <c r="AA70" s="116">
        <f t="shared" si="26"/>
        <v>0</v>
      </c>
      <c r="AB70" s="116">
        <f t="shared" si="26"/>
        <v>0</v>
      </c>
      <c r="AC70" s="116">
        <f t="shared" si="26"/>
        <v>0</v>
      </c>
      <c r="AD70" s="116">
        <f t="shared" si="26"/>
        <v>0</v>
      </c>
      <c r="AE70" s="116">
        <f t="shared" si="26"/>
        <v>0</v>
      </c>
      <c r="AF70" s="116">
        <f t="shared" si="26"/>
        <v>0</v>
      </c>
      <c r="AG70" s="116">
        <f t="shared" si="26"/>
        <v>0</v>
      </c>
      <c r="AH70" s="116">
        <f t="shared" si="26"/>
        <v>0</v>
      </c>
      <c r="AI70" s="116">
        <f t="shared" si="26"/>
        <v>0</v>
      </c>
      <c r="AJ70" s="116">
        <f t="shared" si="26"/>
        <v>0</v>
      </c>
      <c r="AK70" s="329"/>
      <c r="AL70" s="329"/>
      <c r="AM70" s="329"/>
      <c r="AN70" s="329"/>
      <c r="AO70" s="330"/>
      <c r="AP70" s="331"/>
      <c r="AQ70" s="316"/>
      <c r="AR70" s="396" t="s">
        <v>71</v>
      </c>
      <c r="AS70" s="397">
        <f>AK67+AL67+AM67+AN67+AO67</f>
        <v>0</v>
      </c>
      <c r="AT70" s="332"/>
      <c r="AU70" s="117"/>
      <c r="AV70" s="118"/>
      <c r="AW70" s="161"/>
      <c r="AX70" s="118"/>
      <c r="AY70" s="118"/>
      <c r="AZ70" s="118"/>
      <c r="BA70" s="118"/>
      <c r="BB70" s="118"/>
      <c r="BC70" s="118"/>
      <c r="BD70" s="118"/>
      <c r="BE70" s="118"/>
      <c r="BF70" s="119"/>
      <c r="BG70" s="119"/>
      <c r="BH70" s="119"/>
      <c r="BI70" s="119"/>
      <c r="BJ70" s="118"/>
      <c r="BK70" s="118"/>
      <c r="BL70" s="118"/>
      <c r="BM70" s="107"/>
      <c r="BN70" s="120"/>
      <c r="BO70" s="121"/>
      <c r="BP70" s="122"/>
      <c r="BQ70" s="122"/>
      <c r="BR70" s="122"/>
      <c r="BS70" s="122"/>
      <c r="BT70" s="122"/>
      <c r="BU70" s="122"/>
      <c r="BV70" s="122"/>
    </row>
    <row r="71" spans="1:74" ht="15.75" customHeight="1">
      <c r="A71" s="317"/>
      <c r="B71" s="413"/>
      <c r="C71" s="328"/>
      <c r="D71" s="329"/>
      <c r="E71" s="123" t="s">
        <v>41</v>
      </c>
      <c r="F71" s="124">
        <f t="shared" ref="F71:AJ71" si="27">IF(F70&gt;=6.5,1,0)</f>
        <v>0</v>
      </c>
      <c r="G71" s="124">
        <f t="shared" si="27"/>
        <v>0</v>
      </c>
      <c r="H71" s="124">
        <f t="shared" si="27"/>
        <v>0</v>
      </c>
      <c r="I71" s="124">
        <f t="shared" si="27"/>
        <v>0</v>
      </c>
      <c r="J71" s="124">
        <f t="shared" si="27"/>
        <v>0</v>
      </c>
      <c r="K71" s="124">
        <f t="shared" si="27"/>
        <v>0</v>
      </c>
      <c r="L71" s="124">
        <f t="shared" si="27"/>
        <v>0</v>
      </c>
      <c r="M71" s="124">
        <f t="shared" si="27"/>
        <v>0</v>
      </c>
      <c r="N71" s="124">
        <f t="shared" si="27"/>
        <v>0</v>
      </c>
      <c r="O71" s="124">
        <f t="shared" si="27"/>
        <v>0</v>
      </c>
      <c r="P71" s="124">
        <f t="shared" si="27"/>
        <v>0</v>
      </c>
      <c r="Q71" s="124">
        <f t="shared" si="27"/>
        <v>0</v>
      </c>
      <c r="R71" s="124">
        <f t="shared" si="27"/>
        <v>0</v>
      </c>
      <c r="S71" s="124">
        <f t="shared" si="27"/>
        <v>0</v>
      </c>
      <c r="T71" s="124">
        <f t="shared" si="27"/>
        <v>0</v>
      </c>
      <c r="U71" s="124">
        <f t="shared" si="27"/>
        <v>0</v>
      </c>
      <c r="V71" s="124">
        <f t="shared" si="27"/>
        <v>0</v>
      </c>
      <c r="W71" s="124">
        <f t="shared" si="27"/>
        <v>0</v>
      </c>
      <c r="X71" s="124">
        <f t="shared" si="27"/>
        <v>0</v>
      </c>
      <c r="Y71" s="124">
        <f t="shared" si="27"/>
        <v>0</v>
      </c>
      <c r="Z71" s="124">
        <f t="shared" si="27"/>
        <v>0</v>
      </c>
      <c r="AA71" s="124">
        <f t="shared" si="27"/>
        <v>0</v>
      </c>
      <c r="AB71" s="124">
        <f t="shared" si="27"/>
        <v>0</v>
      </c>
      <c r="AC71" s="124">
        <f t="shared" si="27"/>
        <v>0</v>
      </c>
      <c r="AD71" s="124">
        <f t="shared" si="27"/>
        <v>0</v>
      </c>
      <c r="AE71" s="124">
        <f t="shared" si="27"/>
        <v>0</v>
      </c>
      <c r="AF71" s="124">
        <f t="shared" si="27"/>
        <v>0</v>
      </c>
      <c r="AG71" s="124">
        <f t="shared" si="27"/>
        <v>0</v>
      </c>
      <c r="AH71" s="124">
        <f t="shared" si="27"/>
        <v>0</v>
      </c>
      <c r="AI71" s="124">
        <f t="shared" si="27"/>
        <v>0</v>
      </c>
      <c r="AJ71" s="124">
        <f t="shared" si="27"/>
        <v>0</v>
      </c>
      <c r="AK71" s="329"/>
      <c r="AL71" s="329"/>
      <c r="AM71" s="329"/>
      <c r="AN71" s="329"/>
      <c r="AO71" s="330"/>
      <c r="AP71" s="331"/>
      <c r="AQ71" s="316"/>
      <c r="AR71" s="44"/>
      <c r="AS71" s="336"/>
      <c r="AT71" s="332"/>
      <c r="AU71" s="117"/>
      <c r="AV71" s="118"/>
      <c r="AW71" s="161"/>
      <c r="AX71" s="118"/>
      <c r="AY71" s="118"/>
      <c r="AZ71" s="118"/>
      <c r="BA71" s="118"/>
      <c r="BB71" s="118"/>
      <c r="BC71" s="118"/>
      <c r="BD71" s="118"/>
      <c r="BE71" s="118"/>
      <c r="BF71" s="119"/>
      <c r="BG71" s="119"/>
      <c r="BH71" s="119"/>
      <c r="BI71" s="119"/>
      <c r="BJ71" s="118"/>
      <c r="BK71" s="118"/>
      <c r="BL71" s="118"/>
      <c r="BM71" s="107"/>
      <c r="BN71" s="120"/>
      <c r="BO71" s="121"/>
      <c r="BP71" s="122"/>
      <c r="BQ71" s="122"/>
      <c r="BR71" s="122"/>
      <c r="BS71" s="122"/>
      <c r="BT71" s="122"/>
      <c r="BU71" s="122"/>
      <c r="BV71" s="122"/>
    </row>
    <row r="72" spans="1:74" ht="15.75" customHeight="1">
      <c r="A72" s="317"/>
      <c r="B72" s="329"/>
      <c r="C72" s="328"/>
      <c r="D72" s="333"/>
      <c r="E72" s="125" t="s">
        <v>42</v>
      </c>
      <c r="F72" s="126">
        <f t="shared" ref="F72:AJ72" si="28">F70-F71</f>
        <v>0</v>
      </c>
      <c r="G72" s="126">
        <f t="shared" si="28"/>
        <v>0</v>
      </c>
      <c r="H72" s="126">
        <f t="shared" si="28"/>
        <v>0</v>
      </c>
      <c r="I72" s="126">
        <f t="shared" si="28"/>
        <v>0</v>
      </c>
      <c r="J72" s="126">
        <f t="shared" si="28"/>
        <v>0</v>
      </c>
      <c r="K72" s="126">
        <f t="shared" si="28"/>
        <v>0</v>
      </c>
      <c r="L72" s="126">
        <f t="shared" si="28"/>
        <v>0</v>
      </c>
      <c r="M72" s="126">
        <f t="shared" si="28"/>
        <v>0</v>
      </c>
      <c r="N72" s="126">
        <f t="shared" si="28"/>
        <v>0</v>
      </c>
      <c r="O72" s="126">
        <f t="shared" si="28"/>
        <v>0</v>
      </c>
      <c r="P72" s="126">
        <f t="shared" si="28"/>
        <v>0</v>
      </c>
      <c r="Q72" s="126">
        <f t="shared" si="28"/>
        <v>0</v>
      </c>
      <c r="R72" s="126">
        <f t="shared" si="28"/>
        <v>0</v>
      </c>
      <c r="S72" s="126">
        <f t="shared" si="28"/>
        <v>0</v>
      </c>
      <c r="T72" s="126">
        <f t="shared" si="28"/>
        <v>0</v>
      </c>
      <c r="U72" s="126">
        <f t="shared" si="28"/>
        <v>0</v>
      </c>
      <c r="V72" s="126">
        <f t="shared" si="28"/>
        <v>0</v>
      </c>
      <c r="W72" s="126">
        <f t="shared" si="28"/>
        <v>0</v>
      </c>
      <c r="X72" s="126">
        <f t="shared" si="28"/>
        <v>0</v>
      </c>
      <c r="Y72" s="126">
        <f t="shared" si="28"/>
        <v>0</v>
      </c>
      <c r="Z72" s="126">
        <f t="shared" si="28"/>
        <v>0</v>
      </c>
      <c r="AA72" s="126">
        <f t="shared" si="28"/>
        <v>0</v>
      </c>
      <c r="AB72" s="126">
        <f t="shared" si="28"/>
        <v>0</v>
      </c>
      <c r="AC72" s="126">
        <f t="shared" si="28"/>
        <v>0</v>
      </c>
      <c r="AD72" s="126">
        <f t="shared" si="28"/>
        <v>0</v>
      </c>
      <c r="AE72" s="126">
        <f t="shared" si="28"/>
        <v>0</v>
      </c>
      <c r="AF72" s="126">
        <f t="shared" si="28"/>
        <v>0</v>
      </c>
      <c r="AG72" s="126">
        <f t="shared" si="28"/>
        <v>0</v>
      </c>
      <c r="AH72" s="126">
        <f t="shared" si="28"/>
        <v>0</v>
      </c>
      <c r="AI72" s="126">
        <f t="shared" si="28"/>
        <v>0</v>
      </c>
      <c r="AJ72" s="126">
        <f t="shared" si="28"/>
        <v>0</v>
      </c>
      <c r="AK72" s="333"/>
      <c r="AL72" s="333"/>
      <c r="AM72" s="333"/>
      <c r="AN72" s="333"/>
      <c r="AO72" s="336"/>
      <c r="AP72" s="337"/>
      <c r="AQ72" s="338"/>
      <c r="AR72" s="408" t="s">
        <v>14</v>
      </c>
      <c r="AS72" s="409">
        <f>SUM(AS67:AS71)</f>
        <v>0</v>
      </c>
      <c r="AT72" s="332"/>
      <c r="AU72" s="117"/>
      <c r="AV72" s="118"/>
      <c r="AW72" s="161"/>
      <c r="AX72" s="118"/>
      <c r="AY72" s="118"/>
      <c r="AZ72" s="118"/>
      <c r="BA72" s="118"/>
      <c r="BB72" s="118"/>
      <c r="BC72" s="118"/>
      <c r="BD72" s="118"/>
      <c r="BE72" s="118"/>
      <c r="BF72" s="119"/>
      <c r="BG72" s="119"/>
      <c r="BH72" s="119"/>
      <c r="BI72" s="119"/>
      <c r="BJ72" s="118"/>
      <c r="BK72" s="118"/>
      <c r="BL72" s="118"/>
      <c r="BM72" s="107"/>
      <c r="BN72" s="120"/>
      <c r="BO72" s="121"/>
      <c r="BP72" s="122"/>
      <c r="BQ72" s="122"/>
      <c r="BR72" s="122"/>
      <c r="BS72" s="122"/>
      <c r="BT72" s="122"/>
      <c r="BU72" s="122"/>
      <c r="BV72" s="122"/>
    </row>
    <row r="73" spans="1:74" ht="15.75" customHeight="1" thickBot="1">
      <c r="A73" s="317"/>
      <c r="B73" s="339"/>
      <c r="C73" s="340"/>
      <c r="D73" s="127" t="s">
        <v>66</v>
      </c>
      <c r="E73" s="182" t="s">
        <v>75</v>
      </c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31"/>
      <c r="AL73" s="132"/>
      <c r="AM73" s="131"/>
      <c r="AN73" s="131"/>
      <c r="AO73" s="133"/>
      <c r="AP73" s="134"/>
      <c r="AQ73" s="135"/>
      <c r="AR73" s="341"/>
      <c r="AS73" s="342"/>
      <c r="AT73" s="343"/>
      <c r="AU73" s="136"/>
      <c r="AV73" s="137"/>
      <c r="AW73" s="138"/>
      <c r="AX73" s="137"/>
      <c r="AY73" s="139"/>
      <c r="AZ73" s="137"/>
      <c r="BA73" s="137"/>
      <c r="BB73" s="139"/>
      <c r="BC73" s="137"/>
      <c r="BD73" s="137"/>
      <c r="BE73" s="139"/>
      <c r="BF73" s="139"/>
      <c r="BG73" s="139"/>
      <c r="BH73" s="139"/>
      <c r="BI73" s="139"/>
      <c r="BJ73" s="140">
        <f>COUNTIF($F73:$AJ73,"日")</f>
        <v>0</v>
      </c>
      <c r="BK73" s="140">
        <f>COUNTIF($F73:$AJ73,"当")</f>
        <v>0</v>
      </c>
      <c r="BL73" s="140">
        <f>COUNTIF($F73:$AJ73,"土")</f>
        <v>0</v>
      </c>
      <c r="BM73" s="107"/>
      <c r="BN73" s="112"/>
      <c r="BO73" s="113"/>
      <c r="BP73" s="179"/>
      <c r="BQ73" s="179"/>
      <c r="BR73" s="179"/>
      <c r="BS73" s="179"/>
      <c r="BT73" s="179"/>
      <c r="BU73" s="179"/>
      <c r="BV73" s="179"/>
    </row>
    <row r="74" spans="1:74" ht="15.75" customHeight="1" thickTop="1" thickBot="1">
      <c r="A74" s="317"/>
      <c r="B74" s="193" t="s">
        <v>43</v>
      </c>
      <c r="C74" s="429" t="s">
        <v>44</v>
      </c>
      <c r="D74" s="142" t="s">
        <v>31</v>
      </c>
      <c r="E74" s="143" t="s">
        <v>32</v>
      </c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5"/>
      <c r="AK74" s="420">
        <f>BC74*7</f>
        <v>0</v>
      </c>
      <c r="AL74" s="420">
        <f>BH74*7+(BI74*3.5)</f>
        <v>0</v>
      </c>
      <c r="AM74" s="420">
        <f>BF74*7</f>
        <v>0</v>
      </c>
      <c r="AN74" s="420">
        <f>BG74*7</f>
        <v>0</v>
      </c>
      <c r="AO74" s="400">
        <f>AV74*7</f>
        <v>0</v>
      </c>
      <c r="AP74" s="401">
        <f>AU74+(AY74/2)</f>
        <v>0</v>
      </c>
      <c r="AQ74" s="391">
        <f>AX74+(BA74/2)</f>
        <v>0</v>
      </c>
      <c r="AR74" s="416" t="s">
        <v>33</v>
      </c>
      <c r="AS74" s="417">
        <f>SUM(F79:AJ79)</f>
        <v>0</v>
      </c>
      <c r="AT74" s="393">
        <f>$Q$4</f>
        <v>142</v>
      </c>
      <c r="AU74" s="95">
        <f>COUNTIF($F74:$AJ74,"出")</f>
        <v>0</v>
      </c>
      <c r="AV74" s="96">
        <f>COUNTIF($F74:$AJ74,"明")</f>
        <v>0</v>
      </c>
      <c r="AW74" s="96">
        <f>COUNTIF($F74:$AJ74,"○")</f>
        <v>0</v>
      </c>
      <c r="AX74" s="96">
        <f>COUNTIF($F74:$AJ74,"半組")</f>
        <v>0</v>
      </c>
      <c r="AY74" s="96">
        <f>COUNTIF($F74:$AJ74,"●")</f>
        <v>0</v>
      </c>
      <c r="AZ74" s="96">
        <f>COUNTIF($F74:$AJ74,"◐")</f>
        <v>0</v>
      </c>
      <c r="BA74" s="96">
        <f>COUNTIF($F74:$AJ74,"夜")</f>
        <v>0</v>
      </c>
      <c r="BB74" s="96">
        <f>COUNTIF($F74:$AJ74,"－")</f>
        <v>0</v>
      </c>
      <c r="BC74" s="96">
        <f>COUNTIF($F74:$AJ74,"夏")</f>
        <v>0</v>
      </c>
      <c r="BD74" s="96">
        <f>COUNTIF($F74:$AJ74,"看")</f>
        <v>0</v>
      </c>
      <c r="BE74" s="96">
        <f>COUNTIF($F74:$AJ74,"介")</f>
        <v>0</v>
      </c>
      <c r="BF74" s="97">
        <f>COUNTIF($F74:$AJ74,"張")</f>
        <v>0</v>
      </c>
      <c r="BG74" s="97">
        <f>COUNTIF($F74:$AJ74,"★")</f>
        <v>0</v>
      </c>
      <c r="BH74" s="97">
        <f>COUNTIF($F74:$AJ74,"研")</f>
        <v>0</v>
      </c>
      <c r="BI74" s="97">
        <f>COUNTIF($F74:$AJ74,"半研")</f>
        <v>0</v>
      </c>
      <c r="BJ74" s="96"/>
      <c r="BK74" s="96"/>
      <c r="BL74" s="96"/>
      <c r="BM74" s="146"/>
      <c r="BN74" s="147"/>
      <c r="BO74" s="148"/>
      <c r="BP74" s="179"/>
      <c r="BQ74" s="179"/>
      <c r="BR74" s="179"/>
      <c r="BS74" s="179"/>
      <c r="BT74" s="179"/>
      <c r="BU74" s="179"/>
      <c r="BV74" s="179"/>
    </row>
    <row r="75" spans="1:74" ht="15.75" customHeight="1">
      <c r="A75" s="317"/>
      <c r="B75" s="431"/>
      <c r="C75" s="328"/>
      <c r="D75" s="101" t="s">
        <v>34</v>
      </c>
      <c r="E75" s="102" t="s">
        <v>35</v>
      </c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8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49"/>
      <c r="AK75" s="329"/>
      <c r="AL75" s="329"/>
      <c r="AM75" s="329"/>
      <c r="AN75" s="329"/>
      <c r="AO75" s="330"/>
      <c r="AP75" s="331"/>
      <c r="AQ75" s="316"/>
      <c r="AR75" s="45"/>
      <c r="AS75" s="330"/>
      <c r="AT75" s="332"/>
      <c r="AU75" s="104"/>
      <c r="AV75" s="105"/>
      <c r="AW75" s="180"/>
      <c r="AX75" s="105"/>
      <c r="AY75" s="105"/>
      <c r="AZ75" s="105"/>
      <c r="BA75" s="105"/>
      <c r="BB75" s="105"/>
      <c r="BC75" s="105"/>
      <c r="BD75" s="105"/>
      <c r="BE75" s="105"/>
      <c r="BF75" s="106"/>
      <c r="BG75" s="106"/>
      <c r="BH75" s="106"/>
      <c r="BI75" s="106"/>
      <c r="BJ75" s="105"/>
      <c r="BK75" s="105"/>
      <c r="BL75" s="105"/>
      <c r="BM75" s="146"/>
      <c r="BN75" s="147"/>
      <c r="BO75" s="148"/>
      <c r="BP75" s="179"/>
      <c r="BQ75" s="179"/>
      <c r="BR75" s="179"/>
      <c r="BS75" s="179"/>
      <c r="BT75" s="179"/>
      <c r="BU75" s="179"/>
      <c r="BV75" s="179"/>
    </row>
    <row r="76" spans="1:74" ht="15.75" customHeight="1">
      <c r="A76" s="317"/>
      <c r="B76" s="329"/>
      <c r="C76" s="328"/>
      <c r="D76" s="101" t="s">
        <v>36</v>
      </c>
      <c r="E76" s="111" t="s">
        <v>37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  <c r="AI76" s="184"/>
      <c r="AJ76" s="185"/>
      <c r="AK76" s="329"/>
      <c r="AL76" s="329"/>
      <c r="AM76" s="329"/>
      <c r="AN76" s="329"/>
      <c r="AO76" s="330"/>
      <c r="AP76" s="331"/>
      <c r="AQ76" s="316"/>
      <c r="AR76" s="44"/>
      <c r="AS76" s="336"/>
      <c r="AT76" s="332"/>
      <c r="AU76" s="81"/>
      <c r="AV76" s="82"/>
      <c r="AW76" s="181"/>
      <c r="AX76" s="82"/>
      <c r="AY76" s="82"/>
      <c r="AZ76" s="82"/>
      <c r="BA76" s="82"/>
      <c r="BB76" s="82"/>
      <c r="BC76" s="82"/>
      <c r="BD76" s="82"/>
      <c r="BE76" s="82"/>
      <c r="BF76" s="83"/>
      <c r="BG76" s="83"/>
      <c r="BH76" s="83"/>
      <c r="BI76" s="83"/>
      <c r="BJ76" s="82"/>
      <c r="BK76" s="82"/>
      <c r="BL76" s="82"/>
      <c r="BM76" s="146"/>
      <c r="BN76" s="147"/>
      <c r="BO76" s="148"/>
      <c r="BP76" s="84"/>
      <c r="BQ76" s="84"/>
      <c r="BR76" s="84"/>
      <c r="BS76" s="84"/>
      <c r="BT76" s="84"/>
      <c r="BU76" s="84"/>
      <c r="BV76" s="84"/>
    </row>
    <row r="77" spans="1:74" ht="15.75" customHeight="1">
      <c r="A77" s="317"/>
      <c r="B77" s="329"/>
      <c r="C77" s="328"/>
      <c r="D77" s="419" t="s">
        <v>39</v>
      </c>
      <c r="E77" s="115" t="s">
        <v>40</v>
      </c>
      <c r="F77" s="116">
        <f>HOUR(IF(F75&gt;F76,F76+1-F75,F76-F75))+MINUTE(IF(F75&gt;F76,F76+1-F75,F76-F75))/60</f>
        <v>0</v>
      </c>
      <c r="G77" s="116">
        <f t="shared" ref="G77:AJ77" si="29">HOUR(IF(G75&gt;G76,G76+1-G75,G76-G75))+MINUTE(IF(G75&gt;G76,G76+1-G75,G76-G75))/60</f>
        <v>0</v>
      </c>
      <c r="H77" s="116">
        <f t="shared" si="29"/>
        <v>0</v>
      </c>
      <c r="I77" s="116">
        <f t="shared" si="29"/>
        <v>0</v>
      </c>
      <c r="J77" s="116">
        <f t="shared" si="29"/>
        <v>0</v>
      </c>
      <c r="K77" s="116">
        <f t="shared" si="29"/>
        <v>0</v>
      </c>
      <c r="L77" s="116">
        <f t="shared" si="29"/>
        <v>0</v>
      </c>
      <c r="M77" s="116">
        <f t="shared" si="29"/>
        <v>0</v>
      </c>
      <c r="N77" s="116">
        <f t="shared" si="29"/>
        <v>0</v>
      </c>
      <c r="O77" s="116">
        <f t="shared" si="29"/>
        <v>0</v>
      </c>
      <c r="P77" s="116">
        <f t="shared" si="29"/>
        <v>0</v>
      </c>
      <c r="Q77" s="116">
        <f t="shared" si="29"/>
        <v>0</v>
      </c>
      <c r="R77" s="116">
        <f t="shared" si="29"/>
        <v>0</v>
      </c>
      <c r="S77" s="116">
        <f t="shared" si="29"/>
        <v>0</v>
      </c>
      <c r="T77" s="116">
        <f t="shared" si="29"/>
        <v>0</v>
      </c>
      <c r="U77" s="116">
        <f t="shared" si="29"/>
        <v>0</v>
      </c>
      <c r="V77" s="116">
        <f t="shared" si="29"/>
        <v>0</v>
      </c>
      <c r="W77" s="116">
        <f t="shared" si="29"/>
        <v>0</v>
      </c>
      <c r="X77" s="116">
        <f t="shared" si="29"/>
        <v>0</v>
      </c>
      <c r="Y77" s="116">
        <f t="shared" si="29"/>
        <v>0</v>
      </c>
      <c r="Z77" s="116">
        <f t="shared" si="29"/>
        <v>0</v>
      </c>
      <c r="AA77" s="116">
        <f t="shared" si="29"/>
        <v>0</v>
      </c>
      <c r="AB77" s="116">
        <f t="shared" si="29"/>
        <v>0</v>
      </c>
      <c r="AC77" s="116">
        <f t="shared" si="29"/>
        <v>0</v>
      </c>
      <c r="AD77" s="116">
        <f t="shared" si="29"/>
        <v>0</v>
      </c>
      <c r="AE77" s="116">
        <f t="shared" si="29"/>
        <v>0</v>
      </c>
      <c r="AF77" s="116">
        <f t="shared" si="29"/>
        <v>0</v>
      </c>
      <c r="AG77" s="116">
        <f t="shared" si="29"/>
        <v>0</v>
      </c>
      <c r="AH77" s="116">
        <f t="shared" si="29"/>
        <v>0</v>
      </c>
      <c r="AI77" s="116">
        <f t="shared" si="29"/>
        <v>0</v>
      </c>
      <c r="AJ77" s="116">
        <f t="shared" si="29"/>
        <v>0</v>
      </c>
      <c r="AK77" s="329"/>
      <c r="AL77" s="329"/>
      <c r="AM77" s="329"/>
      <c r="AN77" s="329"/>
      <c r="AO77" s="330"/>
      <c r="AP77" s="331"/>
      <c r="AQ77" s="316"/>
      <c r="AR77" s="396" t="s">
        <v>71</v>
      </c>
      <c r="AS77" s="397">
        <f>AK74+AL74+AM74+AN74+AO74</f>
        <v>0</v>
      </c>
      <c r="AT77" s="332"/>
      <c r="AU77" s="117"/>
      <c r="AV77" s="118"/>
      <c r="AW77" s="161"/>
      <c r="AX77" s="118"/>
      <c r="AY77" s="118"/>
      <c r="AZ77" s="118"/>
      <c r="BA77" s="118"/>
      <c r="BB77" s="118"/>
      <c r="BC77" s="118"/>
      <c r="BD77" s="118"/>
      <c r="BE77" s="118"/>
      <c r="BF77" s="119"/>
      <c r="BG77" s="119"/>
      <c r="BH77" s="119"/>
      <c r="BI77" s="119"/>
      <c r="BJ77" s="118"/>
      <c r="BK77" s="118"/>
      <c r="BL77" s="118"/>
      <c r="BM77" s="146"/>
      <c r="BN77" s="150"/>
      <c r="BO77" s="151"/>
      <c r="BP77" s="122"/>
      <c r="BQ77" s="122"/>
      <c r="BR77" s="122"/>
      <c r="BS77" s="122"/>
      <c r="BT77" s="122"/>
      <c r="BU77" s="122"/>
      <c r="BV77" s="122"/>
    </row>
    <row r="78" spans="1:74" ht="15.75" customHeight="1">
      <c r="A78" s="317"/>
      <c r="B78" s="329"/>
      <c r="C78" s="328"/>
      <c r="D78" s="329"/>
      <c r="E78" s="123" t="s">
        <v>41</v>
      </c>
      <c r="F78" s="124">
        <f t="shared" ref="F78:AJ78" si="30">IF(F77&gt;=6.5,1,0)</f>
        <v>0</v>
      </c>
      <c r="G78" s="124">
        <f t="shared" si="30"/>
        <v>0</v>
      </c>
      <c r="H78" s="124">
        <f t="shared" si="30"/>
        <v>0</v>
      </c>
      <c r="I78" s="124">
        <f t="shared" si="30"/>
        <v>0</v>
      </c>
      <c r="J78" s="124">
        <f t="shared" si="30"/>
        <v>0</v>
      </c>
      <c r="K78" s="124">
        <f t="shared" si="30"/>
        <v>0</v>
      </c>
      <c r="L78" s="124">
        <f t="shared" si="30"/>
        <v>0</v>
      </c>
      <c r="M78" s="124">
        <f t="shared" si="30"/>
        <v>0</v>
      </c>
      <c r="N78" s="124">
        <f t="shared" si="30"/>
        <v>0</v>
      </c>
      <c r="O78" s="124">
        <f t="shared" si="30"/>
        <v>0</v>
      </c>
      <c r="P78" s="124">
        <f t="shared" si="30"/>
        <v>0</v>
      </c>
      <c r="Q78" s="124">
        <f t="shared" si="30"/>
        <v>0</v>
      </c>
      <c r="R78" s="124">
        <f t="shared" si="30"/>
        <v>0</v>
      </c>
      <c r="S78" s="124">
        <f t="shared" si="30"/>
        <v>0</v>
      </c>
      <c r="T78" s="124">
        <f t="shared" si="30"/>
        <v>0</v>
      </c>
      <c r="U78" s="124">
        <f t="shared" si="30"/>
        <v>0</v>
      </c>
      <c r="V78" s="124">
        <f t="shared" si="30"/>
        <v>0</v>
      </c>
      <c r="W78" s="124">
        <f t="shared" si="30"/>
        <v>0</v>
      </c>
      <c r="X78" s="124">
        <f t="shared" si="30"/>
        <v>0</v>
      </c>
      <c r="Y78" s="124">
        <f t="shared" si="30"/>
        <v>0</v>
      </c>
      <c r="Z78" s="124">
        <f t="shared" si="30"/>
        <v>0</v>
      </c>
      <c r="AA78" s="124">
        <f t="shared" si="30"/>
        <v>0</v>
      </c>
      <c r="AB78" s="124">
        <f t="shared" si="30"/>
        <v>0</v>
      </c>
      <c r="AC78" s="124">
        <f t="shared" si="30"/>
        <v>0</v>
      </c>
      <c r="AD78" s="124">
        <f t="shared" si="30"/>
        <v>0</v>
      </c>
      <c r="AE78" s="124">
        <f t="shared" si="30"/>
        <v>0</v>
      </c>
      <c r="AF78" s="124">
        <f t="shared" si="30"/>
        <v>0</v>
      </c>
      <c r="AG78" s="124">
        <f t="shared" si="30"/>
        <v>0</v>
      </c>
      <c r="AH78" s="124">
        <f t="shared" si="30"/>
        <v>0</v>
      </c>
      <c r="AI78" s="124">
        <f t="shared" si="30"/>
        <v>0</v>
      </c>
      <c r="AJ78" s="124">
        <f t="shared" si="30"/>
        <v>0</v>
      </c>
      <c r="AK78" s="329"/>
      <c r="AL78" s="329"/>
      <c r="AM78" s="329"/>
      <c r="AN78" s="329"/>
      <c r="AO78" s="330"/>
      <c r="AP78" s="331"/>
      <c r="AQ78" s="316"/>
      <c r="AR78" s="44"/>
      <c r="AS78" s="336"/>
      <c r="AT78" s="332"/>
      <c r="AU78" s="117"/>
      <c r="AV78" s="118"/>
      <c r="AW78" s="161"/>
      <c r="AX78" s="118"/>
      <c r="AY78" s="118"/>
      <c r="AZ78" s="118"/>
      <c r="BA78" s="118"/>
      <c r="BB78" s="118"/>
      <c r="BC78" s="118"/>
      <c r="BD78" s="118"/>
      <c r="BE78" s="118"/>
      <c r="BF78" s="119"/>
      <c r="BG78" s="119"/>
      <c r="BH78" s="119"/>
      <c r="BI78" s="119"/>
      <c r="BJ78" s="118"/>
      <c r="BK78" s="118"/>
      <c r="BL78" s="118"/>
      <c r="BM78" s="146"/>
      <c r="BN78" s="150"/>
      <c r="BO78" s="151"/>
      <c r="BP78" s="122"/>
      <c r="BQ78" s="122"/>
      <c r="BR78" s="122"/>
      <c r="BS78" s="122"/>
      <c r="BT78" s="122"/>
      <c r="BU78" s="122"/>
      <c r="BV78" s="122"/>
    </row>
    <row r="79" spans="1:74" ht="15.75" customHeight="1">
      <c r="A79" s="317"/>
      <c r="B79" s="329"/>
      <c r="C79" s="328"/>
      <c r="D79" s="345"/>
      <c r="E79" s="123" t="s">
        <v>42</v>
      </c>
      <c r="F79" s="124">
        <f t="shared" ref="F79:AJ79" si="31">F77-F78</f>
        <v>0</v>
      </c>
      <c r="G79" s="124">
        <f t="shared" si="31"/>
        <v>0</v>
      </c>
      <c r="H79" s="124">
        <f t="shared" si="31"/>
        <v>0</v>
      </c>
      <c r="I79" s="124">
        <f t="shared" si="31"/>
        <v>0</v>
      </c>
      <c r="J79" s="124">
        <f t="shared" si="31"/>
        <v>0</v>
      </c>
      <c r="K79" s="124">
        <f t="shared" si="31"/>
        <v>0</v>
      </c>
      <c r="L79" s="124">
        <f t="shared" si="31"/>
        <v>0</v>
      </c>
      <c r="M79" s="124">
        <f t="shared" si="31"/>
        <v>0</v>
      </c>
      <c r="N79" s="124">
        <f t="shared" si="31"/>
        <v>0</v>
      </c>
      <c r="O79" s="124">
        <f t="shared" si="31"/>
        <v>0</v>
      </c>
      <c r="P79" s="124">
        <f t="shared" si="31"/>
        <v>0</v>
      </c>
      <c r="Q79" s="124">
        <f t="shared" si="31"/>
        <v>0</v>
      </c>
      <c r="R79" s="124">
        <f t="shared" si="31"/>
        <v>0</v>
      </c>
      <c r="S79" s="124">
        <f t="shared" si="31"/>
        <v>0</v>
      </c>
      <c r="T79" s="124">
        <f t="shared" si="31"/>
        <v>0</v>
      </c>
      <c r="U79" s="124">
        <f t="shared" si="31"/>
        <v>0</v>
      </c>
      <c r="V79" s="124">
        <f t="shared" si="31"/>
        <v>0</v>
      </c>
      <c r="W79" s="124">
        <f t="shared" si="31"/>
        <v>0</v>
      </c>
      <c r="X79" s="124">
        <f t="shared" si="31"/>
        <v>0</v>
      </c>
      <c r="Y79" s="124">
        <f t="shared" si="31"/>
        <v>0</v>
      </c>
      <c r="Z79" s="124">
        <f t="shared" si="31"/>
        <v>0</v>
      </c>
      <c r="AA79" s="124">
        <f t="shared" si="31"/>
        <v>0</v>
      </c>
      <c r="AB79" s="124">
        <f t="shared" si="31"/>
        <v>0</v>
      </c>
      <c r="AC79" s="124">
        <f t="shared" si="31"/>
        <v>0</v>
      </c>
      <c r="AD79" s="124">
        <f t="shared" si="31"/>
        <v>0</v>
      </c>
      <c r="AE79" s="124">
        <f t="shared" si="31"/>
        <v>0</v>
      </c>
      <c r="AF79" s="124">
        <f t="shared" si="31"/>
        <v>0</v>
      </c>
      <c r="AG79" s="124">
        <f t="shared" si="31"/>
        <v>0</v>
      </c>
      <c r="AH79" s="124">
        <f t="shared" si="31"/>
        <v>0</v>
      </c>
      <c r="AI79" s="124">
        <f t="shared" si="31"/>
        <v>0</v>
      </c>
      <c r="AJ79" s="124">
        <f t="shared" si="31"/>
        <v>0</v>
      </c>
      <c r="AK79" s="345"/>
      <c r="AL79" s="345"/>
      <c r="AM79" s="345"/>
      <c r="AN79" s="345"/>
      <c r="AO79" s="346"/>
      <c r="AP79" s="347"/>
      <c r="AQ79" s="327"/>
      <c r="AR79" s="195" t="s">
        <v>14</v>
      </c>
      <c r="AS79" s="152">
        <f>SUM(AS74:AS78)</f>
        <v>0</v>
      </c>
      <c r="AT79" s="332"/>
      <c r="AU79" s="117"/>
      <c r="AV79" s="118"/>
      <c r="AW79" s="161"/>
      <c r="AX79" s="118"/>
      <c r="AY79" s="118"/>
      <c r="AZ79" s="118"/>
      <c r="BA79" s="118"/>
      <c r="BB79" s="118"/>
      <c r="BC79" s="118"/>
      <c r="BD79" s="118"/>
      <c r="BE79" s="118"/>
      <c r="BF79" s="119"/>
      <c r="BG79" s="119"/>
      <c r="BH79" s="119"/>
      <c r="BI79" s="119"/>
      <c r="BJ79" s="118"/>
      <c r="BK79" s="118"/>
      <c r="BL79" s="118"/>
      <c r="BM79" s="146"/>
      <c r="BN79" s="150"/>
      <c r="BO79" s="151"/>
      <c r="BP79" s="122"/>
      <c r="BQ79" s="122"/>
      <c r="BR79" s="122"/>
      <c r="BS79" s="122"/>
      <c r="BT79" s="122"/>
      <c r="BU79" s="122"/>
      <c r="BV79" s="122"/>
    </row>
    <row r="80" spans="1:74" ht="15.75" customHeight="1">
      <c r="A80" s="317"/>
      <c r="B80" s="329"/>
      <c r="C80" s="328"/>
      <c r="D80" s="24"/>
      <c r="E80" s="18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54"/>
      <c r="AK80" s="156"/>
      <c r="AL80" s="156"/>
      <c r="AM80" s="156"/>
      <c r="AN80" s="156"/>
      <c r="AO80" s="157"/>
      <c r="AP80" s="158"/>
      <c r="AQ80" s="159"/>
      <c r="AR80" s="195"/>
      <c r="AS80" s="197"/>
      <c r="AT80" s="332"/>
      <c r="AU80" s="117"/>
      <c r="AV80" s="118"/>
      <c r="AW80" s="161"/>
      <c r="AX80" s="118"/>
      <c r="AY80" s="118"/>
      <c r="AZ80" s="118"/>
      <c r="BA80" s="118"/>
      <c r="BB80" s="118"/>
      <c r="BC80" s="118"/>
      <c r="BD80" s="118"/>
      <c r="BE80" s="118"/>
      <c r="BF80" s="119"/>
      <c r="BG80" s="119"/>
      <c r="BH80" s="119"/>
      <c r="BI80" s="119"/>
      <c r="BJ80" s="118"/>
      <c r="BK80" s="118"/>
      <c r="BL80" s="118"/>
      <c r="BM80" s="146"/>
      <c r="BN80" s="150"/>
      <c r="BO80" s="151"/>
      <c r="BP80" s="122"/>
      <c r="BQ80" s="122"/>
      <c r="BR80" s="122"/>
      <c r="BS80" s="122"/>
      <c r="BT80" s="122"/>
      <c r="BU80" s="122"/>
      <c r="BV80" s="122"/>
    </row>
    <row r="81" spans="1:74" ht="15.75" customHeight="1" thickBot="1">
      <c r="A81" s="319"/>
      <c r="B81" s="323"/>
      <c r="C81" s="321"/>
      <c r="D81" s="162" t="s">
        <v>66</v>
      </c>
      <c r="E81" s="198" t="s">
        <v>75</v>
      </c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130"/>
      <c r="AF81" s="130"/>
      <c r="AG81" s="129"/>
      <c r="AH81" s="129"/>
      <c r="AI81" s="129"/>
      <c r="AJ81" s="129"/>
      <c r="AK81" s="164"/>
      <c r="AL81" s="165"/>
      <c r="AM81" s="164"/>
      <c r="AN81" s="164"/>
      <c r="AO81" s="166"/>
      <c r="AP81" s="167"/>
      <c r="AQ81" s="168"/>
      <c r="AR81" s="199"/>
      <c r="AS81" s="200"/>
      <c r="AT81" s="350"/>
      <c r="AU81" s="171"/>
      <c r="AV81" s="137"/>
      <c r="AW81" s="138"/>
      <c r="AX81" s="172"/>
      <c r="AY81" s="173"/>
      <c r="AZ81" s="172"/>
      <c r="BA81" s="172"/>
      <c r="BB81" s="173"/>
      <c r="BC81" s="172"/>
      <c r="BD81" s="172"/>
      <c r="BE81" s="173"/>
      <c r="BF81" s="173"/>
      <c r="BG81" s="173"/>
      <c r="BH81" s="83"/>
      <c r="BI81" s="83"/>
      <c r="BJ81" s="140">
        <f>COUNTIF($F81:$AJ81,"日")</f>
        <v>0</v>
      </c>
      <c r="BK81" s="140">
        <f>COUNTIF($F81:$AJ81,"当")</f>
        <v>0</v>
      </c>
      <c r="BL81" s="140">
        <f>COUNTIF($F81:$AJ81,"土")</f>
        <v>0</v>
      </c>
      <c r="BM81" s="174"/>
      <c r="BN81" s="175"/>
      <c r="BO81" s="176"/>
      <c r="BP81" s="179"/>
      <c r="BQ81" s="179"/>
      <c r="BR81" s="179"/>
      <c r="BS81" s="179"/>
      <c r="BT81" s="179"/>
      <c r="BU81" s="179"/>
      <c r="BV81" s="179"/>
    </row>
    <row r="82" spans="1:74" ht="15.75" customHeight="1">
      <c r="A82" s="426">
        <v>6</v>
      </c>
      <c r="B82" s="177" t="s">
        <v>29</v>
      </c>
      <c r="C82" s="427" t="s">
        <v>30</v>
      </c>
      <c r="D82" s="91" t="s">
        <v>31</v>
      </c>
      <c r="E82" s="92" t="s">
        <v>32</v>
      </c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4"/>
      <c r="AK82" s="428">
        <f>BC82*7</f>
        <v>0</v>
      </c>
      <c r="AL82" s="428">
        <f>BH82*7+(BI82*3.5)</f>
        <v>0</v>
      </c>
      <c r="AM82" s="428">
        <f>BF82*7</f>
        <v>0</v>
      </c>
      <c r="AN82" s="428">
        <f>BG82*7</f>
        <v>0</v>
      </c>
      <c r="AO82" s="421">
        <f>AV82*7</f>
        <v>0</v>
      </c>
      <c r="AP82" s="401">
        <f>AU82+(AY82/2)</f>
        <v>0</v>
      </c>
      <c r="AQ82" s="422">
        <f>AX82+(BA82/2)</f>
        <v>0</v>
      </c>
      <c r="AR82" s="423" t="s">
        <v>33</v>
      </c>
      <c r="AS82" s="424">
        <f>SUM(F87:AJ87)</f>
        <v>0</v>
      </c>
      <c r="AT82" s="425">
        <f>$Q$4</f>
        <v>142</v>
      </c>
      <c r="AU82" s="95">
        <f>COUNTIF($F82:$AJ82,"出")</f>
        <v>0</v>
      </c>
      <c r="AV82" s="96">
        <f>COUNTIF($F82:$AJ82,"明")</f>
        <v>0</v>
      </c>
      <c r="AW82" s="96">
        <f>COUNTIF($F82:$AJ82,"○")</f>
        <v>0</v>
      </c>
      <c r="AX82" s="96">
        <f>COUNTIF($F82:$AJ82,"半組")</f>
        <v>0</v>
      </c>
      <c r="AY82" s="96">
        <f>COUNTIF($F82:$AJ82,"●")</f>
        <v>0</v>
      </c>
      <c r="AZ82" s="96">
        <f>COUNTIF($F82:$AJ82,"◐")</f>
        <v>0</v>
      </c>
      <c r="BA82" s="96">
        <f>COUNTIF($F82:$AJ82,"夜")</f>
        <v>0</v>
      </c>
      <c r="BB82" s="96">
        <f>COUNTIF($F82:$AJ82,"－")</f>
        <v>0</v>
      </c>
      <c r="BC82" s="96">
        <f>COUNTIF($F82:$AJ82,"夏")</f>
        <v>0</v>
      </c>
      <c r="BD82" s="96">
        <f>COUNTIF($F82:$AJ82,"看")</f>
        <v>0</v>
      </c>
      <c r="BE82" s="96">
        <f>COUNTIF($F82:$AJ82,"介")</f>
        <v>0</v>
      </c>
      <c r="BF82" s="97">
        <f>COUNTIF($F82:$AJ82,"張")</f>
        <v>0</v>
      </c>
      <c r="BG82" s="97">
        <f>COUNTIF($F82:$AJ82,"★")</f>
        <v>0</v>
      </c>
      <c r="BH82" s="97">
        <f>COUNTIF($F82:$AJ82,"研")</f>
        <v>0</v>
      </c>
      <c r="BI82" s="97">
        <f>COUNTIF($F82:$AJ82,"半研")</f>
        <v>0</v>
      </c>
      <c r="BJ82" s="96"/>
      <c r="BK82" s="96"/>
      <c r="BL82" s="96"/>
      <c r="BM82" s="98"/>
      <c r="BN82" s="99"/>
      <c r="BO82" s="100"/>
      <c r="BP82" s="179"/>
      <c r="BQ82" s="179"/>
      <c r="BR82" s="179"/>
      <c r="BS82" s="179"/>
      <c r="BT82" s="179"/>
      <c r="BU82" s="179"/>
      <c r="BV82" s="179"/>
    </row>
    <row r="83" spans="1:74" ht="15.75" customHeight="1">
      <c r="A83" s="317"/>
      <c r="B83" s="413"/>
      <c r="C83" s="328"/>
      <c r="D83" s="101" t="s">
        <v>34</v>
      </c>
      <c r="E83" s="102" t="s">
        <v>35</v>
      </c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8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49"/>
      <c r="AK83" s="329"/>
      <c r="AL83" s="329"/>
      <c r="AM83" s="329"/>
      <c r="AN83" s="329"/>
      <c r="AO83" s="330"/>
      <c r="AP83" s="331"/>
      <c r="AQ83" s="316"/>
      <c r="AR83" s="45"/>
      <c r="AS83" s="330"/>
      <c r="AT83" s="332"/>
      <c r="AU83" s="104"/>
      <c r="AV83" s="105"/>
      <c r="AW83" s="180"/>
      <c r="AX83" s="105"/>
      <c r="AY83" s="105"/>
      <c r="AZ83" s="105"/>
      <c r="BA83" s="105"/>
      <c r="BB83" s="105"/>
      <c r="BC83" s="105"/>
      <c r="BD83" s="105"/>
      <c r="BE83" s="105"/>
      <c r="BF83" s="106"/>
      <c r="BG83" s="106"/>
      <c r="BH83" s="106"/>
      <c r="BI83" s="106"/>
      <c r="BJ83" s="105"/>
      <c r="BK83" s="105"/>
      <c r="BL83" s="105"/>
      <c r="BM83" s="107"/>
      <c r="BN83" s="108"/>
      <c r="BO83" s="109"/>
      <c r="BP83" s="179"/>
      <c r="BQ83" s="179"/>
      <c r="BR83" s="179"/>
      <c r="BS83" s="179"/>
      <c r="BT83" s="179"/>
      <c r="BU83" s="179"/>
      <c r="BV83" s="179"/>
    </row>
    <row r="84" spans="1:74" ht="15.75" customHeight="1">
      <c r="A84" s="317"/>
      <c r="B84" s="333"/>
      <c r="C84" s="328"/>
      <c r="D84" s="101" t="s">
        <v>36</v>
      </c>
      <c r="E84" s="111" t="s">
        <v>37</v>
      </c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5"/>
      <c r="AK84" s="329"/>
      <c r="AL84" s="329"/>
      <c r="AM84" s="329"/>
      <c r="AN84" s="329"/>
      <c r="AO84" s="330"/>
      <c r="AP84" s="331"/>
      <c r="AQ84" s="316"/>
      <c r="AR84" s="334"/>
      <c r="AS84" s="335"/>
      <c r="AT84" s="332"/>
      <c r="AU84" s="81"/>
      <c r="AV84" s="82"/>
      <c r="AW84" s="181"/>
      <c r="AX84" s="82"/>
      <c r="AY84" s="82"/>
      <c r="AZ84" s="82"/>
      <c r="BA84" s="82"/>
      <c r="BB84" s="82"/>
      <c r="BC84" s="82"/>
      <c r="BD84" s="82"/>
      <c r="BE84" s="82"/>
      <c r="BF84" s="83"/>
      <c r="BG84" s="83"/>
      <c r="BH84" s="83"/>
      <c r="BI84" s="83"/>
      <c r="BJ84" s="82"/>
      <c r="BK84" s="82"/>
      <c r="BL84" s="82"/>
      <c r="BM84" s="107"/>
      <c r="BN84" s="112"/>
      <c r="BO84" s="113"/>
      <c r="BP84" s="84"/>
      <c r="BQ84" s="84"/>
      <c r="BR84" s="84"/>
      <c r="BS84" s="84"/>
      <c r="BT84" s="84"/>
      <c r="BU84" s="84"/>
      <c r="BV84" s="84"/>
    </row>
    <row r="85" spans="1:74" ht="15.75" customHeight="1">
      <c r="A85" s="317"/>
      <c r="B85" s="114" t="s">
        <v>38</v>
      </c>
      <c r="C85" s="328"/>
      <c r="D85" s="419" t="s">
        <v>39</v>
      </c>
      <c r="E85" s="115" t="s">
        <v>40</v>
      </c>
      <c r="F85" s="116">
        <f>HOUR(IF(F83&gt;F84,F84+1-F83,F84-F83))+MINUTE(IF(F83&gt;F84,F84+1-F83,F84-F83))/60</f>
        <v>0</v>
      </c>
      <c r="G85" s="116">
        <f t="shared" ref="G85:AJ85" si="32">HOUR(IF(G83&gt;G84,G84+1-G83,G84-G83))+MINUTE(IF(G83&gt;G84,G84+1-G83,G84-G83))/60</f>
        <v>0</v>
      </c>
      <c r="H85" s="116">
        <f t="shared" si="32"/>
        <v>0</v>
      </c>
      <c r="I85" s="116">
        <f t="shared" si="32"/>
        <v>0</v>
      </c>
      <c r="J85" s="116">
        <f t="shared" si="32"/>
        <v>0</v>
      </c>
      <c r="K85" s="116">
        <f t="shared" si="32"/>
        <v>0</v>
      </c>
      <c r="L85" s="116">
        <f t="shared" si="32"/>
        <v>0</v>
      </c>
      <c r="M85" s="116">
        <f t="shared" si="32"/>
        <v>0</v>
      </c>
      <c r="N85" s="116">
        <f t="shared" si="32"/>
        <v>0</v>
      </c>
      <c r="O85" s="116">
        <f t="shared" si="32"/>
        <v>0</v>
      </c>
      <c r="P85" s="116">
        <f t="shared" si="32"/>
        <v>0</v>
      </c>
      <c r="Q85" s="116">
        <f t="shared" si="32"/>
        <v>0</v>
      </c>
      <c r="R85" s="116">
        <f t="shared" si="32"/>
        <v>0</v>
      </c>
      <c r="S85" s="116">
        <f t="shared" si="32"/>
        <v>0</v>
      </c>
      <c r="T85" s="116">
        <f t="shared" si="32"/>
        <v>0</v>
      </c>
      <c r="U85" s="116">
        <f t="shared" si="32"/>
        <v>0</v>
      </c>
      <c r="V85" s="116">
        <f t="shared" si="32"/>
        <v>0</v>
      </c>
      <c r="W85" s="116">
        <f t="shared" si="32"/>
        <v>0</v>
      </c>
      <c r="X85" s="116">
        <f t="shared" si="32"/>
        <v>0</v>
      </c>
      <c r="Y85" s="116">
        <f t="shared" si="32"/>
        <v>0</v>
      </c>
      <c r="Z85" s="116">
        <f t="shared" si="32"/>
        <v>0</v>
      </c>
      <c r="AA85" s="116">
        <f t="shared" si="32"/>
        <v>0</v>
      </c>
      <c r="AB85" s="116">
        <f t="shared" si="32"/>
        <v>0</v>
      </c>
      <c r="AC85" s="116">
        <f t="shared" si="32"/>
        <v>0</v>
      </c>
      <c r="AD85" s="116">
        <f t="shared" si="32"/>
        <v>0</v>
      </c>
      <c r="AE85" s="116">
        <f t="shared" si="32"/>
        <v>0</v>
      </c>
      <c r="AF85" s="116">
        <f t="shared" si="32"/>
        <v>0</v>
      </c>
      <c r="AG85" s="116">
        <f t="shared" si="32"/>
        <v>0</v>
      </c>
      <c r="AH85" s="116">
        <f t="shared" si="32"/>
        <v>0</v>
      </c>
      <c r="AI85" s="116">
        <f t="shared" si="32"/>
        <v>0</v>
      </c>
      <c r="AJ85" s="116">
        <f t="shared" si="32"/>
        <v>0</v>
      </c>
      <c r="AK85" s="329"/>
      <c r="AL85" s="329"/>
      <c r="AM85" s="329"/>
      <c r="AN85" s="329"/>
      <c r="AO85" s="330"/>
      <c r="AP85" s="331"/>
      <c r="AQ85" s="316"/>
      <c r="AR85" s="396" t="s">
        <v>71</v>
      </c>
      <c r="AS85" s="397">
        <f>AK82+AL82+AM82+AN82+AO82</f>
        <v>0</v>
      </c>
      <c r="AT85" s="332"/>
      <c r="AU85" s="117"/>
      <c r="AV85" s="118"/>
      <c r="AW85" s="161"/>
      <c r="AX85" s="118"/>
      <c r="AY85" s="118"/>
      <c r="AZ85" s="118"/>
      <c r="BA85" s="118"/>
      <c r="BB85" s="118"/>
      <c r="BC85" s="118"/>
      <c r="BD85" s="118"/>
      <c r="BE85" s="118"/>
      <c r="BF85" s="119"/>
      <c r="BG85" s="119"/>
      <c r="BH85" s="119"/>
      <c r="BI85" s="119"/>
      <c r="BJ85" s="118"/>
      <c r="BK85" s="118"/>
      <c r="BL85" s="118"/>
      <c r="BM85" s="107"/>
      <c r="BN85" s="120"/>
      <c r="BO85" s="121"/>
      <c r="BP85" s="122"/>
      <c r="BQ85" s="122"/>
      <c r="BR85" s="122"/>
      <c r="BS85" s="122"/>
      <c r="BT85" s="122"/>
      <c r="BU85" s="122"/>
      <c r="BV85" s="122"/>
    </row>
    <row r="86" spans="1:74" ht="15.75" customHeight="1">
      <c r="A86" s="317"/>
      <c r="B86" s="413"/>
      <c r="C86" s="328"/>
      <c r="D86" s="329"/>
      <c r="E86" s="123" t="s">
        <v>41</v>
      </c>
      <c r="F86" s="124">
        <f t="shared" ref="F86:AJ86" si="33">IF(F85&gt;=6.5,1,0)</f>
        <v>0</v>
      </c>
      <c r="G86" s="124">
        <f t="shared" si="33"/>
        <v>0</v>
      </c>
      <c r="H86" s="124">
        <f t="shared" si="33"/>
        <v>0</v>
      </c>
      <c r="I86" s="124">
        <f t="shared" si="33"/>
        <v>0</v>
      </c>
      <c r="J86" s="124">
        <f t="shared" si="33"/>
        <v>0</v>
      </c>
      <c r="K86" s="124">
        <f t="shared" si="33"/>
        <v>0</v>
      </c>
      <c r="L86" s="124">
        <f t="shared" si="33"/>
        <v>0</v>
      </c>
      <c r="M86" s="124">
        <f t="shared" si="33"/>
        <v>0</v>
      </c>
      <c r="N86" s="124">
        <f t="shared" si="33"/>
        <v>0</v>
      </c>
      <c r="O86" s="124">
        <f t="shared" si="33"/>
        <v>0</v>
      </c>
      <c r="P86" s="124">
        <f t="shared" si="33"/>
        <v>0</v>
      </c>
      <c r="Q86" s="124">
        <f t="shared" si="33"/>
        <v>0</v>
      </c>
      <c r="R86" s="124">
        <f t="shared" si="33"/>
        <v>0</v>
      </c>
      <c r="S86" s="124">
        <f t="shared" si="33"/>
        <v>0</v>
      </c>
      <c r="T86" s="124">
        <f t="shared" si="33"/>
        <v>0</v>
      </c>
      <c r="U86" s="124">
        <f t="shared" si="33"/>
        <v>0</v>
      </c>
      <c r="V86" s="124">
        <f t="shared" si="33"/>
        <v>0</v>
      </c>
      <c r="W86" s="124">
        <f t="shared" si="33"/>
        <v>0</v>
      </c>
      <c r="X86" s="124">
        <f t="shared" si="33"/>
        <v>0</v>
      </c>
      <c r="Y86" s="124">
        <f t="shared" si="33"/>
        <v>0</v>
      </c>
      <c r="Z86" s="124">
        <f t="shared" si="33"/>
        <v>0</v>
      </c>
      <c r="AA86" s="124">
        <f t="shared" si="33"/>
        <v>0</v>
      </c>
      <c r="AB86" s="124">
        <f t="shared" si="33"/>
        <v>0</v>
      </c>
      <c r="AC86" s="124">
        <f t="shared" si="33"/>
        <v>0</v>
      </c>
      <c r="AD86" s="124">
        <f t="shared" si="33"/>
        <v>0</v>
      </c>
      <c r="AE86" s="124">
        <f t="shared" si="33"/>
        <v>0</v>
      </c>
      <c r="AF86" s="124">
        <f t="shared" si="33"/>
        <v>0</v>
      </c>
      <c r="AG86" s="124">
        <f t="shared" si="33"/>
        <v>0</v>
      </c>
      <c r="AH86" s="124">
        <f t="shared" si="33"/>
        <v>0</v>
      </c>
      <c r="AI86" s="124">
        <f t="shared" si="33"/>
        <v>0</v>
      </c>
      <c r="AJ86" s="124">
        <f t="shared" si="33"/>
        <v>0</v>
      </c>
      <c r="AK86" s="329"/>
      <c r="AL86" s="329"/>
      <c r="AM86" s="329"/>
      <c r="AN86" s="329"/>
      <c r="AO86" s="330"/>
      <c r="AP86" s="331"/>
      <c r="AQ86" s="316"/>
      <c r="AR86" s="44"/>
      <c r="AS86" s="336"/>
      <c r="AT86" s="332"/>
      <c r="AU86" s="117"/>
      <c r="AV86" s="118"/>
      <c r="AW86" s="161"/>
      <c r="AX86" s="118"/>
      <c r="AY86" s="118"/>
      <c r="AZ86" s="118"/>
      <c r="BA86" s="118"/>
      <c r="BB86" s="118"/>
      <c r="BC86" s="118"/>
      <c r="BD86" s="118"/>
      <c r="BE86" s="118"/>
      <c r="BF86" s="119"/>
      <c r="BG86" s="119"/>
      <c r="BH86" s="119"/>
      <c r="BI86" s="119"/>
      <c r="BJ86" s="118"/>
      <c r="BK86" s="118"/>
      <c r="BL86" s="118"/>
      <c r="BM86" s="107"/>
      <c r="BN86" s="120"/>
      <c r="BO86" s="121"/>
      <c r="BP86" s="122"/>
      <c r="BQ86" s="122"/>
      <c r="BR86" s="122"/>
      <c r="BS86" s="122"/>
      <c r="BT86" s="122"/>
      <c r="BU86" s="122"/>
      <c r="BV86" s="122"/>
    </row>
    <row r="87" spans="1:74" ht="15.75" customHeight="1">
      <c r="A87" s="317"/>
      <c r="B87" s="329"/>
      <c r="C87" s="328"/>
      <c r="D87" s="333"/>
      <c r="E87" s="125" t="s">
        <v>42</v>
      </c>
      <c r="F87" s="126">
        <f t="shared" ref="F87:AJ87" si="34">F85-F86</f>
        <v>0</v>
      </c>
      <c r="G87" s="126">
        <f t="shared" si="34"/>
        <v>0</v>
      </c>
      <c r="H87" s="126">
        <f t="shared" si="34"/>
        <v>0</v>
      </c>
      <c r="I87" s="126">
        <f t="shared" si="34"/>
        <v>0</v>
      </c>
      <c r="J87" s="126">
        <f t="shared" si="34"/>
        <v>0</v>
      </c>
      <c r="K87" s="126">
        <f t="shared" si="34"/>
        <v>0</v>
      </c>
      <c r="L87" s="126">
        <f t="shared" si="34"/>
        <v>0</v>
      </c>
      <c r="M87" s="126">
        <f t="shared" si="34"/>
        <v>0</v>
      </c>
      <c r="N87" s="126">
        <f t="shared" si="34"/>
        <v>0</v>
      </c>
      <c r="O87" s="126">
        <f t="shared" si="34"/>
        <v>0</v>
      </c>
      <c r="P87" s="126">
        <f t="shared" si="34"/>
        <v>0</v>
      </c>
      <c r="Q87" s="126">
        <f t="shared" si="34"/>
        <v>0</v>
      </c>
      <c r="R87" s="126">
        <f t="shared" si="34"/>
        <v>0</v>
      </c>
      <c r="S87" s="126">
        <f t="shared" si="34"/>
        <v>0</v>
      </c>
      <c r="T87" s="126">
        <f t="shared" si="34"/>
        <v>0</v>
      </c>
      <c r="U87" s="126">
        <f t="shared" si="34"/>
        <v>0</v>
      </c>
      <c r="V87" s="126">
        <f t="shared" si="34"/>
        <v>0</v>
      </c>
      <c r="W87" s="126">
        <f t="shared" si="34"/>
        <v>0</v>
      </c>
      <c r="X87" s="126">
        <f t="shared" si="34"/>
        <v>0</v>
      </c>
      <c r="Y87" s="126">
        <f t="shared" si="34"/>
        <v>0</v>
      </c>
      <c r="Z87" s="126">
        <f t="shared" si="34"/>
        <v>0</v>
      </c>
      <c r="AA87" s="126">
        <f t="shared" si="34"/>
        <v>0</v>
      </c>
      <c r="AB87" s="126">
        <f t="shared" si="34"/>
        <v>0</v>
      </c>
      <c r="AC87" s="126">
        <f t="shared" si="34"/>
        <v>0</v>
      </c>
      <c r="AD87" s="126">
        <f t="shared" si="34"/>
        <v>0</v>
      </c>
      <c r="AE87" s="126">
        <f t="shared" si="34"/>
        <v>0</v>
      </c>
      <c r="AF87" s="126">
        <f t="shared" si="34"/>
        <v>0</v>
      </c>
      <c r="AG87" s="126">
        <f t="shared" si="34"/>
        <v>0</v>
      </c>
      <c r="AH87" s="126">
        <f t="shared" si="34"/>
        <v>0</v>
      </c>
      <c r="AI87" s="126">
        <f t="shared" si="34"/>
        <v>0</v>
      </c>
      <c r="AJ87" s="126">
        <f t="shared" si="34"/>
        <v>0</v>
      </c>
      <c r="AK87" s="333"/>
      <c r="AL87" s="333"/>
      <c r="AM87" s="333"/>
      <c r="AN87" s="333"/>
      <c r="AO87" s="336"/>
      <c r="AP87" s="337"/>
      <c r="AQ87" s="338"/>
      <c r="AR87" s="408" t="s">
        <v>14</v>
      </c>
      <c r="AS87" s="409">
        <f>SUM(AS82:AS86)</f>
        <v>0</v>
      </c>
      <c r="AT87" s="332"/>
      <c r="AU87" s="117"/>
      <c r="AV87" s="118"/>
      <c r="AW87" s="161"/>
      <c r="AX87" s="118"/>
      <c r="AY87" s="118"/>
      <c r="AZ87" s="118"/>
      <c r="BA87" s="118"/>
      <c r="BB87" s="118"/>
      <c r="BC87" s="118"/>
      <c r="BD87" s="118"/>
      <c r="BE87" s="118"/>
      <c r="BF87" s="119"/>
      <c r="BG87" s="119"/>
      <c r="BH87" s="119"/>
      <c r="BI87" s="119"/>
      <c r="BJ87" s="118"/>
      <c r="BK87" s="118"/>
      <c r="BL87" s="118"/>
      <c r="BM87" s="107"/>
      <c r="BN87" s="120"/>
      <c r="BO87" s="121"/>
      <c r="BP87" s="122"/>
      <c r="BQ87" s="122"/>
      <c r="BR87" s="122"/>
      <c r="BS87" s="122"/>
      <c r="BT87" s="122"/>
      <c r="BU87" s="122"/>
      <c r="BV87" s="122"/>
    </row>
    <row r="88" spans="1:74" ht="15.75" customHeight="1" thickBot="1">
      <c r="A88" s="317"/>
      <c r="B88" s="339"/>
      <c r="C88" s="340"/>
      <c r="D88" s="127" t="s">
        <v>66</v>
      </c>
      <c r="E88" s="182" t="s">
        <v>75</v>
      </c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31"/>
      <c r="AL88" s="132"/>
      <c r="AM88" s="131"/>
      <c r="AN88" s="131"/>
      <c r="AO88" s="133"/>
      <c r="AP88" s="134"/>
      <c r="AQ88" s="135"/>
      <c r="AR88" s="341"/>
      <c r="AS88" s="342"/>
      <c r="AT88" s="343"/>
      <c r="AU88" s="136"/>
      <c r="AV88" s="137"/>
      <c r="AW88" s="138"/>
      <c r="AX88" s="137"/>
      <c r="AY88" s="139"/>
      <c r="AZ88" s="137"/>
      <c r="BA88" s="137"/>
      <c r="BB88" s="139"/>
      <c r="BC88" s="137"/>
      <c r="BD88" s="137"/>
      <c r="BE88" s="139"/>
      <c r="BF88" s="139"/>
      <c r="BG88" s="139"/>
      <c r="BH88" s="139"/>
      <c r="BI88" s="139"/>
      <c r="BJ88" s="140">
        <f>COUNTIF($F88:$AJ88,"日")</f>
        <v>0</v>
      </c>
      <c r="BK88" s="140">
        <f>COUNTIF($F88:$AJ88,"当")</f>
        <v>0</v>
      </c>
      <c r="BL88" s="140">
        <f>COUNTIF($F88:$AJ88,"土")</f>
        <v>0</v>
      </c>
      <c r="BM88" s="107"/>
      <c r="BN88" s="112"/>
      <c r="BO88" s="113"/>
      <c r="BP88" s="179"/>
      <c r="BQ88" s="179"/>
      <c r="BR88" s="179"/>
      <c r="BS88" s="179"/>
      <c r="BT88" s="179"/>
      <c r="BU88" s="179"/>
      <c r="BV88" s="179"/>
    </row>
    <row r="89" spans="1:74" ht="15.75" customHeight="1" thickTop="1">
      <c r="A89" s="317"/>
      <c r="B89" s="193" t="s">
        <v>43</v>
      </c>
      <c r="C89" s="429" t="s">
        <v>44</v>
      </c>
      <c r="D89" s="142" t="s">
        <v>31</v>
      </c>
      <c r="E89" s="143" t="s">
        <v>32</v>
      </c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5"/>
      <c r="AK89" s="420">
        <f>BC89*7</f>
        <v>0</v>
      </c>
      <c r="AL89" s="420">
        <f>BH89*7+(BI89*3.5)</f>
        <v>0</v>
      </c>
      <c r="AM89" s="420">
        <f>BF89*7</f>
        <v>0</v>
      </c>
      <c r="AN89" s="420">
        <f>BG89*7</f>
        <v>0</v>
      </c>
      <c r="AO89" s="400">
        <f>AV89*7</f>
        <v>0</v>
      </c>
      <c r="AP89" s="401">
        <f>AU89+(AY89/2)</f>
        <v>0</v>
      </c>
      <c r="AQ89" s="391">
        <f>AX89+(BA89/2)</f>
        <v>0</v>
      </c>
      <c r="AR89" s="416" t="s">
        <v>33</v>
      </c>
      <c r="AS89" s="417">
        <f>SUM(F94:AJ94)</f>
        <v>0</v>
      </c>
      <c r="AT89" s="393">
        <f>$Q$4</f>
        <v>142</v>
      </c>
      <c r="AU89" s="95">
        <f>COUNTIF($F89:$AJ89,"出")</f>
        <v>0</v>
      </c>
      <c r="AV89" s="96">
        <f>COUNTIF($F89:$AJ89,"明")</f>
        <v>0</v>
      </c>
      <c r="AW89" s="96">
        <f>COUNTIF($F89:$AJ89,"○")</f>
        <v>0</v>
      </c>
      <c r="AX89" s="96">
        <f>COUNTIF($F89:$AJ89,"半組")</f>
        <v>0</v>
      </c>
      <c r="AY89" s="96">
        <f>COUNTIF($F89:$AJ89,"●")</f>
        <v>0</v>
      </c>
      <c r="AZ89" s="96">
        <f>COUNTIF($F89:$AJ89,"◐")</f>
        <v>0</v>
      </c>
      <c r="BA89" s="96">
        <f>COUNTIF($F89:$AJ89,"夜")</f>
        <v>0</v>
      </c>
      <c r="BB89" s="96">
        <f>COUNTIF($F89:$AJ89,"－")</f>
        <v>0</v>
      </c>
      <c r="BC89" s="96">
        <f>COUNTIF($F89:$AJ89,"夏")</f>
        <v>0</v>
      </c>
      <c r="BD89" s="96">
        <f>COUNTIF($F89:$AJ89,"看")</f>
        <v>0</v>
      </c>
      <c r="BE89" s="96">
        <f>COUNTIF($F89:$AJ89,"介")</f>
        <v>0</v>
      </c>
      <c r="BF89" s="97">
        <f>COUNTIF($F89:$AJ89,"張")</f>
        <v>0</v>
      </c>
      <c r="BG89" s="97">
        <f>COUNTIF($F89:$AJ89,"★")</f>
        <v>0</v>
      </c>
      <c r="BH89" s="97">
        <f>COUNTIF($F89:$AJ89,"研")</f>
        <v>0</v>
      </c>
      <c r="BI89" s="97">
        <f>COUNTIF($F89:$AJ89,"半研")</f>
        <v>0</v>
      </c>
      <c r="BJ89" s="96"/>
      <c r="BK89" s="96"/>
      <c r="BL89" s="96"/>
      <c r="BM89" s="146"/>
      <c r="BN89" s="147"/>
      <c r="BO89" s="148"/>
      <c r="BP89" s="179"/>
      <c r="BQ89" s="179"/>
      <c r="BR89" s="179"/>
      <c r="BS89" s="179"/>
      <c r="BT89" s="179"/>
      <c r="BU89" s="179"/>
      <c r="BV89" s="179"/>
    </row>
    <row r="90" spans="1:74" ht="15.75" customHeight="1">
      <c r="A90" s="317"/>
      <c r="B90" s="430"/>
      <c r="C90" s="328"/>
      <c r="D90" s="101" t="s">
        <v>34</v>
      </c>
      <c r="E90" s="102" t="s">
        <v>35</v>
      </c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8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49"/>
      <c r="AK90" s="329"/>
      <c r="AL90" s="329"/>
      <c r="AM90" s="329"/>
      <c r="AN90" s="329"/>
      <c r="AO90" s="330"/>
      <c r="AP90" s="331"/>
      <c r="AQ90" s="316"/>
      <c r="AR90" s="45"/>
      <c r="AS90" s="330"/>
      <c r="AT90" s="332"/>
      <c r="AU90" s="104"/>
      <c r="AV90" s="105"/>
      <c r="AW90" s="180"/>
      <c r="AX90" s="105"/>
      <c r="AY90" s="105"/>
      <c r="AZ90" s="105"/>
      <c r="BA90" s="105"/>
      <c r="BB90" s="105"/>
      <c r="BC90" s="105"/>
      <c r="BD90" s="105"/>
      <c r="BE90" s="105"/>
      <c r="BF90" s="106"/>
      <c r="BG90" s="106"/>
      <c r="BH90" s="106"/>
      <c r="BI90" s="106"/>
      <c r="BJ90" s="105"/>
      <c r="BK90" s="105"/>
      <c r="BL90" s="105"/>
      <c r="BM90" s="146"/>
      <c r="BN90" s="147"/>
      <c r="BO90" s="148"/>
      <c r="BP90" s="179"/>
      <c r="BQ90" s="179"/>
      <c r="BR90" s="179"/>
      <c r="BS90" s="179"/>
      <c r="BT90" s="179"/>
      <c r="BU90" s="179"/>
      <c r="BV90" s="179"/>
    </row>
    <row r="91" spans="1:74" ht="15.75" customHeight="1">
      <c r="A91" s="317"/>
      <c r="B91" s="329"/>
      <c r="C91" s="328"/>
      <c r="D91" s="101" t="s">
        <v>36</v>
      </c>
      <c r="E91" s="194" t="s">
        <v>37</v>
      </c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  <c r="AA91" s="184"/>
      <c r="AB91" s="184"/>
      <c r="AC91" s="184"/>
      <c r="AD91" s="184"/>
      <c r="AE91" s="184"/>
      <c r="AF91" s="184"/>
      <c r="AG91" s="184"/>
      <c r="AH91" s="184"/>
      <c r="AI91" s="184"/>
      <c r="AJ91" s="185"/>
      <c r="AK91" s="329"/>
      <c r="AL91" s="329"/>
      <c r="AM91" s="329"/>
      <c r="AN91" s="329"/>
      <c r="AO91" s="330"/>
      <c r="AP91" s="331"/>
      <c r="AQ91" s="316"/>
      <c r="AR91" s="334"/>
      <c r="AS91" s="335"/>
      <c r="AT91" s="332"/>
      <c r="AU91" s="81"/>
      <c r="AV91" s="82"/>
      <c r="AW91" s="181"/>
      <c r="AX91" s="82"/>
      <c r="AY91" s="82"/>
      <c r="AZ91" s="82"/>
      <c r="BA91" s="82"/>
      <c r="BB91" s="82"/>
      <c r="BC91" s="82"/>
      <c r="BD91" s="82"/>
      <c r="BE91" s="82"/>
      <c r="BF91" s="83"/>
      <c r="BG91" s="83"/>
      <c r="BH91" s="83"/>
      <c r="BI91" s="83"/>
      <c r="BJ91" s="82"/>
      <c r="BK91" s="82"/>
      <c r="BL91" s="82"/>
      <c r="BM91" s="146"/>
      <c r="BN91" s="147"/>
      <c r="BO91" s="148"/>
      <c r="BP91" s="84"/>
      <c r="BQ91" s="84"/>
      <c r="BR91" s="84"/>
      <c r="BS91" s="84"/>
      <c r="BT91" s="84"/>
      <c r="BU91" s="84"/>
      <c r="BV91" s="84"/>
    </row>
    <row r="92" spans="1:74" ht="15.75" customHeight="1">
      <c r="A92" s="317"/>
      <c r="B92" s="329"/>
      <c r="C92" s="328"/>
      <c r="D92" s="419" t="s">
        <v>39</v>
      </c>
      <c r="E92" s="115" t="s">
        <v>40</v>
      </c>
      <c r="F92" s="116">
        <f>HOUR(IF(F90&gt;F91,F91+1-F90,F91-F90))+MINUTE(IF(F90&gt;F91,F91+1-F90,F91-F90))/60</f>
        <v>0</v>
      </c>
      <c r="G92" s="116">
        <f t="shared" ref="G92:AJ92" si="35">HOUR(IF(G90&gt;G91,G91+1-G90,G91-G90))+MINUTE(IF(G90&gt;G91,G91+1-G90,G91-G90))/60</f>
        <v>0</v>
      </c>
      <c r="H92" s="116">
        <f t="shared" si="35"/>
        <v>0</v>
      </c>
      <c r="I92" s="116">
        <f t="shared" si="35"/>
        <v>0</v>
      </c>
      <c r="J92" s="116">
        <f t="shared" si="35"/>
        <v>0</v>
      </c>
      <c r="K92" s="116">
        <f t="shared" si="35"/>
        <v>0</v>
      </c>
      <c r="L92" s="116">
        <f t="shared" si="35"/>
        <v>0</v>
      </c>
      <c r="M92" s="116">
        <f t="shared" si="35"/>
        <v>0</v>
      </c>
      <c r="N92" s="116">
        <f t="shared" si="35"/>
        <v>0</v>
      </c>
      <c r="O92" s="116">
        <f t="shared" si="35"/>
        <v>0</v>
      </c>
      <c r="P92" s="116">
        <f t="shared" si="35"/>
        <v>0</v>
      </c>
      <c r="Q92" s="116">
        <f t="shared" si="35"/>
        <v>0</v>
      </c>
      <c r="R92" s="116">
        <f t="shared" si="35"/>
        <v>0</v>
      </c>
      <c r="S92" s="116">
        <f t="shared" si="35"/>
        <v>0</v>
      </c>
      <c r="T92" s="116">
        <f t="shared" si="35"/>
        <v>0</v>
      </c>
      <c r="U92" s="116">
        <f t="shared" si="35"/>
        <v>0</v>
      </c>
      <c r="V92" s="116">
        <f t="shared" si="35"/>
        <v>0</v>
      </c>
      <c r="W92" s="116">
        <f t="shared" si="35"/>
        <v>0</v>
      </c>
      <c r="X92" s="116">
        <f t="shared" si="35"/>
        <v>0</v>
      </c>
      <c r="Y92" s="116">
        <f t="shared" si="35"/>
        <v>0</v>
      </c>
      <c r="Z92" s="116">
        <f t="shared" si="35"/>
        <v>0</v>
      </c>
      <c r="AA92" s="116">
        <f t="shared" si="35"/>
        <v>0</v>
      </c>
      <c r="AB92" s="116">
        <f t="shared" si="35"/>
        <v>0</v>
      </c>
      <c r="AC92" s="116">
        <f t="shared" si="35"/>
        <v>0</v>
      </c>
      <c r="AD92" s="116">
        <f t="shared" si="35"/>
        <v>0</v>
      </c>
      <c r="AE92" s="116">
        <f t="shared" si="35"/>
        <v>0</v>
      </c>
      <c r="AF92" s="116">
        <f t="shared" si="35"/>
        <v>0</v>
      </c>
      <c r="AG92" s="116">
        <f t="shared" si="35"/>
        <v>0</v>
      </c>
      <c r="AH92" s="116">
        <f t="shared" si="35"/>
        <v>0</v>
      </c>
      <c r="AI92" s="116">
        <f t="shared" si="35"/>
        <v>0</v>
      </c>
      <c r="AJ92" s="116">
        <f t="shared" si="35"/>
        <v>0</v>
      </c>
      <c r="AK92" s="329"/>
      <c r="AL92" s="329"/>
      <c r="AM92" s="329"/>
      <c r="AN92" s="329"/>
      <c r="AO92" s="330"/>
      <c r="AP92" s="331"/>
      <c r="AQ92" s="316"/>
      <c r="AR92" s="396" t="s">
        <v>71</v>
      </c>
      <c r="AS92" s="397">
        <f>AK89+AL89+AM89+AN89+AO89</f>
        <v>0</v>
      </c>
      <c r="AT92" s="332"/>
      <c r="AU92" s="117"/>
      <c r="AV92" s="118"/>
      <c r="AW92" s="161"/>
      <c r="AX92" s="118"/>
      <c r="AY92" s="118"/>
      <c r="AZ92" s="118"/>
      <c r="BA92" s="118"/>
      <c r="BB92" s="118"/>
      <c r="BC92" s="118"/>
      <c r="BD92" s="118"/>
      <c r="BE92" s="118"/>
      <c r="BF92" s="119"/>
      <c r="BG92" s="119"/>
      <c r="BH92" s="119"/>
      <c r="BI92" s="119"/>
      <c r="BJ92" s="118"/>
      <c r="BK92" s="118"/>
      <c r="BL92" s="118"/>
      <c r="BM92" s="146"/>
      <c r="BN92" s="150"/>
      <c r="BO92" s="151"/>
      <c r="BP92" s="122"/>
      <c r="BQ92" s="122"/>
      <c r="BR92" s="122"/>
      <c r="BS92" s="122"/>
      <c r="BT92" s="122"/>
      <c r="BU92" s="122"/>
      <c r="BV92" s="122"/>
    </row>
    <row r="93" spans="1:74" ht="15.75" customHeight="1">
      <c r="A93" s="317"/>
      <c r="B93" s="329"/>
      <c r="C93" s="328"/>
      <c r="D93" s="329"/>
      <c r="E93" s="123" t="s">
        <v>41</v>
      </c>
      <c r="F93" s="124">
        <f t="shared" ref="F93:AJ93" si="36">IF(F92&gt;=6.5,1,0)</f>
        <v>0</v>
      </c>
      <c r="G93" s="124">
        <f t="shared" si="36"/>
        <v>0</v>
      </c>
      <c r="H93" s="124">
        <f t="shared" si="36"/>
        <v>0</v>
      </c>
      <c r="I93" s="124">
        <f t="shared" si="36"/>
        <v>0</v>
      </c>
      <c r="J93" s="124">
        <f t="shared" si="36"/>
        <v>0</v>
      </c>
      <c r="K93" s="124">
        <f t="shared" si="36"/>
        <v>0</v>
      </c>
      <c r="L93" s="124">
        <f t="shared" si="36"/>
        <v>0</v>
      </c>
      <c r="M93" s="124">
        <f t="shared" si="36"/>
        <v>0</v>
      </c>
      <c r="N93" s="124">
        <f t="shared" si="36"/>
        <v>0</v>
      </c>
      <c r="O93" s="124">
        <f t="shared" si="36"/>
        <v>0</v>
      </c>
      <c r="P93" s="124">
        <f t="shared" si="36"/>
        <v>0</v>
      </c>
      <c r="Q93" s="124">
        <f t="shared" si="36"/>
        <v>0</v>
      </c>
      <c r="R93" s="124">
        <f t="shared" si="36"/>
        <v>0</v>
      </c>
      <c r="S93" s="124">
        <f t="shared" si="36"/>
        <v>0</v>
      </c>
      <c r="T93" s="124">
        <f t="shared" si="36"/>
        <v>0</v>
      </c>
      <c r="U93" s="124">
        <f t="shared" si="36"/>
        <v>0</v>
      </c>
      <c r="V93" s="124">
        <f t="shared" si="36"/>
        <v>0</v>
      </c>
      <c r="W93" s="124">
        <f t="shared" si="36"/>
        <v>0</v>
      </c>
      <c r="X93" s="124">
        <f t="shared" si="36"/>
        <v>0</v>
      </c>
      <c r="Y93" s="124">
        <f t="shared" si="36"/>
        <v>0</v>
      </c>
      <c r="Z93" s="124">
        <f t="shared" si="36"/>
        <v>0</v>
      </c>
      <c r="AA93" s="124">
        <f t="shared" si="36"/>
        <v>0</v>
      </c>
      <c r="AB93" s="124">
        <f t="shared" si="36"/>
        <v>0</v>
      </c>
      <c r="AC93" s="124">
        <f t="shared" si="36"/>
        <v>0</v>
      </c>
      <c r="AD93" s="124">
        <f t="shared" si="36"/>
        <v>0</v>
      </c>
      <c r="AE93" s="124">
        <f t="shared" si="36"/>
        <v>0</v>
      </c>
      <c r="AF93" s="124">
        <f t="shared" si="36"/>
        <v>0</v>
      </c>
      <c r="AG93" s="124">
        <f t="shared" si="36"/>
        <v>0</v>
      </c>
      <c r="AH93" s="124">
        <f t="shared" si="36"/>
        <v>0</v>
      </c>
      <c r="AI93" s="124">
        <f t="shared" si="36"/>
        <v>0</v>
      </c>
      <c r="AJ93" s="124">
        <f t="shared" si="36"/>
        <v>0</v>
      </c>
      <c r="AK93" s="329"/>
      <c r="AL93" s="329"/>
      <c r="AM93" s="329"/>
      <c r="AN93" s="329"/>
      <c r="AO93" s="330"/>
      <c r="AP93" s="331"/>
      <c r="AQ93" s="316"/>
      <c r="AR93" s="44"/>
      <c r="AS93" s="336"/>
      <c r="AT93" s="332"/>
      <c r="AU93" s="117"/>
      <c r="AV93" s="118"/>
      <c r="AW93" s="161"/>
      <c r="AX93" s="118"/>
      <c r="AY93" s="118"/>
      <c r="AZ93" s="118"/>
      <c r="BA93" s="118"/>
      <c r="BB93" s="118"/>
      <c r="BC93" s="118"/>
      <c r="BD93" s="118"/>
      <c r="BE93" s="118"/>
      <c r="BF93" s="119"/>
      <c r="BG93" s="119"/>
      <c r="BH93" s="119"/>
      <c r="BI93" s="119"/>
      <c r="BJ93" s="118"/>
      <c r="BK93" s="118"/>
      <c r="BL93" s="118"/>
      <c r="BM93" s="146"/>
      <c r="BN93" s="150"/>
      <c r="BO93" s="151"/>
      <c r="BP93" s="122"/>
      <c r="BQ93" s="122"/>
      <c r="BR93" s="122"/>
      <c r="BS93" s="122"/>
      <c r="BT93" s="122"/>
      <c r="BU93" s="122"/>
      <c r="BV93" s="122"/>
    </row>
    <row r="94" spans="1:74" ht="15.75" customHeight="1">
      <c r="A94" s="317"/>
      <c r="B94" s="329"/>
      <c r="C94" s="328"/>
      <c r="D94" s="345"/>
      <c r="E94" s="123" t="s">
        <v>42</v>
      </c>
      <c r="F94" s="124">
        <f t="shared" ref="F94:AJ94" si="37">F92-F93</f>
        <v>0</v>
      </c>
      <c r="G94" s="124">
        <f t="shared" si="37"/>
        <v>0</v>
      </c>
      <c r="H94" s="124">
        <f t="shared" si="37"/>
        <v>0</v>
      </c>
      <c r="I94" s="124">
        <f t="shared" si="37"/>
        <v>0</v>
      </c>
      <c r="J94" s="124">
        <f t="shared" si="37"/>
        <v>0</v>
      </c>
      <c r="K94" s="124">
        <f t="shared" si="37"/>
        <v>0</v>
      </c>
      <c r="L94" s="124">
        <f t="shared" si="37"/>
        <v>0</v>
      </c>
      <c r="M94" s="124">
        <f t="shared" si="37"/>
        <v>0</v>
      </c>
      <c r="N94" s="124">
        <f t="shared" si="37"/>
        <v>0</v>
      </c>
      <c r="O94" s="124">
        <f t="shared" si="37"/>
        <v>0</v>
      </c>
      <c r="P94" s="124">
        <f t="shared" si="37"/>
        <v>0</v>
      </c>
      <c r="Q94" s="124">
        <f t="shared" si="37"/>
        <v>0</v>
      </c>
      <c r="R94" s="124">
        <f t="shared" si="37"/>
        <v>0</v>
      </c>
      <c r="S94" s="124">
        <f t="shared" si="37"/>
        <v>0</v>
      </c>
      <c r="T94" s="124">
        <f t="shared" si="37"/>
        <v>0</v>
      </c>
      <c r="U94" s="124">
        <f t="shared" si="37"/>
        <v>0</v>
      </c>
      <c r="V94" s="124">
        <f t="shared" si="37"/>
        <v>0</v>
      </c>
      <c r="W94" s="124">
        <f t="shared" si="37"/>
        <v>0</v>
      </c>
      <c r="X94" s="124">
        <f t="shared" si="37"/>
        <v>0</v>
      </c>
      <c r="Y94" s="124">
        <f t="shared" si="37"/>
        <v>0</v>
      </c>
      <c r="Z94" s="124">
        <f t="shared" si="37"/>
        <v>0</v>
      </c>
      <c r="AA94" s="124">
        <f t="shared" si="37"/>
        <v>0</v>
      </c>
      <c r="AB94" s="124">
        <f t="shared" si="37"/>
        <v>0</v>
      </c>
      <c r="AC94" s="124">
        <f t="shared" si="37"/>
        <v>0</v>
      </c>
      <c r="AD94" s="124">
        <f t="shared" si="37"/>
        <v>0</v>
      </c>
      <c r="AE94" s="124">
        <f t="shared" si="37"/>
        <v>0</v>
      </c>
      <c r="AF94" s="124">
        <f t="shared" si="37"/>
        <v>0</v>
      </c>
      <c r="AG94" s="124">
        <f t="shared" si="37"/>
        <v>0</v>
      </c>
      <c r="AH94" s="124">
        <f t="shared" si="37"/>
        <v>0</v>
      </c>
      <c r="AI94" s="124">
        <f t="shared" si="37"/>
        <v>0</v>
      </c>
      <c r="AJ94" s="124">
        <f t="shared" si="37"/>
        <v>0</v>
      </c>
      <c r="AK94" s="345"/>
      <c r="AL94" s="345"/>
      <c r="AM94" s="345"/>
      <c r="AN94" s="345"/>
      <c r="AO94" s="346"/>
      <c r="AP94" s="347"/>
      <c r="AQ94" s="327"/>
      <c r="AR94" s="195" t="s">
        <v>14</v>
      </c>
      <c r="AS94" s="152">
        <f>SUM(AS89:AS93)</f>
        <v>0</v>
      </c>
      <c r="AT94" s="332"/>
      <c r="AU94" s="117"/>
      <c r="AV94" s="118"/>
      <c r="AW94" s="161"/>
      <c r="AX94" s="118"/>
      <c r="AY94" s="118"/>
      <c r="AZ94" s="118"/>
      <c r="BA94" s="118"/>
      <c r="BB94" s="118"/>
      <c r="BC94" s="118"/>
      <c r="BD94" s="118"/>
      <c r="BE94" s="118"/>
      <c r="BF94" s="119"/>
      <c r="BG94" s="119"/>
      <c r="BH94" s="119"/>
      <c r="BI94" s="119"/>
      <c r="BJ94" s="118"/>
      <c r="BK94" s="118"/>
      <c r="BL94" s="118"/>
      <c r="BM94" s="146"/>
      <c r="BN94" s="150"/>
      <c r="BO94" s="151"/>
      <c r="BP94" s="122"/>
      <c r="BQ94" s="122"/>
      <c r="BR94" s="122"/>
      <c r="BS94" s="122"/>
      <c r="BT94" s="122"/>
      <c r="BU94" s="122"/>
      <c r="BV94" s="122"/>
    </row>
    <row r="95" spans="1:74" ht="15.75" customHeight="1">
      <c r="A95" s="317"/>
      <c r="B95" s="329"/>
      <c r="C95" s="328"/>
      <c r="D95" s="202"/>
      <c r="E95" s="18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  <c r="AD95" s="196"/>
      <c r="AE95" s="196"/>
      <c r="AF95" s="196"/>
      <c r="AG95" s="196"/>
      <c r="AH95" s="196"/>
      <c r="AI95" s="196"/>
      <c r="AJ95" s="203"/>
      <c r="AK95" s="156"/>
      <c r="AL95" s="156"/>
      <c r="AM95" s="156"/>
      <c r="AN95" s="156"/>
      <c r="AO95" s="157"/>
      <c r="AP95" s="158"/>
      <c r="AQ95" s="159"/>
      <c r="AR95" s="195"/>
      <c r="AS95" s="197"/>
      <c r="AT95" s="332"/>
      <c r="AU95" s="117"/>
      <c r="AV95" s="118"/>
      <c r="AW95" s="161"/>
      <c r="AX95" s="118"/>
      <c r="AY95" s="118"/>
      <c r="AZ95" s="118"/>
      <c r="BA95" s="118"/>
      <c r="BB95" s="118"/>
      <c r="BC95" s="118"/>
      <c r="BD95" s="118"/>
      <c r="BE95" s="118"/>
      <c r="BF95" s="119"/>
      <c r="BG95" s="119"/>
      <c r="BH95" s="119"/>
      <c r="BI95" s="119"/>
      <c r="BJ95" s="118"/>
      <c r="BK95" s="118"/>
      <c r="BL95" s="118"/>
      <c r="BM95" s="146"/>
      <c r="BN95" s="150"/>
      <c r="BO95" s="151"/>
      <c r="BP95" s="122"/>
      <c r="BQ95" s="122"/>
      <c r="BR95" s="122"/>
      <c r="BS95" s="122"/>
      <c r="BT95" s="122"/>
      <c r="BU95" s="122"/>
      <c r="BV95" s="122"/>
    </row>
    <row r="96" spans="1:74" ht="15.75" customHeight="1" thickBot="1">
      <c r="A96" s="319"/>
      <c r="B96" s="323"/>
      <c r="C96" s="321"/>
      <c r="D96" s="162" t="s">
        <v>66</v>
      </c>
      <c r="E96" s="198" t="s">
        <v>75</v>
      </c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  <c r="AF96" s="129"/>
      <c r="AG96" s="129"/>
      <c r="AH96" s="129"/>
      <c r="AI96" s="129"/>
      <c r="AJ96" s="129"/>
      <c r="AK96" s="164"/>
      <c r="AL96" s="165"/>
      <c r="AM96" s="164"/>
      <c r="AN96" s="164"/>
      <c r="AO96" s="166"/>
      <c r="AP96" s="167"/>
      <c r="AQ96" s="168"/>
      <c r="AR96" s="199"/>
      <c r="AS96" s="200"/>
      <c r="AT96" s="350"/>
      <c r="AU96" s="171"/>
      <c r="AV96" s="137"/>
      <c r="AW96" s="138"/>
      <c r="AX96" s="172"/>
      <c r="AY96" s="173"/>
      <c r="AZ96" s="172"/>
      <c r="BA96" s="172"/>
      <c r="BB96" s="173"/>
      <c r="BC96" s="172"/>
      <c r="BD96" s="172"/>
      <c r="BE96" s="173"/>
      <c r="BF96" s="173"/>
      <c r="BG96" s="173"/>
      <c r="BH96" s="83"/>
      <c r="BI96" s="83"/>
      <c r="BJ96" s="140">
        <f>COUNTIF($F96:$AJ96,"日")</f>
        <v>0</v>
      </c>
      <c r="BK96" s="140">
        <f>COUNTIF($F96:$AJ96,"当")</f>
        <v>0</v>
      </c>
      <c r="BL96" s="140">
        <f>COUNTIF($F96:$AJ96,"土")</f>
        <v>0</v>
      </c>
      <c r="BM96" s="174"/>
      <c r="BN96" s="175"/>
      <c r="BO96" s="176"/>
      <c r="BP96" s="179"/>
      <c r="BQ96" s="179"/>
      <c r="BR96" s="179"/>
      <c r="BS96" s="179"/>
      <c r="BT96" s="179"/>
      <c r="BU96" s="179"/>
      <c r="BV96" s="179"/>
    </row>
    <row r="97" spans="1:74" ht="15.75" customHeight="1">
      <c r="A97" s="426">
        <v>7</v>
      </c>
      <c r="B97" s="192" t="s">
        <v>29</v>
      </c>
      <c r="C97" s="427" t="s">
        <v>30</v>
      </c>
      <c r="D97" s="91" t="s">
        <v>31</v>
      </c>
      <c r="E97" s="92" t="s">
        <v>32</v>
      </c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4"/>
      <c r="AK97" s="428">
        <f>BC97*7</f>
        <v>0</v>
      </c>
      <c r="AL97" s="428">
        <f>BH97*7+(BI97*3.5)</f>
        <v>0</v>
      </c>
      <c r="AM97" s="428">
        <f>BF97*7</f>
        <v>0</v>
      </c>
      <c r="AN97" s="428">
        <f>BG97*7</f>
        <v>0</v>
      </c>
      <c r="AO97" s="421">
        <f>AV97*7</f>
        <v>0</v>
      </c>
      <c r="AP97" s="401">
        <f>AU97+(AY97/2)</f>
        <v>0</v>
      </c>
      <c r="AQ97" s="422">
        <f>AX97+(BA97/2)</f>
        <v>0</v>
      </c>
      <c r="AR97" s="423" t="s">
        <v>33</v>
      </c>
      <c r="AS97" s="424">
        <f>SUM(F102:AJ102)</f>
        <v>0</v>
      </c>
      <c r="AT97" s="425">
        <f>$Q$4</f>
        <v>142</v>
      </c>
      <c r="AU97" s="95">
        <f>COUNTIF($F97:$AJ97,"出")</f>
        <v>0</v>
      </c>
      <c r="AV97" s="96">
        <f>COUNTIF($F97:$AJ97,"明")</f>
        <v>0</v>
      </c>
      <c r="AW97" s="96">
        <f>COUNTIF($F97:$AJ97,"○")</f>
        <v>0</v>
      </c>
      <c r="AX97" s="96">
        <f>COUNTIF($F97:$AJ97,"半組")</f>
        <v>0</v>
      </c>
      <c r="AY97" s="96">
        <f>COUNTIF($F97:$AJ97,"●")</f>
        <v>0</v>
      </c>
      <c r="AZ97" s="96">
        <f>COUNTIF($F97:$AJ97,"◐")</f>
        <v>0</v>
      </c>
      <c r="BA97" s="96">
        <f>COUNTIF($F97:$AJ97,"夜")</f>
        <v>0</v>
      </c>
      <c r="BB97" s="96">
        <f>COUNTIF($F97:$AJ97,"－")</f>
        <v>0</v>
      </c>
      <c r="BC97" s="96">
        <f>COUNTIF($F97:$AJ97,"夏")</f>
        <v>0</v>
      </c>
      <c r="BD97" s="96">
        <f>COUNTIF($F97:$AJ97,"看")</f>
        <v>0</v>
      </c>
      <c r="BE97" s="96">
        <f>COUNTIF($F97:$AJ97,"介")</f>
        <v>0</v>
      </c>
      <c r="BF97" s="97">
        <f>COUNTIF($F97:$AJ97,"張")</f>
        <v>0</v>
      </c>
      <c r="BG97" s="97">
        <f>COUNTIF($F97:$AJ97,"★")</f>
        <v>0</v>
      </c>
      <c r="BH97" s="97">
        <f>COUNTIF($F97:$AJ97,"研")</f>
        <v>0</v>
      </c>
      <c r="BI97" s="97">
        <f>COUNTIF($F97:$AJ97,"半研")</f>
        <v>0</v>
      </c>
      <c r="BJ97" s="96"/>
      <c r="BK97" s="96"/>
      <c r="BL97" s="96"/>
      <c r="BM97" s="98"/>
      <c r="BN97" s="99"/>
      <c r="BO97" s="100"/>
      <c r="BP97" s="179"/>
      <c r="BQ97" s="179"/>
      <c r="BR97" s="179"/>
      <c r="BS97" s="179"/>
      <c r="BT97" s="179"/>
      <c r="BU97" s="179"/>
      <c r="BV97" s="179"/>
    </row>
    <row r="98" spans="1:74" ht="15.75" customHeight="1">
      <c r="A98" s="317"/>
      <c r="B98" s="413"/>
      <c r="C98" s="328"/>
      <c r="D98" s="101" t="s">
        <v>34</v>
      </c>
      <c r="E98" s="102" t="s">
        <v>35</v>
      </c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49"/>
      <c r="AK98" s="329"/>
      <c r="AL98" s="329"/>
      <c r="AM98" s="329"/>
      <c r="AN98" s="329"/>
      <c r="AO98" s="330"/>
      <c r="AP98" s="331"/>
      <c r="AQ98" s="316"/>
      <c r="AR98" s="45"/>
      <c r="AS98" s="330"/>
      <c r="AT98" s="332"/>
      <c r="AU98" s="104"/>
      <c r="AV98" s="105"/>
      <c r="AW98" s="180"/>
      <c r="AX98" s="105"/>
      <c r="AY98" s="105"/>
      <c r="AZ98" s="105"/>
      <c r="BA98" s="105"/>
      <c r="BB98" s="105"/>
      <c r="BC98" s="105"/>
      <c r="BD98" s="105"/>
      <c r="BE98" s="105"/>
      <c r="BF98" s="106"/>
      <c r="BG98" s="106"/>
      <c r="BH98" s="106"/>
      <c r="BI98" s="106"/>
      <c r="BJ98" s="105"/>
      <c r="BK98" s="105"/>
      <c r="BL98" s="105"/>
      <c r="BM98" s="107"/>
      <c r="BN98" s="108"/>
      <c r="BO98" s="109"/>
      <c r="BP98" s="179"/>
      <c r="BQ98" s="179"/>
      <c r="BR98" s="179"/>
      <c r="BS98" s="179"/>
      <c r="BT98" s="179"/>
      <c r="BU98" s="179"/>
      <c r="BV98" s="179"/>
    </row>
    <row r="99" spans="1:74" ht="15.75" customHeight="1">
      <c r="A99" s="317"/>
      <c r="B99" s="333"/>
      <c r="C99" s="328"/>
      <c r="D99" s="101" t="s">
        <v>36</v>
      </c>
      <c r="E99" s="194" t="s">
        <v>37</v>
      </c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5"/>
      <c r="AK99" s="329"/>
      <c r="AL99" s="329"/>
      <c r="AM99" s="329"/>
      <c r="AN99" s="329"/>
      <c r="AO99" s="330"/>
      <c r="AP99" s="331"/>
      <c r="AQ99" s="316"/>
      <c r="AR99" s="334"/>
      <c r="AS99" s="335"/>
      <c r="AT99" s="332"/>
      <c r="AU99" s="81"/>
      <c r="AV99" s="82"/>
      <c r="AW99" s="181"/>
      <c r="AX99" s="82"/>
      <c r="AY99" s="82"/>
      <c r="AZ99" s="82"/>
      <c r="BA99" s="82"/>
      <c r="BB99" s="82"/>
      <c r="BC99" s="82"/>
      <c r="BD99" s="82"/>
      <c r="BE99" s="82"/>
      <c r="BF99" s="83"/>
      <c r="BG99" s="83"/>
      <c r="BH99" s="83"/>
      <c r="BI99" s="83"/>
      <c r="BJ99" s="82"/>
      <c r="BK99" s="82"/>
      <c r="BL99" s="82"/>
      <c r="BM99" s="107"/>
      <c r="BN99" s="112"/>
      <c r="BO99" s="113"/>
      <c r="BP99" s="84"/>
      <c r="BQ99" s="84"/>
      <c r="BR99" s="84"/>
      <c r="BS99" s="84"/>
      <c r="BT99" s="84"/>
      <c r="BU99" s="84"/>
      <c r="BV99" s="84"/>
    </row>
    <row r="100" spans="1:74" ht="15.75" customHeight="1">
      <c r="A100" s="317"/>
      <c r="B100" s="114" t="s">
        <v>38</v>
      </c>
      <c r="C100" s="328"/>
      <c r="D100" s="419" t="s">
        <v>39</v>
      </c>
      <c r="E100" s="115" t="s">
        <v>40</v>
      </c>
      <c r="F100" s="116">
        <f>HOUR(IF(F98&gt;F99,F99+1-F98,F99-F98))+MINUTE(IF(F98&gt;F99,F99+1-F98,F99-F98))/60</f>
        <v>0</v>
      </c>
      <c r="G100" s="116">
        <f t="shared" ref="G100:AJ100" si="38">HOUR(IF(G98&gt;G99,G99+1-G98,G99-G98))+MINUTE(IF(G98&gt;G99,G99+1-G98,G99-G98))/60</f>
        <v>0</v>
      </c>
      <c r="H100" s="116">
        <f t="shared" si="38"/>
        <v>0</v>
      </c>
      <c r="I100" s="116">
        <f t="shared" si="38"/>
        <v>0</v>
      </c>
      <c r="J100" s="116">
        <f t="shared" si="38"/>
        <v>0</v>
      </c>
      <c r="K100" s="116">
        <f t="shared" si="38"/>
        <v>0</v>
      </c>
      <c r="L100" s="116">
        <f t="shared" si="38"/>
        <v>0</v>
      </c>
      <c r="M100" s="116">
        <f t="shared" si="38"/>
        <v>0</v>
      </c>
      <c r="N100" s="116">
        <f t="shared" si="38"/>
        <v>0</v>
      </c>
      <c r="O100" s="116">
        <f t="shared" si="38"/>
        <v>0</v>
      </c>
      <c r="P100" s="116">
        <f t="shared" si="38"/>
        <v>0</v>
      </c>
      <c r="Q100" s="116">
        <f t="shared" si="38"/>
        <v>0</v>
      </c>
      <c r="R100" s="116">
        <f t="shared" si="38"/>
        <v>0</v>
      </c>
      <c r="S100" s="116">
        <f t="shared" si="38"/>
        <v>0</v>
      </c>
      <c r="T100" s="116">
        <f t="shared" si="38"/>
        <v>0</v>
      </c>
      <c r="U100" s="116">
        <f t="shared" si="38"/>
        <v>0</v>
      </c>
      <c r="V100" s="116">
        <f t="shared" si="38"/>
        <v>0</v>
      </c>
      <c r="W100" s="116">
        <f t="shared" si="38"/>
        <v>0</v>
      </c>
      <c r="X100" s="116">
        <f t="shared" si="38"/>
        <v>0</v>
      </c>
      <c r="Y100" s="116">
        <f t="shared" si="38"/>
        <v>0</v>
      </c>
      <c r="Z100" s="116">
        <f t="shared" si="38"/>
        <v>0</v>
      </c>
      <c r="AA100" s="116">
        <f t="shared" si="38"/>
        <v>0</v>
      </c>
      <c r="AB100" s="116">
        <f t="shared" si="38"/>
        <v>0</v>
      </c>
      <c r="AC100" s="116">
        <f t="shared" si="38"/>
        <v>0</v>
      </c>
      <c r="AD100" s="116">
        <f t="shared" si="38"/>
        <v>0</v>
      </c>
      <c r="AE100" s="116">
        <f t="shared" si="38"/>
        <v>0</v>
      </c>
      <c r="AF100" s="116">
        <f t="shared" si="38"/>
        <v>0</v>
      </c>
      <c r="AG100" s="116">
        <f t="shared" si="38"/>
        <v>0</v>
      </c>
      <c r="AH100" s="116">
        <f t="shared" si="38"/>
        <v>0</v>
      </c>
      <c r="AI100" s="116">
        <f t="shared" si="38"/>
        <v>0</v>
      </c>
      <c r="AJ100" s="116">
        <f t="shared" si="38"/>
        <v>0</v>
      </c>
      <c r="AK100" s="329"/>
      <c r="AL100" s="329"/>
      <c r="AM100" s="329"/>
      <c r="AN100" s="329"/>
      <c r="AO100" s="330"/>
      <c r="AP100" s="331"/>
      <c r="AQ100" s="316"/>
      <c r="AR100" s="396" t="s">
        <v>71</v>
      </c>
      <c r="AS100" s="397">
        <f>AK97+AL97+AM97+AN97+AO97</f>
        <v>0</v>
      </c>
      <c r="AT100" s="332"/>
      <c r="AU100" s="117"/>
      <c r="AV100" s="118"/>
      <c r="AW100" s="161"/>
      <c r="AX100" s="118"/>
      <c r="AY100" s="118"/>
      <c r="AZ100" s="118"/>
      <c r="BA100" s="118"/>
      <c r="BB100" s="118"/>
      <c r="BC100" s="118"/>
      <c r="BD100" s="118"/>
      <c r="BE100" s="118"/>
      <c r="BF100" s="119"/>
      <c r="BG100" s="119"/>
      <c r="BH100" s="119"/>
      <c r="BI100" s="119"/>
      <c r="BJ100" s="118"/>
      <c r="BK100" s="118"/>
      <c r="BL100" s="118"/>
      <c r="BM100" s="107"/>
      <c r="BN100" s="120"/>
      <c r="BO100" s="121"/>
      <c r="BP100" s="122"/>
      <c r="BQ100" s="122"/>
      <c r="BR100" s="122"/>
      <c r="BS100" s="122"/>
      <c r="BT100" s="122"/>
      <c r="BU100" s="122"/>
      <c r="BV100" s="122"/>
    </row>
    <row r="101" spans="1:74" ht="15.75" customHeight="1">
      <c r="A101" s="317"/>
      <c r="B101" s="413"/>
      <c r="C101" s="328"/>
      <c r="D101" s="329"/>
      <c r="E101" s="123" t="s">
        <v>41</v>
      </c>
      <c r="F101" s="124">
        <f t="shared" ref="F101:AJ101" si="39">IF(F100&gt;=6.5,1,0)</f>
        <v>0</v>
      </c>
      <c r="G101" s="124">
        <f t="shared" si="39"/>
        <v>0</v>
      </c>
      <c r="H101" s="124">
        <f t="shared" si="39"/>
        <v>0</v>
      </c>
      <c r="I101" s="124">
        <f t="shared" si="39"/>
        <v>0</v>
      </c>
      <c r="J101" s="124">
        <f t="shared" si="39"/>
        <v>0</v>
      </c>
      <c r="K101" s="124">
        <f t="shared" si="39"/>
        <v>0</v>
      </c>
      <c r="L101" s="124">
        <f t="shared" si="39"/>
        <v>0</v>
      </c>
      <c r="M101" s="124">
        <f t="shared" si="39"/>
        <v>0</v>
      </c>
      <c r="N101" s="124">
        <f t="shared" si="39"/>
        <v>0</v>
      </c>
      <c r="O101" s="124">
        <f t="shared" si="39"/>
        <v>0</v>
      </c>
      <c r="P101" s="124">
        <f t="shared" si="39"/>
        <v>0</v>
      </c>
      <c r="Q101" s="124">
        <f t="shared" si="39"/>
        <v>0</v>
      </c>
      <c r="R101" s="124">
        <f t="shared" si="39"/>
        <v>0</v>
      </c>
      <c r="S101" s="124">
        <f t="shared" si="39"/>
        <v>0</v>
      </c>
      <c r="T101" s="124">
        <f t="shared" si="39"/>
        <v>0</v>
      </c>
      <c r="U101" s="124">
        <f t="shared" si="39"/>
        <v>0</v>
      </c>
      <c r="V101" s="124">
        <f t="shared" si="39"/>
        <v>0</v>
      </c>
      <c r="W101" s="124">
        <f t="shared" si="39"/>
        <v>0</v>
      </c>
      <c r="X101" s="124">
        <f t="shared" si="39"/>
        <v>0</v>
      </c>
      <c r="Y101" s="124">
        <f t="shared" si="39"/>
        <v>0</v>
      </c>
      <c r="Z101" s="124">
        <f t="shared" si="39"/>
        <v>0</v>
      </c>
      <c r="AA101" s="124">
        <f t="shared" si="39"/>
        <v>0</v>
      </c>
      <c r="AB101" s="124">
        <f t="shared" si="39"/>
        <v>0</v>
      </c>
      <c r="AC101" s="124">
        <f t="shared" si="39"/>
        <v>0</v>
      </c>
      <c r="AD101" s="124">
        <f t="shared" si="39"/>
        <v>0</v>
      </c>
      <c r="AE101" s="124">
        <f t="shared" si="39"/>
        <v>0</v>
      </c>
      <c r="AF101" s="124">
        <f t="shared" si="39"/>
        <v>0</v>
      </c>
      <c r="AG101" s="124">
        <f t="shared" si="39"/>
        <v>0</v>
      </c>
      <c r="AH101" s="124">
        <f t="shared" si="39"/>
        <v>0</v>
      </c>
      <c r="AI101" s="124">
        <f t="shared" si="39"/>
        <v>0</v>
      </c>
      <c r="AJ101" s="124">
        <f t="shared" si="39"/>
        <v>0</v>
      </c>
      <c r="AK101" s="329"/>
      <c r="AL101" s="329"/>
      <c r="AM101" s="329"/>
      <c r="AN101" s="329"/>
      <c r="AO101" s="330"/>
      <c r="AP101" s="331"/>
      <c r="AQ101" s="316"/>
      <c r="AR101" s="44"/>
      <c r="AS101" s="336"/>
      <c r="AT101" s="332"/>
      <c r="AU101" s="117"/>
      <c r="AV101" s="118"/>
      <c r="AW101" s="161"/>
      <c r="AX101" s="118"/>
      <c r="AY101" s="118"/>
      <c r="AZ101" s="118"/>
      <c r="BA101" s="118"/>
      <c r="BB101" s="118"/>
      <c r="BC101" s="118"/>
      <c r="BD101" s="118"/>
      <c r="BE101" s="118"/>
      <c r="BF101" s="119"/>
      <c r="BG101" s="119"/>
      <c r="BH101" s="119"/>
      <c r="BI101" s="119"/>
      <c r="BJ101" s="118"/>
      <c r="BK101" s="118"/>
      <c r="BL101" s="118"/>
      <c r="BM101" s="107"/>
      <c r="BN101" s="120"/>
      <c r="BO101" s="121"/>
      <c r="BP101" s="122"/>
      <c r="BQ101" s="122"/>
      <c r="BR101" s="122"/>
      <c r="BS101" s="122"/>
      <c r="BT101" s="122"/>
      <c r="BU101" s="122"/>
      <c r="BV101" s="122"/>
    </row>
    <row r="102" spans="1:74" ht="15.75" customHeight="1">
      <c r="A102" s="317"/>
      <c r="B102" s="329"/>
      <c r="C102" s="328"/>
      <c r="D102" s="333"/>
      <c r="E102" s="125" t="s">
        <v>42</v>
      </c>
      <c r="F102" s="126">
        <f t="shared" ref="F102:AJ102" si="40">F100-F101</f>
        <v>0</v>
      </c>
      <c r="G102" s="126">
        <f t="shared" si="40"/>
        <v>0</v>
      </c>
      <c r="H102" s="126">
        <f t="shared" si="40"/>
        <v>0</v>
      </c>
      <c r="I102" s="126">
        <f t="shared" si="40"/>
        <v>0</v>
      </c>
      <c r="J102" s="126">
        <f t="shared" si="40"/>
        <v>0</v>
      </c>
      <c r="K102" s="126">
        <f t="shared" si="40"/>
        <v>0</v>
      </c>
      <c r="L102" s="126">
        <f t="shared" si="40"/>
        <v>0</v>
      </c>
      <c r="M102" s="126">
        <f t="shared" si="40"/>
        <v>0</v>
      </c>
      <c r="N102" s="126">
        <f t="shared" si="40"/>
        <v>0</v>
      </c>
      <c r="O102" s="126">
        <f t="shared" si="40"/>
        <v>0</v>
      </c>
      <c r="P102" s="126">
        <f t="shared" si="40"/>
        <v>0</v>
      </c>
      <c r="Q102" s="126">
        <f t="shared" si="40"/>
        <v>0</v>
      </c>
      <c r="R102" s="126">
        <f t="shared" si="40"/>
        <v>0</v>
      </c>
      <c r="S102" s="126">
        <f t="shared" si="40"/>
        <v>0</v>
      </c>
      <c r="T102" s="126">
        <f t="shared" si="40"/>
        <v>0</v>
      </c>
      <c r="U102" s="126">
        <f t="shared" si="40"/>
        <v>0</v>
      </c>
      <c r="V102" s="126">
        <f t="shared" si="40"/>
        <v>0</v>
      </c>
      <c r="W102" s="126">
        <f t="shared" si="40"/>
        <v>0</v>
      </c>
      <c r="X102" s="126">
        <f t="shared" si="40"/>
        <v>0</v>
      </c>
      <c r="Y102" s="126">
        <f t="shared" si="40"/>
        <v>0</v>
      </c>
      <c r="Z102" s="126">
        <f t="shared" si="40"/>
        <v>0</v>
      </c>
      <c r="AA102" s="126">
        <f t="shared" si="40"/>
        <v>0</v>
      </c>
      <c r="AB102" s="126">
        <f t="shared" si="40"/>
        <v>0</v>
      </c>
      <c r="AC102" s="126">
        <f t="shared" si="40"/>
        <v>0</v>
      </c>
      <c r="AD102" s="126">
        <f t="shared" si="40"/>
        <v>0</v>
      </c>
      <c r="AE102" s="126">
        <f t="shared" si="40"/>
        <v>0</v>
      </c>
      <c r="AF102" s="126">
        <f t="shared" si="40"/>
        <v>0</v>
      </c>
      <c r="AG102" s="126">
        <f t="shared" si="40"/>
        <v>0</v>
      </c>
      <c r="AH102" s="126">
        <f t="shared" si="40"/>
        <v>0</v>
      </c>
      <c r="AI102" s="126">
        <f t="shared" si="40"/>
        <v>0</v>
      </c>
      <c r="AJ102" s="126">
        <f t="shared" si="40"/>
        <v>0</v>
      </c>
      <c r="AK102" s="333"/>
      <c r="AL102" s="333"/>
      <c r="AM102" s="333"/>
      <c r="AN102" s="333"/>
      <c r="AO102" s="336"/>
      <c r="AP102" s="337"/>
      <c r="AQ102" s="338"/>
      <c r="AR102" s="408" t="s">
        <v>14</v>
      </c>
      <c r="AS102" s="409">
        <f>SUM(AS97:AS101)</f>
        <v>0</v>
      </c>
      <c r="AT102" s="332"/>
      <c r="AU102" s="117"/>
      <c r="AV102" s="118"/>
      <c r="AW102" s="161"/>
      <c r="AX102" s="118"/>
      <c r="AY102" s="118"/>
      <c r="AZ102" s="118"/>
      <c r="BA102" s="118"/>
      <c r="BB102" s="118"/>
      <c r="BC102" s="118"/>
      <c r="BD102" s="118"/>
      <c r="BE102" s="118"/>
      <c r="BF102" s="119"/>
      <c r="BG102" s="119"/>
      <c r="BH102" s="119"/>
      <c r="BI102" s="119"/>
      <c r="BJ102" s="118"/>
      <c r="BK102" s="118"/>
      <c r="BL102" s="118"/>
      <c r="BM102" s="107"/>
      <c r="BN102" s="120"/>
      <c r="BO102" s="121"/>
      <c r="BP102" s="122"/>
      <c r="BQ102" s="122"/>
      <c r="BR102" s="122"/>
      <c r="BS102" s="122"/>
      <c r="BT102" s="122"/>
      <c r="BU102" s="122"/>
      <c r="BV102" s="122"/>
    </row>
    <row r="103" spans="1:74" ht="15.75" customHeight="1" thickBot="1">
      <c r="A103" s="317"/>
      <c r="B103" s="339"/>
      <c r="C103" s="340"/>
      <c r="D103" s="127" t="s">
        <v>66</v>
      </c>
      <c r="E103" s="182" t="s">
        <v>75</v>
      </c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  <c r="AC103" s="129"/>
      <c r="AD103" s="129"/>
      <c r="AE103" s="129"/>
      <c r="AF103" s="129"/>
      <c r="AG103" s="129"/>
      <c r="AH103" s="129"/>
      <c r="AI103" s="129"/>
      <c r="AJ103" s="129"/>
      <c r="AK103" s="131"/>
      <c r="AL103" s="132"/>
      <c r="AM103" s="131"/>
      <c r="AN103" s="131"/>
      <c r="AO103" s="133"/>
      <c r="AP103" s="134"/>
      <c r="AQ103" s="135"/>
      <c r="AR103" s="341"/>
      <c r="AS103" s="342"/>
      <c r="AT103" s="343"/>
      <c r="AU103" s="136"/>
      <c r="AV103" s="137"/>
      <c r="AW103" s="138"/>
      <c r="AX103" s="137"/>
      <c r="AY103" s="139"/>
      <c r="AZ103" s="137"/>
      <c r="BA103" s="137"/>
      <c r="BB103" s="139"/>
      <c r="BC103" s="137"/>
      <c r="BD103" s="137"/>
      <c r="BE103" s="139"/>
      <c r="BF103" s="139"/>
      <c r="BG103" s="139"/>
      <c r="BH103" s="139"/>
      <c r="BI103" s="139"/>
      <c r="BJ103" s="140">
        <f>COUNTIF($F103:$AJ103,"日")</f>
        <v>0</v>
      </c>
      <c r="BK103" s="140">
        <f>COUNTIF($F103:$AJ103,"当")</f>
        <v>0</v>
      </c>
      <c r="BL103" s="140">
        <f>COUNTIF($F103:$AJ103,"土")</f>
        <v>0</v>
      </c>
      <c r="BM103" s="107"/>
      <c r="BN103" s="112"/>
      <c r="BO103" s="113"/>
      <c r="BP103" s="179"/>
      <c r="BQ103" s="179"/>
      <c r="BR103" s="179"/>
      <c r="BS103" s="179"/>
      <c r="BT103" s="179"/>
      <c r="BU103" s="179"/>
      <c r="BV103" s="179"/>
    </row>
    <row r="104" spans="1:74" ht="15.75" customHeight="1" thickTop="1">
      <c r="A104" s="317"/>
      <c r="B104" s="193" t="s">
        <v>43</v>
      </c>
      <c r="C104" s="429" t="s">
        <v>44</v>
      </c>
      <c r="D104" s="142" t="s">
        <v>31</v>
      </c>
      <c r="E104" s="143" t="s">
        <v>32</v>
      </c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5"/>
      <c r="AK104" s="420">
        <f>BC104*7</f>
        <v>0</v>
      </c>
      <c r="AL104" s="420">
        <f>BH104*7+(BI104*3.5)</f>
        <v>0</v>
      </c>
      <c r="AM104" s="420">
        <f>BF104*7</f>
        <v>0</v>
      </c>
      <c r="AN104" s="420">
        <f>BG104*7</f>
        <v>0</v>
      </c>
      <c r="AO104" s="400">
        <f>AV104*7</f>
        <v>0</v>
      </c>
      <c r="AP104" s="401">
        <f>AU104+(AY104/2)</f>
        <v>0</v>
      </c>
      <c r="AQ104" s="391">
        <f>AX104+(BA104/2)</f>
        <v>0</v>
      </c>
      <c r="AR104" s="416" t="s">
        <v>33</v>
      </c>
      <c r="AS104" s="417">
        <f>SUM(F109:AJ109)</f>
        <v>0</v>
      </c>
      <c r="AT104" s="393">
        <f>$Q$4</f>
        <v>142</v>
      </c>
      <c r="AU104" s="95">
        <f>COUNTIF($F104:$AJ104,"出")</f>
        <v>0</v>
      </c>
      <c r="AV104" s="96">
        <f>COUNTIF($F104:$AJ104,"明")</f>
        <v>0</v>
      </c>
      <c r="AW104" s="96">
        <f>COUNTIF($F104:$AJ104,"○")</f>
        <v>0</v>
      </c>
      <c r="AX104" s="96">
        <f>COUNTIF($F104:$AJ104,"半組")</f>
        <v>0</v>
      </c>
      <c r="AY104" s="96">
        <f>COUNTIF($F104:$AJ104,"●")</f>
        <v>0</v>
      </c>
      <c r="AZ104" s="96">
        <f>COUNTIF($F104:$AJ104,"◐")</f>
        <v>0</v>
      </c>
      <c r="BA104" s="96">
        <f>COUNTIF($F104:$AJ104,"夜")</f>
        <v>0</v>
      </c>
      <c r="BB104" s="96">
        <f>COUNTIF($F104:$AJ104,"－")</f>
        <v>0</v>
      </c>
      <c r="BC104" s="96">
        <f>COUNTIF($F104:$AJ104,"夏")</f>
        <v>0</v>
      </c>
      <c r="BD104" s="96">
        <f>COUNTIF($F104:$AJ104,"看")</f>
        <v>0</v>
      </c>
      <c r="BE104" s="96">
        <f>COUNTIF($F104:$AJ104,"介")</f>
        <v>0</v>
      </c>
      <c r="BF104" s="97">
        <f>COUNTIF($F104:$AJ104,"張")</f>
        <v>0</v>
      </c>
      <c r="BG104" s="97">
        <f>COUNTIF($F104:$AJ104,"★")</f>
        <v>0</v>
      </c>
      <c r="BH104" s="97">
        <f>COUNTIF($F104:$AJ104,"研")</f>
        <v>0</v>
      </c>
      <c r="BI104" s="97">
        <f>COUNTIF($F104:$AJ104,"半研")</f>
        <v>0</v>
      </c>
      <c r="BJ104" s="96"/>
      <c r="BK104" s="96"/>
      <c r="BL104" s="96"/>
      <c r="BM104" s="146"/>
      <c r="BN104" s="147"/>
      <c r="BO104" s="148"/>
      <c r="BP104" s="179"/>
      <c r="BQ104" s="179"/>
      <c r="BR104" s="179"/>
      <c r="BS104" s="179"/>
      <c r="BT104" s="179"/>
      <c r="BU104" s="179"/>
      <c r="BV104" s="179"/>
    </row>
    <row r="105" spans="1:74" ht="15.75" customHeight="1">
      <c r="A105" s="317"/>
      <c r="B105" s="418"/>
      <c r="C105" s="328"/>
      <c r="D105" s="101" t="s">
        <v>34</v>
      </c>
      <c r="E105" s="102" t="s">
        <v>35</v>
      </c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8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49"/>
      <c r="AK105" s="329"/>
      <c r="AL105" s="329"/>
      <c r="AM105" s="329"/>
      <c r="AN105" s="329"/>
      <c r="AO105" s="330"/>
      <c r="AP105" s="331"/>
      <c r="AQ105" s="316"/>
      <c r="AR105" s="45"/>
      <c r="AS105" s="330"/>
      <c r="AT105" s="332"/>
      <c r="AU105" s="104"/>
      <c r="AV105" s="105"/>
      <c r="AW105" s="180"/>
      <c r="AX105" s="105"/>
      <c r="AY105" s="105"/>
      <c r="AZ105" s="105"/>
      <c r="BA105" s="105"/>
      <c r="BB105" s="105"/>
      <c r="BC105" s="105"/>
      <c r="BD105" s="105"/>
      <c r="BE105" s="105"/>
      <c r="BF105" s="106"/>
      <c r="BG105" s="106"/>
      <c r="BH105" s="106"/>
      <c r="BI105" s="106"/>
      <c r="BJ105" s="105"/>
      <c r="BK105" s="105"/>
      <c r="BL105" s="105"/>
      <c r="BM105" s="146"/>
      <c r="BN105" s="147"/>
      <c r="BO105" s="148"/>
      <c r="BP105" s="179"/>
      <c r="BQ105" s="179"/>
      <c r="BR105" s="179"/>
      <c r="BS105" s="179"/>
      <c r="BT105" s="179"/>
      <c r="BU105" s="179"/>
      <c r="BV105" s="179"/>
    </row>
    <row r="106" spans="1:74" ht="15.75" customHeight="1">
      <c r="A106" s="317"/>
      <c r="B106" s="329"/>
      <c r="C106" s="328"/>
      <c r="D106" s="101" t="s">
        <v>36</v>
      </c>
      <c r="E106" s="194" t="s">
        <v>37</v>
      </c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4"/>
      <c r="AH106" s="184"/>
      <c r="AI106" s="184"/>
      <c r="AJ106" s="185"/>
      <c r="AK106" s="329"/>
      <c r="AL106" s="329"/>
      <c r="AM106" s="329"/>
      <c r="AN106" s="329"/>
      <c r="AO106" s="330"/>
      <c r="AP106" s="331"/>
      <c r="AQ106" s="316"/>
      <c r="AR106" s="334"/>
      <c r="AS106" s="335"/>
      <c r="AT106" s="332"/>
      <c r="AU106" s="81"/>
      <c r="AV106" s="82"/>
      <c r="AW106" s="181"/>
      <c r="AX106" s="82"/>
      <c r="AY106" s="82"/>
      <c r="AZ106" s="82"/>
      <c r="BA106" s="82"/>
      <c r="BB106" s="82"/>
      <c r="BC106" s="82"/>
      <c r="BD106" s="82"/>
      <c r="BE106" s="82"/>
      <c r="BF106" s="83"/>
      <c r="BG106" s="83"/>
      <c r="BH106" s="83"/>
      <c r="BI106" s="83"/>
      <c r="BJ106" s="82"/>
      <c r="BK106" s="82"/>
      <c r="BL106" s="82"/>
      <c r="BM106" s="146"/>
      <c r="BN106" s="147"/>
      <c r="BO106" s="148"/>
      <c r="BP106" s="84"/>
      <c r="BQ106" s="84"/>
      <c r="BR106" s="84"/>
      <c r="BS106" s="84"/>
      <c r="BT106" s="84"/>
      <c r="BU106" s="84"/>
      <c r="BV106" s="84"/>
    </row>
    <row r="107" spans="1:74" ht="15.75" customHeight="1">
      <c r="A107" s="317"/>
      <c r="B107" s="329"/>
      <c r="C107" s="328"/>
      <c r="D107" s="419" t="s">
        <v>39</v>
      </c>
      <c r="E107" s="115" t="s">
        <v>40</v>
      </c>
      <c r="F107" s="116">
        <f>HOUR(IF(F105&gt;F106,F106+1-F105,F106-F105))+MINUTE(IF(F105&gt;F106,F106+1-F105,F106-F105))/60</f>
        <v>0</v>
      </c>
      <c r="G107" s="116">
        <f t="shared" ref="G107:AJ107" si="41">HOUR(IF(G105&gt;G106,G106+1-G105,G106-G105))+MINUTE(IF(G105&gt;G106,G106+1-G105,G106-G105))/60</f>
        <v>0</v>
      </c>
      <c r="H107" s="116">
        <f t="shared" si="41"/>
        <v>0</v>
      </c>
      <c r="I107" s="116">
        <f t="shared" si="41"/>
        <v>0</v>
      </c>
      <c r="J107" s="116">
        <f t="shared" si="41"/>
        <v>0</v>
      </c>
      <c r="K107" s="116">
        <f t="shared" si="41"/>
        <v>0</v>
      </c>
      <c r="L107" s="116">
        <f t="shared" si="41"/>
        <v>0</v>
      </c>
      <c r="M107" s="116">
        <f t="shared" si="41"/>
        <v>0</v>
      </c>
      <c r="N107" s="116">
        <f t="shared" si="41"/>
        <v>0</v>
      </c>
      <c r="O107" s="116">
        <f t="shared" si="41"/>
        <v>0</v>
      </c>
      <c r="P107" s="116">
        <f t="shared" si="41"/>
        <v>0</v>
      </c>
      <c r="Q107" s="116">
        <f t="shared" si="41"/>
        <v>0</v>
      </c>
      <c r="R107" s="116">
        <f t="shared" si="41"/>
        <v>0</v>
      </c>
      <c r="S107" s="116">
        <f t="shared" si="41"/>
        <v>0</v>
      </c>
      <c r="T107" s="116">
        <f t="shared" si="41"/>
        <v>0</v>
      </c>
      <c r="U107" s="116">
        <f t="shared" si="41"/>
        <v>0</v>
      </c>
      <c r="V107" s="116">
        <f t="shared" si="41"/>
        <v>0</v>
      </c>
      <c r="W107" s="116">
        <f t="shared" si="41"/>
        <v>0</v>
      </c>
      <c r="X107" s="116">
        <f t="shared" si="41"/>
        <v>0</v>
      </c>
      <c r="Y107" s="116">
        <f t="shared" si="41"/>
        <v>0</v>
      </c>
      <c r="Z107" s="116">
        <f t="shared" si="41"/>
        <v>0</v>
      </c>
      <c r="AA107" s="116">
        <f t="shared" si="41"/>
        <v>0</v>
      </c>
      <c r="AB107" s="116">
        <f t="shared" si="41"/>
        <v>0</v>
      </c>
      <c r="AC107" s="116">
        <f t="shared" si="41"/>
        <v>0</v>
      </c>
      <c r="AD107" s="116">
        <f t="shared" si="41"/>
        <v>0</v>
      </c>
      <c r="AE107" s="116">
        <f t="shared" si="41"/>
        <v>0</v>
      </c>
      <c r="AF107" s="116">
        <f t="shared" si="41"/>
        <v>0</v>
      </c>
      <c r="AG107" s="116">
        <f t="shared" si="41"/>
        <v>0</v>
      </c>
      <c r="AH107" s="116">
        <f t="shared" si="41"/>
        <v>0</v>
      </c>
      <c r="AI107" s="116">
        <f t="shared" si="41"/>
        <v>0</v>
      </c>
      <c r="AJ107" s="116">
        <f t="shared" si="41"/>
        <v>0</v>
      </c>
      <c r="AK107" s="329"/>
      <c r="AL107" s="329"/>
      <c r="AM107" s="329"/>
      <c r="AN107" s="329"/>
      <c r="AO107" s="330"/>
      <c r="AP107" s="331"/>
      <c r="AQ107" s="316"/>
      <c r="AR107" s="396" t="s">
        <v>71</v>
      </c>
      <c r="AS107" s="397">
        <f>AK104+AL104+AM104+AN104+AO104</f>
        <v>0</v>
      </c>
      <c r="AT107" s="332"/>
      <c r="AU107" s="117"/>
      <c r="AV107" s="118"/>
      <c r="AW107" s="161"/>
      <c r="AX107" s="118"/>
      <c r="AY107" s="118"/>
      <c r="AZ107" s="118"/>
      <c r="BA107" s="118"/>
      <c r="BB107" s="118"/>
      <c r="BC107" s="118"/>
      <c r="BD107" s="118"/>
      <c r="BE107" s="118"/>
      <c r="BF107" s="119"/>
      <c r="BG107" s="119"/>
      <c r="BH107" s="119"/>
      <c r="BI107" s="119"/>
      <c r="BJ107" s="118"/>
      <c r="BK107" s="118"/>
      <c r="BL107" s="118"/>
      <c r="BM107" s="146"/>
      <c r="BN107" s="150"/>
      <c r="BO107" s="151"/>
      <c r="BP107" s="122"/>
      <c r="BQ107" s="122"/>
      <c r="BR107" s="122"/>
      <c r="BS107" s="122"/>
      <c r="BT107" s="122"/>
      <c r="BU107" s="122"/>
      <c r="BV107" s="122"/>
    </row>
    <row r="108" spans="1:74" ht="15.75" customHeight="1">
      <c r="A108" s="317"/>
      <c r="B108" s="329"/>
      <c r="C108" s="328"/>
      <c r="D108" s="329"/>
      <c r="E108" s="123" t="s">
        <v>41</v>
      </c>
      <c r="F108" s="124">
        <f t="shared" ref="F108:AJ108" si="42">IF(F107&gt;=6.5,1,0)</f>
        <v>0</v>
      </c>
      <c r="G108" s="124">
        <f t="shared" si="42"/>
        <v>0</v>
      </c>
      <c r="H108" s="124">
        <f t="shared" si="42"/>
        <v>0</v>
      </c>
      <c r="I108" s="124">
        <f t="shared" si="42"/>
        <v>0</v>
      </c>
      <c r="J108" s="124">
        <f t="shared" si="42"/>
        <v>0</v>
      </c>
      <c r="K108" s="124">
        <f t="shared" si="42"/>
        <v>0</v>
      </c>
      <c r="L108" s="124">
        <f t="shared" si="42"/>
        <v>0</v>
      </c>
      <c r="M108" s="124">
        <f t="shared" si="42"/>
        <v>0</v>
      </c>
      <c r="N108" s="124">
        <f t="shared" si="42"/>
        <v>0</v>
      </c>
      <c r="O108" s="124">
        <f t="shared" si="42"/>
        <v>0</v>
      </c>
      <c r="P108" s="124">
        <f t="shared" si="42"/>
        <v>0</v>
      </c>
      <c r="Q108" s="124">
        <f t="shared" si="42"/>
        <v>0</v>
      </c>
      <c r="R108" s="124">
        <f t="shared" si="42"/>
        <v>0</v>
      </c>
      <c r="S108" s="124">
        <f t="shared" si="42"/>
        <v>0</v>
      </c>
      <c r="T108" s="124">
        <f t="shared" si="42"/>
        <v>0</v>
      </c>
      <c r="U108" s="124">
        <f t="shared" si="42"/>
        <v>0</v>
      </c>
      <c r="V108" s="124">
        <f t="shared" si="42"/>
        <v>0</v>
      </c>
      <c r="W108" s="124">
        <f t="shared" si="42"/>
        <v>0</v>
      </c>
      <c r="X108" s="124">
        <f t="shared" si="42"/>
        <v>0</v>
      </c>
      <c r="Y108" s="124">
        <f t="shared" si="42"/>
        <v>0</v>
      </c>
      <c r="Z108" s="124">
        <f t="shared" si="42"/>
        <v>0</v>
      </c>
      <c r="AA108" s="124">
        <f t="shared" si="42"/>
        <v>0</v>
      </c>
      <c r="AB108" s="124">
        <f t="shared" si="42"/>
        <v>0</v>
      </c>
      <c r="AC108" s="124">
        <f t="shared" si="42"/>
        <v>0</v>
      </c>
      <c r="AD108" s="124">
        <f t="shared" si="42"/>
        <v>0</v>
      </c>
      <c r="AE108" s="124">
        <f t="shared" si="42"/>
        <v>0</v>
      </c>
      <c r="AF108" s="124">
        <f t="shared" si="42"/>
        <v>0</v>
      </c>
      <c r="AG108" s="124">
        <f t="shared" si="42"/>
        <v>0</v>
      </c>
      <c r="AH108" s="124">
        <f t="shared" si="42"/>
        <v>0</v>
      </c>
      <c r="AI108" s="124">
        <f t="shared" si="42"/>
        <v>0</v>
      </c>
      <c r="AJ108" s="124">
        <f t="shared" si="42"/>
        <v>0</v>
      </c>
      <c r="AK108" s="329"/>
      <c r="AL108" s="329"/>
      <c r="AM108" s="329"/>
      <c r="AN108" s="329"/>
      <c r="AO108" s="330"/>
      <c r="AP108" s="331"/>
      <c r="AQ108" s="316"/>
      <c r="AR108" s="44"/>
      <c r="AS108" s="336"/>
      <c r="AT108" s="332"/>
      <c r="AU108" s="117"/>
      <c r="AV108" s="118"/>
      <c r="AW108" s="161"/>
      <c r="AX108" s="118"/>
      <c r="AY108" s="118"/>
      <c r="AZ108" s="118"/>
      <c r="BA108" s="118"/>
      <c r="BB108" s="118"/>
      <c r="BC108" s="118"/>
      <c r="BD108" s="118"/>
      <c r="BE108" s="118"/>
      <c r="BF108" s="119"/>
      <c r="BG108" s="119"/>
      <c r="BH108" s="119"/>
      <c r="BI108" s="119"/>
      <c r="BJ108" s="118"/>
      <c r="BK108" s="118"/>
      <c r="BL108" s="118"/>
      <c r="BM108" s="146"/>
      <c r="BN108" s="150"/>
      <c r="BO108" s="151"/>
      <c r="BP108" s="122"/>
      <c r="BQ108" s="122"/>
      <c r="BR108" s="122"/>
      <c r="BS108" s="122"/>
      <c r="BT108" s="122"/>
      <c r="BU108" s="122"/>
      <c r="BV108" s="122"/>
    </row>
    <row r="109" spans="1:74" ht="15.75" customHeight="1">
      <c r="A109" s="317"/>
      <c r="B109" s="329"/>
      <c r="C109" s="328"/>
      <c r="D109" s="345"/>
      <c r="E109" s="123" t="s">
        <v>42</v>
      </c>
      <c r="F109" s="124">
        <f t="shared" ref="F109:AJ109" si="43">F107-F108</f>
        <v>0</v>
      </c>
      <c r="G109" s="124">
        <f t="shared" si="43"/>
        <v>0</v>
      </c>
      <c r="H109" s="124">
        <f t="shared" si="43"/>
        <v>0</v>
      </c>
      <c r="I109" s="124">
        <f t="shared" si="43"/>
        <v>0</v>
      </c>
      <c r="J109" s="124">
        <f t="shared" si="43"/>
        <v>0</v>
      </c>
      <c r="K109" s="124">
        <f t="shared" si="43"/>
        <v>0</v>
      </c>
      <c r="L109" s="124">
        <f t="shared" si="43"/>
        <v>0</v>
      </c>
      <c r="M109" s="124">
        <f t="shared" si="43"/>
        <v>0</v>
      </c>
      <c r="N109" s="124">
        <f t="shared" si="43"/>
        <v>0</v>
      </c>
      <c r="O109" s="124">
        <f t="shared" si="43"/>
        <v>0</v>
      </c>
      <c r="P109" s="124">
        <f t="shared" si="43"/>
        <v>0</v>
      </c>
      <c r="Q109" s="124">
        <f t="shared" si="43"/>
        <v>0</v>
      </c>
      <c r="R109" s="124">
        <f t="shared" si="43"/>
        <v>0</v>
      </c>
      <c r="S109" s="124">
        <f t="shared" si="43"/>
        <v>0</v>
      </c>
      <c r="T109" s="124">
        <f t="shared" si="43"/>
        <v>0</v>
      </c>
      <c r="U109" s="124">
        <f t="shared" si="43"/>
        <v>0</v>
      </c>
      <c r="V109" s="124">
        <f t="shared" si="43"/>
        <v>0</v>
      </c>
      <c r="W109" s="124">
        <f t="shared" si="43"/>
        <v>0</v>
      </c>
      <c r="X109" s="124">
        <f t="shared" si="43"/>
        <v>0</v>
      </c>
      <c r="Y109" s="124">
        <f t="shared" si="43"/>
        <v>0</v>
      </c>
      <c r="Z109" s="124">
        <f t="shared" si="43"/>
        <v>0</v>
      </c>
      <c r="AA109" s="124">
        <f t="shared" si="43"/>
        <v>0</v>
      </c>
      <c r="AB109" s="124">
        <f t="shared" si="43"/>
        <v>0</v>
      </c>
      <c r="AC109" s="124">
        <f t="shared" si="43"/>
        <v>0</v>
      </c>
      <c r="AD109" s="124">
        <f t="shared" si="43"/>
        <v>0</v>
      </c>
      <c r="AE109" s="124">
        <f t="shared" si="43"/>
        <v>0</v>
      </c>
      <c r="AF109" s="124">
        <f t="shared" si="43"/>
        <v>0</v>
      </c>
      <c r="AG109" s="124">
        <f t="shared" si="43"/>
        <v>0</v>
      </c>
      <c r="AH109" s="124">
        <f t="shared" si="43"/>
        <v>0</v>
      </c>
      <c r="AI109" s="124">
        <f t="shared" si="43"/>
        <v>0</v>
      </c>
      <c r="AJ109" s="124">
        <f t="shared" si="43"/>
        <v>0</v>
      </c>
      <c r="AK109" s="345"/>
      <c r="AL109" s="345"/>
      <c r="AM109" s="345"/>
      <c r="AN109" s="345"/>
      <c r="AO109" s="346"/>
      <c r="AP109" s="347"/>
      <c r="AQ109" s="327"/>
      <c r="AR109" s="195" t="s">
        <v>14</v>
      </c>
      <c r="AS109" s="152">
        <f>SUM(AS104:AS108)</f>
        <v>0</v>
      </c>
      <c r="AT109" s="332"/>
      <c r="AU109" s="117"/>
      <c r="AV109" s="118"/>
      <c r="AW109" s="161"/>
      <c r="AX109" s="118"/>
      <c r="AY109" s="118"/>
      <c r="AZ109" s="118"/>
      <c r="BA109" s="118"/>
      <c r="BB109" s="118"/>
      <c r="BC109" s="118"/>
      <c r="BD109" s="118"/>
      <c r="BE109" s="118"/>
      <c r="BF109" s="119"/>
      <c r="BG109" s="119"/>
      <c r="BH109" s="119"/>
      <c r="BI109" s="119"/>
      <c r="BJ109" s="118"/>
      <c r="BK109" s="118"/>
      <c r="BL109" s="118"/>
      <c r="BM109" s="146"/>
      <c r="BN109" s="150"/>
      <c r="BO109" s="151"/>
      <c r="BP109" s="122"/>
      <c r="BQ109" s="122"/>
      <c r="BR109" s="122"/>
      <c r="BS109" s="122"/>
      <c r="BT109" s="122"/>
      <c r="BU109" s="122"/>
      <c r="BV109" s="122"/>
    </row>
    <row r="110" spans="1:74" ht="15.75" customHeight="1">
      <c r="A110" s="317"/>
      <c r="B110" s="329"/>
      <c r="C110" s="328"/>
      <c r="D110" s="24"/>
      <c r="E110" s="125"/>
      <c r="F110" s="196"/>
      <c r="G110" s="196"/>
      <c r="H110" s="196"/>
      <c r="I110" s="196"/>
      <c r="J110" s="196"/>
      <c r="K110" s="196"/>
      <c r="L110" s="196"/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  <c r="AA110" s="196"/>
      <c r="AB110" s="196"/>
      <c r="AC110" s="196"/>
      <c r="AD110" s="196"/>
      <c r="AE110" s="196"/>
      <c r="AF110" s="196"/>
      <c r="AG110" s="196"/>
      <c r="AH110" s="196"/>
      <c r="AI110" s="196"/>
      <c r="AJ110" s="154"/>
      <c r="AK110" s="156"/>
      <c r="AL110" s="156"/>
      <c r="AM110" s="156"/>
      <c r="AN110" s="156"/>
      <c r="AO110" s="157"/>
      <c r="AP110" s="158"/>
      <c r="AQ110" s="159"/>
      <c r="AR110" s="195"/>
      <c r="AS110" s="197"/>
      <c r="AT110" s="332"/>
      <c r="AU110" s="117"/>
      <c r="AV110" s="118"/>
      <c r="AW110" s="161"/>
      <c r="AX110" s="118"/>
      <c r="AY110" s="118"/>
      <c r="AZ110" s="118"/>
      <c r="BA110" s="118"/>
      <c r="BB110" s="118"/>
      <c r="BC110" s="118"/>
      <c r="BD110" s="118"/>
      <c r="BE110" s="118"/>
      <c r="BF110" s="119"/>
      <c r="BG110" s="119"/>
      <c r="BH110" s="119"/>
      <c r="BI110" s="119"/>
      <c r="BJ110" s="118"/>
      <c r="BK110" s="118"/>
      <c r="BL110" s="118"/>
      <c r="BM110" s="146"/>
      <c r="BN110" s="150"/>
      <c r="BO110" s="151"/>
      <c r="BP110" s="122"/>
      <c r="BQ110" s="122"/>
      <c r="BR110" s="122"/>
      <c r="BS110" s="122"/>
      <c r="BT110" s="122"/>
      <c r="BU110" s="122"/>
      <c r="BV110" s="122"/>
    </row>
    <row r="111" spans="1:74" ht="15.75" customHeight="1" thickBot="1">
      <c r="A111" s="319"/>
      <c r="B111" s="323"/>
      <c r="C111" s="321"/>
      <c r="D111" s="162" t="s">
        <v>66</v>
      </c>
      <c r="E111" s="198" t="s">
        <v>75</v>
      </c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  <c r="AC111" s="129"/>
      <c r="AD111" s="129"/>
      <c r="AE111" s="129"/>
      <c r="AF111" s="129"/>
      <c r="AG111" s="129"/>
      <c r="AH111" s="129"/>
      <c r="AI111" s="129"/>
      <c r="AJ111" s="129"/>
      <c r="AK111" s="164"/>
      <c r="AL111" s="165"/>
      <c r="AM111" s="164"/>
      <c r="AN111" s="164"/>
      <c r="AO111" s="166"/>
      <c r="AP111" s="167"/>
      <c r="AQ111" s="168"/>
      <c r="AR111" s="199"/>
      <c r="AS111" s="200"/>
      <c r="AT111" s="350"/>
      <c r="AU111" s="171"/>
      <c r="AV111" s="137"/>
      <c r="AW111" s="138"/>
      <c r="AX111" s="172"/>
      <c r="AY111" s="173"/>
      <c r="AZ111" s="172"/>
      <c r="BA111" s="172"/>
      <c r="BB111" s="173"/>
      <c r="BC111" s="172"/>
      <c r="BD111" s="172"/>
      <c r="BE111" s="173"/>
      <c r="BF111" s="173"/>
      <c r="BG111" s="173"/>
      <c r="BH111" s="83"/>
      <c r="BI111" s="83"/>
      <c r="BJ111" s="140">
        <f>COUNTIF($F111:$AJ111,"日")</f>
        <v>0</v>
      </c>
      <c r="BK111" s="140">
        <f>COUNTIF($F111:$AJ111,"当")</f>
        <v>0</v>
      </c>
      <c r="BL111" s="140">
        <f>COUNTIF($F111:$AJ111,"土")</f>
        <v>0</v>
      </c>
      <c r="BM111" s="174"/>
      <c r="BN111" s="175"/>
      <c r="BO111" s="176"/>
      <c r="BP111" s="179"/>
      <c r="BQ111" s="179"/>
      <c r="BR111" s="179"/>
      <c r="BS111" s="179"/>
      <c r="BT111" s="179"/>
      <c r="BU111" s="179"/>
      <c r="BV111" s="179"/>
    </row>
    <row r="112" spans="1:74" ht="15.75" customHeight="1">
      <c r="A112" s="426">
        <v>8</v>
      </c>
      <c r="B112" s="192" t="s">
        <v>29</v>
      </c>
      <c r="C112" s="427" t="s">
        <v>30</v>
      </c>
      <c r="D112" s="91" t="s">
        <v>31</v>
      </c>
      <c r="E112" s="92" t="s">
        <v>32</v>
      </c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204"/>
      <c r="Q112" s="204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4"/>
      <c r="AK112" s="428">
        <f>BC112*7</f>
        <v>0</v>
      </c>
      <c r="AL112" s="428">
        <f>BH112*7+(BI112*3.5)</f>
        <v>0</v>
      </c>
      <c r="AM112" s="428">
        <f>BF112*7</f>
        <v>0</v>
      </c>
      <c r="AN112" s="428">
        <f>BG112*7</f>
        <v>0</v>
      </c>
      <c r="AO112" s="421">
        <f>AV112*7</f>
        <v>0</v>
      </c>
      <c r="AP112" s="401">
        <f>AU112+(AY112/2)</f>
        <v>0</v>
      </c>
      <c r="AQ112" s="422">
        <f>AX112+(BA112/2)</f>
        <v>0</v>
      </c>
      <c r="AR112" s="423" t="s">
        <v>33</v>
      </c>
      <c r="AS112" s="424">
        <f>SUM(F117:AJ117)</f>
        <v>0</v>
      </c>
      <c r="AT112" s="425">
        <f>$Q$4</f>
        <v>142</v>
      </c>
      <c r="AU112" s="95">
        <f>COUNTIF($F112:$AJ112,"出")</f>
        <v>0</v>
      </c>
      <c r="AV112" s="96">
        <f>COUNTIF($F112:$AJ112,"明")</f>
        <v>0</v>
      </c>
      <c r="AW112" s="96">
        <f>COUNTIF($F112:$AJ112,"○")</f>
        <v>0</v>
      </c>
      <c r="AX112" s="96">
        <f>COUNTIF($F112:$AJ112,"半組")</f>
        <v>0</v>
      </c>
      <c r="AY112" s="96">
        <f>COUNTIF($F112:$AJ112,"●")</f>
        <v>0</v>
      </c>
      <c r="AZ112" s="96">
        <f>COUNTIF($F112:$AJ112,"◐")</f>
        <v>0</v>
      </c>
      <c r="BA112" s="96">
        <f>COUNTIF($F112:$AJ112,"夜")</f>
        <v>0</v>
      </c>
      <c r="BB112" s="96">
        <f>COUNTIF($F112:$AJ112,"－")</f>
        <v>0</v>
      </c>
      <c r="BC112" s="96">
        <f>COUNTIF($F112:$AJ112,"夏")</f>
        <v>0</v>
      </c>
      <c r="BD112" s="96">
        <f>COUNTIF($F112:$AJ112,"看")</f>
        <v>0</v>
      </c>
      <c r="BE112" s="96">
        <f>COUNTIF($F112:$AJ112,"介")</f>
        <v>0</v>
      </c>
      <c r="BF112" s="97">
        <f>COUNTIF($F112:$AJ112,"張")</f>
        <v>0</v>
      </c>
      <c r="BG112" s="97">
        <f>COUNTIF($F112:$AJ112,"★")</f>
        <v>0</v>
      </c>
      <c r="BH112" s="97">
        <f>COUNTIF($F112:$AJ112,"研")</f>
        <v>0</v>
      </c>
      <c r="BI112" s="97">
        <f>COUNTIF($F112:$AJ112,"半研")</f>
        <v>0</v>
      </c>
      <c r="BJ112" s="96"/>
      <c r="BK112" s="96"/>
      <c r="BL112" s="96"/>
      <c r="BM112" s="98"/>
      <c r="BN112" s="99"/>
      <c r="BO112" s="100"/>
      <c r="BP112" s="179"/>
      <c r="BQ112" s="179"/>
      <c r="BR112" s="179"/>
      <c r="BS112" s="179"/>
      <c r="BT112" s="179"/>
      <c r="BU112" s="179"/>
      <c r="BV112" s="179"/>
    </row>
    <row r="113" spans="1:74" ht="15.75" customHeight="1">
      <c r="A113" s="317"/>
      <c r="B113" s="413"/>
      <c r="C113" s="328"/>
      <c r="D113" s="101" t="s">
        <v>34</v>
      </c>
      <c r="E113" s="102" t="s">
        <v>35</v>
      </c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205"/>
      <c r="Q113" s="205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49"/>
      <c r="AK113" s="329"/>
      <c r="AL113" s="329"/>
      <c r="AM113" s="329"/>
      <c r="AN113" s="329"/>
      <c r="AO113" s="330"/>
      <c r="AP113" s="331"/>
      <c r="AQ113" s="316"/>
      <c r="AR113" s="45"/>
      <c r="AS113" s="330"/>
      <c r="AT113" s="332"/>
      <c r="AU113" s="104"/>
      <c r="AV113" s="105"/>
      <c r="AW113" s="180"/>
      <c r="AX113" s="105"/>
      <c r="AY113" s="105"/>
      <c r="AZ113" s="105"/>
      <c r="BA113" s="105"/>
      <c r="BB113" s="105"/>
      <c r="BC113" s="105"/>
      <c r="BD113" s="105"/>
      <c r="BE113" s="105"/>
      <c r="BF113" s="106"/>
      <c r="BG113" s="106"/>
      <c r="BH113" s="106"/>
      <c r="BI113" s="106"/>
      <c r="BJ113" s="105"/>
      <c r="BK113" s="105"/>
      <c r="BL113" s="105"/>
      <c r="BM113" s="107"/>
      <c r="BN113" s="108"/>
      <c r="BO113" s="109"/>
      <c r="BP113" s="179"/>
      <c r="BQ113" s="179"/>
      <c r="BR113" s="179"/>
      <c r="BS113" s="179"/>
      <c r="BT113" s="179"/>
      <c r="BU113" s="179"/>
      <c r="BV113" s="179"/>
    </row>
    <row r="114" spans="1:74" ht="15.75" customHeight="1">
      <c r="A114" s="317"/>
      <c r="B114" s="333"/>
      <c r="C114" s="328"/>
      <c r="D114" s="101" t="s">
        <v>36</v>
      </c>
      <c r="E114" s="194" t="s">
        <v>37</v>
      </c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206"/>
      <c r="Q114" s="206"/>
      <c r="R114" s="184"/>
      <c r="S114" s="184"/>
      <c r="T114" s="184"/>
      <c r="U114" s="184"/>
      <c r="V114" s="184"/>
      <c r="W114" s="184"/>
      <c r="X114" s="184"/>
      <c r="Y114" s="184"/>
      <c r="Z114" s="184"/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5"/>
      <c r="AK114" s="329"/>
      <c r="AL114" s="329"/>
      <c r="AM114" s="329"/>
      <c r="AN114" s="329"/>
      <c r="AO114" s="330"/>
      <c r="AP114" s="331"/>
      <c r="AQ114" s="316"/>
      <c r="AR114" s="334"/>
      <c r="AS114" s="335"/>
      <c r="AT114" s="332"/>
      <c r="AU114" s="81"/>
      <c r="AV114" s="82"/>
      <c r="AW114" s="181"/>
      <c r="AX114" s="82"/>
      <c r="AY114" s="82"/>
      <c r="AZ114" s="82"/>
      <c r="BA114" s="82"/>
      <c r="BB114" s="82"/>
      <c r="BC114" s="82"/>
      <c r="BD114" s="82"/>
      <c r="BE114" s="82"/>
      <c r="BF114" s="83"/>
      <c r="BG114" s="83"/>
      <c r="BH114" s="83"/>
      <c r="BI114" s="83"/>
      <c r="BJ114" s="82"/>
      <c r="BK114" s="82"/>
      <c r="BL114" s="82"/>
      <c r="BM114" s="107"/>
      <c r="BN114" s="112"/>
      <c r="BO114" s="113"/>
      <c r="BP114" s="84"/>
      <c r="BQ114" s="84"/>
      <c r="BR114" s="84"/>
      <c r="BS114" s="84"/>
      <c r="BT114" s="84"/>
      <c r="BU114" s="84"/>
      <c r="BV114" s="84"/>
    </row>
    <row r="115" spans="1:74" ht="15.75" customHeight="1">
      <c r="A115" s="317"/>
      <c r="B115" s="114" t="s">
        <v>38</v>
      </c>
      <c r="C115" s="328"/>
      <c r="D115" s="419" t="s">
        <v>39</v>
      </c>
      <c r="E115" s="115" t="s">
        <v>40</v>
      </c>
      <c r="F115" s="116">
        <f>HOUR(IF(F113&gt;F114,F114+1-F113,F114-F113))+MINUTE(IF(F113&gt;F114,F114+1-F113,F114-F113))/60</f>
        <v>0</v>
      </c>
      <c r="G115" s="116">
        <f t="shared" ref="G115:AJ115" si="44">HOUR(IF(G113&gt;G114,G114+1-G113,G114-G113))+MINUTE(IF(G113&gt;G114,G114+1-G113,G114-G113))/60</f>
        <v>0</v>
      </c>
      <c r="H115" s="116">
        <f t="shared" si="44"/>
        <v>0</v>
      </c>
      <c r="I115" s="116">
        <f t="shared" si="44"/>
        <v>0</v>
      </c>
      <c r="J115" s="116">
        <f t="shared" si="44"/>
        <v>0</v>
      </c>
      <c r="K115" s="116">
        <f t="shared" si="44"/>
        <v>0</v>
      </c>
      <c r="L115" s="116">
        <f t="shared" si="44"/>
        <v>0</v>
      </c>
      <c r="M115" s="116">
        <f t="shared" si="44"/>
        <v>0</v>
      </c>
      <c r="N115" s="116">
        <f t="shared" si="44"/>
        <v>0</v>
      </c>
      <c r="O115" s="116">
        <f t="shared" si="44"/>
        <v>0</v>
      </c>
      <c r="P115" s="116">
        <f t="shared" si="44"/>
        <v>0</v>
      </c>
      <c r="Q115" s="116">
        <f t="shared" si="44"/>
        <v>0</v>
      </c>
      <c r="R115" s="116">
        <f t="shared" si="44"/>
        <v>0</v>
      </c>
      <c r="S115" s="116">
        <f t="shared" si="44"/>
        <v>0</v>
      </c>
      <c r="T115" s="116">
        <f t="shared" si="44"/>
        <v>0</v>
      </c>
      <c r="U115" s="116">
        <f t="shared" si="44"/>
        <v>0</v>
      </c>
      <c r="V115" s="116">
        <f t="shared" si="44"/>
        <v>0</v>
      </c>
      <c r="W115" s="116">
        <f t="shared" si="44"/>
        <v>0</v>
      </c>
      <c r="X115" s="116">
        <f t="shared" si="44"/>
        <v>0</v>
      </c>
      <c r="Y115" s="116">
        <f t="shared" si="44"/>
        <v>0</v>
      </c>
      <c r="Z115" s="116">
        <f t="shared" si="44"/>
        <v>0</v>
      </c>
      <c r="AA115" s="116">
        <f t="shared" si="44"/>
        <v>0</v>
      </c>
      <c r="AB115" s="116">
        <f t="shared" si="44"/>
        <v>0</v>
      </c>
      <c r="AC115" s="116">
        <f t="shared" si="44"/>
        <v>0</v>
      </c>
      <c r="AD115" s="116">
        <f t="shared" si="44"/>
        <v>0</v>
      </c>
      <c r="AE115" s="116">
        <f t="shared" si="44"/>
        <v>0</v>
      </c>
      <c r="AF115" s="116">
        <f t="shared" si="44"/>
        <v>0</v>
      </c>
      <c r="AG115" s="116">
        <f t="shared" si="44"/>
        <v>0</v>
      </c>
      <c r="AH115" s="116">
        <f t="shared" si="44"/>
        <v>0</v>
      </c>
      <c r="AI115" s="116">
        <f t="shared" si="44"/>
        <v>0</v>
      </c>
      <c r="AJ115" s="116">
        <f t="shared" si="44"/>
        <v>0</v>
      </c>
      <c r="AK115" s="329"/>
      <c r="AL115" s="329"/>
      <c r="AM115" s="329"/>
      <c r="AN115" s="329"/>
      <c r="AO115" s="330"/>
      <c r="AP115" s="331"/>
      <c r="AQ115" s="316"/>
      <c r="AR115" s="396" t="s">
        <v>71</v>
      </c>
      <c r="AS115" s="397">
        <f>AK112+AL112+AM112+AN112+AO112</f>
        <v>0</v>
      </c>
      <c r="AT115" s="332"/>
      <c r="AU115" s="117"/>
      <c r="AV115" s="118"/>
      <c r="AW115" s="161"/>
      <c r="AX115" s="118"/>
      <c r="AY115" s="118"/>
      <c r="AZ115" s="118"/>
      <c r="BA115" s="118"/>
      <c r="BB115" s="118"/>
      <c r="BC115" s="118"/>
      <c r="BD115" s="118"/>
      <c r="BE115" s="118"/>
      <c r="BF115" s="119"/>
      <c r="BG115" s="119"/>
      <c r="BH115" s="119"/>
      <c r="BI115" s="119"/>
      <c r="BJ115" s="118"/>
      <c r="BK115" s="118"/>
      <c r="BL115" s="118"/>
      <c r="BM115" s="107"/>
      <c r="BN115" s="120"/>
      <c r="BO115" s="121"/>
      <c r="BP115" s="122"/>
      <c r="BQ115" s="122"/>
      <c r="BR115" s="122"/>
      <c r="BS115" s="122"/>
      <c r="BT115" s="122"/>
      <c r="BU115" s="122"/>
      <c r="BV115" s="122"/>
    </row>
    <row r="116" spans="1:74" ht="15.75" customHeight="1">
      <c r="A116" s="317"/>
      <c r="B116" s="413"/>
      <c r="C116" s="328"/>
      <c r="D116" s="329"/>
      <c r="E116" s="123" t="s">
        <v>41</v>
      </c>
      <c r="F116" s="124">
        <f t="shared" ref="F116:AJ116" si="45">IF(F115&gt;=6.5,1,0)</f>
        <v>0</v>
      </c>
      <c r="G116" s="124">
        <f t="shared" si="45"/>
        <v>0</v>
      </c>
      <c r="H116" s="124">
        <f t="shared" si="45"/>
        <v>0</v>
      </c>
      <c r="I116" s="124">
        <f t="shared" si="45"/>
        <v>0</v>
      </c>
      <c r="J116" s="124">
        <f t="shared" si="45"/>
        <v>0</v>
      </c>
      <c r="K116" s="124">
        <f t="shared" si="45"/>
        <v>0</v>
      </c>
      <c r="L116" s="124">
        <f t="shared" si="45"/>
        <v>0</v>
      </c>
      <c r="M116" s="124">
        <f t="shared" si="45"/>
        <v>0</v>
      </c>
      <c r="N116" s="124">
        <f t="shared" si="45"/>
        <v>0</v>
      </c>
      <c r="O116" s="124">
        <f t="shared" si="45"/>
        <v>0</v>
      </c>
      <c r="P116" s="124">
        <f t="shared" si="45"/>
        <v>0</v>
      </c>
      <c r="Q116" s="124">
        <f t="shared" si="45"/>
        <v>0</v>
      </c>
      <c r="R116" s="124">
        <f t="shared" si="45"/>
        <v>0</v>
      </c>
      <c r="S116" s="124">
        <f t="shared" si="45"/>
        <v>0</v>
      </c>
      <c r="T116" s="124">
        <f t="shared" si="45"/>
        <v>0</v>
      </c>
      <c r="U116" s="124">
        <f t="shared" si="45"/>
        <v>0</v>
      </c>
      <c r="V116" s="124">
        <f t="shared" si="45"/>
        <v>0</v>
      </c>
      <c r="W116" s="124">
        <f t="shared" si="45"/>
        <v>0</v>
      </c>
      <c r="X116" s="124">
        <f t="shared" si="45"/>
        <v>0</v>
      </c>
      <c r="Y116" s="124">
        <f t="shared" si="45"/>
        <v>0</v>
      </c>
      <c r="Z116" s="124">
        <f t="shared" si="45"/>
        <v>0</v>
      </c>
      <c r="AA116" s="124">
        <f t="shared" si="45"/>
        <v>0</v>
      </c>
      <c r="AB116" s="124">
        <f t="shared" si="45"/>
        <v>0</v>
      </c>
      <c r="AC116" s="124">
        <f t="shared" si="45"/>
        <v>0</v>
      </c>
      <c r="AD116" s="124">
        <f t="shared" si="45"/>
        <v>0</v>
      </c>
      <c r="AE116" s="124">
        <f t="shared" si="45"/>
        <v>0</v>
      </c>
      <c r="AF116" s="124">
        <f t="shared" si="45"/>
        <v>0</v>
      </c>
      <c r="AG116" s="124">
        <f t="shared" si="45"/>
        <v>0</v>
      </c>
      <c r="AH116" s="124">
        <f t="shared" si="45"/>
        <v>0</v>
      </c>
      <c r="AI116" s="124">
        <f t="shared" si="45"/>
        <v>0</v>
      </c>
      <c r="AJ116" s="124">
        <f t="shared" si="45"/>
        <v>0</v>
      </c>
      <c r="AK116" s="329"/>
      <c r="AL116" s="329"/>
      <c r="AM116" s="329"/>
      <c r="AN116" s="329"/>
      <c r="AO116" s="330"/>
      <c r="AP116" s="331"/>
      <c r="AQ116" s="316"/>
      <c r="AR116" s="44"/>
      <c r="AS116" s="336"/>
      <c r="AT116" s="332"/>
      <c r="AU116" s="117"/>
      <c r="AV116" s="118"/>
      <c r="AW116" s="161"/>
      <c r="AX116" s="118"/>
      <c r="AY116" s="118"/>
      <c r="AZ116" s="118"/>
      <c r="BA116" s="118"/>
      <c r="BB116" s="118"/>
      <c r="BC116" s="118"/>
      <c r="BD116" s="118"/>
      <c r="BE116" s="118"/>
      <c r="BF116" s="119"/>
      <c r="BG116" s="119"/>
      <c r="BH116" s="119"/>
      <c r="BI116" s="119"/>
      <c r="BJ116" s="118"/>
      <c r="BK116" s="118"/>
      <c r="BL116" s="118"/>
      <c r="BM116" s="107"/>
      <c r="BN116" s="120"/>
      <c r="BO116" s="121"/>
      <c r="BP116" s="122"/>
      <c r="BQ116" s="122"/>
      <c r="BR116" s="122"/>
      <c r="BS116" s="122"/>
      <c r="BT116" s="122"/>
      <c r="BU116" s="122"/>
      <c r="BV116" s="122"/>
    </row>
    <row r="117" spans="1:74" ht="15.75" customHeight="1">
      <c r="A117" s="317"/>
      <c r="B117" s="329"/>
      <c r="C117" s="328"/>
      <c r="D117" s="333"/>
      <c r="E117" s="125" t="s">
        <v>42</v>
      </c>
      <c r="F117" s="126">
        <f t="shared" ref="F117:AJ117" si="46">F115-F116</f>
        <v>0</v>
      </c>
      <c r="G117" s="126">
        <f t="shared" si="46"/>
        <v>0</v>
      </c>
      <c r="H117" s="126">
        <f t="shared" si="46"/>
        <v>0</v>
      </c>
      <c r="I117" s="126">
        <f t="shared" si="46"/>
        <v>0</v>
      </c>
      <c r="J117" s="126">
        <f t="shared" si="46"/>
        <v>0</v>
      </c>
      <c r="K117" s="126">
        <f t="shared" si="46"/>
        <v>0</v>
      </c>
      <c r="L117" s="126">
        <f t="shared" si="46"/>
        <v>0</v>
      </c>
      <c r="M117" s="126">
        <f t="shared" si="46"/>
        <v>0</v>
      </c>
      <c r="N117" s="126">
        <f t="shared" si="46"/>
        <v>0</v>
      </c>
      <c r="O117" s="126">
        <f t="shared" si="46"/>
        <v>0</v>
      </c>
      <c r="P117" s="126">
        <f t="shared" si="46"/>
        <v>0</v>
      </c>
      <c r="Q117" s="126">
        <f t="shared" si="46"/>
        <v>0</v>
      </c>
      <c r="R117" s="126">
        <f t="shared" si="46"/>
        <v>0</v>
      </c>
      <c r="S117" s="126">
        <f t="shared" si="46"/>
        <v>0</v>
      </c>
      <c r="T117" s="126">
        <f t="shared" si="46"/>
        <v>0</v>
      </c>
      <c r="U117" s="126">
        <f t="shared" si="46"/>
        <v>0</v>
      </c>
      <c r="V117" s="126">
        <f t="shared" si="46"/>
        <v>0</v>
      </c>
      <c r="W117" s="126">
        <f t="shared" si="46"/>
        <v>0</v>
      </c>
      <c r="X117" s="126">
        <f t="shared" si="46"/>
        <v>0</v>
      </c>
      <c r="Y117" s="126">
        <f t="shared" si="46"/>
        <v>0</v>
      </c>
      <c r="Z117" s="126">
        <f t="shared" si="46"/>
        <v>0</v>
      </c>
      <c r="AA117" s="126">
        <f t="shared" si="46"/>
        <v>0</v>
      </c>
      <c r="AB117" s="126">
        <f t="shared" si="46"/>
        <v>0</v>
      </c>
      <c r="AC117" s="126">
        <f t="shared" si="46"/>
        <v>0</v>
      </c>
      <c r="AD117" s="126">
        <f t="shared" si="46"/>
        <v>0</v>
      </c>
      <c r="AE117" s="126">
        <f t="shared" si="46"/>
        <v>0</v>
      </c>
      <c r="AF117" s="126">
        <f t="shared" si="46"/>
        <v>0</v>
      </c>
      <c r="AG117" s="126">
        <f t="shared" si="46"/>
        <v>0</v>
      </c>
      <c r="AH117" s="126">
        <f t="shared" si="46"/>
        <v>0</v>
      </c>
      <c r="AI117" s="126">
        <f t="shared" si="46"/>
        <v>0</v>
      </c>
      <c r="AJ117" s="126">
        <f t="shared" si="46"/>
        <v>0</v>
      </c>
      <c r="AK117" s="333"/>
      <c r="AL117" s="333"/>
      <c r="AM117" s="333"/>
      <c r="AN117" s="333"/>
      <c r="AO117" s="336"/>
      <c r="AP117" s="337"/>
      <c r="AQ117" s="338"/>
      <c r="AR117" s="408" t="s">
        <v>14</v>
      </c>
      <c r="AS117" s="409">
        <f>SUM(AS112:AS116)</f>
        <v>0</v>
      </c>
      <c r="AT117" s="332"/>
      <c r="AU117" s="117"/>
      <c r="AV117" s="118"/>
      <c r="AW117" s="161"/>
      <c r="AX117" s="118"/>
      <c r="AY117" s="118"/>
      <c r="AZ117" s="118"/>
      <c r="BA117" s="118"/>
      <c r="BB117" s="118"/>
      <c r="BC117" s="118"/>
      <c r="BD117" s="118"/>
      <c r="BE117" s="118"/>
      <c r="BF117" s="119"/>
      <c r="BG117" s="119"/>
      <c r="BH117" s="119"/>
      <c r="BI117" s="119"/>
      <c r="BJ117" s="118"/>
      <c r="BK117" s="118"/>
      <c r="BL117" s="118"/>
      <c r="BM117" s="107"/>
      <c r="BN117" s="120"/>
      <c r="BO117" s="121"/>
      <c r="BP117" s="122"/>
      <c r="BQ117" s="122"/>
      <c r="BR117" s="122"/>
      <c r="BS117" s="122"/>
      <c r="BT117" s="122"/>
      <c r="BU117" s="122"/>
      <c r="BV117" s="122"/>
    </row>
    <row r="118" spans="1:74" ht="15.75" customHeight="1" thickBot="1">
      <c r="A118" s="317"/>
      <c r="B118" s="339"/>
      <c r="C118" s="340"/>
      <c r="D118" s="127" t="s">
        <v>66</v>
      </c>
      <c r="E118" s="182" t="s">
        <v>75</v>
      </c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31"/>
      <c r="AL118" s="132"/>
      <c r="AM118" s="131"/>
      <c r="AN118" s="131"/>
      <c r="AO118" s="133"/>
      <c r="AP118" s="134"/>
      <c r="AQ118" s="135"/>
      <c r="AR118" s="341"/>
      <c r="AS118" s="342"/>
      <c r="AT118" s="343"/>
      <c r="AU118" s="136"/>
      <c r="AV118" s="137"/>
      <c r="AW118" s="138"/>
      <c r="AX118" s="137"/>
      <c r="AY118" s="139"/>
      <c r="AZ118" s="137"/>
      <c r="BA118" s="137"/>
      <c r="BB118" s="139"/>
      <c r="BC118" s="137"/>
      <c r="BD118" s="137"/>
      <c r="BE118" s="139"/>
      <c r="BF118" s="139"/>
      <c r="BG118" s="139"/>
      <c r="BH118" s="139"/>
      <c r="BI118" s="139"/>
      <c r="BJ118" s="140">
        <f>COUNTIF($F118:$AJ118,"日")</f>
        <v>0</v>
      </c>
      <c r="BK118" s="140">
        <f>COUNTIF($F118:$AJ118,"当")</f>
        <v>0</v>
      </c>
      <c r="BL118" s="140">
        <f>COUNTIF($F118:$AJ118,"土")</f>
        <v>0</v>
      </c>
      <c r="BM118" s="107"/>
      <c r="BN118" s="112"/>
      <c r="BO118" s="113"/>
      <c r="BP118" s="179"/>
      <c r="BQ118" s="179"/>
      <c r="BR118" s="179"/>
      <c r="BS118" s="179"/>
      <c r="BT118" s="179"/>
      <c r="BU118" s="179"/>
      <c r="BV118" s="179"/>
    </row>
    <row r="119" spans="1:74" ht="15.75" customHeight="1" thickTop="1">
      <c r="A119" s="317"/>
      <c r="B119" s="193" t="s">
        <v>43</v>
      </c>
      <c r="C119" s="429" t="s">
        <v>44</v>
      </c>
      <c r="D119" s="142" t="s">
        <v>31</v>
      </c>
      <c r="E119" s="143" t="s">
        <v>32</v>
      </c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204"/>
      <c r="Q119" s="204"/>
      <c r="R119" s="204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4"/>
      <c r="AK119" s="420">
        <f>BC119*7</f>
        <v>0</v>
      </c>
      <c r="AL119" s="420">
        <f>BH119*7+(BI119*3.5)</f>
        <v>0</v>
      </c>
      <c r="AM119" s="420">
        <f>BF119*7</f>
        <v>0</v>
      </c>
      <c r="AN119" s="420">
        <f>BG119*7</f>
        <v>0</v>
      </c>
      <c r="AO119" s="400">
        <f>AV119*7</f>
        <v>0</v>
      </c>
      <c r="AP119" s="401">
        <f>AU119+(AY119/2)</f>
        <v>0</v>
      </c>
      <c r="AQ119" s="391">
        <f>AX119+(BA119/2)</f>
        <v>0</v>
      </c>
      <c r="AR119" s="416" t="s">
        <v>33</v>
      </c>
      <c r="AS119" s="417">
        <f>SUM(F124:AJ124)</f>
        <v>0</v>
      </c>
      <c r="AT119" s="393">
        <f>$Q$4</f>
        <v>142</v>
      </c>
      <c r="AU119" s="95">
        <f>COUNTIF($F119:$AJ119,"出")</f>
        <v>0</v>
      </c>
      <c r="AV119" s="96">
        <f>COUNTIF($F119:$AJ119,"明")</f>
        <v>0</v>
      </c>
      <c r="AW119" s="96">
        <f>COUNTIF($F119:$AJ119,"○")</f>
        <v>0</v>
      </c>
      <c r="AX119" s="96">
        <f>COUNTIF($F119:$AJ119,"半組")</f>
        <v>0</v>
      </c>
      <c r="AY119" s="96">
        <f>COUNTIF($F119:$AJ119,"●")</f>
        <v>0</v>
      </c>
      <c r="AZ119" s="96">
        <f>COUNTIF($F119:$AJ119,"◐")</f>
        <v>0</v>
      </c>
      <c r="BA119" s="96">
        <f>COUNTIF($F119:$AJ119,"夜")</f>
        <v>0</v>
      </c>
      <c r="BB119" s="96">
        <f>COUNTIF($F119:$AJ119,"－")</f>
        <v>0</v>
      </c>
      <c r="BC119" s="96">
        <f>COUNTIF($F119:$AJ119,"夏")</f>
        <v>0</v>
      </c>
      <c r="BD119" s="96">
        <f>COUNTIF($F119:$AJ119,"看")</f>
        <v>0</v>
      </c>
      <c r="BE119" s="96">
        <f>COUNTIF($F119:$AJ119,"介")</f>
        <v>0</v>
      </c>
      <c r="BF119" s="97">
        <f>COUNTIF($F119:$AJ119,"張")</f>
        <v>0</v>
      </c>
      <c r="BG119" s="97">
        <f>COUNTIF($F119:$AJ119,"★")</f>
        <v>0</v>
      </c>
      <c r="BH119" s="97">
        <f>COUNTIF($F119:$AJ119,"研")</f>
        <v>0</v>
      </c>
      <c r="BI119" s="97">
        <f>COUNTIF($F119:$AJ119,"半研")</f>
        <v>0</v>
      </c>
      <c r="BJ119" s="96"/>
      <c r="BK119" s="96"/>
      <c r="BL119" s="96"/>
      <c r="BM119" s="146"/>
      <c r="BN119" s="147"/>
      <c r="BO119" s="148"/>
      <c r="BP119" s="179"/>
      <c r="BQ119" s="179"/>
      <c r="BR119" s="179"/>
      <c r="BS119" s="179"/>
      <c r="BT119" s="179"/>
      <c r="BU119" s="179"/>
      <c r="BV119" s="179"/>
    </row>
    <row r="120" spans="1:74" ht="15.75" customHeight="1">
      <c r="A120" s="317"/>
      <c r="B120" s="418"/>
      <c r="C120" s="328"/>
      <c r="D120" s="101" t="s">
        <v>34</v>
      </c>
      <c r="E120" s="102" t="s">
        <v>35</v>
      </c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205"/>
      <c r="Q120" s="205"/>
      <c r="R120" s="205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49"/>
      <c r="AK120" s="329"/>
      <c r="AL120" s="329"/>
      <c r="AM120" s="329"/>
      <c r="AN120" s="329"/>
      <c r="AO120" s="330"/>
      <c r="AP120" s="331"/>
      <c r="AQ120" s="316"/>
      <c r="AR120" s="45"/>
      <c r="AS120" s="330"/>
      <c r="AT120" s="332"/>
      <c r="AU120" s="104"/>
      <c r="AV120" s="105"/>
      <c r="AW120" s="180"/>
      <c r="AX120" s="105"/>
      <c r="AY120" s="105"/>
      <c r="AZ120" s="105"/>
      <c r="BA120" s="105"/>
      <c r="BB120" s="105"/>
      <c r="BC120" s="105"/>
      <c r="BD120" s="105"/>
      <c r="BE120" s="105"/>
      <c r="BF120" s="106"/>
      <c r="BG120" s="106"/>
      <c r="BH120" s="106"/>
      <c r="BI120" s="106"/>
      <c r="BJ120" s="105"/>
      <c r="BK120" s="105"/>
      <c r="BL120" s="105"/>
      <c r="BM120" s="146"/>
      <c r="BN120" s="147"/>
      <c r="BO120" s="148"/>
      <c r="BP120" s="179"/>
      <c r="BQ120" s="179"/>
      <c r="BR120" s="179"/>
      <c r="BS120" s="179"/>
      <c r="BT120" s="179"/>
      <c r="BU120" s="179"/>
      <c r="BV120" s="179"/>
    </row>
    <row r="121" spans="1:74" ht="15.75" customHeight="1">
      <c r="A121" s="317"/>
      <c r="B121" s="329"/>
      <c r="C121" s="328"/>
      <c r="D121" s="101" t="s">
        <v>36</v>
      </c>
      <c r="E121" s="194" t="s">
        <v>37</v>
      </c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206"/>
      <c r="Q121" s="206"/>
      <c r="R121" s="206"/>
      <c r="S121" s="184"/>
      <c r="T121" s="184"/>
      <c r="U121" s="184"/>
      <c r="V121" s="184"/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5"/>
      <c r="AK121" s="329"/>
      <c r="AL121" s="329"/>
      <c r="AM121" s="329"/>
      <c r="AN121" s="329"/>
      <c r="AO121" s="330"/>
      <c r="AP121" s="331"/>
      <c r="AQ121" s="316"/>
      <c r="AR121" s="334"/>
      <c r="AS121" s="335"/>
      <c r="AT121" s="332"/>
      <c r="AU121" s="81"/>
      <c r="AV121" s="82"/>
      <c r="AW121" s="181"/>
      <c r="AX121" s="82"/>
      <c r="AY121" s="82"/>
      <c r="AZ121" s="82"/>
      <c r="BA121" s="82"/>
      <c r="BB121" s="82"/>
      <c r="BC121" s="82"/>
      <c r="BD121" s="82"/>
      <c r="BE121" s="82"/>
      <c r="BF121" s="83"/>
      <c r="BG121" s="83"/>
      <c r="BH121" s="83"/>
      <c r="BI121" s="83"/>
      <c r="BJ121" s="82"/>
      <c r="BK121" s="82"/>
      <c r="BL121" s="82"/>
      <c r="BM121" s="146"/>
      <c r="BN121" s="147"/>
      <c r="BO121" s="148"/>
      <c r="BP121" s="84"/>
      <c r="BQ121" s="84"/>
      <c r="BR121" s="84"/>
      <c r="BS121" s="84"/>
      <c r="BT121" s="84"/>
      <c r="BU121" s="84"/>
      <c r="BV121" s="84"/>
    </row>
    <row r="122" spans="1:74" ht="15.75" customHeight="1">
      <c r="A122" s="317"/>
      <c r="B122" s="329"/>
      <c r="C122" s="328"/>
      <c r="D122" s="419" t="s">
        <v>39</v>
      </c>
      <c r="E122" s="115" t="s">
        <v>40</v>
      </c>
      <c r="F122" s="116">
        <f>HOUR(IF(F120&gt;F121,F121+1-F120,F121-F120))+MINUTE(IF(F120&gt;F121,F121+1-F120,F121-F120))/60</f>
        <v>0</v>
      </c>
      <c r="G122" s="116">
        <f t="shared" ref="G122:AJ122" si="47">HOUR(IF(G120&gt;G121,G121+1-G120,G121-G120))+MINUTE(IF(G120&gt;G121,G121+1-G120,G121-G120))/60</f>
        <v>0</v>
      </c>
      <c r="H122" s="116">
        <f t="shared" si="47"/>
        <v>0</v>
      </c>
      <c r="I122" s="116">
        <f t="shared" si="47"/>
        <v>0</v>
      </c>
      <c r="J122" s="116">
        <f t="shared" si="47"/>
        <v>0</v>
      </c>
      <c r="K122" s="116">
        <f t="shared" si="47"/>
        <v>0</v>
      </c>
      <c r="L122" s="116">
        <f t="shared" si="47"/>
        <v>0</v>
      </c>
      <c r="M122" s="116">
        <f t="shared" si="47"/>
        <v>0</v>
      </c>
      <c r="N122" s="116">
        <f t="shared" si="47"/>
        <v>0</v>
      </c>
      <c r="O122" s="116">
        <f t="shared" si="47"/>
        <v>0</v>
      </c>
      <c r="P122" s="116">
        <f t="shared" si="47"/>
        <v>0</v>
      </c>
      <c r="Q122" s="116">
        <f t="shared" si="47"/>
        <v>0</v>
      </c>
      <c r="R122" s="116">
        <f t="shared" si="47"/>
        <v>0</v>
      </c>
      <c r="S122" s="116">
        <f t="shared" si="47"/>
        <v>0</v>
      </c>
      <c r="T122" s="116">
        <f t="shared" si="47"/>
        <v>0</v>
      </c>
      <c r="U122" s="116">
        <f t="shared" si="47"/>
        <v>0</v>
      </c>
      <c r="V122" s="116">
        <f t="shared" si="47"/>
        <v>0</v>
      </c>
      <c r="W122" s="116">
        <f t="shared" si="47"/>
        <v>0</v>
      </c>
      <c r="X122" s="116">
        <f t="shared" si="47"/>
        <v>0</v>
      </c>
      <c r="Y122" s="116">
        <f t="shared" si="47"/>
        <v>0</v>
      </c>
      <c r="Z122" s="116">
        <f t="shared" si="47"/>
        <v>0</v>
      </c>
      <c r="AA122" s="116">
        <f t="shared" si="47"/>
        <v>0</v>
      </c>
      <c r="AB122" s="116">
        <f t="shared" si="47"/>
        <v>0</v>
      </c>
      <c r="AC122" s="116">
        <f t="shared" si="47"/>
        <v>0</v>
      </c>
      <c r="AD122" s="116">
        <f t="shared" si="47"/>
        <v>0</v>
      </c>
      <c r="AE122" s="116">
        <f t="shared" si="47"/>
        <v>0</v>
      </c>
      <c r="AF122" s="116">
        <f t="shared" si="47"/>
        <v>0</v>
      </c>
      <c r="AG122" s="116">
        <f t="shared" si="47"/>
        <v>0</v>
      </c>
      <c r="AH122" s="116">
        <f t="shared" si="47"/>
        <v>0</v>
      </c>
      <c r="AI122" s="116">
        <f t="shared" si="47"/>
        <v>0</v>
      </c>
      <c r="AJ122" s="116">
        <f t="shared" si="47"/>
        <v>0</v>
      </c>
      <c r="AK122" s="329"/>
      <c r="AL122" s="329"/>
      <c r="AM122" s="329"/>
      <c r="AN122" s="329"/>
      <c r="AO122" s="330"/>
      <c r="AP122" s="331"/>
      <c r="AQ122" s="316"/>
      <c r="AR122" s="396" t="s">
        <v>71</v>
      </c>
      <c r="AS122" s="397">
        <f>AK119+AL119+AM119+AN119+AO119</f>
        <v>0</v>
      </c>
      <c r="AT122" s="332"/>
      <c r="AU122" s="117"/>
      <c r="AV122" s="118"/>
      <c r="AW122" s="161"/>
      <c r="AX122" s="118"/>
      <c r="AY122" s="118"/>
      <c r="AZ122" s="118"/>
      <c r="BA122" s="118"/>
      <c r="BB122" s="118"/>
      <c r="BC122" s="118"/>
      <c r="BD122" s="118"/>
      <c r="BE122" s="118"/>
      <c r="BF122" s="119"/>
      <c r="BG122" s="119"/>
      <c r="BH122" s="119"/>
      <c r="BI122" s="119"/>
      <c r="BJ122" s="118"/>
      <c r="BK122" s="118"/>
      <c r="BL122" s="118"/>
      <c r="BM122" s="146"/>
      <c r="BN122" s="150"/>
      <c r="BO122" s="151"/>
      <c r="BP122" s="122"/>
      <c r="BQ122" s="122"/>
      <c r="BR122" s="122"/>
      <c r="BS122" s="122"/>
      <c r="BT122" s="122"/>
      <c r="BU122" s="122"/>
      <c r="BV122" s="122"/>
    </row>
    <row r="123" spans="1:74" ht="15.75" customHeight="1">
      <c r="A123" s="317"/>
      <c r="B123" s="329"/>
      <c r="C123" s="328"/>
      <c r="D123" s="329"/>
      <c r="E123" s="123" t="s">
        <v>41</v>
      </c>
      <c r="F123" s="124">
        <f t="shared" ref="F123:AJ123" si="48">IF(F122&gt;=6.5,1,0)</f>
        <v>0</v>
      </c>
      <c r="G123" s="124">
        <f t="shared" si="48"/>
        <v>0</v>
      </c>
      <c r="H123" s="124">
        <f t="shared" si="48"/>
        <v>0</v>
      </c>
      <c r="I123" s="124">
        <f t="shared" si="48"/>
        <v>0</v>
      </c>
      <c r="J123" s="124">
        <f t="shared" si="48"/>
        <v>0</v>
      </c>
      <c r="K123" s="124">
        <f t="shared" si="48"/>
        <v>0</v>
      </c>
      <c r="L123" s="124">
        <f t="shared" si="48"/>
        <v>0</v>
      </c>
      <c r="M123" s="124">
        <f t="shared" si="48"/>
        <v>0</v>
      </c>
      <c r="N123" s="124">
        <f t="shared" si="48"/>
        <v>0</v>
      </c>
      <c r="O123" s="124">
        <f t="shared" si="48"/>
        <v>0</v>
      </c>
      <c r="P123" s="124">
        <f t="shared" si="48"/>
        <v>0</v>
      </c>
      <c r="Q123" s="124">
        <f t="shared" si="48"/>
        <v>0</v>
      </c>
      <c r="R123" s="124">
        <f t="shared" si="48"/>
        <v>0</v>
      </c>
      <c r="S123" s="124">
        <f t="shared" si="48"/>
        <v>0</v>
      </c>
      <c r="T123" s="124">
        <f t="shared" si="48"/>
        <v>0</v>
      </c>
      <c r="U123" s="124">
        <f t="shared" si="48"/>
        <v>0</v>
      </c>
      <c r="V123" s="124">
        <f t="shared" si="48"/>
        <v>0</v>
      </c>
      <c r="W123" s="124">
        <f t="shared" si="48"/>
        <v>0</v>
      </c>
      <c r="X123" s="124">
        <f t="shared" si="48"/>
        <v>0</v>
      </c>
      <c r="Y123" s="124">
        <f t="shared" si="48"/>
        <v>0</v>
      </c>
      <c r="Z123" s="124">
        <f t="shared" si="48"/>
        <v>0</v>
      </c>
      <c r="AA123" s="124">
        <f t="shared" si="48"/>
        <v>0</v>
      </c>
      <c r="AB123" s="124">
        <f t="shared" si="48"/>
        <v>0</v>
      </c>
      <c r="AC123" s="124">
        <f t="shared" si="48"/>
        <v>0</v>
      </c>
      <c r="AD123" s="124">
        <f t="shared" si="48"/>
        <v>0</v>
      </c>
      <c r="AE123" s="124">
        <f t="shared" si="48"/>
        <v>0</v>
      </c>
      <c r="AF123" s="124">
        <f t="shared" si="48"/>
        <v>0</v>
      </c>
      <c r="AG123" s="124">
        <f t="shared" si="48"/>
        <v>0</v>
      </c>
      <c r="AH123" s="124">
        <f t="shared" si="48"/>
        <v>0</v>
      </c>
      <c r="AI123" s="124">
        <f t="shared" si="48"/>
        <v>0</v>
      </c>
      <c r="AJ123" s="124">
        <f t="shared" si="48"/>
        <v>0</v>
      </c>
      <c r="AK123" s="329"/>
      <c r="AL123" s="329"/>
      <c r="AM123" s="329"/>
      <c r="AN123" s="329"/>
      <c r="AO123" s="330"/>
      <c r="AP123" s="331"/>
      <c r="AQ123" s="316"/>
      <c r="AR123" s="44"/>
      <c r="AS123" s="336"/>
      <c r="AT123" s="332"/>
      <c r="AU123" s="117"/>
      <c r="AV123" s="118"/>
      <c r="AW123" s="161"/>
      <c r="AX123" s="118"/>
      <c r="AY123" s="118"/>
      <c r="AZ123" s="118"/>
      <c r="BA123" s="118"/>
      <c r="BB123" s="118"/>
      <c r="BC123" s="118"/>
      <c r="BD123" s="118"/>
      <c r="BE123" s="118"/>
      <c r="BF123" s="119"/>
      <c r="BG123" s="119"/>
      <c r="BH123" s="119"/>
      <c r="BI123" s="119"/>
      <c r="BJ123" s="118"/>
      <c r="BK123" s="118"/>
      <c r="BL123" s="118"/>
      <c r="BM123" s="146"/>
      <c r="BN123" s="150"/>
      <c r="BO123" s="151"/>
      <c r="BP123" s="122"/>
      <c r="BQ123" s="122"/>
      <c r="BR123" s="122"/>
      <c r="BS123" s="122"/>
      <c r="BT123" s="122"/>
      <c r="BU123" s="122"/>
      <c r="BV123" s="122"/>
    </row>
    <row r="124" spans="1:74" ht="15.75" customHeight="1">
      <c r="A124" s="317"/>
      <c r="B124" s="329"/>
      <c r="C124" s="328"/>
      <c r="D124" s="345"/>
      <c r="E124" s="123" t="s">
        <v>42</v>
      </c>
      <c r="F124" s="124">
        <f t="shared" ref="F124:AJ124" si="49">F122-F123</f>
        <v>0</v>
      </c>
      <c r="G124" s="124">
        <f t="shared" si="49"/>
        <v>0</v>
      </c>
      <c r="H124" s="124">
        <f t="shared" si="49"/>
        <v>0</v>
      </c>
      <c r="I124" s="124">
        <f t="shared" si="49"/>
        <v>0</v>
      </c>
      <c r="J124" s="124">
        <f t="shared" si="49"/>
        <v>0</v>
      </c>
      <c r="K124" s="124">
        <f t="shared" si="49"/>
        <v>0</v>
      </c>
      <c r="L124" s="124">
        <f t="shared" si="49"/>
        <v>0</v>
      </c>
      <c r="M124" s="124">
        <f t="shared" si="49"/>
        <v>0</v>
      </c>
      <c r="N124" s="124">
        <f t="shared" si="49"/>
        <v>0</v>
      </c>
      <c r="O124" s="124">
        <f t="shared" si="49"/>
        <v>0</v>
      </c>
      <c r="P124" s="124">
        <f t="shared" si="49"/>
        <v>0</v>
      </c>
      <c r="Q124" s="124">
        <f t="shared" si="49"/>
        <v>0</v>
      </c>
      <c r="R124" s="124">
        <f t="shared" si="49"/>
        <v>0</v>
      </c>
      <c r="S124" s="124">
        <f t="shared" si="49"/>
        <v>0</v>
      </c>
      <c r="T124" s="124">
        <f t="shared" si="49"/>
        <v>0</v>
      </c>
      <c r="U124" s="124">
        <f t="shared" si="49"/>
        <v>0</v>
      </c>
      <c r="V124" s="124">
        <f t="shared" si="49"/>
        <v>0</v>
      </c>
      <c r="W124" s="124">
        <f t="shared" si="49"/>
        <v>0</v>
      </c>
      <c r="X124" s="124">
        <f t="shared" si="49"/>
        <v>0</v>
      </c>
      <c r="Y124" s="124">
        <f t="shared" si="49"/>
        <v>0</v>
      </c>
      <c r="Z124" s="124">
        <f t="shared" si="49"/>
        <v>0</v>
      </c>
      <c r="AA124" s="124">
        <f t="shared" si="49"/>
        <v>0</v>
      </c>
      <c r="AB124" s="124">
        <f t="shared" si="49"/>
        <v>0</v>
      </c>
      <c r="AC124" s="124">
        <f t="shared" si="49"/>
        <v>0</v>
      </c>
      <c r="AD124" s="124">
        <f t="shared" si="49"/>
        <v>0</v>
      </c>
      <c r="AE124" s="124">
        <f t="shared" si="49"/>
        <v>0</v>
      </c>
      <c r="AF124" s="124">
        <f t="shared" si="49"/>
        <v>0</v>
      </c>
      <c r="AG124" s="124">
        <f t="shared" si="49"/>
        <v>0</v>
      </c>
      <c r="AH124" s="124">
        <f t="shared" si="49"/>
        <v>0</v>
      </c>
      <c r="AI124" s="124">
        <f t="shared" si="49"/>
        <v>0</v>
      </c>
      <c r="AJ124" s="124">
        <f t="shared" si="49"/>
        <v>0</v>
      </c>
      <c r="AK124" s="345"/>
      <c r="AL124" s="345"/>
      <c r="AM124" s="345"/>
      <c r="AN124" s="345"/>
      <c r="AO124" s="346"/>
      <c r="AP124" s="347"/>
      <c r="AQ124" s="327"/>
      <c r="AR124" s="195" t="s">
        <v>14</v>
      </c>
      <c r="AS124" s="152">
        <f>SUM(AS119:AS123)</f>
        <v>0</v>
      </c>
      <c r="AT124" s="332"/>
      <c r="AU124" s="117"/>
      <c r="AV124" s="118"/>
      <c r="AW124" s="161"/>
      <c r="AX124" s="118"/>
      <c r="AY124" s="118"/>
      <c r="AZ124" s="118"/>
      <c r="BA124" s="118"/>
      <c r="BB124" s="118"/>
      <c r="BC124" s="118"/>
      <c r="BD124" s="118"/>
      <c r="BE124" s="118"/>
      <c r="BF124" s="119"/>
      <c r="BG124" s="119"/>
      <c r="BH124" s="119"/>
      <c r="BI124" s="119"/>
      <c r="BJ124" s="118"/>
      <c r="BK124" s="118"/>
      <c r="BL124" s="118"/>
      <c r="BM124" s="146"/>
      <c r="BN124" s="150"/>
      <c r="BO124" s="151"/>
      <c r="BP124" s="122"/>
      <c r="BQ124" s="122"/>
      <c r="BR124" s="122"/>
      <c r="BS124" s="122"/>
      <c r="BT124" s="122"/>
      <c r="BU124" s="122"/>
      <c r="BV124" s="122"/>
    </row>
    <row r="125" spans="1:74" ht="15.75" customHeight="1">
      <c r="A125" s="317"/>
      <c r="B125" s="329"/>
      <c r="C125" s="328"/>
      <c r="D125" s="24"/>
      <c r="E125" s="125"/>
      <c r="F125" s="196"/>
      <c r="G125" s="196"/>
      <c r="H125" s="196"/>
      <c r="I125" s="196"/>
      <c r="J125" s="196"/>
      <c r="K125" s="196"/>
      <c r="L125" s="196"/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  <c r="AA125" s="196"/>
      <c r="AB125" s="196"/>
      <c r="AC125" s="196"/>
      <c r="AD125" s="196"/>
      <c r="AE125" s="196"/>
      <c r="AF125" s="196"/>
      <c r="AG125" s="196"/>
      <c r="AH125" s="196"/>
      <c r="AI125" s="196"/>
      <c r="AJ125" s="154"/>
      <c r="AK125" s="156"/>
      <c r="AL125" s="156"/>
      <c r="AM125" s="156"/>
      <c r="AN125" s="156"/>
      <c r="AO125" s="157"/>
      <c r="AP125" s="158"/>
      <c r="AQ125" s="159"/>
      <c r="AR125" s="195"/>
      <c r="AS125" s="197"/>
      <c r="AT125" s="332"/>
      <c r="AU125" s="117"/>
      <c r="AV125" s="118"/>
      <c r="AW125" s="161"/>
      <c r="AX125" s="118"/>
      <c r="AY125" s="118"/>
      <c r="AZ125" s="118"/>
      <c r="BA125" s="118"/>
      <c r="BB125" s="118"/>
      <c r="BC125" s="118"/>
      <c r="BD125" s="118"/>
      <c r="BE125" s="118"/>
      <c r="BF125" s="119"/>
      <c r="BG125" s="119"/>
      <c r="BH125" s="119"/>
      <c r="BI125" s="119"/>
      <c r="BJ125" s="118"/>
      <c r="BK125" s="118"/>
      <c r="BL125" s="118"/>
      <c r="BM125" s="146"/>
      <c r="BN125" s="150"/>
      <c r="BO125" s="151"/>
      <c r="BP125" s="122"/>
      <c r="BQ125" s="122"/>
      <c r="BR125" s="122"/>
      <c r="BS125" s="122"/>
      <c r="BT125" s="122"/>
      <c r="BU125" s="122"/>
      <c r="BV125" s="122"/>
    </row>
    <row r="126" spans="1:74" ht="15.75" customHeight="1" thickBot="1">
      <c r="A126" s="319"/>
      <c r="B126" s="323"/>
      <c r="C126" s="321"/>
      <c r="D126" s="162" t="s">
        <v>66</v>
      </c>
      <c r="E126" s="198" t="s">
        <v>75</v>
      </c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64"/>
      <c r="AL126" s="165"/>
      <c r="AM126" s="164"/>
      <c r="AN126" s="164"/>
      <c r="AO126" s="166"/>
      <c r="AP126" s="167"/>
      <c r="AQ126" s="168"/>
      <c r="AR126" s="199"/>
      <c r="AS126" s="200"/>
      <c r="AT126" s="350"/>
      <c r="AU126" s="171"/>
      <c r="AV126" s="137"/>
      <c r="AW126" s="138"/>
      <c r="AX126" s="172"/>
      <c r="AY126" s="173"/>
      <c r="AZ126" s="172"/>
      <c r="BA126" s="172"/>
      <c r="BB126" s="173"/>
      <c r="BC126" s="172"/>
      <c r="BD126" s="172"/>
      <c r="BE126" s="173"/>
      <c r="BF126" s="173"/>
      <c r="BG126" s="173"/>
      <c r="BH126" s="83"/>
      <c r="BI126" s="83"/>
      <c r="BJ126" s="140">
        <f>COUNTIF($F126:$AJ126,"日")</f>
        <v>0</v>
      </c>
      <c r="BK126" s="140">
        <f>COUNTIF($F126:$AJ126,"当")</f>
        <v>0</v>
      </c>
      <c r="BL126" s="140">
        <f>COUNTIF($F126:$AJ126,"土")</f>
        <v>0</v>
      </c>
      <c r="BM126" s="174"/>
      <c r="BN126" s="175"/>
      <c r="BO126" s="176"/>
      <c r="BP126" s="179"/>
      <c r="BQ126" s="179"/>
      <c r="BR126" s="179"/>
      <c r="BS126" s="179"/>
      <c r="BT126" s="179"/>
      <c r="BU126" s="179"/>
      <c r="BV126" s="179"/>
    </row>
    <row r="127" spans="1:74" ht="15.75" customHeight="1">
      <c r="A127" s="426">
        <v>9</v>
      </c>
      <c r="B127" s="192" t="s">
        <v>29</v>
      </c>
      <c r="C127" s="427" t="s">
        <v>30</v>
      </c>
      <c r="D127" s="91" t="s">
        <v>31</v>
      </c>
      <c r="E127" s="92" t="s">
        <v>32</v>
      </c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  <c r="AA127" s="144"/>
      <c r="AB127" s="144"/>
      <c r="AC127" s="144"/>
      <c r="AD127" s="144"/>
      <c r="AE127" s="144"/>
      <c r="AF127" s="144"/>
      <c r="AG127" s="144"/>
      <c r="AH127" s="144"/>
      <c r="AI127" s="144"/>
      <c r="AJ127" s="144"/>
      <c r="AK127" s="428">
        <f>BC127*7</f>
        <v>0</v>
      </c>
      <c r="AL127" s="428">
        <f>BH127*7+(BI127*3.5)</f>
        <v>0</v>
      </c>
      <c r="AM127" s="428">
        <f>BF127*7</f>
        <v>0</v>
      </c>
      <c r="AN127" s="428">
        <f>BG127*7</f>
        <v>0</v>
      </c>
      <c r="AO127" s="421">
        <f>AV127*7</f>
        <v>0</v>
      </c>
      <c r="AP127" s="401">
        <f>AU127+(AY127/2)</f>
        <v>0</v>
      </c>
      <c r="AQ127" s="422">
        <f>AX127+(BA127/2)</f>
        <v>0</v>
      </c>
      <c r="AR127" s="423" t="s">
        <v>33</v>
      </c>
      <c r="AS127" s="424">
        <f>SUM(F132:AJ132)</f>
        <v>0</v>
      </c>
      <c r="AT127" s="425">
        <f>$Q$4</f>
        <v>142</v>
      </c>
      <c r="AU127" s="95">
        <f>COUNTIF($F127:$AJ127,"出")</f>
        <v>0</v>
      </c>
      <c r="AV127" s="96">
        <f>COUNTIF($F127:$AJ127,"明")</f>
        <v>0</v>
      </c>
      <c r="AW127" s="96">
        <f>COUNTIF($F127:$AJ127,"○")</f>
        <v>0</v>
      </c>
      <c r="AX127" s="96">
        <f>COUNTIF($F127:$AJ127,"半組")</f>
        <v>0</v>
      </c>
      <c r="AY127" s="96">
        <f>COUNTIF($F127:$AJ127,"●")</f>
        <v>0</v>
      </c>
      <c r="AZ127" s="96">
        <f>COUNTIF($F127:$AJ127,"◐")</f>
        <v>0</v>
      </c>
      <c r="BA127" s="96">
        <f>COUNTIF($F127:$AJ127,"夜")</f>
        <v>0</v>
      </c>
      <c r="BB127" s="96">
        <f>COUNTIF($F127:$AJ127,"－")</f>
        <v>0</v>
      </c>
      <c r="BC127" s="96">
        <f>COUNTIF($F127:$AJ127,"夏")</f>
        <v>0</v>
      </c>
      <c r="BD127" s="96">
        <f>COUNTIF($F127:$AJ127,"看")</f>
        <v>0</v>
      </c>
      <c r="BE127" s="96">
        <f>COUNTIF($F127:$AJ127,"介")</f>
        <v>0</v>
      </c>
      <c r="BF127" s="97">
        <f>COUNTIF($F127:$AJ127,"張")</f>
        <v>0</v>
      </c>
      <c r="BG127" s="97">
        <f>COUNTIF($F127:$AJ127,"★")</f>
        <v>0</v>
      </c>
      <c r="BH127" s="97">
        <f>COUNTIF($F127:$AJ127,"研")</f>
        <v>0</v>
      </c>
      <c r="BI127" s="97">
        <f>COUNTIF($F127:$AJ127,"半研")</f>
        <v>0</v>
      </c>
      <c r="BJ127" s="96"/>
      <c r="BK127" s="96"/>
      <c r="BL127" s="96"/>
      <c r="BM127" s="98"/>
      <c r="BN127" s="99"/>
      <c r="BO127" s="100"/>
      <c r="BP127" s="179"/>
      <c r="BQ127" s="179"/>
      <c r="BR127" s="179"/>
      <c r="BS127" s="179"/>
      <c r="BT127" s="179"/>
      <c r="BU127" s="179"/>
      <c r="BV127" s="179"/>
    </row>
    <row r="128" spans="1:74" ht="15.75" customHeight="1">
      <c r="A128" s="317"/>
      <c r="B128" s="413"/>
      <c r="C128" s="328"/>
      <c r="D128" s="101" t="s">
        <v>34</v>
      </c>
      <c r="E128" s="102" t="s">
        <v>35</v>
      </c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49"/>
      <c r="AK128" s="329"/>
      <c r="AL128" s="329"/>
      <c r="AM128" s="329"/>
      <c r="AN128" s="329"/>
      <c r="AO128" s="330"/>
      <c r="AP128" s="331"/>
      <c r="AQ128" s="316"/>
      <c r="AR128" s="45"/>
      <c r="AS128" s="330"/>
      <c r="AT128" s="332"/>
      <c r="AU128" s="104"/>
      <c r="AV128" s="105"/>
      <c r="AW128" s="180"/>
      <c r="AX128" s="105"/>
      <c r="AY128" s="105"/>
      <c r="AZ128" s="105"/>
      <c r="BA128" s="105"/>
      <c r="BB128" s="105"/>
      <c r="BC128" s="105"/>
      <c r="BD128" s="105"/>
      <c r="BE128" s="105"/>
      <c r="BF128" s="106"/>
      <c r="BG128" s="106"/>
      <c r="BH128" s="106"/>
      <c r="BI128" s="106"/>
      <c r="BJ128" s="105"/>
      <c r="BK128" s="105"/>
      <c r="BL128" s="105"/>
      <c r="BM128" s="107"/>
      <c r="BN128" s="108"/>
      <c r="BO128" s="109"/>
      <c r="BP128" s="179"/>
      <c r="BQ128" s="179"/>
      <c r="BR128" s="179"/>
      <c r="BS128" s="179"/>
      <c r="BT128" s="179"/>
      <c r="BU128" s="179"/>
      <c r="BV128" s="179"/>
    </row>
    <row r="129" spans="1:74" ht="15.75" customHeight="1">
      <c r="A129" s="317"/>
      <c r="B129" s="333"/>
      <c r="C129" s="328"/>
      <c r="D129" s="101" t="s">
        <v>36</v>
      </c>
      <c r="E129" s="194" t="s">
        <v>37</v>
      </c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4"/>
      <c r="AB129" s="184"/>
      <c r="AC129" s="184"/>
      <c r="AD129" s="184"/>
      <c r="AE129" s="184"/>
      <c r="AF129" s="184"/>
      <c r="AG129" s="184"/>
      <c r="AH129" s="184"/>
      <c r="AI129" s="184"/>
      <c r="AJ129" s="185"/>
      <c r="AK129" s="329"/>
      <c r="AL129" s="329"/>
      <c r="AM129" s="329"/>
      <c r="AN129" s="329"/>
      <c r="AO129" s="330"/>
      <c r="AP129" s="331"/>
      <c r="AQ129" s="316"/>
      <c r="AR129" s="334"/>
      <c r="AS129" s="335"/>
      <c r="AT129" s="332"/>
      <c r="AU129" s="81"/>
      <c r="AV129" s="82"/>
      <c r="AW129" s="181"/>
      <c r="AX129" s="82"/>
      <c r="AY129" s="82"/>
      <c r="AZ129" s="82"/>
      <c r="BA129" s="82"/>
      <c r="BB129" s="82"/>
      <c r="BC129" s="82"/>
      <c r="BD129" s="82"/>
      <c r="BE129" s="82"/>
      <c r="BF129" s="83"/>
      <c r="BG129" s="83"/>
      <c r="BH129" s="83"/>
      <c r="BI129" s="83"/>
      <c r="BJ129" s="82"/>
      <c r="BK129" s="82"/>
      <c r="BL129" s="82"/>
      <c r="BM129" s="107"/>
      <c r="BN129" s="112"/>
      <c r="BO129" s="113"/>
      <c r="BP129" s="84"/>
      <c r="BQ129" s="84"/>
      <c r="BR129" s="84"/>
      <c r="BS129" s="84"/>
      <c r="BT129" s="84"/>
      <c r="BU129" s="84"/>
      <c r="BV129" s="84"/>
    </row>
    <row r="130" spans="1:74" ht="15.75" customHeight="1">
      <c r="A130" s="317"/>
      <c r="B130" s="114" t="s">
        <v>38</v>
      </c>
      <c r="C130" s="328"/>
      <c r="D130" s="419" t="s">
        <v>39</v>
      </c>
      <c r="E130" s="115" t="s">
        <v>40</v>
      </c>
      <c r="F130" s="116">
        <f>HOUR(IF(F128&gt;F129,F129+1-F128,F129-F128))+MINUTE(IF(F128&gt;F129,F129+1-F128,F129-F128))/60</f>
        <v>0</v>
      </c>
      <c r="G130" s="116">
        <f t="shared" ref="G130:AJ130" si="50">HOUR(IF(G128&gt;G129,G129+1-G128,G129-G128))+MINUTE(IF(G128&gt;G129,G129+1-G128,G129-G128))/60</f>
        <v>0</v>
      </c>
      <c r="H130" s="116">
        <f t="shared" si="50"/>
        <v>0</v>
      </c>
      <c r="I130" s="116">
        <f t="shared" si="50"/>
        <v>0</v>
      </c>
      <c r="J130" s="116">
        <f t="shared" si="50"/>
        <v>0</v>
      </c>
      <c r="K130" s="116">
        <f t="shared" si="50"/>
        <v>0</v>
      </c>
      <c r="L130" s="116">
        <f t="shared" si="50"/>
        <v>0</v>
      </c>
      <c r="M130" s="116">
        <f t="shared" si="50"/>
        <v>0</v>
      </c>
      <c r="N130" s="116">
        <f t="shared" si="50"/>
        <v>0</v>
      </c>
      <c r="O130" s="116">
        <f t="shared" si="50"/>
        <v>0</v>
      </c>
      <c r="P130" s="116">
        <f t="shared" si="50"/>
        <v>0</v>
      </c>
      <c r="Q130" s="116">
        <f t="shared" si="50"/>
        <v>0</v>
      </c>
      <c r="R130" s="116">
        <f t="shared" si="50"/>
        <v>0</v>
      </c>
      <c r="S130" s="116">
        <f t="shared" si="50"/>
        <v>0</v>
      </c>
      <c r="T130" s="116">
        <f t="shared" si="50"/>
        <v>0</v>
      </c>
      <c r="U130" s="116">
        <f t="shared" si="50"/>
        <v>0</v>
      </c>
      <c r="V130" s="116">
        <f t="shared" si="50"/>
        <v>0</v>
      </c>
      <c r="W130" s="116">
        <f t="shared" si="50"/>
        <v>0</v>
      </c>
      <c r="X130" s="116">
        <f t="shared" si="50"/>
        <v>0</v>
      </c>
      <c r="Y130" s="116">
        <f t="shared" si="50"/>
        <v>0</v>
      </c>
      <c r="Z130" s="116">
        <f t="shared" si="50"/>
        <v>0</v>
      </c>
      <c r="AA130" s="116">
        <f t="shared" si="50"/>
        <v>0</v>
      </c>
      <c r="AB130" s="116">
        <f t="shared" si="50"/>
        <v>0</v>
      </c>
      <c r="AC130" s="116">
        <f t="shared" si="50"/>
        <v>0</v>
      </c>
      <c r="AD130" s="116">
        <f t="shared" si="50"/>
        <v>0</v>
      </c>
      <c r="AE130" s="116">
        <f t="shared" si="50"/>
        <v>0</v>
      </c>
      <c r="AF130" s="116">
        <f t="shared" si="50"/>
        <v>0</v>
      </c>
      <c r="AG130" s="116">
        <f t="shared" si="50"/>
        <v>0</v>
      </c>
      <c r="AH130" s="116">
        <f t="shared" si="50"/>
        <v>0</v>
      </c>
      <c r="AI130" s="116">
        <f t="shared" si="50"/>
        <v>0</v>
      </c>
      <c r="AJ130" s="116">
        <f t="shared" si="50"/>
        <v>0</v>
      </c>
      <c r="AK130" s="329"/>
      <c r="AL130" s="329"/>
      <c r="AM130" s="329"/>
      <c r="AN130" s="329"/>
      <c r="AO130" s="330"/>
      <c r="AP130" s="331"/>
      <c r="AQ130" s="316"/>
      <c r="AR130" s="396" t="s">
        <v>71</v>
      </c>
      <c r="AS130" s="397">
        <f>AK127+AL127+AM127+AN127+AO127</f>
        <v>0</v>
      </c>
      <c r="AT130" s="332"/>
      <c r="AU130" s="117"/>
      <c r="AV130" s="118"/>
      <c r="AW130" s="161"/>
      <c r="AX130" s="118"/>
      <c r="AY130" s="118"/>
      <c r="AZ130" s="118"/>
      <c r="BA130" s="118"/>
      <c r="BB130" s="118"/>
      <c r="BC130" s="118"/>
      <c r="BD130" s="118"/>
      <c r="BE130" s="118"/>
      <c r="BF130" s="119"/>
      <c r="BG130" s="119"/>
      <c r="BH130" s="119"/>
      <c r="BI130" s="119"/>
      <c r="BJ130" s="118"/>
      <c r="BK130" s="118"/>
      <c r="BL130" s="118"/>
      <c r="BM130" s="107"/>
      <c r="BN130" s="120"/>
      <c r="BO130" s="121"/>
      <c r="BP130" s="122"/>
      <c r="BQ130" s="122"/>
      <c r="BR130" s="122"/>
      <c r="BS130" s="122"/>
      <c r="BT130" s="122"/>
      <c r="BU130" s="122"/>
      <c r="BV130" s="122"/>
    </row>
    <row r="131" spans="1:74" ht="15.75" customHeight="1">
      <c r="A131" s="317"/>
      <c r="B131" s="413"/>
      <c r="C131" s="328"/>
      <c r="D131" s="329"/>
      <c r="E131" s="123" t="s">
        <v>41</v>
      </c>
      <c r="F131" s="124">
        <f t="shared" ref="F131:AJ131" si="51">IF(F130&gt;=6.5,1,0)</f>
        <v>0</v>
      </c>
      <c r="G131" s="124">
        <f t="shared" si="51"/>
        <v>0</v>
      </c>
      <c r="H131" s="124">
        <f t="shared" si="51"/>
        <v>0</v>
      </c>
      <c r="I131" s="124">
        <f t="shared" si="51"/>
        <v>0</v>
      </c>
      <c r="J131" s="124">
        <f t="shared" si="51"/>
        <v>0</v>
      </c>
      <c r="K131" s="124">
        <f t="shared" si="51"/>
        <v>0</v>
      </c>
      <c r="L131" s="124">
        <f t="shared" si="51"/>
        <v>0</v>
      </c>
      <c r="M131" s="124">
        <f t="shared" si="51"/>
        <v>0</v>
      </c>
      <c r="N131" s="124">
        <f t="shared" si="51"/>
        <v>0</v>
      </c>
      <c r="O131" s="124">
        <f t="shared" si="51"/>
        <v>0</v>
      </c>
      <c r="P131" s="124">
        <f t="shared" si="51"/>
        <v>0</v>
      </c>
      <c r="Q131" s="124">
        <f t="shared" si="51"/>
        <v>0</v>
      </c>
      <c r="R131" s="124">
        <f t="shared" si="51"/>
        <v>0</v>
      </c>
      <c r="S131" s="124">
        <f t="shared" si="51"/>
        <v>0</v>
      </c>
      <c r="T131" s="124">
        <f t="shared" si="51"/>
        <v>0</v>
      </c>
      <c r="U131" s="124">
        <f t="shared" si="51"/>
        <v>0</v>
      </c>
      <c r="V131" s="124">
        <f t="shared" si="51"/>
        <v>0</v>
      </c>
      <c r="W131" s="124">
        <f t="shared" si="51"/>
        <v>0</v>
      </c>
      <c r="X131" s="124">
        <f t="shared" si="51"/>
        <v>0</v>
      </c>
      <c r="Y131" s="124">
        <f t="shared" si="51"/>
        <v>0</v>
      </c>
      <c r="Z131" s="124">
        <f t="shared" si="51"/>
        <v>0</v>
      </c>
      <c r="AA131" s="124">
        <f t="shared" si="51"/>
        <v>0</v>
      </c>
      <c r="AB131" s="124">
        <f t="shared" si="51"/>
        <v>0</v>
      </c>
      <c r="AC131" s="124">
        <f t="shared" si="51"/>
        <v>0</v>
      </c>
      <c r="AD131" s="124">
        <f t="shared" si="51"/>
        <v>0</v>
      </c>
      <c r="AE131" s="124">
        <f t="shared" si="51"/>
        <v>0</v>
      </c>
      <c r="AF131" s="124">
        <f t="shared" si="51"/>
        <v>0</v>
      </c>
      <c r="AG131" s="124">
        <f t="shared" si="51"/>
        <v>0</v>
      </c>
      <c r="AH131" s="124">
        <f t="shared" si="51"/>
        <v>0</v>
      </c>
      <c r="AI131" s="124">
        <f t="shared" si="51"/>
        <v>0</v>
      </c>
      <c r="AJ131" s="124">
        <f t="shared" si="51"/>
        <v>0</v>
      </c>
      <c r="AK131" s="329"/>
      <c r="AL131" s="329"/>
      <c r="AM131" s="329"/>
      <c r="AN131" s="329"/>
      <c r="AO131" s="330"/>
      <c r="AP131" s="331"/>
      <c r="AQ131" s="316"/>
      <c r="AR131" s="44"/>
      <c r="AS131" s="336"/>
      <c r="AT131" s="332"/>
      <c r="AU131" s="117"/>
      <c r="AV131" s="118"/>
      <c r="AW131" s="161"/>
      <c r="AX131" s="118"/>
      <c r="AY131" s="118"/>
      <c r="AZ131" s="118"/>
      <c r="BA131" s="118"/>
      <c r="BB131" s="118"/>
      <c r="BC131" s="118"/>
      <c r="BD131" s="118"/>
      <c r="BE131" s="118"/>
      <c r="BF131" s="119"/>
      <c r="BG131" s="119"/>
      <c r="BH131" s="119"/>
      <c r="BI131" s="119"/>
      <c r="BJ131" s="118"/>
      <c r="BK131" s="118"/>
      <c r="BL131" s="118"/>
      <c r="BM131" s="107"/>
      <c r="BN131" s="120"/>
      <c r="BO131" s="121"/>
      <c r="BP131" s="122"/>
      <c r="BQ131" s="122"/>
      <c r="BR131" s="122"/>
      <c r="BS131" s="122"/>
      <c r="BT131" s="122"/>
      <c r="BU131" s="122"/>
      <c r="BV131" s="122"/>
    </row>
    <row r="132" spans="1:74" ht="15.75" customHeight="1">
      <c r="A132" s="317"/>
      <c r="B132" s="329"/>
      <c r="C132" s="328"/>
      <c r="D132" s="333"/>
      <c r="E132" s="125" t="s">
        <v>42</v>
      </c>
      <c r="F132" s="126">
        <f t="shared" ref="F132:AJ132" si="52">F130-F131</f>
        <v>0</v>
      </c>
      <c r="G132" s="126">
        <f t="shared" si="52"/>
        <v>0</v>
      </c>
      <c r="H132" s="126">
        <f t="shared" si="52"/>
        <v>0</v>
      </c>
      <c r="I132" s="126">
        <f t="shared" si="52"/>
        <v>0</v>
      </c>
      <c r="J132" s="126">
        <f t="shared" si="52"/>
        <v>0</v>
      </c>
      <c r="K132" s="126">
        <f t="shared" si="52"/>
        <v>0</v>
      </c>
      <c r="L132" s="126">
        <f t="shared" si="52"/>
        <v>0</v>
      </c>
      <c r="M132" s="126">
        <f t="shared" si="52"/>
        <v>0</v>
      </c>
      <c r="N132" s="126">
        <f t="shared" si="52"/>
        <v>0</v>
      </c>
      <c r="O132" s="126">
        <f t="shared" si="52"/>
        <v>0</v>
      </c>
      <c r="P132" s="126">
        <f t="shared" si="52"/>
        <v>0</v>
      </c>
      <c r="Q132" s="126">
        <f t="shared" si="52"/>
        <v>0</v>
      </c>
      <c r="R132" s="126">
        <f t="shared" si="52"/>
        <v>0</v>
      </c>
      <c r="S132" s="126">
        <f t="shared" si="52"/>
        <v>0</v>
      </c>
      <c r="T132" s="126">
        <f t="shared" si="52"/>
        <v>0</v>
      </c>
      <c r="U132" s="126">
        <f t="shared" si="52"/>
        <v>0</v>
      </c>
      <c r="V132" s="126">
        <f t="shared" si="52"/>
        <v>0</v>
      </c>
      <c r="W132" s="126">
        <f t="shared" si="52"/>
        <v>0</v>
      </c>
      <c r="X132" s="126">
        <f t="shared" si="52"/>
        <v>0</v>
      </c>
      <c r="Y132" s="126">
        <f t="shared" si="52"/>
        <v>0</v>
      </c>
      <c r="Z132" s="126">
        <f t="shared" si="52"/>
        <v>0</v>
      </c>
      <c r="AA132" s="126">
        <f t="shared" si="52"/>
        <v>0</v>
      </c>
      <c r="AB132" s="126">
        <f t="shared" si="52"/>
        <v>0</v>
      </c>
      <c r="AC132" s="126">
        <f t="shared" si="52"/>
        <v>0</v>
      </c>
      <c r="AD132" s="126">
        <f t="shared" si="52"/>
        <v>0</v>
      </c>
      <c r="AE132" s="126">
        <f t="shared" si="52"/>
        <v>0</v>
      </c>
      <c r="AF132" s="126">
        <f t="shared" si="52"/>
        <v>0</v>
      </c>
      <c r="AG132" s="126">
        <f t="shared" si="52"/>
        <v>0</v>
      </c>
      <c r="AH132" s="126">
        <f t="shared" si="52"/>
        <v>0</v>
      </c>
      <c r="AI132" s="126">
        <f t="shared" si="52"/>
        <v>0</v>
      </c>
      <c r="AJ132" s="126">
        <f t="shared" si="52"/>
        <v>0</v>
      </c>
      <c r="AK132" s="333"/>
      <c r="AL132" s="333"/>
      <c r="AM132" s="333"/>
      <c r="AN132" s="333"/>
      <c r="AO132" s="336"/>
      <c r="AP132" s="337"/>
      <c r="AQ132" s="338"/>
      <c r="AR132" s="408" t="s">
        <v>14</v>
      </c>
      <c r="AS132" s="409">
        <f>SUM(AS127:AS131)</f>
        <v>0</v>
      </c>
      <c r="AT132" s="332"/>
      <c r="AU132" s="117"/>
      <c r="AV132" s="118"/>
      <c r="AW132" s="161"/>
      <c r="AX132" s="118"/>
      <c r="AY132" s="118"/>
      <c r="AZ132" s="118"/>
      <c r="BA132" s="118"/>
      <c r="BB132" s="118"/>
      <c r="BC132" s="118"/>
      <c r="BD132" s="118"/>
      <c r="BE132" s="118"/>
      <c r="BF132" s="119"/>
      <c r="BG132" s="119"/>
      <c r="BH132" s="119"/>
      <c r="BI132" s="119"/>
      <c r="BJ132" s="118"/>
      <c r="BK132" s="118"/>
      <c r="BL132" s="118"/>
      <c r="BM132" s="107"/>
      <c r="BN132" s="120"/>
      <c r="BO132" s="121"/>
      <c r="BP132" s="122"/>
      <c r="BQ132" s="122"/>
      <c r="BR132" s="122"/>
      <c r="BS132" s="122"/>
      <c r="BT132" s="122"/>
      <c r="BU132" s="122"/>
      <c r="BV132" s="122"/>
    </row>
    <row r="133" spans="1:74" ht="15.75" customHeight="1" thickBot="1">
      <c r="A133" s="317"/>
      <c r="B133" s="339"/>
      <c r="C133" s="340"/>
      <c r="D133" s="127" t="s">
        <v>66</v>
      </c>
      <c r="E133" s="182" t="s">
        <v>75</v>
      </c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31"/>
      <c r="AL133" s="132"/>
      <c r="AM133" s="131"/>
      <c r="AN133" s="131"/>
      <c r="AO133" s="133"/>
      <c r="AP133" s="134"/>
      <c r="AQ133" s="135"/>
      <c r="AR133" s="341"/>
      <c r="AS133" s="342"/>
      <c r="AT133" s="343"/>
      <c r="AU133" s="136"/>
      <c r="AV133" s="137"/>
      <c r="AW133" s="138"/>
      <c r="AX133" s="137"/>
      <c r="AY133" s="139"/>
      <c r="AZ133" s="137"/>
      <c r="BA133" s="137"/>
      <c r="BB133" s="139"/>
      <c r="BC133" s="137"/>
      <c r="BD133" s="137"/>
      <c r="BE133" s="139"/>
      <c r="BF133" s="139"/>
      <c r="BG133" s="139"/>
      <c r="BH133" s="139"/>
      <c r="BI133" s="139"/>
      <c r="BJ133" s="140">
        <f>COUNTIF($F133:$AJ133,"日")</f>
        <v>0</v>
      </c>
      <c r="BK133" s="140">
        <f>COUNTIF($F133:$AJ133,"当")</f>
        <v>0</v>
      </c>
      <c r="BL133" s="140">
        <f>COUNTIF($F133:$AJ133,"土")</f>
        <v>0</v>
      </c>
      <c r="BM133" s="107"/>
      <c r="BN133" s="112"/>
      <c r="BO133" s="113"/>
      <c r="BP133" s="179"/>
      <c r="BQ133" s="179"/>
      <c r="BR133" s="179"/>
      <c r="BS133" s="179"/>
      <c r="BT133" s="179"/>
      <c r="BU133" s="179"/>
      <c r="BV133" s="179"/>
    </row>
    <row r="134" spans="1:74" ht="15.75" customHeight="1" thickTop="1">
      <c r="A134" s="317"/>
      <c r="B134" s="193" t="s">
        <v>43</v>
      </c>
      <c r="C134" s="429" t="s">
        <v>44</v>
      </c>
      <c r="D134" s="142" t="s">
        <v>31</v>
      </c>
      <c r="E134" s="143" t="s">
        <v>32</v>
      </c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  <c r="AA134" s="144"/>
      <c r="AB134" s="144"/>
      <c r="AC134" s="144"/>
      <c r="AD134" s="144"/>
      <c r="AE134" s="144"/>
      <c r="AF134" s="144"/>
      <c r="AG134" s="144"/>
      <c r="AH134" s="144"/>
      <c r="AI134" s="144"/>
      <c r="AJ134" s="145"/>
      <c r="AK134" s="420">
        <f>BC134*7</f>
        <v>0</v>
      </c>
      <c r="AL134" s="420">
        <f>BH134*7+(BI134*3.5)</f>
        <v>0</v>
      </c>
      <c r="AM134" s="420">
        <f>BF134*7</f>
        <v>0</v>
      </c>
      <c r="AN134" s="420">
        <f>BG134*7</f>
        <v>0</v>
      </c>
      <c r="AO134" s="400">
        <f>AV134*7</f>
        <v>0</v>
      </c>
      <c r="AP134" s="401">
        <f>AU134+(AY134/2)</f>
        <v>0</v>
      </c>
      <c r="AQ134" s="391">
        <f>AX134+(BA134/2)</f>
        <v>0</v>
      </c>
      <c r="AR134" s="416" t="s">
        <v>33</v>
      </c>
      <c r="AS134" s="417">
        <f>SUM(F139:AJ139)</f>
        <v>0</v>
      </c>
      <c r="AT134" s="393">
        <f>$Q$4</f>
        <v>142</v>
      </c>
      <c r="AU134" s="95">
        <f>COUNTIF($F134:$AJ134,"出")</f>
        <v>0</v>
      </c>
      <c r="AV134" s="96">
        <f>COUNTIF($F134:$AJ134,"明")</f>
        <v>0</v>
      </c>
      <c r="AW134" s="96">
        <f>COUNTIF($F134:$AJ134,"○")</f>
        <v>0</v>
      </c>
      <c r="AX134" s="96">
        <f>COUNTIF($F134:$AJ134,"半組")</f>
        <v>0</v>
      </c>
      <c r="AY134" s="96">
        <f>COUNTIF($F134:$AJ134,"●")</f>
        <v>0</v>
      </c>
      <c r="AZ134" s="96">
        <f>COUNTIF($F134:$AJ134,"◐")</f>
        <v>0</v>
      </c>
      <c r="BA134" s="96">
        <f>COUNTIF($F134:$AJ134,"夜")</f>
        <v>0</v>
      </c>
      <c r="BB134" s="96">
        <f>COUNTIF($F134:$AJ134,"－")</f>
        <v>0</v>
      </c>
      <c r="BC134" s="96">
        <f>COUNTIF($F134:$AJ134,"夏")</f>
        <v>0</v>
      </c>
      <c r="BD134" s="96">
        <f>COUNTIF($F134:$AJ134,"看")</f>
        <v>0</v>
      </c>
      <c r="BE134" s="96">
        <f>COUNTIF($F134:$AJ134,"介")</f>
        <v>0</v>
      </c>
      <c r="BF134" s="97">
        <f>COUNTIF($F134:$AJ134,"張")</f>
        <v>0</v>
      </c>
      <c r="BG134" s="97">
        <f>COUNTIF($F134:$AJ134,"★")</f>
        <v>0</v>
      </c>
      <c r="BH134" s="97">
        <f>COUNTIF($F134:$AJ134,"研")</f>
        <v>0</v>
      </c>
      <c r="BI134" s="97">
        <f>COUNTIF($F134:$AJ134,"半研")</f>
        <v>0</v>
      </c>
      <c r="BJ134" s="96"/>
      <c r="BK134" s="96"/>
      <c r="BL134" s="96"/>
      <c r="BM134" s="146"/>
      <c r="BN134" s="147"/>
      <c r="BO134" s="148"/>
      <c r="BP134" s="179"/>
      <c r="BQ134" s="179"/>
      <c r="BR134" s="179"/>
      <c r="BS134" s="179"/>
      <c r="BT134" s="179"/>
      <c r="BU134" s="179"/>
      <c r="BV134" s="179"/>
    </row>
    <row r="135" spans="1:74" ht="15.75" customHeight="1">
      <c r="A135" s="317"/>
      <c r="B135" s="418"/>
      <c r="C135" s="328"/>
      <c r="D135" s="101" t="s">
        <v>34</v>
      </c>
      <c r="E135" s="102" t="s">
        <v>35</v>
      </c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8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49"/>
      <c r="AK135" s="329"/>
      <c r="AL135" s="329"/>
      <c r="AM135" s="329"/>
      <c r="AN135" s="329"/>
      <c r="AO135" s="330"/>
      <c r="AP135" s="331"/>
      <c r="AQ135" s="316"/>
      <c r="AR135" s="45"/>
      <c r="AS135" s="330"/>
      <c r="AT135" s="332"/>
      <c r="AU135" s="104"/>
      <c r="AV135" s="105"/>
      <c r="AW135" s="180"/>
      <c r="AX135" s="105"/>
      <c r="AY135" s="105"/>
      <c r="AZ135" s="105"/>
      <c r="BA135" s="105"/>
      <c r="BB135" s="105"/>
      <c r="BC135" s="105"/>
      <c r="BD135" s="105"/>
      <c r="BE135" s="105"/>
      <c r="BF135" s="106"/>
      <c r="BG135" s="106"/>
      <c r="BH135" s="106"/>
      <c r="BI135" s="106"/>
      <c r="BJ135" s="105"/>
      <c r="BK135" s="105"/>
      <c r="BL135" s="105"/>
      <c r="BM135" s="146"/>
      <c r="BN135" s="147"/>
      <c r="BO135" s="148"/>
      <c r="BP135" s="179"/>
      <c r="BQ135" s="179"/>
      <c r="BR135" s="179"/>
      <c r="BS135" s="179"/>
      <c r="BT135" s="179"/>
      <c r="BU135" s="179"/>
      <c r="BV135" s="179"/>
    </row>
    <row r="136" spans="1:74" ht="15.75" customHeight="1">
      <c r="A136" s="317"/>
      <c r="B136" s="329"/>
      <c r="C136" s="328"/>
      <c r="D136" s="101" t="s">
        <v>36</v>
      </c>
      <c r="E136" s="194" t="s">
        <v>37</v>
      </c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5"/>
      <c r="AK136" s="329"/>
      <c r="AL136" s="329"/>
      <c r="AM136" s="329"/>
      <c r="AN136" s="329"/>
      <c r="AO136" s="330"/>
      <c r="AP136" s="331"/>
      <c r="AQ136" s="316"/>
      <c r="AR136" s="334"/>
      <c r="AS136" s="335"/>
      <c r="AT136" s="332"/>
      <c r="AU136" s="81"/>
      <c r="AV136" s="82"/>
      <c r="AW136" s="181"/>
      <c r="AX136" s="82"/>
      <c r="AY136" s="82"/>
      <c r="AZ136" s="82"/>
      <c r="BA136" s="82"/>
      <c r="BB136" s="82"/>
      <c r="BC136" s="82"/>
      <c r="BD136" s="82"/>
      <c r="BE136" s="82"/>
      <c r="BF136" s="83"/>
      <c r="BG136" s="83"/>
      <c r="BH136" s="83"/>
      <c r="BI136" s="83"/>
      <c r="BJ136" s="82"/>
      <c r="BK136" s="82"/>
      <c r="BL136" s="82"/>
      <c r="BM136" s="146"/>
      <c r="BN136" s="147"/>
      <c r="BO136" s="148"/>
      <c r="BP136" s="84"/>
      <c r="BQ136" s="84"/>
      <c r="BR136" s="84"/>
      <c r="BS136" s="84"/>
      <c r="BT136" s="84"/>
      <c r="BU136" s="84"/>
      <c r="BV136" s="84"/>
    </row>
    <row r="137" spans="1:74" ht="15.75" customHeight="1">
      <c r="A137" s="317"/>
      <c r="B137" s="329"/>
      <c r="C137" s="328"/>
      <c r="D137" s="419" t="s">
        <v>39</v>
      </c>
      <c r="E137" s="115" t="s">
        <v>40</v>
      </c>
      <c r="F137" s="116">
        <f>HOUR(IF(F135&gt;F136,F136+1-F135,F136-F135))+MINUTE(IF(F135&gt;F136,F136+1-F135,F136-F135))/60</f>
        <v>0</v>
      </c>
      <c r="G137" s="116">
        <f t="shared" ref="G137:AJ137" si="53">HOUR(IF(G135&gt;G136,G136+1-G135,G136-G135))+MINUTE(IF(G135&gt;G136,G136+1-G135,G136-G135))/60</f>
        <v>0</v>
      </c>
      <c r="H137" s="116">
        <f t="shared" si="53"/>
        <v>0</v>
      </c>
      <c r="I137" s="116">
        <f t="shared" si="53"/>
        <v>0</v>
      </c>
      <c r="J137" s="116">
        <f t="shared" si="53"/>
        <v>0</v>
      </c>
      <c r="K137" s="116">
        <f t="shared" si="53"/>
        <v>0</v>
      </c>
      <c r="L137" s="116">
        <f t="shared" si="53"/>
        <v>0</v>
      </c>
      <c r="M137" s="116">
        <f t="shared" si="53"/>
        <v>0</v>
      </c>
      <c r="N137" s="116">
        <f t="shared" si="53"/>
        <v>0</v>
      </c>
      <c r="O137" s="116">
        <f t="shared" si="53"/>
        <v>0</v>
      </c>
      <c r="P137" s="116">
        <f t="shared" si="53"/>
        <v>0</v>
      </c>
      <c r="Q137" s="116">
        <f t="shared" si="53"/>
        <v>0</v>
      </c>
      <c r="R137" s="116">
        <f t="shared" si="53"/>
        <v>0</v>
      </c>
      <c r="S137" s="116">
        <f t="shared" si="53"/>
        <v>0</v>
      </c>
      <c r="T137" s="116">
        <f t="shared" si="53"/>
        <v>0</v>
      </c>
      <c r="U137" s="116">
        <f t="shared" si="53"/>
        <v>0</v>
      </c>
      <c r="V137" s="116">
        <f t="shared" si="53"/>
        <v>0</v>
      </c>
      <c r="W137" s="116">
        <f t="shared" si="53"/>
        <v>0</v>
      </c>
      <c r="X137" s="116">
        <f t="shared" si="53"/>
        <v>0</v>
      </c>
      <c r="Y137" s="116">
        <f t="shared" si="53"/>
        <v>0</v>
      </c>
      <c r="Z137" s="116">
        <f t="shared" si="53"/>
        <v>0</v>
      </c>
      <c r="AA137" s="116">
        <f t="shared" si="53"/>
        <v>0</v>
      </c>
      <c r="AB137" s="116">
        <f t="shared" si="53"/>
        <v>0</v>
      </c>
      <c r="AC137" s="116">
        <f t="shared" si="53"/>
        <v>0</v>
      </c>
      <c r="AD137" s="116">
        <f t="shared" si="53"/>
        <v>0</v>
      </c>
      <c r="AE137" s="116">
        <f t="shared" si="53"/>
        <v>0</v>
      </c>
      <c r="AF137" s="116">
        <f t="shared" si="53"/>
        <v>0</v>
      </c>
      <c r="AG137" s="116">
        <f t="shared" si="53"/>
        <v>0</v>
      </c>
      <c r="AH137" s="116">
        <f t="shared" si="53"/>
        <v>0</v>
      </c>
      <c r="AI137" s="116">
        <f t="shared" si="53"/>
        <v>0</v>
      </c>
      <c r="AJ137" s="116">
        <f t="shared" si="53"/>
        <v>0</v>
      </c>
      <c r="AK137" s="329"/>
      <c r="AL137" s="329"/>
      <c r="AM137" s="329"/>
      <c r="AN137" s="329"/>
      <c r="AO137" s="330"/>
      <c r="AP137" s="331"/>
      <c r="AQ137" s="316"/>
      <c r="AR137" s="396" t="s">
        <v>71</v>
      </c>
      <c r="AS137" s="397">
        <f>AK134+AL134+AM134+AN134+AO134</f>
        <v>0</v>
      </c>
      <c r="AT137" s="332"/>
      <c r="AU137" s="117"/>
      <c r="AV137" s="118"/>
      <c r="AW137" s="161"/>
      <c r="AX137" s="118"/>
      <c r="AY137" s="118"/>
      <c r="AZ137" s="118"/>
      <c r="BA137" s="118"/>
      <c r="BB137" s="118"/>
      <c r="BC137" s="118"/>
      <c r="BD137" s="118"/>
      <c r="BE137" s="118"/>
      <c r="BF137" s="119"/>
      <c r="BG137" s="119"/>
      <c r="BH137" s="119"/>
      <c r="BI137" s="119"/>
      <c r="BJ137" s="118"/>
      <c r="BK137" s="118"/>
      <c r="BL137" s="118"/>
      <c r="BM137" s="146"/>
      <c r="BN137" s="150"/>
      <c r="BO137" s="151"/>
      <c r="BP137" s="122"/>
      <c r="BQ137" s="122"/>
      <c r="BR137" s="122"/>
      <c r="BS137" s="122"/>
      <c r="BT137" s="122"/>
      <c r="BU137" s="122"/>
      <c r="BV137" s="122"/>
    </row>
    <row r="138" spans="1:74" ht="15.75" customHeight="1">
      <c r="A138" s="317"/>
      <c r="B138" s="329"/>
      <c r="C138" s="328"/>
      <c r="D138" s="329"/>
      <c r="E138" s="123" t="s">
        <v>41</v>
      </c>
      <c r="F138" s="124">
        <f t="shared" ref="F138:AJ138" si="54">IF(F137&gt;=6.5,1,0)</f>
        <v>0</v>
      </c>
      <c r="G138" s="124">
        <f t="shared" si="54"/>
        <v>0</v>
      </c>
      <c r="H138" s="124">
        <f t="shared" si="54"/>
        <v>0</v>
      </c>
      <c r="I138" s="124">
        <f t="shared" si="54"/>
        <v>0</v>
      </c>
      <c r="J138" s="124">
        <f t="shared" si="54"/>
        <v>0</v>
      </c>
      <c r="K138" s="124">
        <f t="shared" si="54"/>
        <v>0</v>
      </c>
      <c r="L138" s="124">
        <f t="shared" si="54"/>
        <v>0</v>
      </c>
      <c r="M138" s="124">
        <f t="shared" si="54"/>
        <v>0</v>
      </c>
      <c r="N138" s="124">
        <f t="shared" si="54"/>
        <v>0</v>
      </c>
      <c r="O138" s="124">
        <f t="shared" si="54"/>
        <v>0</v>
      </c>
      <c r="P138" s="124">
        <f t="shared" si="54"/>
        <v>0</v>
      </c>
      <c r="Q138" s="124">
        <f t="shared" si="54"/>
        <v>0</v>
      </c>
      <c r="R138" s="124">
        <f t="shared" si="54"/>
        <v>0</v>
      </c>
      <c r="S138" s="124">
        <f t="shared" si="54"/>
        <v>0</v>
      </c>
      <c r="T138" s="124">
        <f t="shared" si="54"/>
        <v>0</v>
      </c>
      <c r="U138" s="124">
        <f t="shared" si="54"/>
        <v>0</v>
      </c>
      <c r="V138" s="124">
        <f t="shared" si="54"/>
        <v>0</v>
      </c>
      <c r="W138" s="124">
        <f t="shared" si="54"/>
        <v>0</v>
      </c>
      <c r="X138" s="124">
        <f t="shared" si="54"/>
        <v>0</v>
      </c>
      <c r="Y138" s="124">
        <f t="shared" si="54"/>
        <v>0</v>
      </c>
      <c r="Z138" s="124">
        <f t="shared" si="54"/>
        <v>0</v>
      </c>
      <c r="AA138" s="124">
        <f t="shared" si="54"/>
        <v>0</v>
      </c>
      <c r="AB138" s="124">
        <f t="shared" si="54"/>
        <v>0</v>
      </c>
      <c r="AC138" s="124">
        <f t="shared" si="54"/>
        <v>0</v>
      </c>
      <c r="AD138" s="124">
        <f t="shared" si="54"/>
        <v>0</v>
      </c>
      <c r="AE138" s="124">
        <f t="shared" si="54"/>
        <v>0</v>
      </c>
      <c r="AF138" s="124">
        <f t="shared" si="54"/>
        <v>0</v>
      </c>
      <c r="AG138" s="124">
        <f t="shared" si="54"/>
        <v>0</v>
      </c>
      <c r="AH138" s="124">
        <f t="shared" si="54"/>
        <v>0</v>
      </c>
      <c r="AI138" s="124">
        <f t="shared" si="54"/>
        <v>0</v>
      </c>
      <c r="AJ138" s="124">
        <f t="shared" si="54"/>
        <v>0</v>
      </c>
      <c r="AK138" s="329"/>
      <c r="AL138" s="329"/>
      <c r="AM138" s="329"/>
      <c r="AN138" s="329"/>
      <c r="AO138" s="330"/>
      <c r="AP138" s="331"/>
      <c r="AQ138" s="316"/>
      <c r="AR138" s="44"/>
      <c r="AS138" s="336"/>
      <c r="AT138" s="332"/>
      <c r="AU138" s="117"/>
      <c r="AV138" s="118"/>
      <c r="AW138" s="161"/>
      <c r="AX138" s="118"/>
      <c r="AY138" s="118"/>
      <c r="AZ138" s="118"/>
      <c r="BA138" s="118"/>
      <c r="BB138" s="118"/>
      <c r="BC138" s="118"/>
      <c r="BD138" s="118"/>
      <c r="BE138" s="118"/>
      <c r="BF138" s="119"/>
      <c r="BG138" s="119"/>
      <c r="BH138" s="119"/>
      <c r="BI138" s="119"/>
      <c r="BJ138" s="118"/>
      <c r="BK138" s="118"/>
      <c r="BL138" s="118"/>
      <c r="BM138" s="146"/>
      <c r="BN138" s="150"/>
      <c r="BO138" s="151"/>
      <c r="BP138" s="122"/>
      <c r="BQ138" s="122"/>
      <c r="BR138" s="122"/>
      <c r="BS138" s="122"/>
      <c r="BT138" s="122"/>
      <c r="BU138" s="122"/>
      <c r="BV138" s="122"/>
    </row>
    <row r="139" spans="1:74" ht="15.75" customHeight="1">
      <c r="A139" s="317"/>
      <c r="B139" s="329"/>
      <c r="C139" s="328"/>
      <c r="D139" s="345"/>
      <c r="E139" s="123" t="s">
        <v>42</v>
      </c>
      <c r="F139" s="124">
        <f t="shared" ref="F139:AJ139" si="55">F137-F138</f>
        <v>0</v>
      </c>
      <c r="G139" s="124">
        <f t="shared" si="55"/>
        <v>0</v>
      </c>
      <c r="H139" s="124">
        <f t="shared" si="55"/>
        <v>0</v>
      </c>
      <c r="I139" s="124">
        <f t="shared" si="55"/>
        <v>0</v>
      </c>
      <c r="J139" s="124">
        <f t="shared" si="55"/>
        <v>0</v>
      </c>
      <c r="K139" s="124">
        <f t="shared" si="55"/>
        <v>0</v>
      </c>
      <c r="L139" s="124">
        <f t="shared" si="55"/>
        <v>0</v>
      </c>
      <c r="M139" s="124">
        <f t="shared" si="55"/>
        <v>0</v>
      </c>
      <c r="N139" s="124">
        <f t="shared" si="55"/>
        <v>0</v>
      </c>
      <c r="O139" s="124">
        <f t="shared" si="55"/>
        <v>0</v>
      </c>
      <c r="P139" s="124">
        <f t="shared" si="55"/>
        <v>0</v>
      </c>
      <c r="Q139" s="124">
        <f t="shared" si="55"/>
        <v>0</v>
      </c>
      <c r="R139" s="124">
        <f t="shared" si="55"/>
        <v>0</v>
      </c>
      <c r="S139" s="124">
        <f t="shared" si="55"/>
        <v>0</v>
      </c>
      <c r="T139" s="124">
        <f t="shared" si="55"/>
        <v>0</v>
      </c>
      <c r="U139" s="124">
        <f t="shared" si="55"/>
        <v>0</v>
      </c>
      <c r="V139" s="124">
        <f t="shared" si="55"/>
        <v>0</v>
      </c>
      <c r="W139" s="124">
        <f t="shared" si="55"/>
        <v>0</v>
      </c>
      <c r="X139" s="124">
        <f t="shared" si="55"/>
        <v>0</v>
      </c>
      <c r="Y139" s="124">
        <f t="shared" si="55"/>
        <v>0</v>
      </c>
      <c r="Z139" s="124">
        <f t="shared" si="55"/>
        <v>0</v>
      </c>
      <c r="AA139" s="124">
        <f t="shared" si="55"/>
        <v>0</v>
      </c>
      <c r="AB139" s="124">
        <f t="shared" si="55"/>
        <v>0</v>
      </c>
      <c r="AC139" s="124">
        <f t="shared" si="55"/>
        <v>0</v>
      </c>
      <c r="AD139" s="124">
        <f t="shared" si="55"/>
        <v>0</v>
      </c>
      <c r="AE139" s="124">
        <f t="shared" si="55"/>
        <v>0</v>
      </c>
      <c r="AF139" s="124">
        <f t="shared" si="55"/>
        <v>0</v>
      </c>
      <c r="AG139" s="124">
        <f t="shared" si="55"/>
        <v>0</v>
      </c>
      <c r="AH139" s="124">
        <f t="shared" si="55"/>
        <v>0</v>
      </c>
      <c r="AI139" s="124">
        <f t="shared" si="55"/>
        <v>0</v>
      </c>
      <c r="AJ139" s="124">
        <f t="shared" si="55"/>
        <v>0</v>
      </c>
      <c r="AK139" s="345"/>
      <c r="AL139" s="345"/>
      <c r="AM139" s="345"/>
      <c r="AN139" s="345"/>
      <c r="AO139" s="346"/>
      <c r="AP139" s="347"/>
      <c r="AQ139" s="327"/>
      <c r="AR139" s="195" t="s">
        <v>14</v>
      </c>
      <c r="AS139" s="152">
        <f>SUM(AS134:AS138)</f>
        <v>0</v>
      </c>
      <c r="AT139" s="332"/>
      <c r="AU139" s="117"/>
      <c r="AV139" s="118"/>
      <c r="AW139" s="161"/>
      <c r="AX139" s="118"/>
      <c r="AY139" s="118"/>
      <c r="AZ139" s="118"/>
      <c r="BA139" s="118"/>
      <c r="BB139" s="118"/>
      <c r="BC139" s="118"/>
      <c r="BD139" s="118"/>
      <c r="BE139" s="118"/>
      <c r="BF139" s="119"/>
      <c r="BG139" s="119"/>
      <c r="BH139" s="119"/>
      <c r="BI139" s="119"/>
      <c r="BJ139" s="118"/>
      <c r="BK139" s="118"/>
      <c r="BL139" s="118"/>
      <c r="BM139" s="146"/>
      <c r="BN139" s="150"/>
      <c r="BO139" s="151"/>
      <c r="BP139" s="122"/>
      <c r="BQ139" s="122"/>
      <c r="BR139" s="122"/>
      <c r="BS139" s="122"/>
      <c r="BT139" s="122"/>
      <c r="BU139" s="122"/>
      <c r="BV139" s="122"/>
    </row>
    <row r="140" spans="1:74" ht="15.75" customHeight="1">
      <c r="A140" s="317"/>
      <c r="B140" s="329"/>
      <c r="C140" s="328"/>
      <c r="D140" s="24"/>
      <c r="E140" s="125"/>
      <c r="F140" s="196"/>
      <c r="G140" s="196"/>
      <c r="H140" s="196"/>
      <c r="I140" s="196"/>
      <c r="J140" s="196"/>
      <c r="K140" s="196"/>
      <c r="L140" s="196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  <c r="Y140" s="196"/>
      <c r="Z140" s="196"/>
      <c r="AA140" s="196"/>
      <c r="AB140" s="196"/>
      <c r="AC140" s="196"/>
      <c r="AD140" s="196"/>
      <c r="AE140" s="196"/>
      <c r="AF140" s="196"/>
      <c r="AG140" s="196"/>
      <c r="AH140" s="196"/>
      <c r="AI140" s="196"/>
      <c r="AJ140" s="154"/>
      <c r="AK140" s="156"/>
      <c r="AL140" s="156"/>
      <c r="AM140" s="156"/>
      <c r="AN140" s="156"/>
      <c r="AO140" s="157"/>
      <c r="AP140" s="158"/>
      <c r="AQ140" s="159"/>
      <c r="AR140" s="195"/>
      <c r="AS140" s="197"/>
      <c r="AT140" s="332"/>
      <c r="AU140" s="117"/>
      <c r="AV140" s="118"/>
      <c r="AW140" s="161"/>
      <c r="AX140" s="118"/>
      <c r="AY140" s="118"/>
      <c r="AZ140" s="118"/>
      <c r="BA140" s="118"/>
      <c r="BB140" s="118"/>
      <c r="BC140" s="118"/>
      <c r="BD140" s="118"/>
      <c r="BE140" s="118"/>
      <c r="BF140" s="119"/>
      <c r="BG140" s="119"/>
      <c r="BH140" s="119"/>
      <c r="BI140" s="119"/>
      <c r="BJ140" s="118"/>
      <c r="BK140" s="118"/>
      <c r="BL140" s="118"/>
      <c r="BM140" s="146"/>
      <c r="BN140" s="150"/>
      <c r="BO140" s="151"/>
      <c r="BP140" s="122"/>
      <c r="BQ140" s="122"/>
      <c r="BR140" s="122"/>
      <c r="BS140" s="122"/>
      <c r="BT140" s="122"/>
      <c r="BU140" s="122"/>
      <c r="BV140" s="122"/>
    </row>
    <row r="141" spans="1:74" ht="15.75" customHeight="1" thickBot="1">
      <c r="A141" s="351"/>
      <c r="B141" s="352"/>
      <c r="C141" s="353"/>
      <c r="D141" s="207" t="s">
        <v>66</v>
      </c>
      <c r="E141" s="208" t="s">
        <v>75</v>
      </c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129"/>
      <c r="AK141" s="209"/>
      <c r="AL141" s="210"/>
      <c r="AM141" s="209"/>
      <c r="AN141" s="209"/>
      <c r="AO141" s="211"/>
      <c r="AP141" s="212"/>
      <c r="AQ141" s="213"/>
      <c r="AR141" s="214"/>
      <c r="AS141" s="215"/>
      <c r="AT141" s="332"/>
      <c r="AU141" s="216"/>
      <c r="AV141" s="83"/>
      <c r="AW141" s="217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218">
        <f>COUNTIF($F141:$AJ141,"日")</f>
        <v>0</v>
      </c>
      <c r="BK141" s="218">
        <f>COUNTIF($F141:$AJ141,"当")</f>
        <v>0</v>
      </c>
      <c r="BL141" s="218">
        <f>COUNTIF($F141:$AJ141,"土")</f>
        <v>0</v>
      </c>
      <c r="BM141" s="174"/>
      <c r="BN141" s="175"/>
      <c r="BO141" s="176"/>
      <c r="BP141" s="179"/>
      <c r="BQ141" s="179"/>
      <c r="BR141" s="179"/>
      <c r="BS141" s="179"/>
      <c r="BT141" s="179"/>
      <c r="BU141" s="179"/>
      <c r="BV141" s="179"/>
    </row>
    <row r="142" spans="1:74" ht="15.75" customHeight="1" thickTop="1">
      <c r="A142" s="410">
        <v>10</v>
      </c>
      <c r="B142" s="219" t="s">
        <v>29</v>
      </c>
      <c r="C142" s="411" t="s">
        <v>30</v>
      </c>
      <c r="D142" s="220" t="s">
        <v>31</v>
      </c>
      <c r="E142" s="221" t="s">
        <v>32</v>
      </c>
      <c r="F142" s="222"/>
      <c r="G142" s="223"/>
      <c r="H142" s="223"/>
      <c r="I142" s="223"/>
      <c r="J142" s="222"/>
      <c r="K142" s="222"/>
      <c r="L142" s="222"/>
      <c r="M142" s="222"/>
      <c r="N142" s="222"/>
      <c r="O142" s="223"/>
      <c r="P142" s="222"/>
      <c r="Q142" s="222"/>
      <c r="R142" s="222"/>
      <c r="S142" s="222"/>
      <c r="T142" s="223"/>
      <c r="U142" s="222"/>
      <c r="V142" s="222"/>
      <c r="W142" s="223"/>
      <c r="X142" s="223"/>
      <c r="Y142" s="223"/>
      <c r="Z142" s="223"/>
      <c r="AA142" s="223"/>
      <c r="AB142" s="222"/>
      <c r="AC142" s="222"/>
      <c r="AD142" s="223"/>
      <c r="AE142" s="223"/>
      <c r="AF142" s="223"/>
      <c r="AG142" s="223"/>
      <c r="AH142" s="223"/>
      <c r="AI142" s="222"/>
      <c r="AJ142" s="222"/>
      <c r="AK142" s="412">
        <f>BC142*7</f>
        <v>0</v>
      </c>
      <c r="AL142" s="412">
        <f>BH142*7+(BI142*3.5)</f>
        <v>0</v>
      </c>
      <c r="AM142" s="412">
        <f>BF142*7</f>
        <v>0</v>
      </c>
      <c r="AN142" s="412">
        <f>BG142*7</f>
        <v>0</v>
      </c>
      <c r="AO142" s="402">
        <f>AV142*7</f>
        <v>0</v>
      </c>
      <c r="AP142" s="403">
        <f>AU142+(AY142/2)</f>
        <v>0</v>
      </c>
      <c r="AQ142" s="404">
        <f>AX142+(BA142/2)</f>
        <v>0</v>
      </c>
      <c r="AR142" s="405" t="s">
        <v>33</v>
      </c>
      <c r="AS142" s="406">
        <f>SUM(F147:AJ147)</f>
        <v>0</v>
      </c>
      <c r="AT142" s="407">
        <f>$Q$4</f>
        <v>142</v>
      </c>
      <c r="AU142" s="224">
        <f>COUNTIF($F142:$AJ142,"出")</f>
        <v>0</v>
      </c>
      <c r="AV142" s="225">
        <f>COUNTIF($F142:$AJ142,"明")</f>
        <v>0</v>
      </c>
      <c r="AW142" s="96">
        <f>COUNTIF($F142:$AJ142,"○")</f>
        <v>0</v>
      </c>
      <c r="AX142" s="96">
        <f>COUNTIF($F142:$AJ142,"半組")</f>
        <v>0</v>
      </c>
      <c r="AY142" s="96">
        <f>COUNTIF($F142:$AJ142,"●")</f>
        <v>0</v>
      </c>
      <c r="AZ142" s="96">
        <f>COUNTIF($F142:$AJ142,"◐")</f>
        <v>0</v>
      </c>
      <c r="BA142" s="96">
        <f>COUNTIF($F142:$AJ142,"夜")</f>
        <v>0</v>
      </c>
      <c r="BB142" s="96">
        <f>COUNTIF($F142:$AJ142,"－")</f>
        <v>0</v>
      </c>
      <c r="BC142" s="225">
        <f>COUNTIF($F142:$AJ142,"夏")</f>
        <v>0</v>
      </c>
      <c r="BD142" s="96">
        <f>COUNTIF($F142:$AJ142,"看")</f>
        <v>0</v>
      </c>
      <c r="BE142" s="96">
        <f>COUNTIF($F142:$AJ142,"介")</f>
        <v>0</v>
      </c>
      <c r="BF142" s="225">
        <f>COUNTIF($F142:$AJ142,"張")</f>
        <v>0</v>
      </c>
      <c r="BG142" s="225">
        <f>COUNTIF($F142:$AJ142,"★")</f>
        <v>0</v>
      </c>
      <c r="BH142" s="97">
        <f>COUNTIF($F142:$AJ142,"研")</f>
        <v>0</v>
      </c>
      <c r="BI142" s="97">
        <f>COUNTIF($F142:$AJ142,"半研")</f>
        <v>0</v>
      </c>
      <c r="BJ142" s="225"/>
      <c r="BK142" s="225"/>
      <c r="BL142" s="225"/>
      <c r="BM142" s="98"/>
      <c r="BN142" s="99"/>
      <c r="BO142" s="100"/>
      <c r="BP142" s="179"/>
      <c r="BQ142" s="179"/>
      <c r="BR142" s="179"/>
      <c r="BS142" s="179"/>
      <c r="BT142" s="179"/>
      <c r="BU142" s="179"/>
      <c r="BV142" s="179"/>
    </row>
    <row r="143" spans="1:74" ht="15.75" customHeight="1">
      <c r="A143" s="354"/>
      <c r="B143" s="413"/>
      <c r="C143" s="353"/>
      <c r="D143" s="226" t="s">
        <v>34</v>
      </c>
      <c r="E143" s="102" t="s">
        <v>35</v>
      </c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3"/>
      <c r="AJ143" s="149"/>
      <c r="AK143" s="352"/>
      <c r="AL143" s="352"/>
      <c r="AM143" s="352"/>
      <c r="AN143" s="352"/>
      <c r="AO143" s="355"/>
      <c r="AP143" s="347"/>
      <c r="AQ143" s="356"/>
      <c r="AR143" s="357"/>
      <c r="AS143" s="355"/>
      <c r="AT143" s="332"/>
      <c r="AU143" s="227"/>
      <c r="AV143" s="106"/>
      <c r="AW143" s="228"/>
      <c r="AX143" s="106"/>
      <c r="AY143" s="106"/>
      <c r="AZ143" s="106"/>
      <c r="BA143" s="106"/>
      <c r="BB143" s="106"/>
      <c r="BC143" s="106"/>
      <c r="BD143" s="106"/>
      <c r="BE143" s="106"/>
      <c r="BF143" s="106"/>
      <c r="BG143" s="106"/>
      <c r="BH143" s="106"/>
      <c r="BI143" s="106"/>
      <c r="BJ143" s="106"/>
      <c r="BK143" s="106"/>
      <c r="BL143" s="106"/>
      <c r="BM143" s="107"/>
      <c r="BN143" s="108"/>
      <c r="BO143" s="109"/>
      <c r="BP143" s="179"/>
      <c r="BQ143" s="179"/>
      <c r="BR143" s="179"/>
      <c r="BS143" s="179"/>
      <c r="BT143" s="179"/>
      <c r="BU143" s="179"/>
      <c r="BV143" s="179"/>
    </row>
    <row r="144" spans="1:74" ht="15.75" customHeight="1">
      <c r="A144" s="354"/>
      <c r="B144" s="333"/>
      <c r="C144" s="353"/>
      <c r="D144" s="226" t="s">
        <v>36</v>
      </c>
      <c r="E144" s="194" t="s">
        <v>37</v>
      </c>
      <c r="F144" s="229"/>
      <c r="G144" s="229"/>
      <c r="H144" s="229"/>
      <c r="I144" s="229"/>
      <c r="J144" s="229"/>
      <c r="K144" s="229"/>
      <c r="L144" s="229"/>
      <c r="M144" s="229"/>
      <c r="N144" s="229"/>
      <c r="O144" s="229"/>
      <c r="P144" s="229"/>
      <c r="Q144" s="229"/>
      <c r="R144" s="229"/>
      <c r="S144" s="229"/>
      <c r="T144" s="229"/>
      <c r="U144" s="229"/>
      <c r="V144" s="229"/>
      <c r="W144" s="229"/>
      <c r="X144" s="229"/>
      <c r="Y144" s="229"/>
      <c r="Z144" s="229"/>
      <c r="AA144" s="229"/>
      <c r="AB144" s="229"/>
      <c r="AC144" s="229"/>
      <c r="AD144" s="229"/>
      <c r="AE144" s="229"/>
      <c r="AF144" s="229"/>
      <c r="AG144" s="229"/>
      <c r="AH144" s="229"/>
      <c r="AI144" s="229"/>
      <c r="AJ144" s="185"/>
      <c r="AK144" s="352"/>
      <c r="AL144" s="352"/>
      <c r="AM144" s="352"/>
      <c r="AN144" s="352"/>
      <c r="AO144" s="355"/>
      <c r="AP144" s="347"/>
      <c r="AQ144" s="356"/>
      <c r="AR144" s="334"/>
      <c r="AS144" s="335"/>
      <c r="AT144" s="332"/>
      <c r="AU144" s="216"/>
      <c r="AV144" s="83"/>
      <c r="AW144" s="217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107"/>
      <c r="BN144" s="112"/>
      <c r="BO144" s="113"/>
      <c r="BP144" s="84"/>
      <c r="BQ144" s="84"/>
      <c r="BR144" s="84"/>
      <c r="BS144" s="84"/>
      <c r="BT144" s="84"/>
      <c r="BU144" s="84"/>
      <c r="BV144" s="84"/>
    </row>
    <row r="145" spans="1:74" ht="15.75" customHeight="1">
      <c r="A145" s="354"/>
      <c r="B145" s="114" t="s">
        <v>38</v>
      </c>
      <c r="C145" s="353"/>
      <c r="D145" s="395" t="s">
        <v>39</v>
      </c>
      <c r="E145" s="115" t="s">
        <v>40</v>
      </c>
      <c r="F145" s="116">
        <f>HOUR(IF(F143&gt;F144,F144+1-F143,F144-F143))+MINUTE(IF(F143&gt;F144,F144+1-F143,F144-F143))/60</f>
        <v>0</v>
      </c>
      <c r="G145" s="116">
        <f t="shared" ref="G145:AJ145" si="56">HOUR(IF(G143&gt;G144,G144+1-G143,G144-G143))+MINUTE(IF(G143&gt;G144,G144+1-G143,G144-G143))/60</f>
        <v>0</v>
      </c>
      <c r="H145" s="116">
        <f t="shared" si="56"/>
        <v>0</v>
      </c>
      <c r="I145" s="116">
        <f t="shared" si="56"/>
        <v>0</v>
      </c>
      <c r="J145" s="116">
        <f t="shared" si="56"/>
        <v>0</v>
      </c>
      <c r="K145" s="116">
        <f t="shared" si="56"/>
        <v>0</v>
      </c>
      <c r="L145" s="116">
        <f t="shared" si="56"/>
        <v>0</v>
      </c>
      <c r="M145" s="116">
        <f t="shared" si="56"/>
        <v>0</v>
      </c>
      <c r="N145" s="116">
        <f t="shared" si="56"/>
        <v>0</v>
      </c>
      <c r="O145" s="116">
        <f t="shared" si="56"/>
        <v>0</v>
      </c>
      <c r="P145" s="116">
        <f t="shared" si="56"/>
        <v>0</v>
      </c>
      <c r="Q145" s="116">
        <f t="shared" si="56"/>
        <v>0</v>
      </c>
      <c r="R145" s="116">
        <f t="shared" si="56"/>
        <v>0</v>
      </c>
      <c r="S145" s="116">
        <f t="shared" si="56"/>
        <v>0</v>
      </c>
      <c r="T145" s="116">
        <f t="shared" si="56"/>
        <v>0</v>
      </c>
      <c r="U145" s="116">
        <f t="shared" si="56"/>
        <v>0</v>
      </c>
      <c r="V145" s="116">
        <f t="shared" si="56"/>
        <v>0</v>
      </c>
      <c r="W145" s="116">
        <f t="shared" si="56"/>
        <v>0</v>
      </c>
      <c r="X145" s="116">
        <f t="shared" si="56"/>
        <v>0</v>
      </c>
      <c r="Y145" s="116">
        <f t="shared" si="56"/>
        <v>0</v>
      </c>
      <c r="Z145" s="116">
        <f t="shared" si="56"/>
        <v>0</v>
      </c>
      <c r="AA145" s="116">
        <f t="shared" si="56"/>
        <v>0</v>
      </c>
      <c r="AB145" s="116">
        <f t="shared" si="56"/>
        <v>0</v>
      </c>
      <c r="AC145" s="116">
        <f t="shared" si="56"/>
        <v>0</v>
      </c>
      <c r="AD145" s="116">
        <f t="shared" si="56"/>
        <v>0</v>
      </c>
      <c r="AE145" s="116">
        <f t="shared" si="56"/>
        <v>0</v>
      </c>
      <c r="AF145" s="116">
        <f t="shared" si="56"/>
        <v>0</v>
      </c>
      <c r="AG145" s="116">
        <f t="shared" si="56"/>
        <v>0</v>
      </c>
      <c r="AH145" s="116">
        <f t="shared" si="56"/>
        <v>0</v>
      </c>
      <c r="AI145" s="116">
        <f t="shared" si="56"/>
        <v>0</v>
      </c>
      <c r="AJ145" s="116">
        <f t="shared" si="56"/>
        <v>0</v>
      </c>
      <c r="AK145" s="352"/>
      <c r="AL145" s="352"/>
      <c r="AM145" s="352"/>
      <c r="AN145" s="352"/>
      <c r="AO145" s="355"/>
      <c r="AP145" s="347"/>
      <c r="AQ145" s="356"/>
      <c r="AR145" s="396" t="s">
        <v>71</v>
      </c>
      <c r="AS145" s="397">
        <f>AK142+AL142+AM142+AN142+AO142</f>
        <v>0</v>
      </c>
      <c r="AT145" s="332"/>
      <c r="AU145" s="230"/>
      <c r="AV145" s="119"/>
      <c r="AW145" s="231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19"/>
      <c r="BI145" s="119"/>
      <c r="BJ145" s="119"/>
      <c r="BK145" s="119"/>
      <c r="BL145" s="119"/>
      <c r="BM145" s="107"/>
      <c r="BN145" s="120"/>
      <c r="BO145" s="121"/>
      <c r="BP145" s="122"/>
      <c r="BQ145" s="122"/>
      <c r="BR145" s="122"/>
      <c r="BS145" s="122"/>
      <c r="BT145" s="122"/>
      <c r="BU145" s="122"/>
      <c r="BV145" s="122"/>
    </row>
    <row r="146" spans="1:74" ht="15.75" customHeight="1">
      <c r="A146" s="354"/>
      <c r="B146" s="414"/>
      <c r="C146" s="353"/>
      <c r="D146" s="352"/>
      <c r="E146" s="123" t="s">
        <v>41</v>
      </c>
      <c r="F146" s="124">
        <f t="shared" ref="F146:AJ146" si="57">IF(F145&gt;=6.5,1,0)</f>
        <v>0</v>
      </c>
      <c r="G146" s="124">
        <f t="shared" si="57"/>
        <v>0</v>
      </c>
      <c r="H146" s="124">
        <f t="shared" si="57"/>
        <v>0</v>
      </c>
      <c r="I146" s="124">
        <f t="shared" si="57"/>
        <v>0</v>
      </c>
      <c r="J146" s="124">
        <f t="shared" si="57"/>
        <v>0</v>
      </c>
      <c r="K146" s="124">
        <f t="shared" si="57"/>
        <v>0</v>
      </c>
      <c r="L146" s="124">
        <f t="shared" si="57"/>
        <v>0</v>
      </c>
      <c r="M146" s="124">
        <f t="shared" si="57"/>
        <v>0</v>
      </c>
      <c r="N146" s="124">
        <f t="shared" si="57"/>
        <v>0</v>
      </c>
      <c r="O146" s="124">
        <f t="shared" si="57"/>
        <v>0</v>
      </c>
      <c r="P146" s="124">
        <f t="shared" si="57"/>
        <v>0</v>
      </c>
      <c r="Q146" s="124">
        <f t="shared" si="57"/>
        <v>0</v>
      </c>
      <c r="R146" s="124">
        <f t="shared" si="57"/>
        <v>0</v>
      </c>
      <c r="S146" s="124">
        <f t="shared" si="57"/>
        <v>0</v>
      </c>
      <c r="T146" s="124">
        <f t="shared" si="57"/>
        <v>0</v>
      </c>
      <c r="U146" s="124">
        <f t="shared" si="57"/>
        <v>0</v>
      </c>
      <c r="V146" s="124">
        <f t="shared" si="57"/>
        <v>0</v>
      </c>
      <c r="W146" s="124">
        <f t="shared" si="57"/>
        <v>0</v>
      </c>
      <c r="X146" s="124">
        <f t="shared" si="57"/>
        <v>0</v>
      </c>
      <c r="Y146" s="124">
        <f t="shared" si="57"/>
        <v>0</v>
      </c>
      <c r="Z146" s="124">
        <f t="shared" si="57"/>
        <v>0</v>
      </c>
      <c r="AA146" s="124">
        <f t="shared" si="57"/>
        <v>0</v>
      </c>
      <c r="AB146" s="124">
        <f t="shared" si="57"/>
        <v>0</v>
      </c>
      <c r="AC146" s="124">
        <f t="shared" si="57"/>
        <v>0</v>
      </c>
      <c r="AD146" s="124">
        <f t="shared" si="57"/>
        <v>0</v>
      </c>
      <c r="AE146" s="124">
        <f t="shared" si="57"/>
        <v>0</v>
      </c>
      <c r="AF146" s="124">
        <f t="shared" si="57"/>
        <v>0</v>
      </c>
      <c r="AG146" s="124">
        <f t="shared" si="57"/>
        <v>0</v>
      </c>
      <c r="AH146" s="124">
        <f t="shared" si="57"/>
        <v>0</v>
      </c>
      <c r="AI146" s="124">
        <f t="shared" si="57"/>
        <v>0</v>
      </c>
      <c r="AJ146" s="124">
        <f t="shared" si="57"/>
        <v>0</v>
      </c>
      <c r="AK146" s="352"/>
      <c r="AL146" s="352"/>
      <c r="AM146" s="352"/>
      <c r="AN146" s="352"/>
      <c r="AO146" s="355"/>
      <c r="AP146" s="347"/>
      <c r="AQ146" s="356"/>
      <c r="AR146" s="43"/>
      <c r="AS146" s="336"/>
      <c r="AT146" s="332"/>
      <c r="AU146" s="230"/>
      <c r="AV146" s="119"/>
      <c r="AW146" s="231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19"/>
      <c r="BI146" s="119"/>
      <c r="BJ146" s="119"/>
      <c r="BK146" s="119"/>
      <c r="BL146" s="119"/>
      <c r="BM146" s="107"/>
      <c r="BN146" s="120"/>
      <c r="BO146" s="121"/>
      <c r="BP146" s="122"/>
      <c r="BQ146" s="122"/>
      <c r="BR146" s="122"/>
      <c r="BS146" s="122"/>
      <c r="BT146" s="122"/>
      <c r="BU146" s="122"/>
      <c r="BV146" s="122"/>
    </row>
    <row r="147" spans="1:74" ht="15.75" customHeight="1">
      <c r="A147" s="354"/>
      <c r="B147" s="352"/>
      <c r="C147" s="353"/>
      <c r="D147" s="358"/>
      <c r="E147" s="125" t="s">
        <v>42</v>
      </c>
      <c r="F147" s="126">
        <f t="shared" ref="F147:AJ147" si="58">F145-F146</f>
        <v>0</v>
      </c>
      <c r="G147" s="126">
        <f t="shared" si="58"/>
        <v>0</v>
      </c>
      <c r="H147" s="126">
        <f t="shared" si="58"/>
        <v>0</v>
      </c>
      <c r="I147" s="126">
        <f t="shared" si="58"/>
        <v>0</v>
      </c>
      <c r="J147" s="126">
        <f t="shared" si="58"/>
        <v>0</v>
      </c>
      <c r="K147" s="126">
        <f t="shared" si="58"/>
        <v>0</v>
      </c>
      <c r="L147" s="126">
        <f t="shared" si="58"/>
        <v>0</v>
      </c>
      <c r="M147" s="126">
        <f t="shared" si="58"/>
        <v>0</v>
      </c>
      <c r="N147" s="126">
        <f t="shared" si="58"/>
        <v>0</v>
      </c>
      <c r="O147" s="126">
        <f t="shared" si="58"/>
        <v>0</v>
      </c>
      <c r="P147" s="126">
        <f t="shared" si="58"/>
        <v>0</v>
      </c>
      <c r="Q147" s="126">
        <f t="shared" si="58"/>
        <v>0</v>
      </c>
      <c r="R147" s="126">
        <f t="shared" si="58"/>
        <v>0</v>
      </c>
      <c r="S147" s="126">
        <f t="shared" si="58"/>
        <v>0</v>
      </c>
      <c r="T147" s="126">
        <f t="shared" si="58"/>
        <v>0</v>
      </c>
      <c r="U147" s="126">
        <f t="shared" si="58"/>
        <v>0</v>
      </c>
      <c r="V147" s="126">
        <f t="shared" si="58"/>
        <v>0</v>
      </c>
      <c r="W147" s="126">
        <f t="shared" si="58"/>
        <v>0</v>
      </c>
      <c r="X147" s="126">
        <f t="shared" si="58"/>
        <v>0</v>
      </c>
      <c r="Y147" s="126">
        <f t="shared" si="58"/>
        <v>0</v>
      </c>
      <c r="Z147" s="126">
        <f t="shared" si="58"/>
        <v>0</v>
      </c>
      <c r="AA147" s="126">
        <f t="shared" si="58"/>
        <v>0</v>
      </c>
      <c r="AB147" s="126">
        <f t="shared" si="58"/>
        <v>0</v>
      </c>
      <c r="AC147" s="126">
        <f t="shared" si="58"/>
        <v>0</v>
      </c>
      <c r="AD147" s="126">
        <f t="shared" si="58"/>
        <v>0</v>
      </c>
      <c r="AE147" s="126">
        <f t="shared" si="58"/>
        <v>0</v>
      </c>
      <c r="AF147" s="126">
        <f t="shared" si="58"/>
        <v>0</v>
      </c>
      <c r="AG147" s="126">
        <f t="shared" si="58"/>
        <v>0</v>
      </c>
      <c r="AH147" s="126">
        <f t="shared" si="58"/>
        <v>0</v>
      </c>
      <c r="AI147" s="126">
        <f t="shared" si="58"/>
        <v>0</v>
      </c>
      <c r="AJ147" s="126">
        <f t="shared" si="58"/>
        <v>0</v>
      </c>
      <c r="AK147" s="358"/>
      <c r="AL147" s="358"/>
      <c r="AM147" s="358"/>
      <c r="AN147" s="358"/>
      <c r="AO147" s="359"/>
      <c r="AP147" s="360"/>
      <c r="AQ147" s="361"/>
      <c r="AR147" s="408" t="s">
        <v>14</v>
      </c>
      <c r="AS147" s="409">
        <f>SUM(AS142:AS146)</f>
        <v>0</v>
      </c>
      <c r="AT147" s="332"/>
      <c r="AU147" s="230"/>
      <c r="AV147" s="119"/>
      <c r="AW147" s="231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19"/>
      <c r="BI147" s="119"/>
      <c r="BJ147" s="119"/>
      <c r="BK147" s="119"/>
      <c r="BL147" s="119"/>
      <c r="BM147" s="107"/>
      <c r="BN147" s="120"/>
      <c r="BO147" s="121"/>
      <c r="BP147" s="122"/>
      <c r="BQ147" s="122"/>
      <c r="BR147" s="122"/>
      <c r="BS147" s="122"/>
      <c r="BT147" s="122"/>
      <c r="BU147" s="122"/>
      <c r="BV147" s="122"/>
    </row>
    <row r="148" spans="1:74" ht="15.75" customHeight="1" thickBot="1">
      <c r="A148" s="354"/>
      <c r="B148" s="339"/>
      <c r="C148" s="340"/>
      <c r="D148" s="127" t="s">
        <v>66</v>
      </c>
      <c r="E148" s="182" t="s">
        <v>75</v>
      </c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129"/>
      <c r="AF148" s="129"/>
      <c r="AG148" s="129"/>
      <c r="AH148" s="129"/>
      <c r="AI148" s="129"/>
      <c r="AJ148" s="129"/>
      <c r="AK148" s="131"/>
      <c r="AL148" s="132"/>
      <c r="AM148" s="131"/>
      <c r="AN148" s="131"/>
      <c r="AO148" s="133"/>
      <c r="AP148" s="134"/>
      <c r="AQ148" s="135"/>
      <c r="AR148" s="341"/>
      <c r="AS148" s="342"/>
      <c r="AT148" s="343"/>
      <c r="AU148" s="136"/>
      <c r="AV148" s="139"/>
      <c r="AW148" s="138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40">
        <f>COUNTIF($F148:$AJ148,"日")</f>
        <v>0</v>
      </c>
      <c r="BK148" s="140">
        <f>COUNTIF($F148:$AJ148,"当")</f>
        <v>0</v>
      </c>
      <c r="BL148" s="140">
        <f>COUNTIF($F148:$AJ148,"土")</f>
        <v>0</v>
      </c>
      <c r="BM148" s="107"/>
      <c r="BN148" s="112"/>
      <c r="BO148" s="113"/>
      <c r="BP148" s="179"/>
      <c r="BQ148" s="179"/>
      <c r="BR148" s="179"/>
      <c r="BS148" s="179"/>
      <c r="BT148" s="179"/>
      <c r="BU148" s="179"/>
      <c r="BV148" s="179"/>
    </row>
    <row r="149" spans="1:74" ht="15.75" customHeight="1" thickTop="1">
      <c r="A149" s="354"/>
      <c r="B149" s="232" t="s">
        <v>43</v>
      </c>
      <c r="C149" s="415" t="s">
        <v>44</v>
      </c>
      <c r="D149" s="207" t="s">
        <v>31</v>
      </c>
      <c r="E149" s="233" t="s">
        <v>32</v>
      </c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  <c r="AA149" s="234"/>
      <c r="AB149" s="234"/>
      <c r="AC149" s="234"/>
      <c r="AD149" s="234"/>
      <c r="AE149" s="234"/>
      <c r="AF149" s="234"/>
      <c r="AG149" s="234"/>
      <c r="AH149" s="234"/>
      <c r="AI149" s="234"/>
      <c r="AJ149" s="234"/>
      <c r="AK149" s="398">
        <f>BC149*7</f>
        <v>0</v>
      </c>
      <c r="AL149" s="398">
        <f>BH149*7+(BI149*3.5)</f>
        <v>0</v>
      </c>
      <c r="AM149" s="399">
        <f>BF149*7</f>
        <v>0</v>
      </c>
      <c r="AN149" s="399">
        <f>BG149*7</f>
        <v>0</v>
      </c>
      <c r="AO149" s="400">
        <f>AV149*7</f>
        <v>0</v>
      </c>
      <c r="AP149" s="401">
        <f>AU149+(AY149/2)</f>
        <v>0</v>
      </c>
      <c r="AQ149" s="391">
        <f>AX149+(BA149/2)</f>
        <v>0</v>
      </c>
      <c r="AR149" s="392" t="s">
        <v>33</v>
      </c>
      <c r="AS149" s="215">
        <f>SUM(F154:AJ154)</f>
        <v>0</v>
      </c>
      <c r="AT149" s="393">
        <f>$Q$4</f>
        <v>142</v>
      </c>
      <c r="AU149" s="95">
        <f>COUNTIF($F149:$AJ149,"出")</f>
        <v>0</v>
      </c>
      <c r="AV149" s="97">
        <f>COUNTIF($F149:$AJ149,"明")</f>
        <v>0</v>
      </c>
      <c r="AW149" s="96">
        <f>COUNTIF($F149:$AJ149,"○")</f>
        <v>0</v>
      </c>
      <c r="AX149" s="96">
        <f>COUNTIF($F149:$AJ149,"半組")</f>
        <v>0</v>
      </c>
      <c r="AY149" s="96">
        <f>COUNTIF($F149:$AJ149,"●")</f>
        <v>0</v>
      </c>
      <c r="AZ149" s="96">
        <f>COUNTIF($F149:$AJ149,"◐")</f>
        <v>0</v>
      </c>
      <c r="BA149" s="96">
        <f>COUNTIF($F149:$AJ149,"夜")</f>
        <v>0</v>
      </c>
      <c r="BB149" s="96">
        <f>COUNTIF($F149:$AJ149,"－")</f>
        <v>0</v>
      </c>
      <c r="BC149" s="97">
        <f>COUNTIF($F149:$AJ149,"夏")</f>
        <v>0</v>
      </c>
      <c r="BD149" s="96">
        <f>COUNTIF($F149:$AJ149,"看")</f>
        <v>0</v>
      </c>
      <c r="BE149" s="96">
        <f>COUNTIF($F149:$AJ149,"介")</f>
        <v>0</v>
      </c>
      <c r="BF149" s="97">
        <f>COUNTIF($F149:$AJ149,"張")</f>
        <v>0</v>
      </c>
      <c r="BG149" s="97">
        <f>COUNTIF($F149:$AJ149,"★")</f>
        <v>0</v>
      </c>
      <c r="BH149" s="97">
        <f>COUNTIF($F149:$AJ149,"研")</f>
        <v>0</v>
      </c>
      <c r="BI149" s="97">
        <f>COUNTIF($F149:$AJ149,"半研")</f>
        <v>0</v>
      </c>
      <c r="BJ149" s="97"/>
      <c r="BK149" s="97"/>
      <c r="BL149" s="97"/>
      <c r="BM149" s="146"/>
      <c r="BN149" s="147"/>
      <c r="BO149" s="148"/>
      <c r="BP149" s="179"/>
      <c r="BQ149" s="179"/>
      <c r="BR149" s="179"/>
      <c r="BS149" s="179"/>
      <c r="BT149" s="179"/>
      <c r="BU149" s="179"/>
      <c r="BV149" s="179"/>
    </row>
    <row r="150" spans="1:74" ht="15.75" customHeight="1">
      <c r="A150" s="354"/>
      <c r="B150" s="394"/>
      <c r="C150" s="353"/>
      <c r="D150" s="226" t="s">
        <v>34</v>
      </c>
      <c r="E150" s="102" t="s">
        <v>35</v>
      </c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83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49"/>
      <c r="AK150" s="399"/>
      <c r="AL150" s="399"/>
      <c r="AM150" s="352"/>
      <c r="AN150" s="352"/>
      <c r="AO150" s="355"/>
      <c r="AP150" s="347"/>
      <c r="AQ150" s="356"/>
      <c r="AR150" s="357"/>
      <c r="AS150" s="355"/>
      <c r="AT150" s="332"/>
      <c r="AU150" s="227"/>
      <c r="AV150" s="106"/>
      <c r="AW150" s="228"/>
      <c r="AX150" s="106"/>
      <c r="AY150" s="106"/>
      <c r="AZ150" s="106"/>
      <c r="BA150" s="106"/>
      <c r="BB150" s="106"/>
      <c r="BC150" s="106"/>
      <c r="BD150" s="106"/>
      <c r="BE150" s="106"/>
      <c r="BF150" s="106"/>
      <c r="BG150" s="106"/>
      <c r="BH150" s="106"/>
      <c r="BI150" s="106"/>
      <c r="BJ150" s="106"/>
      <c r="BK150" s="106"/>
      <c r="BL150" s="106"/>
      <c r="BM150" s="146"/>
      <c r="BN150" s="147"/>
      <c r="BO150" s="148"/>
      <c r="BP150" s="179"/>
      <c r="BQ150" s="179"/>
      <c r="BR150" s="179"/>
      <c r="BS150" s="179"/>
      <c r="BT150" s="179"/>
      <c r="BU150" s="179"/>
      <c r="BV150" s="179"/>
    </row>
    <row r="151" spans="1:74" ht="15.75" customHeight="1">
      <c r="A151" s="354"/>
      <c r="B151" s="352"/>
      <c r="C151" s="353"/>
      <c r="D151" s="226" t="s">
        <v>36</v>
      </c>
      <c r="E151" s="194" t="s">
        <v>37</v>
      </c>
      <c r="F151" s="229"/>
      <c r="G151" s="229"/>
      <c r="H151" s="229"/>
      <c r="I151" s="229"/>
      <c r="J151" s="229"/>
      <c r="K151" s="229"/>
      <c r="L151" s="229"/>
      <c r="M151" s="229"/>
      <c r="N151" s="229"/>
      <c r="O151" s="229"/>
      <c r="P151" s="229"/>
      <c r="Q151" s="229"/>
      <c r="R151" s="229"/>
      <c r="S151" s="229"/>
      <c r="T151" s="229"/>
      <c r="U151" s="229"/>
      <c r="V151" s="229"/>
      <c r="W151" s="229"/>
      <c r="X151" s="229"/>
      <c r="Y151" s="229"/>
      <c r="Z151" s="229"/>
      <c r="AA151" s="229"/>
      <c r="AB151" s="229"/>
      <c r="AC151" s="229"/>
      <c r="AD151" s="229"/>
      <c r="AE151" s="229"/>
      <c r="AF151" s="229"/>
      <c r="AG151" s="229"/>
      <c r="AH151" s="229"/>
      <c r="AI151" s="229"/>
      <c r="AJ151" s="185"/>
      <c r="AK151" s="399"/>
      <c r="AL151" s="399"/>
      <c r="AM151" s="352"/>
      <c r="AN151" s="352"/>
      <c r="AO151" s="355"/>
      <c r="AP151" s="347"/>
      <c r="AQ151" s="356"/>
      <c r="AR151" s="334"/>
      <c r="AS151" s="335"/>
      <c r="AT151" s="332"/>
      <c r="AU151" s="216"/>
      <c r="AV151" s="83"/>
      <c r="AW151" s="217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146"/>
      <c r="BN151" s="147"/>
      <c r="BO151" s="148"/>
      <c r="BP151" s="84"/>
      <c r="BQ151" s="84"/>
      <c r="BR151" s="84"/>
      <c r="BS151" s="84"/>
      <c r="BT151" s="84"/>
      <c r="BU151" s="84"/>
      <c r="BV151" s="84"/>
    </row>
    <row r="152" spans="1:74" ht="15.75" customHeight="1">
      <c r="A152" s="354"/>
      <c r="B152" s="352"/>
      <c r="C152" s="353"/>
      <c r="D152" s="395" t="s">
        <v>39</v>
      </c>
      <c r="E152" s="115" t="s">
        <v>40</v>
      </c>
      <c r="F152" s="116">
        <f>HOUR(IF(F150&gt;F151,F151+1-F150,F151-F150))+MINUTE(IF(F150&gt;F151,F151+1-F150,F151-F150))/60</f>
        <v>0</v>
      </c>
      <c r="G152" s="116">
        <f t="shared" ref="G152:AJ152" si="59">HOUR(IF(G150&gt;G151,G151+1-G150,G151-G150))+MINUTE(IF(G150&gt;G151,G151+1-G150,G151-G150))/60</f>
        <v>0</v>
      </c>
      <c r="H152" s="116">
        <f t="shared" si="59"/>
        <v>0</v>
      </c>
      <c r="I152" s="116">
        <f t="shared" si="59"/>
        <v>0</v>
      </c>
      <c r="J152" s="116">
        <f t="shared" si="59"/>
        <v>0</v>
      </c>
      <c r="K152" s="116">
        <f t="shared" si="59"/>
        <v>0</v>
      </c>
      <c r="L152" s="116">
        <f t="shared" si="59"/>
        <v>0</v>
      </c>
      <c r="M152" s="116">
        <f t="shared" si="59"/>
        <v>0</v>
      </c>
      <c r="N152" s="116">
        <f t="shared" si="59"/>
        <v>0</v>
      </c>
      <c r="O152" s="116">
        <f t="shared" si="59"/>
        <v>0</v>
      </c>
      <c r="P152" s="116">
        <f t="shared" si="59"/>
        <v>0</v>
      </c>
      <c r="Q152" s="116">
        <f t="shared" si="59"/>
        <v>0</v>
      </c>
      <c r="R152" s="116">
        <f t="shared" si="59"/>
        <v>0</v>
      </c>
      <c r="S152" s="116">
        <f t="shared" si="59"/>
        <v>0</v>
      </c>
      <c r="T152" s="116">
        <f t="shared" si="59"/>
        <v>0</v>
      </c>
      <c r="U152" s="116">
        <f t="shared" si="59"/>
        <v>0</v>
      </c>
      <c r="V152" s="116">
        <f t="shared" si="59"/>
        <v>0</v>
      </c>
      <c r="W152" s="116">
        <f t="shared" si="59"/>
        <v>0</v>
      </c>
      <c r="X152" s="116">
        <f t="shared" si="59"/>
        <v>0</v>
      </c>
      <c r="Y152" s="116">
        <f t="shared" si="59"/>
        <v>0</v>
      </c>
      <c r="Z152" s="116">
        <f t="shared" si="59"/>
        <v>0</v>
      </c>
      <c r="AA152" s="116">
        <f t="shared" si="59"/>
        <v>0</v>
      </c>
      <c r="AB152" s="116">
        <f t="shared" si="59"/>
        <v>0</v>
      </c>
      <c r="AC152" s="116">
        <f t="shared" si="59"/>
        <v>0</v>
      </c>
      <c r="AD152" s="116">
        <f t="shared" si="59"/>
        <v>0</v>
      </c>
      <c r="AE152" s="116">
        <f t="shared" si="59"/>
        <v>0</v>
      </c>
      <c r="AF152" s="116">
        <f t="shared" si="59"/>
        <v>0</v>
      </c>
      <c r="AG152" s="116">
        <f t="shared" si="59"/>
        <v>0</v>
      </c>
      <c r="AH152" s="116">
        <f t="shared" si="59"/>
        <v>0</v>
      </c>
      <c r="AI152" s="116">
        <f t="shared" si="59"/>
        <v>0</v>
      </c>
      <c r="AJ152" s="116">
        <f t="shared" si="59"/>
        <v>0</v>
      </c>
      <c r="AK152" s="399"/>
      <c r="AL152" s="399"/>
      <c r="AM152" s="352"/>
      <c r="AN152" s="352"/>
      <c r="AO152" s="355"/>
      <c r="AP152" s="347"/>
      <c r="AQ152" s="356"/>
      <c r="AR152" s="396" t="s">
        <v>71</v>
      </c>
      <c r="AS152" s="397">
        <f>AK149+AL149+AM149+AN149+AO149</f>
        <v>0</v>
      </c>
      <c r="AT152" s="332"/>
      <c r="AU152" s="230"/>
      <c r="AV152" s="119"/>
      <c r="AW152" s="231"/>
      <c r="AX152" s="119"/>
      <c r="AY152" s="119"/>
      <c r="AZ152" s="119"/>
      <c r="BA152" s="119"/>
      <c r="BB152" s="119"/>
      <c r="BC152" s="119"/>
      <c r="BD152" s="119"/>
      <c r="BE152" s="119"/>
      <c r="BF152" s="119"/>
      <c r="BG152" s="119"/>
      <c r="BH152" s="119"/>
      <c r="BI152" s="119"/>
      <c r="BJ152" s="119"/>
      <c r="BK152" s="119"/>
      <c r="BL152" s="119"/>
      <c r="BM152" s="146"/>
      <c r="BN152" s="150"/>
      <c r="BO152" s="151"/>
      <c r="BP152" s="122"/>
      <c r="BQ152" s="122"/>
      <c r="BR152" s="122"/>
      <c r="BS152" s="122"/>
      <c r="BT152" s="122"/>
      <c r="BU152" s="122"/>
      <c r="BV152" s="122"/>
    </row>
    <row r="153" spans="1:74" ht="15.75" customHeight="1">
      <c r="A153" s="354"/>
      <c r="B153" s="352"/>
      <c r="C153" s="353"/>
      <c r="D153" s="352"/>
      <c r="E153" s="123" t="s">
        <v>41</v>
      </c>
      <c r="F153" s="124">
        <f t="shared" ref="F153:AJ153" si="60">IF(F152&gt;=6.5,1,0)</f>
        <v>0</v>
      </c>
      <c r="G153" s="124">
        <f t="shared" si="60"/>
        <v>0</v>
      </c>
      <c r="H153" s="124">
        <f t="shared" si="60"/>
        <v>0</v>
      </c>
      <c r="I153" s="124">
        <f t="shared" si="60"/>
        <v>0</v>
      </c>
      <c r="J153" s="124">
        <f t="shared" si="60"/>
        <v>0</v>
      </c>
      <c r="K153" s="124">
        <f t="shared" si="60"/>
        <v>0</v>
      </c>
      <c r="L153" s="124">
        <f t="shared" si="60"/>
        <v>0</v>
      </c>
      <c r="M153" s="124">
        <f t="shared" si="60"/>
        <v>0</v>
      </c>
      <c r="N153" s="124">
        <f t="shared" si="60"/>
        <v>0</v>
      </c>
      <c r="O153" s="124">
        <f t="shared" si="60"/>
        <v>0</v>
      </c>
      <c r="P153" s="124">
        <f t="shared" si="60"/>
        <v>0</v>
      </c>
      <c r="Q153" s="124">
        <f t="shared" si="60"/>
        <v>0</v>
      </c>
      <c r="R153" s="124">
        <f t="shared" si="60"/>
        <v>0</v>
      </c>
      <c r="S153" s="124">
        <f t="shared" si="60"/>
        <v>0</v>
      </c>
      <c r="T153" s="124">
        <f t="shared" si="60"/>
        <v>0</v>
      </c>
      <c r="U153" s="124">
        <f t="shared" si="60"/>
        <v>0</v>
      </c>
      <c r="V153" s="124">
        <f t="shared" si="60"/>
        <v>0</v>
      </c>
      <c r="W153" s="124">
        <f t="shared" si="60"/>
        <v>0</v>
      </c>
      <c r="X153" s="124">
        <f t="shared" si="60"/>
        <v>0</v>
      </c>
      <c r="Y153" s="124">
        <f t="shared" si="60"/>
        <v>0</v>
      </c>
      <c r="Z153" s="124">
        <f t="shared" si="60"/>
        <v>0</v>
      </c>
      <c r="AA153" s="124">
        <f t="shared" si="60"/>
        <v>0</v>
      </c>
      <c r="AB153" s="124">
        <f t="shared" si="60"/>
        <v>0</v>
      </c>
      <c r="AC153" s="124">
        <f t="shared" si="60"/>
        <v>0</v>
      </c>
      <c r="AD153" s="124">
        <f t="shared" si="60"/>
        <v>0</v>
      </c>
      <c r="AE153" s="124">
        <f t="shared" si="60"/>
        <v>0</v>
      </c>
      <c r="AF153" s="124">
        <f t="shared" si="60"/>
        <v>0</v>
      </c>
      <c r="AG153" s="124">
        <f t="shared" si="60"/>
        <v>0</v>
      </c>
      <c r="AH153" s="124">
        <f t="shared" si="60"/>
        <v>0</v>
      </c>
      <c r="AI153" s="124">
        <f t="shared" si="60"/>
        <v>0</v>
      </c>
      <c r="AJ153" s="124">
        <f t="shared" si="60"/>
        <v>0</v>
      </c>
      <c r="AK153" s="399"/>
      <c r="AL153" s="399"/>
      <c r="AM153" s="352"/>
      <c r="AN153" s="352"/>
      <c r="AO153" s="355"/>
      <c r="AP153" s="347"/>
      <c r="AQ153" s="356"/>
      <c r="AR153" s="43"/>
      <c r="AS153" s="336"/>
      <c r="AT153" s="332"/>
      <c r="AU153" s="230"/>
      <c r="AV153" s="119"/>
      <c r="AW153" s="231"/>
      <c r="AX153" s="119"/>
      <c r="AY153" s="119"/>
      <c r="AZ153" s="119"/>
      <c r="BA153" s="119"/>
      <c r="BB153" s="119"/>
      <c r="BC153" s="119"/>
      <c r="BD153" s="119"/>
      <c r="BE153" s="119"/>
      <c r="BF153" s="119"/>
      <c r="BG153" s="119"/>
      <c r="BH153" s="119"/>
      <c r="BI153" s="119"/>
      <c r="BJ153" s="119"/>
      <c r="BK153" s="119"/>
      <c r="BL153" s="119"/>
      <c r="BM153" s="146"/>
      <c r="BN153" s="150"/>
      <c r="BO153" s="151"/>
      <c r="BP153" s="122"/>
      <c r="BQ153" s="122"/>
      <c r="BR153" s="122"/>
      <c r="BS153" s="122"/>
      <c r="BT153" s="122"/>
      <c r="BU153" s="122"/>
      <c r="BV153" s="122"/>
    </row>
    <row r="154" spans="1:74" ht="15.75" customHeight="1">
      <c r="A154" s="354"/>
      <c r="B154" s="352"/>
      <c r="C154" s="353"/>
      <c r="D154" s="352"/>
      <c r="E154" s="123" t="s">
        <v>42</v>
      </c>
      <c r="F154" s="124">
        <f t="shared" ref="F154:AJ154" si="61">F152-F153</f>
        <v>0</v>
      </c>
      <c r="G154" s="124">
        <f t="shared" si="61"/>
        <v>0</v>
      </c>
      <c r="H154" s="124">
        <f t="shared" si="61"/>
        <v>0</v>
      </c>
      <c r="I154" s="124">
        <f t="shared" si="61"/>
        <v>0</v>
      </c>
      <c r="J154" s="124">
        <f t="shared" si="61"/>
        <v>0</v>
      </c>
      <c r="K154" s="124">
        <f t="shared" si="61"/>
        <v>0</v>
      </c>
      <c r="L154" s="124">
        <f t="shared" si="61"/>
        <v>0</v>
      </c>
      <c r="M154" s="124">
        <f t="shared" si="61"/>
        <v>0</v>
      </c>
      <c r="N154" s="124">
        <f t="shared" si="61"/>
        <v>0</v>
      </c>
      <c r="O154" s="124">
        <f t="shared" si="61"/>
        <v>0</v>
      </c>
      <c r="P154" s="124">
        <f t="shared" si="61"/>
        <v>0</v>
      </c>
      <c r="Q154" s="124">
        <f t="shared" si="61"/>
        <v>0</v>
      </c>
      <c r="R154" s="124">
        <f t="shared" si="61"/>
        <v>0</v>
      </c>
      <c r="S154" s="124">
        <f t="shared" si="61"/>
        <v>0</v>
      </c>
      <c r="T154" s="124">
        <f t="shared" si="61"/>
        <v>0</v>
      </c>
      <c r="U154" s="124">
        <f t="shared" si="61"/>
        <v>0</v>
      </c>
      <c r="V154" s="124">
        <f t="shared" si="61"/>
        <v>0</v>
      </c>
      <c r="W154" s="124">
        <f t="shared" si="61"/>
        <v>0</v>
      </c>
      <c r="X154" s="124">
        <f t="shared" si="61"/>
        <v>0</v>
      </c>
      <c r="Y154" s="124">
        <f t="shared" si="61"/>
        <v>0</v>
      </c>
      <c r="Z154" s="124">
        <f t="shared" si="61"/>
        <v>0</v>
      </c>
      <c r="AA154" s="124">
        <f t="shared" si="61"/>
        <v>0</v>
      </c>
      <c r="AB154" s="124">
        <f t="shared" si="61"/>
        <v>0</v>
      </c>
      <c r="AC154" s="124">
        <f t="shared" si="61"/>
        <v>0</v>
      </c>
      <c r="AD154" s="124">
        <f t="shared" si="61"/>
        <v>0</v>
      </c>
      <c r="AE154" s="124">
        <f t="shared" si="61"/>
        <v>0</v>
      </c>
      <c r="AF154" s="124">
        <f t="shared" si="61"/>
        <v>0</v>
      </c>
      <c r="AG154" s="124">
        <f t="shared" si="61"/>
        <v>0</v>
      </c>
      <c r="AH154" s="124">
        <f t="shared" si="61"/>
        <v>0</v>
      </c>
      <c r="AI154" s="124">
        <f t="shared" si="61"/>
        <v>0</v>
      </c>
      <c r="AJ154" s="124">
        <f t="shared" si="61"/>
        <v>0</v>
      </c>
      <c r="AK154" s="399"/>
      <c r="AL154" s="399"/>
      <c r="AM154" s="352"/>
      <c r="AN154" s="352"/>
      <c r="AO154" s="355"/>
      <c r="AP154" s="347"/>
      <c r="AQ154" s="356"/>
      <c r="AR154" s="195" t="s">
        <v>14</v>
      </c>
      <c r="AS154" s="152">
        <f>SUM(AS149:AS153)</f>
        <v>0</v>
      </c>
      <c r="AT154" s="332"/>
      <c r="AU154" s="230"/>
      <c r="AV154" s="119"/>
      <c r="AW154" s="231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46"/>
      <c r="BN154" s="150"/>
      <c r="BO154" s="151"/>
      <c r="BP154" s="122"/>
      <c r="BQ154" s="122"/>
      <c r="BR154" s="122"/>
      <c r="BS154" s="122"/>
      <c r="BT154" s="122"/>
      <c r="BU154" s="122"/>
      <c r="BV154" s="122"/>
    </row>
    <row r="155" spans="1:74" ht="15.75" customHeight="1">
      <c r="A155" s="354"/>
      <c r="B155" s="352"/>
      <c r="C155" s="353"/>
      <c r="D155" s="24"/>
      <c r="E155" s="125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196"/>
      <c r="Z155" s="196"/>
      <c r="AA155" s="196"/>
      <c r="AB155" s="196"/>
      <c r="AC155" s="196"/>
      <c r="AD155" s="196"/>
      <c r="AE155" s="196"/>
      <c r="AF155" s="196"/>
      <c r="AG155" s="196"/>
      <c r="AH155" s="196"/>
      <c r="AI155" s="196"/>
      <c r="AJ155" s="154"/>
      <c r="AK155" s="156"/>
      <c r="AL155" s="156"/>
      <c r="AM155" s="156"/>
      <c r="AN155" s="156"/>
      <c r="AO155" s="157"/>
      <c r="AP155" s="158"/>
      <c r="AQ155" s="159"/>
      <c r="AR155" s="195"/>
      <c r="AS155" s="197"/>
      <c r="AT155" s="332"/>
      <c r="AU155" s="230"/>
      <c r="AV155" s="119"/>
      <c r="AW155" s="231"/>
      <c r="AX155" s="119"/>
      <c r="AY155" s="119"/>
      <c r="AZ155" s="119"/>
      <c r="BA155" s="119"/>
      <c r="BB155" s="119"/>
      <c r="BC155" s="119"/>
      <c r="BD155" s="119"/>
      <c r="BE155" s="119"/>
      <c r="BF155" s="119"/>
      <c r="BG155" s="119"/>
      <c r="BH155" s="119"/>
      <c r="BI155" s="119"/>
      <c r="BJ155" s="119"/>
      <c r="BK155" s="119"/>
      <c r="BL155" s="119"/>
      <c r="BM155" s="146"/>
      <c r="BN155" s="150"/>
      <c r="BO155" s="151"/>
      <c r="BP155" s="122"/>
      <c r="BQ155" s="122"/>
      <c r="BR155" s="122"/>
      <c r="BS155" s="122"/>
      <c r="BT155" s="122"/>
      <c r="BU155" s="122"/>
      <c r="BV155" s="122"/>
    </row>
    <row r="156" spans="1:74" ht="15.75" customHeight="1" thickBot="1">
      <c r="A156" s="362"/>
      <c r="B156" s="363"/>
      <c r="C156" s="364"/>
      <c r="D156" s="235" t="s">
        <v>66</v>
      </c>
      <c r="E156" s="236" t="s">
        <v>75</v>
      </c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  <c r="AC156" s="129"/>
      <c r="AD156" s="129"/>
      <c r="AE156" s="129"/>
      <c r="AF156" s="129"/>
      <c r="AG156" s="129"/>
      <c r="AH156" s="129"/>
      <c r="AI156" s="129"/>
      <c r="AJ156" s="129"/>
      <c r="AK156" s="237"/>
      <c r="AL156" s="238"/>
      <c r="AM156" s="237"/>
      <c r="AN156" s="237"/>
      <c r="AO156" s="239"/>
      <c r="AP156" s="240"/>
      <c r="AQ156" s="241"/>
      <c r="AR156" s="242"/>
      <c r="AS156" s="243"/>
      <c r="AT156" s="365"/>
      <c r="AU156" s="244"/>
      <c r="AV156" s="245"/>
      <c r="AW156" s="246"/>
      <c r="AX156" s="245"/>
      <c r="AY156" s="245"/>
      <c r="AZ156" s="245"/>
      <c r="BA156" s="245"/>
      <c r="BB156" s="245"/>
      <c r="BC156" s="245"/>
      <c r="BD156" s="245"/>
      <c r="BE156" s="245"/>
      <c r="BF156" s="245"/>
      <c r="BG156" s="245"/>
      <c r="BH156" s="245"/>
      <c r="BI156" s="245"/>
      <c r="BJ156" s="247">
        <f>COUNTIF($F156:$AJ156,"日")</f>
        <v>0</v>
      </c>
      <c r="BK156" s="247">
        <f>COUNTIF($F156:$AJ156,"当")</f>
        <v>0</v>
      </c>
      <c r="BL156" s="247">
        <f>COUNTIF($F156:$AJ156,"土")</f>
        <v>0</v>
      </c>
      <c r="BM156" s="174"/>
      <c r="BN156" s="175"/>
      <c r="BO156" s="176"/>
      <c r="BP156" s="179"/>
      <c r="BQ156" s="179"/>
      <c r="BR156" s="179"/>
      <c r="BS156" s="179"/>
      <c r="BT156" s="179"/>
      <c r="BU156" s="179"/>
      <c r="BV156" s="179"/>
    </row>
    <row r="157" spans="1:74" ht="15.75" customHeight="1">
      <c r="A157" s="59"/>
      <c r="B157" s="59"/>
      <c r="C157" s="59"/>
      <c r="D157" s="248"/>
      <c r="E157" s="249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0"/>
      <c r="R157" s="250"/>
      <c r="S157" s="250"/>
      <c r="T157" s="250"/>
      <c r="U157" s="250"/>
      <c r="V157" s="250"/>
      <c r="W157" s="250"/>
      <c r="X157" s="250"/>
      <c r="Y157" s="250"/>
      <c r="Z157" s="250"/>
      <c r="AA157" s="250"/>
      <c r="AB157" s="250"/>
      <c r="AC157" s="250"/>
      <c r="AD157" s="250"/>
      <c r="AE157" s="250"/>
      <c r="AF157" s="250"/>
      <c r="AG157" s="250"/>
      <c r="AH157" s="250"/>
      <c r="AI157" s="250"/>
      <c r="AJ157" s="250"/>
      <c r="AK157" s="251"/>
      <c r="AL157" s="252"/>
      <c r="AM157" s="251"/>
      <c r="AN157" s="251"/>
      <c r="AO157" s="251"/>
      <c r="AP157" s="253"/>
      <c r="AQ157" s="253"/>
      <c r="AR157" s="254"/>
      <c r="AS157" s="255"/>
      <c r="AT157" s="59"/>
      <c r="AU157" s="83"/>
      <c r="AV157" s="217"/>
      <c r="AW157" s="217"/>
      <c r="AX157" s="83"/>
      <c r="AY157" s="83"/>
      <c r="AZ157" s="83"/>
      <c r="BA157" s="83"/>
      <c r="BB157" s="83"/>
      <c r="BC157" s="83"/>
      <c r="BD157" s="83"/>
      <c r="BE157" s="83"/>
      <c r="BF157" s="83"/>
      <c r="BG157" s="83"/>
      <c r="BH157" s="83"/>
      <c r="BI157" s="83"/>
      <c r="BJ157" s="217"/>
      <c r="BK157" s="217"/>
      <c r="BL157" s="217"/>
      <c r="BM157" s="256"/>
      <c r="BN157" s="256"/>
      <c r="BO157" s="256"/>
      <c r="BP157" s="256"/>
      <c r="BQ157" s="256"/>
      <c r="BR157" s="256"/>
      <c r="BS157" s="256"/>
      <c r="BT157" s="256"/>
      <c r="BU157" s="256"/>
      <c r="BV157" s="256"/>
    </row>
    <row r="158" spans="1:74" ht="15.75" customHeight="1">
      <c r="A158" s="59"/>
      <c r="B158" s="59"/>
      <c r="C158" s="59"/>
      <c r="D158" s="248"/>
      <c r="E158" s="249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  <c r="S158" s="250"/>
      <c r="T158" s="250"/>
      <c r="U158" s="250"/>
      <c r="V158" s="250"/>
      <c r="W158" s="250"/>
      <c r="X158" s="250"/>
      <c r="Y158" s="250"/>
      <c r="Z158" s="250"/>
      <c r="AA158" s="250"/>
      <c r="AB158" s="250"/>
      <c r="AC158" s="250"/>
      <c r="AD158" s="250"/>
      <c r="AE158" s="250"/>
      <c r="AF158" s="250"/>
      <c r="AG158" s="250"/>
      <c r="AH158" s="250"/>
      <c r="AI158" s="250"/>
      <c r="AJ158" s="250"/>
      <c r="AK158" s="251"/>
      <c r="AL158" s="252"/>
      <c r="AM158" s="251"/>
      <c r="AN158" s="251"/>
      <c r="AO158" s="251"/>
      <c r="AP158" s="253"/>
      <c r="AQ158" s="253"/>
      <c r="AR158" s="254"/>
      <c r="AS158" s="255"/>
      <c r="AT158" s="59"/>
      <c r="AU158" s="83"/>
      <c r="AV158" s="217"/>
      <c r="AW158" s="217"/>
      <c r="AX158" s="83"/>
      <c r="AY158" s="83"/>
      <c r="AZ158" s="83"/>
      <c r="BA158" s="83"/>
      <c r="BB158" s="83"/>
      <c r="BC158" s="83"/>
      <c r="BD158" s="83"/>
      <c r="BE158" s="83"/>
      <c r="BF158" s="83"/>
      <c r="BG158" s="83"/>
      <c r="BH158" s="83"/>
      <c r="BI158" s="83"/>
      <c r="BJ158" s="217"/>
      <c r="BK158" s="217"/>
      <c r="BL158" s="217"/>
      <c r="BM158" s="256"/>
      <c r="BN158" s="256"/>
      <c r="BO158" s="256"/>
      <c r="BP158" s="256"/>
      <c r="BQ158" s="256"/>
      <c r="BR158" s="256"/>
      <c r="BS158" s="256"/>
      <c r="BT158" s="256"/>
      <c r="BU158" s="256"/>
      <c r="BV158" s="256"/>
    </row>
    <row r="159" spans="1:74" ht="15.75" customHeight="1">
      <c r="A159" s="59"/>
      <c r="B159" s="59"/>
      <c r="C159" s="59"/>
      <c r="D159" s="248"/>
      <c r="E159" s="249"/>
      <c r="F159" s="250"/>
      <c r="G159" s="250"/>
      <c r="H159" s="250"/>
      <c r="I159" s="250"/>
      <c r="J159" s="250"/>
      <c r="K159" s="250"/>
      <c r="L159" s="250"/>
      <c r="M159" s="250"/>
      <c r="N159" s="250"/>
      <c r="O159" s="250"/>
      <c r="P159" s="250"/>
      <c r="Q159" s="250"/>
      <c r="R159" s="250"/>
      <c r="S159" s="250"/>
      <c r="T159" s="250"/>
      <c r="U159" s="250"/>
      <c r="V159" s="250"/>
      <c r="W159" s="250"/>
      <c r="X159" s="250"/>
      <c r="Y159" s="250"/>
      <c r="Z159" s="250"/>
      <c r="AA159" s="250"/>
      <c r="AB159" s="250"/>
      <c r="AC159" s="250"/>
      <c r="AD159" s="250"/>
      <c r="AE159" s="250"/>
      <c r="AF159" s="250"/>
      <c r="AG159" s="250"/>
      <c r="AH159" s="250"/>
      <c r="AI159" s="250"/>
      <c r="AJ159" s="250"/>
      <c r="AK159" s="251"/>
      <c r="AL159" s="252"/>
      <c r="AM159" s="251"/>
      <c r="AN159" s="251"/>
      <c r="AO159" s="251"/>
      <c r="AP159" s="253"/>
      <c r="AQ159" s="253"/>
      <c r="AR159" s="254"/>
      <c r="AS159" s="255"/>
      <c r="AT159" s="59"/>
      <c r="AU159" s="83"/>
      <c r="AV159" s="217"/>
      <c r="AW159" s="217"/>
      <c r="AX159" s="83"/>
      <c r="AY159" s="83"/>
      <c r="AZ159" s="83"/>
      <c r="BA159" s="83"/>
      <c r="BB159" s="83"/>
      <c r="BC159" s="83"/>
      <c r="BD159" s="83"/>
      <c r="BE159" s="83"/>
      <c r="BF159" s="83"/>
      <c r="BG159" s="83"/>
      <c r="BH159" s="83"/>
      <c r="BI159" s="83"/>
      <c r="BJ159" s="217"/>
      <c r="BK159" s="217"/>
      <c r="BL159" s="217"/>
      <c r="BM159" s="256"/>
      <c r="BN159" s="256"/>
      <c r="BO159" s="256"/>
      <c r="BP159" s="256"/>
      <c r="BQ159" s="256"/>
      <c r="BR159" s="256"/>
      <c r="BS159" s="256"/>
      <c r="BT159" s="256"/>
      <c r="BU159" s="256"/>
      <c r="BV159" s="256"/>
    </row>
    <row r="160" spans="1:74" ht="15.75" customHeight="1">
      <c r="A160" s="256"/>
      <c r="B160" s="381"/>
      <c r="C160" s="381"/>
      <c r="D160" s="257" t="s">
        <v>94</v>
      </c>
      <c r="E160" s="257" t="s">
        <v>93</v>
      </c>
      <c r="F160" s="382" t="s">
        <v>92</v>
      </c>
      <c r="G160" s="381"/>
      <c r="H160" s="381"/>
      <c r="I160" s="381"/>
      <c r="J160" s="381"/>
      <c r="K160" s="381"/>
      <c r="L160" s="381"/>
      <c r="M160" s="381"/>
      <c r="N160" s="381"/>
      <c r="O160" s="258"/>
      <c r="P160" s="258"/>
      <c r="Q160" s="258"/>
      <c r="R160" s="258"/>
      <c r="S160" s="258"/>
      <c r="T160" s="258"/>
      <c r="U160" s="258"/>
      <c r="V160" s="258"/>
      <c r="W160" s="258"/>
      <c r="X160" s="258"/>
      <c r="Y160" s="258"/>
      <c r="Z160" s="258"/>
      <c r="AA160" s="258"/>
      <c r="AB160" s="258"/>
      <c r="AC160" s="258"/>
      <c r="AD160" s="258"/>
      <c r="AE160" s="258"/>
      <c r="AF160" s="258"/>
      <c r="AG160" s="258"/>
      <c r="AH160" s="258"/>
      <c r="AI160" s="258"/>
      <c r="AJ160" s="250"/>
      <c r="AK160" s="259"/>
      <c r="AL160" s="260"/>
      <c r="AM160" s="261"/>
      <c r="AN160" s="259"/>
      <c r="AO160" s="251"/>
      <c r="AP160" s="262"/>
      <c r="AQ160" s="263"/>
      <c r="AR160" s="264"/>
      <c r="AS160" s="265"/>
      <c r="AT160" s="265"/>
      <c r="AU160" s="83"/>
      <c r="AV160" s="83"/>
      <c r="AW160" s="217"/>
      <c r="AX160" s="83"/>
      <c r="AY160" s="83"/>
      <c r="AZ160" s="83"/>
      <c r="BA160" s="83"/>
      <c r="BB160" s="83"/>
      <c r="BC160" s="83"/>
      <c r="BD160" s="83"/>
      <c r="BE160" s="83"/>
      <c r="BF160" s="83"/>
      <c r="BG160" s="83"/>
      <c r="BH160" s="83"/>
      <c r="BI160" s="83"/>
      <c r="BJ160" s="83"/>
      <c r="BK160" s="83"/>
      <c r="BL160" s="83"/>
      <c r="BM160" s="179"/>
      <c r="BN160" s="179"/>
      <c r="BO160" s="179"/>
      <c r="BP160" s="179"/>
      <c r="BQ160" s="179"/>
      <c r="BR160" s="179"/>
      <c r="BS160" s="179"/>
      <c r="BT160" s="179"/>
      <c r="BU160" s="179"/>
      <c r="BV160" s="179"/>
    </row>
    <row r="161" spans="1:74" ht="15.75" customHeight="1">
      <c r="A161" s="256"/>
      <c r="B161" s="383" t="s">
        <v>32</v>
      </c>
      <c r="C161" s="384"/>
      <c r="D161" s="266" t="s">
        <v>22</v>
      </c>
      <c r="E161" s="267" t="s">
        <v>22</v>
      </c>
      <c r="F161" s="366" t="s">
        <v>60</v>
      </c>
      <c r="G161" s="366"/>
      <c r="H161" s="366"/>
      <c r="I161" s="366"/>
      <c r="J161" s="366"/>
      <c r="K161" s="366"/>
      <c r="L161" s="366"/>
      <c r="M161" s="366"/>
      <c r="N161" s="366"/>
      <c r="O161" s="258"/>
      <c r="P161" s="258"/>
      <c r="Q161" s="258"/>
      <c r="R161" s="258"/>
      <c r="S161" s="258"/>
      <c r="T161" s="258"/>
      <c r="U161" s="258"/>
      <c r="V161" s="258"/>
      <c r="W161" s="258"/>
      <c r="X161" s="258"/>
      <c r="Y161" s="258"/>
      <c r="Z161" s="258"/>
      <c r="AA161" s="258"/>
      <c r="AB161" s="258"/>
      <c r="AC161" s="258"/>
      <c r="AD161" s="258"/>
      <c r="AE161" s="258"/>
      <c r="AF161" s="258"/>
      <c r="AG161" s="258"/>
      <c r="AH161" s="258"/>
      <c r="AI161" s="258"/>
      <c r="AJ161" s="258"/>
      <c r="AK161" s="268"/>
      <c r="AL161" s="269"/>
      <c r="AM161" s="270"/>
      <c r="AN161" s="268"/>
      <c r="AO161" s="271"/>
      <c r="AP161" s="272"/>
      <c r="AQ161" s="273"/>
      <c r="AR161" s="274"/>
      <c r="AS161" s="275"/>
      <c r="AT161" s="275"/>
      <c r="AU161" s="82"/>
      <c r="AV161" s="82"/>
      <c r="AW161" s="181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179"/>
      <c r="BN161" s="179"/>
      <c r="BO161" s="179"/>
      <c r="BP161" s="179"/>
      <c r="BQ161" s="179"/>
      <c r="BR161" s="179"/>
      <c r="BS161" s="179"/>
      <c r="BT161" s="179"/>
      <c r="BU161" s="179"/>
      <c r="BV161" s="179"/>
    </row>
    <row r="162" spans="1:74" ht="15.75" customHeight="1">
      <c r="A162" s="256"/>
      <c r="B162" s="385"/>
      <c r="C162" s="386"/>
      <c r="D162" s="266" t="s">
        <v>59</v>
      </c>
      <c r="E162" s="276" t="s">
        <v>69</v>
      </c>
      <c r="F162" s="367" t="s">
        <v>70</v>
      </c>
      <c r="G162" s="367"/>
      <c r="H162" s="367"/>
      <c r="I162" s="367"/>
      <c r="J162" s="367"/>
      <c r="K162" s="367"/>
      <c r="L162" s="367"/>
      <c r="M162" s="367"/>
      <c r="N162" s="367"/>
      <c r="O162" s="258"/>
      <c r="P162" s="258"/>
      <c r="Q162" s="258"/>
      <c r="R162" s="258"/>
      <c r="S162" s="258"/>
      <c r="T162" s="258"/>
      <c r="U162" s="258"/>
      <c r="V162" s="258"/>
      <c r="W162" s="258"/>
      <c r="X162" s="258"/>
      <c r="Y162" s="258"/>
      <c r="Z162" s="258"/>
      <c r="AA162" s="258"/>
      <c r="AB162" s="258"/>
      <c r="AC162" s="258"/>
      <c r="AD162" s="258"/>
      <c r="AE162" s="258"/>
      <c r="AF162" s="258"/>
      <c r="AG162" s="258"/>
      <c r="AH162" s="258"/>
      <c r="AI162" s="258"/>
      <c r="AJ162" s="258"/>
      <c r="AK162" s="271"/>
      <c r="AL162" s="277"/>
      <c r="AM162" s="270"/>
      <c r="AN162" s="271"/>
      <c r="AO162" s="271"/>
      <c r="AP162" s="278"/>
      <c r="AQ162" s="273"/>
      <c r="AR162" s="274"/>
      <c r="AS162" s="275"/>
      <c r="AT162" s="275"/>
      <c r="AU162" s="82"/>
      <c r="AV162" s="82"/>
      <c r="AW162" s="181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179"/>
      <c r="BN162" s="179"/>
      <c r="BO162" s="179"/>
      <c r="BP162" s="179"/>
      <c r="BQ162" s="179"/>
      <c r="BR162" s="179"/>
      <c r="BS162" s="179"/>
      <c r="BT162" s="179"/>
      <c r="BU162" s="179"/>
      <c r="BV162" s="179"/>
    </row>
    <row r="163" spans="1:74" ht="15.75" customHeight="1">
      <c r="A163" s="256"/>
      <c r="B163" s="385"/>
      <c r="C163" s="386"/>
      <c r="D163" s="266" t="s">
        <v>64</v>
      </c>
      <c r="E163" s="267" t="s">
        <v>17</v>
      </c>
      <c r="F163" s="368" t="s">
        <v>65</v>
      </c>
      <c r="G163" s="369"/>
      <c r="H163" s="369"/>
      <c r="I163" s="369"/>
      <c r="J163" s="369"/>
      <c r="K163" s="369"/>
      <c r="L163" s="369"/>
      <c r="M163" s="369"/>
      <c r="N163" s="370"/>
      <c r="O163" s="258"/>
      <c r="P163" s="258"/>
      <c r="Q163" s="258"/>
      <c r="R163" s="258"/>
      <c r="S163" s="258"/>
      <c r="T163" s="258"/>
      <c r="U163" s="258"/>
      <c r="V163" s="258"/>
      <c r="W163" s="258"/>
      <c r="X163" s="258"/>
      <c r="Y163" s="258"/>
      <c r="Z163" s="258"/>
      <c r="AA163" s="258"/>
      <c r="AB163" s="258"/>
      <c r="AC163" s="258"/>
      <c r="AD163" s="258"/>
      <c r="AE163" s="258"/>
      <c r="AF163" s="258"/>
      <c r="AG163" s="258"/>
      <c r="AH163" s="258"/>
      <c r="AI163" s="258"/>
      <c r="AJ163" s="258"/>
      <c r="AK163" s="271"/>
      <c r="AL163" s="277"/>
      <c r="AM163" s="270"/>
      <c r="AN163" s="271"/>
      <c r="AO163" s="271"/>
      <c r="AP163" s="278"/>
      <c r="AQ163" s="273"/>
      <c r="AR163" s="274"/>
      <c r="AS163" s="275"/>
      <c r="AT163" s="275"/>
      <c r="AU163" s="82"/>
      <c r="AV163" s="82"/>
      <c r="AW163" s="181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179"/>
      <c r="BN163" s="179"/>
      <c r="BO163" s="179"/>
      <c r="BP163" s="179"/>
      <c r="BQ163" s="179"/>
      <c r="BR163" s="179"/>
      <c r="BS163" s="179"/>
      <c r="BT163" s="179"/>
      <c r="BU163" s="179"/>
      <c r="BV163" s="179"/>
    </row>
    <row r="164" spans="1:74" ht="15.75" customHeight="1">
      <c r="A164" s="256"/>
      <c r="B164" s="385"/>
      <c r="C164" s="386"/>
      <c r="D164" s="377" t="s">
        <v>24</v>
      </c>
      <c r="E164" s="389" t="s">
        <v>58</v>
      </c>
      <c r="F164" s="371" t="s">
        <v>61</v>
      </c>
      <c r="G164" s="372"/>
      <c r="H164" s="372"/>
      <c r="I164" s="372"/>
      <c r="J164" s="372"/>
      <c r="K164" s="372"/>
      <c r="L164" s="372"/>
      <c r="M164" s="372"/>
      <c r="N164" s="373"/>
      <c r="O164" s="258"/>
      <c r="P164" s="258"/>
      <c r="Q164" s="258"/>
      <c r="R164" s="258"/>
      <c r="S164" s="258"/>
      <c r="T164" s="258"/>
      <c r="U164" s="258"/>
      <c r="V164" s="258"/>
      <c r="W164" s="258"/>
      <c r="X164" s="258"/>
      <c r="Y164" s="258"/>
      <c r="Z164" s="258"/>
      <c r="AA164" s="258"/>
      <c r="AB164" s="258"/>
      <c r="AC164" s="258"/>
      <c r="AD164" s="258"/>
      <c r="AE164" s="258"/>
      <c r="AF164" s="258"/>
      <c r="AG164" s="258"/>
      <c r="AH164" s="258"/>
      <c r="AI164" s="258"/>
      <c r="AJ164" s="258"/>
      <c r="AK164" s="271"/>
      <c r="AL164" s="277"/>
      <c r="AM164" s="270"/>
      <c r="AN164" s="271"/>
      <c r="AO164" s="271"/>
      <c r="AP164" s="278"/>
      <c r="AQ164" s="273"/>
      <c r="AR164" s="274"/>
      <c r="AS164" s="275"/>
      <c r="AT164" s="275"/>
      <c r="AU164" s="82"/>
      <c r="AV164" s="82"/>
      <c r="AW164" s="181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179"/>
      <c r="BN164" s="179"/>
      <c r="BO164" s="179"/>
      <c r="BP164" s="179"/>
      <c r="BQ164" s="179"/>
      <c r="BR164" s="179"/>
      <c r="BS164" s="179"/>
      <c r="BT164" s="179"/>
      <c r="BU164" s="179"/>
      <c r="BV164" s="179"/>
    </row>
    <row r="165" spans="1:74" ht="15.75" customHeight="1">
      <c r="A165" s="256"/>
      <c r="B165" s="385"/>
      <c r="C165" s="386"/>
      <c r="D165" s="378"/>
      <c r="E165" s="390"/>
      <c r="F165" s="374" t="s">
        <v>79</v>
      </c>
      <c r="G165" s="375"/>
      <c r="H165" s="375"/>
      <c r="I165" s="375"/>
      <c r="J165" s="375"/>
      <c r="K165" s="375"/>
      <c r="L165" s="375"/>
      <c r="M165" s="375"/>
      <c r="N165" s="376"/>
      <c r="O165" s="258"/>
      <c r="P165" s="258"/>
      <c r="Q165" s="258"/>
      <c r="R165" s="258"/>
      <c r="S165" s="258"/>
      <c r="T165" s="258"/>
      <c r="U165" s="258"/>
      <c r="V165" s="258"/>
      <c r="W165" s="258"/>
      <c r="X165" s="258"/>
      <c r="Y165" s="258"/>
      <c r="Z165" s="258"/>
      <c r="AA165" s="258"/>
      <c r="AB165" s="258"/>
      <c r="AC165" s="258"/>
      <c r="AD165" s="258"/>
      <c r="AE165" s="258"/>
      <c r="AF165" s="258"/>
      <c r="AG165" s="258"/>
      <c r="AH165" s="258"/>
      <c r="AI165" s="258"/>
      <c r="AJ165" s="258"/>
      <c r="AK165" s="271"/>
      <c r="AL165" s="277"/>
      <c r="AM165" s="270"/>
      <c r="AN165" s="271"/>
      <c r="AO165" s="271"/>
      <c r="AP165" s="278"/>
      <c r="AQ165" s="273"/>
      <c r="AR165" s="274"/>
      <c r="AS165" s="275"/>
      <c r="AT165" s="275"/>
      <c r="AU165" s="82"/>
      <c r="AV165" s="82"/>
      <c r="AW165" s="181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179"/>
      <c r="BN165" s="179"/>
      <c r="BO165" s="179"/>
      <c r="BP165" s="179"/>
      <c r="BQ165" s="179"/>
      <c r="BR165" s="179"/>
      <c r="BS165" s="179"/>
      <c r="BT165" s="179"/>
      <c r="BU165" s="179"/>
      <c r="BV165" s="179"/>
    </row>
    <row r="166" spans="1:74" ht="15.75" customHeight="1">
      <c r="A166" s="256"/>
      <c r="B166" s="385"/>
      <c r="C166" s="386"/>
      <c r="D166" s="266" t="s">
        <v>25</v>
      </c>
      <c r="E166" s="267" t="s">
        <v>15</v>
      </c>
      <c r="F166" s="374" t="s">
        <v>68</v>
      </c>
      <c r="G166" s="375"/>
      <c r="H166" s="375"/>
      <c r="I166" s="375"/>
      <c r="J166" s="375"/>
      <c r="K166" s="375"/>
      <c r="L166" s="375"/>
      <c r="M166" s="375"/>
      <c r="N166" s="376"/>
      <c r="O166" s="258"/>
      <c r="P166" s="258"/>
      <c r="Q166" s="258"/>
      <c r="R166" s="258"/>
      <c r="S166" s="258"/>
      <c r="T166" s="258"/>
      <c r="U166" s="258"/>
      <c r="V166" s="258"/>
      <c r="W166" s="258"/>
      <c r="X166" s="258"/>
      <c r="Y166" s="258"/>
      <c r="Z166" s="258"/>
      <c r="AA166" s="258"/>
      <c r="AB166" s="258"/>
      <c r="AC166" s="258"/>
      <c r="AD166" s="258"/>
      <c r="AE166" s="258"/>
      <c r="AF166" s="258"/>
      <c r="AG166" s="258"/>
      <c r="AH166" s="258"/>
      <c r="AI166" s="258"/>
      <c r="AJ166" s="250"/>
      <c r="AK166" s="271"/>
      <c r="AL166" s="277"/>
      <c r="AM166" s="270"/>
      <c r="AN166" s="271"/>
      <c r="AO166" s="271"/>
      <c r="AP166" s="278"/>
      <c r="AQ166" s="273"/>
      <c r="AR166" s="274"/>
      <c r="AS166" s="275"/>
      <c r="AT166" s="275"/>
      <c r="AU166" s="82"/>
      <c r="AV166" s="82"/>
      <c r="AW166" s="181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179"/>
      <c r="BN166" s="179"/>
      <c r="BO166" s="179"/>
      <c r="BP166" s="179"/>
      <c r="BQ166" s="179"/>
      <c r="BR166" s="179"/>
      <c r="BS166" s="179"/>
      <c r="BT166" s="179"/>
      <c r="BU166" s="179"/>
      <c r="BV166" s="179"/>
    </row>
    <row r="167" spans="1:74" ht="15.75" customHeight="1">
      <c r="A167" s="256"/>
      <c r="B167" s="385"/>
      <c r="C167" s="386"/>
      <c r="D167" s="377" t="s">
        <v>76</v>
      </c>
      <c r="E167" s="379" t="s">
        <v>77</v>
      </c>
      <c r="F167" s="368" t="s">
        <v>78</v>
      </c>
      <c r="G167" s="369"/>
      <c r="H167" s="369"/>
      <c r="I167" s="369"/>
      <c r="J167" s="369"/>
      <c r="K167" s="369"/>
      <c r="L167" s="369"/>
      <c r="M167" s="369"/>
      <c r="N167" s="370"/>
      <c r="O167" s="258"/>
      <c r="P167" s="258"/>
      <c r="Q167" s="258"/>
      <c r="R167" s="258"/>
      <c r="S167" s="258"/>
      <c r="T167" s="258"/>
      <c r="U167" s="258"/>
      <c r="V167" s="258"/>
      <c r="W167" s="258"/>
      <c r="X167" s="258"/>
      <c r="Y167" s="258"/>
      <c r="Z167" s="258"/>
      <c r="AA167" s="258"/>
      <c r="AB167" s="258"/>
      <c r="AC167" s="258"/>
      <c r="AD167" s="258"/>
      <c r="AE167" s="258"/>
      <c r="AF167" s="258"/>
      <c r="AG167" s="258"/>
      <c r="AH167" s="258"/>
      <c r="AI167" s="258"/>
      <c r="AJ167" s="258"/>
      <c r="AK167" s="271"/>
      <c r="AL167" s="277"/>
      <c r="AM167" s="270"/>
      <c r="AN167" s="271"/>
      <c r="AO167" s="271"/>
      <c r="AP167" s="278"/>
      <c r="AQ167" s="273"/>
      <c r="AR167" s="274"/>
      <c r="AS167" s="275"/>
      <c r="AT167" s="275"/>
      <c r="AU167" s="82"/>
      <c r="AV167" s="82"/>
      <c r="AW167" s="181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179"/>
      <c r="BN167" s="179"/>
      <c r="BO167" s="179"/>
      <c r="BP167" s="179"/>
      <c r="BQ167" s="179"/>
      <c r="BR167" s="179"/>
      <c r="BS167" s="179"/>
      <c r="BT167" s="179"/>
      <c r="BU167" s="179"/>
      <c r="BV167" s="179"/>
    </row>
    <row r="168" spans="1:74" ht="15.75" customHeight="1">
      <c r="A168" s="256"/>
      <c r="B168" s="385"/>
      <c r="C168" s="386"/>
      <c r="D168" s="378"/>
      <c r="E168" s="380"/>
      <c r="F168" s="368" t="s">
        <v>84</v>
      </c>
      <c r="G168" s="369"/>
      <c r="H168" s="369"/>
      <c r="I168" s="369"/>
      <c r="J168" s="369"/>
      <c r="K168" s="369"/>
      <c r="L168" s="369"/>
      <c r="M168" s="369"/>
      <c r="N168" s="370"/>
      <c r="O168" s="258"/>
      <c r="P168" s="258"/>
      <c r="Q168" s="258"/>
      <c r="R168" s="258"/>
      <c r="S168" s="258"/>
      <c r="T168" s="258"/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71"/>
      <c r="AL168" s="277"/>
      <c r="AM168" s="270"/>
      <c r="AN168" s="271"/>
      <c r="AO168" s="271"/>
      <c r="AP168" s="278"/>
      <c r="AQ168" s="273"/>
      <c r="AR168" s="274"/>
      <c r="AS168" s="275"/>
      <c r="AT168" s="275"/>
      <c r="AU168" s="82"/>
      <c r="AV168" s="82"/>
      <c r="AW168" s="181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179"/>
      <c r="BN168" s="179"/>
      <c r="BO168" s="179"/>
      <c r="BP168" s="179"/>
      <c r="BQ168" s="179"/>
      <c r="BR168" s="179"/>
      <c r="BS168" s="179"/>
      <c r="BT168" s="179"/>
      <c r="BU168" s="179"/>
      <c r="BV168" s="179"/>
    </row>
    <row r="169" spans="1:74" ht="15.75" customHeight="1">
      <c r="A169" s="256"/>
      <c r="B169" s="385"/>
      <c r="C169" s="386"/>
      <c r="D169" s="257" t="s">
        <v>86</v>
      </c>
      <c r="E169" s="257" t="s">
        <v>87</v>
      </c>
      <c r="F169" s="368" t="s">
        <v>95</v>
      </c>
      <c r="G169" s="369"/>
      <c r="H169" s="369"/>
      <c r="I169" s="369"/>
      <c r="J169" s="369"/>
      <c r="K169" s="369"/>
      <c r="L169" s="369"/>
      <c r="M169" s="369"/>
      <c r="N169" s="370"/>
      <c r="O169" s="258"/>
      <c r="P169" s="258"/>
      <c r="Q169" s="258"/>
      <c r="R169" s="258"/>
      <c r="S169" s="258"/>
      <c r="T169" s="258"/>
      <c r="U169" s="258"/>
      <c r="V169" s="258"/>
      <c r="W169" s="258"/>
      <c r="X169" s="258"/>
      <c r="Y169" s="258"/>
      <c r="Z169" s="258"/>
      <c r="AA169" s="258"/>
      <c r="AB169" s="258"/>
      <c r="AC169" s="258"/>
      <c r="AD169" s="258"/>
      <c r="AE169" s="258"/>
      <c r="AF169" s="258"/>
      <c r="AG169" s="258"/>
      <c r="AH169" s="258"/>
      <c r="AI169" s="258"/>
      <c r="AJ169" s="258"/>
      <c r="AK169" s="271"/>
      <c r="AL169" s="277"/>
      <c r="AM169" s="270"/>
      <c r="AN169" s="271"/>
      <c r="AO169" s="271"/>
      <c r="AP169" s="278"/>
      <c r="AQ169" s="273"/>
      <c r="AR169" s="274"/>
      <c r="AS169" s="275"/>
      <c r="AT169" s="275"/>
      <c r="AU169" s="82"/>
      <c r="AV169" s="82"/>
      <c r="AW169" s="181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179"/>
      <c r="BN169" s="179"/>
      <c r="BO169" s="179"/>
      <c r="BP169" s="179"/>
      <c r="BQ169" s="179"/>
      <c r="BR169" s="179"/>
      <c r="BS169" s="179"/>
      <c r="BT169" s="179"/>
      <c r="BU169" s="179"/>
      <c r="BV169" s="179"/>
    </row>
    <row r="170" spans="1:74" ht="15.75" customHeight="1">
      <c r="A170" s="256"/>
      <c r="B170" s="385"/>
      <c r="C170" s="386"/>
      <c r="D170" s="266" t="s">
        <v>96</v>
      </c>
      <c r="E170" s="276" t="s">
        <v>109</v>
      </c>
      <c r="F170" s="368" t="s">
        <v>97</v>
      </c>
      <c r="G170" s="369"/>
      <c r="H170" s="369"/>
      <c r="I170" s="369"/>
      <c r="J170" s="369"/>
      <c r="K170" s="369"/>
      <c r="L170" s="369"/>
      <c r="M170" s="369"/>
      <c r="N170" s="370"/>
      <c r="O170" s="258"/>
      <c r="P170" s="258"/>
      <c r="Q170" s="258"/>
      <c r="R170" s="258"/>
      <c r="S170" s="258"/>
      <c r="T170" s="258"/>
      <c r="U170" s="258"/>
      <c r="V170" s="258"/>
      <c r="W170" s="258"/>
      <c r="X170" s="258"/>
      <c r="Y170" s="258"/>
      <c r="Z170" s="258"/>
      <c r="AA170" s="258"/>
      <c r="AB170" s="258"/>
      <c r="AC170" s="258"/>
      <c r="AD170" s="258"/>
      <c r="AE170" s="258"/>
      <c r="AF170" s="258"/>
      <c r="AG170" s="258"/>
      <c r="AH170" s="258"/>
      <c r="AI170" s="258"/>
      <c r="AJ170" s="258"/>
      <c r="AK170" s="271"/>
      <c r="AL170" s="277"/>
      <c r="AM170" s="270"/>
      <c r="AN170" s="271"/>
      <c r="AO170" s="271"/>
      <c r="AP170" s="278"/>
      <c r="AQ170" s="273"/>
      <c r="AR170" s="274"/>
      <c r="AS170" s="275"/>
      <c r="AT170" s="275"/>
      <c r="AU170" s="82"/>
      <c r="AV170" s="82"/>
      <c r="AW170" s="181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179"/>
      <c r="BN170" s="179"/>
      <c r="BO170" s="179"/>
      <c r="BP170" s="179"/>
      <c r="BQ170" s="179"/>
      <c r="BR170" s="179"/>
      <c r="BS170" s="179"/>
      <c r="BT170" s="179"/>
      <c r="BU170" s="179"/>
      <c r="BV170" s="179"/>
    </row>
    <row r="171" spans="1:74" ht="15.75" customHeight="1">
      <c r="A171" s="256"/>
      <c r="B171" s="385"/>
      <c r="C171" s="386"/>
      <c r="D171" s="266" t="s">
        <v>26</v>
      </c>
      <c r="E171" s="267" t="s">
        <v>20</v>
      </c>
      <c r="F171" s="368" t="s">
        <v>56</v>
      </c>
      <c r="G171" s="369"/>
      <c r="H171" s="369"/>
      <c r="I171" s="369"/>
      <c r="J171" s="369"/>
      <c r="K171" s="369"/>
      <c r="L171" s="369"/>
      <c r="M171" s="369"/>
      <c r="N171" s="370"/>
      <c r="O171" s="258"/>
      <c r="P171" s="258"/>
      <c r="Q171" s="258"/>
      <c r="R171" s="258"/>
      <c r="S171" s="258"/>
      <c r="T171" s="258"/>
      <c r="U171" s="258"/>
      <c r="V171" s="258"/>
      <c r="W171" s="258"/>
      <c r="X171" s="258"/>
      <c r="Y171" s="258"/>
      <c r="Z171" s="258"/>
      <c r="AA171" s="258"/>
      <c r="AB171" s="258"/>
      <c r="AC171" s="258"/>
      <c r="AD171" s="258"/>
      <c r="AE171" s="258"/>
      <c r="AF171" s="258"/>
      <c r="AG171" s="258"/>
      <c r="AH171" s="258"/>
      <c r="AI171" s="258"/>
      <c r="AJ171" s="258"/>
      <c r="AK171" s="271"/>
      <c r="AL171" s="277"/>
      <c r="AM171" s="270"/>
      <c r="AN171" s="271"/>
      <c r="AO171" s="271"/>
      <c r="AP171" s="278"/>
      <c r="AQ171" s="273"/>
      <c r="AR171" s="274"/>
      <c r="AS171" s="275"/>
      <c r="AT171" s="275"/>
      <c r="AU171" s="82"/>
      <c r="AV171" s="82"/>
      <c r="AW171" s="181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179"/>
      <c r="BN171" s="179"/>
      <c r="BO171" s="179"/>
      <c r="BP171" s="179"/>
      <c r="BQ171" s="179"/>
      <c r="BR171" s="179"/>
      <c r="BS171" s="179"/>
      <c r="BT171" s="179"/>
      <c r="BU171" s="179"/>
      <c r="BV171" s="179"/>
    </row>
    <row r="172" spans="1:74" ht="15.75" customHeight="1">
      <c r="A172" s="256"/>
      <c r="B172" s="385"/>
      <c r="C172" s="386"/>
      <c r="D172" s="266" t="s">
        <v>88</v>
      </c>
      <c r="E172" s="276" t="s">
        <v>100</v>
      </c>
      <c r="F172" s="368" t="s">
        <v>101</v>
      </c>
      <c r="G172" s="369"/>
      <c r="H172" s="369"/>
      <c r="I172" s="369"/>
      <c r="J172" s="369"/>
      <c r="K172" s="369"/>
      <c r="L172" s="369"/>
      <c r="M172" s="369"/>
      <c r="N172" s="370"/>
      <c r="O172" s="258"/>
      <c r="P172" s="258"/>
      <c r="Q172" s="258"/>
      <c r="R172" s="258"/>
      <c r="S172" s="258"/>
      <c r="T172" s="258"/>
      <c r="U172" s="258"/>
      <c r="V172" s="258"/>
      <c r="W172" s="258"/>
      <c r="X172" s="258"/>
      <c r="Y172" s="258"/>
      <c r="Z172" s="258"/>
      <c r="AA172" s="258"/>
      <c r="AB172" s="258"/>
      <c r="AC172" s="258"/>
      <c r="AD172" s="258"/>
      <c r="AE172" s="258"/>
      <c r="AF172" s="258"/>
      <c r="AG172" s="258"/>
      <c r="AH172" s="258"/>
      <c r="AI172" s="258"/>
      <c r="AJ172" s="258"/>
      <c r="AK172" s="271"/>
      <c r="AL172" s="277"/>
      <c r="AM172" s="270"/>
      <c r="AN172" s="271"/>
      <c r="AO172" s="271"/>
      <c r="AP172" s="278"/>
      <c r="AQ172" s="273"/>
      <c r="AR172" s="274"/>
      <c r="AS172" s="275"/>
      <c r="AT172" s="275"/>
      <c r="AU172" s="82"/>
      <c r="AV172" s="82"/>
      <c r="AW172" s="181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179"/>
      <c r="BN172" s="179"/>
      <c r="BO172" s="179"/>
      <c r="BP172" s="179"/>
      <c r="BQ172" s="179"/>
      <c r="BR172" s="179"/>
      <c r="BS172" s="179"/>
      <c r="BT172" s="179"/>
      <c r="BU172" s="179"/>
      <c r="BV172" s="179"/>
    </row>
    <row r="173" spans="1:74" ht="15.75" customHeight="1">
      <c r="A173" s="256"/>
      <c r="B173" s="385"/>
      <c r="C173" s="386"/>
      <c r="D173" s="266" t="s">
        <v>89</v>
      </c>
      <c r="E173" s="257" t="s">
        <v>102</v>
      </c>
      <c r="F173" s="368" t="s">
        <v>91</v>
      </c>
      <c r="G173" s="369"/>
      <c r="H173" s="369"/>
      <c r="I173" s="369"/>
      <c r="J173" s="369"/>
      <c r="K173" s="369"/>
      <c r="L173" s="369"/>
      <c r="M173" s="369"/>
      <c r="N173" s="370"/>
      <c r="O173" s="258"/>
      <c r="P173" s="258"/>
      <c r="Q173" s="258"/>
      <c r="R173" s="258"/>
      <c r="S173" s="258"/>
      <c r="T173" s="258"/>
      <c r="U173" s="258"/>
      <c r="V173" s="258"/>
      <c r="W173" s="258"/>
      <c r="X173" s="258"/>
      <c r="Y173" s="258"/>
      <c r="Z173" s="258"/>
      <c r="AA173" s="258"/>
      <c r="AB173" s="258"/>
      <c r="AC173" s="258"/>
      <c r="AD173" s="258"/>
      <c r="AE173" s="258"/>
      <c r="AF173" s="258"/>
      <c r="AG173" s="258"/>
      <c r="AH173" s="258"/>
      <c r="AI173" s="258"/>
      <c r="AJ173" s="258"/>
      <c r="AK173" s="271"/>
      <c r="AL173" s="277"/>
      <c r="AM173" s="270"/>
      <c r="AN173" s="271"/>
      <c r="AO173" s="271"/>
      <c r="AP173" s="278"/>
      <c r="AQ173" s="273"/>
      <c r="AR173" s="274"/>
      <c r="AS173" s="275"/>
      <c r="AT173" s="275"/>
      <c r="AU173" s="82"/>
      <c r="AV173" s="82"/>
      <c r="AW173" s="181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179"/>
      <c r="BN173" s="179"/>
      <c r="BO173" s="179"/>
      <c r="BP173" s="179"/>
      <c r="BQ173" s="179"/>
      <c r="BR173" s="179"/>
      <c r="BS173" s="179"/>
      <c r="BT173" s="179"/>
      <c r="BU173" s="179"/>
      <c r="BV173" s="179"/>
    </row>
    <row r="174" spans="1:74" ht="15.75" customHeight="1">
      <c r="A174" s="256"/>
      <c r="B174" s="385"/>
      <c r="C174" s="386"/>
      <c r="D174" s="266" t="s">
        <v>27</v>
      </c>
      <c r="E174" s="267" t="s">
        <v>16</v>
      </c>
      <c r="F174" s="368" t="s">
        <v>62</v>
      </c>
      <c r="G174" s="369"/>
      <c r="H174" s="369"/>
      <c r="I174" s="369"/>
      <c r="J174" s="369"/>
      <c r="K174" s="369"/>
      <c r="L174" s="369"/>
      <c r="M174" s="369"/>
      <c r="N174" s="370"/>
      <c r="O174" s="258"/>
      <c r="P174" s="258"/>
      <c r="Q174" s="258"/>
      <c r="R174" s="258"/>
      <c r="S174" s="258"/>
      <c r="T174" s="258"/>
      <c r="U174" s="258"/>
      <c r="V174" s="258"/>
      <c r="W174" s="258"/>
      <c r="X174" s="258"/>
      <c r="Y174" s="258"/>
      <c r="Z174" s="258"/>
      <c r="AA174" s="258"/>
      <c r="AB174" s="258"/>
      <c r="AC174" s="258"/>
      <c r="AD174" s="258"/>
      <c r="AE174" s="258"/>
      <c r="AF174" s="258"/>
      <c r="AG174" s="258"/>
      <c r="AH174" s="258"/>
      <c r="AI174" s="258"/>
      <c r="AJ174" s="258"/>
      <c r="AK174" s="259"/>
      <c r="AL174" s="260"/>
      <c r="AM174" s="261"/>
      <c r="AN174" s="259"/>
      <c r="AO174" s="251"/>
      <c r="AP174" s="262"/>
      <c r="AQ174" s="263"/>
      <c r="AR174" s="264"/>
      <c r="AS174" s="265"/>
      <c r="AT174" s="265"/>
      <c r="AU174" s="83"/>
      <c r="AV174" s="83"/>
      <c r="AW174" s="217"/>
      <c r="AX174" s="83"/>
      <c r="AY174" s="83"/>
      <c r="AZ174" s="83"/>
      <c r="BA174" s="83"/>
      <c r="BB174" s="8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179"/>
      <c r="BN174" s="179"/>
      <c r="BO174" s="179"/>
      <c r="BP174" s="179"/>
      <c r="BQ174" s="179"/>
      <c r="BR174" s="179"/>
      <c r="BS174" s="179"/>
      <c r="BT174" s="179"/>
      <c r="BU174" s="179"/>
      <c r="BV174" s="179"/>
    </row>
    <row r="175" spans="1:74" ht="15.75" customHeight="1">
      <c r="A175" s="256"/>
      <c r="B175" s="385"/>
      <c r="C175" s="386"/>
      <c r="D175" s="266" t="s">
        <v>28</v>
      </c>
      <c r="E175" s="267" t="s">
        <v>21</v>
      </c>
      <c r="F175" s="368" t="s">
        <v>63</v>
      </c>
      <c r="G175" s="369"/>
      <c r="H175" s="369"/>
      <c r="I175" s="369"/>
      <c r="J175" s="369"/>
      <c r="K175" s="369"/>
      <c r="L175" s="369"/>
      <c r="M175" s="369"/>
      <c r="N175" s="370"/>
      <c r="O175" s="258"/>
      <c r="P175" s="258"/>
      <c r="Q175" s="258"/>
      <c r="R175" s="258"/>
      <c r="S175" s="258"/>
      <c r="T175" s="258"/>
      <c r="U175" s="258"/>
      <c r="V175" s="258"/>
      <c r="W175" s="258"/>
      <c r="X175" s="258"/>
      <c r="Y175" s="258"/>
      <c r="Z175" s="258"/>
      <c r="AA175" s="258"/>
      <c r="AB175" s="258"/>
      <c r="AC175" s="258"/>
      <c r="AD175" s="258"/>
      <c r="AE175" s="258"/>
      <c r="AF175" s="258"/>
      <c r="AG175" s="258"/>
      <c r="AH175" s="258"/>
      <c r="AI175" s="258"/>
      <c r="AJ175" s="258"/>
      <c r="AK175" s="268"/>
      <c r="AL175" s="269"/>
      <c r="AM175" s="270"/>
      <c r="AN175" s="268"/>
      <c r="AO175" s="271"/>
      <c r="AP175" s="272"/>
      <c r="AQ175" s="273"/>
      <c r="AR175" s="274"/>
      <c r="AS175" s="275"/>
      <c r="AT175" s="275"/>
      <c r="AU175" s="82"/>
      <c r="AV175" s="82"/>
      <c r="AW175" s="181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179"/>
      <c r="BN175" s="179"/>
      <c r="BO175" s="179"/>
      <c r="BP175" s="179"/>
      <c r="BQ175" s="179"/>
      <c r="BR175" s="179"/>
      <c r="BS175" s="179"/>
      <c r="BT175" s="179"/>
      <c r="BU175" s="179"/>
      <c r="BV175" s="179"/>
    </row>
    <row r="176" spans="1:74" ht="15.75" customHeight="1">
      <c r="A176" s="256"/>
      <c r="B176" s="385"/>
      <c r="C176" s="386"/>
      <c r="D176" s="279" t="s">
        <v>106</v>
      </c>
      <c r="E176" s="257" t="s">
        <v>105</v>
      </c>
      <c r="F176" s="368"/>
      <c r="G176" s="369"/>
      <c r="H176" s="369"/>
      <c r="I176" s="369"/>
      <c r="J176" s="369"/>
      <c r="K176" s="369"/>
      <c r="L176" s="369"/>
      <c r="M176" s="369"/>
      <c r="N176" s="370"/>
      <c r="O176" s="258"/>
      <c r="P176" s="258"/>
      <c r="Q176" s="258"/>
      <c r="R176" s="258"/>
      <c r="S176" s="258"/>
      <c r="T176" s="258"/>
      <c r="U176" s="258"/>
      <c r="V176" s="258"/>
      <c r="W176" s="258"/>
      <c r="X176" s="258"/>
      <c r="Y176" s="258"/>
      <c r="Z176" s="258"/>
      <c r="AA176" s="258"/>
      <c r="AB176" s="258"/>
      <c r="AC176" s="258"/>
      <c r="AD176" s="258"/>
      <c r="AE176" s="258"/>
      <c r="AF176" s="258"/>
      <c r="AG176" s="258"/>
      <c r="AH176" s="258"/>
      <c r="AI176" s="258"/>
      <c r="AJ176" s="258"/>
      <c r="AK176" s="271"/>
      <c r="AL176" s="277"/>
      <c r="AM176" s="270"/>
      <c r="AN176" s="271"/>
      <c r="AO176" s="271"/>
      <c r="AP176" s="278"/>
      <c r="AQ176" s="273"/>
      <c r="AR176" s="274"/>
      <c r="AS176" s="275"/>
      <c r="AT176" s="275"/>
      <c r="AU176" s="82"/>
      <c r="AV176" s="82"/>
      <c r="AW176" s="181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179"/>
      <c r="BN176" s="179"/>
      <c r="BO176" s="179"/>
      <c r="BP176" s="179"/>
      <c r="BQ176" s="179"/>
      <c r="BR176" s="179"/>
      <c r="BS176" s="179"/>
      <c r="BT176" s="179"/>
      <c r="BU176" s="179"/>
      <c r="BV176" s="179"/>
    </row>
    <row r="177" spans="1:74" ht="15.75" customHeight="1">
      <c r="A177" s="256"/>
      <c r="B177" s="385"/>
      <c r="C177" s="386"/>
      <c r="D177" s="257" t="s">
        <v>121</v>
      </c>
      <c r="E177" s="257" t="s">
        <v>122</v>
      </c>
      <c r="F177" s="367"/>
      <c r="G177" s="367"/>
      <c r="H177" s="367"/>
      <c r="I177" s="367"/>
      <c r="J177" s="367"/>
      <c r="K177" s="367"/>
      <c r="L177" s="367"/>
      <c r="M177" s="367"/>
      <c r="N177" s="367"/>
      <c r="O177" s="258"/>
      <c r="P177" s="258"/>
      <c r="Q177" s="258"/>
      <c r="R177" s="258"/>
      <c r="S177" s="258"/>
      <c r="T177" s="258"/>
      <c r="U177" s="258"/>
      <c r="V177" s="258"/>
      <c r="W177" s="258"/>
      <c r="X177" s="258"/>
      <c r="Y177" s="258"/>
      <c r="Z177" s="258"/>
      <c r="AA177" s="258"/>
      <c r="AB177" s="258"/>
      <c r="AC177" s="258"/>
      <c r="AD177" s="258"/>
      <c r="AE177" s="258"/>
      <c r="AF177" s="258"/>
      <c r="AG177" s="258"/>
      <c r="AH177" s="258"/>
      <c r="AI177" s="258"/>
      <c r="AJ177" s="258"/>
      <c r="AK177" s="271"/>
      <c r="AL177" s="277"/>
      <c r="AM177" s="270"/>
      <c r="AN177" s="271"/>
      <c r="AO177" s="271"/>
      <c r="AP177" s="278"/>
      <c r="AQ177" s="273"/>
      <c r="AR177" s="274"/>
      <c r="AS177" s="275"/>
      <c r="AT177" s="275"/>
      <c r="AU177" s="82"/>
      <c r="AV177" s="82"/>
      <c r="AW177" s="181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179"/>
      <c r="BN177" s="179"/>
      <c r="BO177" s="179"/>
      <c r="BP177" s="179"/>
      <c r="BQ177" s="179"/>
      <c r="BR177" s="179"/>
      <c r="BS177" s="179"/>
      <c r="BT177" s="179"/>
      <c r="BU177" s="179"/>
      <c r="BV177" s="179"/>
    </row>
    <row r="178" spans="1:74" ht="15.75" customHeight="1">
      <c r="A178" s="256"/>
      <c r="B178" s="387"/>
      <c r="C178" s="388"/>
      <c r="D178" s="266" t="s">
        <v>127</v>
      </c>
      <c r="E178" s="276" t="s">
        <v>128</v>
      </c>
      <c r="F178" s="367"/>
      <c r="G178" s="367"/>
      <c r="H178" s="367"/>
      <c r="I178" s="367"/>
      <c r="J178" s="367"/>
      <c r="K178" s="367"/>
      <c r="L178" s="367"/>
      <c r="M178" s="367"/>
      <c r="N178" s="367"/>
      <c r="O178" s="258"/>
      <c r="P178" s="258"/>
      <c r="Q178" s="258"/>
      <c r="R178" s="258"/>
      <c r="S178" s="258"/>
      <c r="T178" s="258"/>
      <c r="U178" s="258"/>
      <c r="V178" s="258"/>
      <c r="W178" s="258"/>
      <c r="X178" s="258"/>
      <c r="Y178" s="258"/>
      <c r="Z178" s="258"/>
      <c r="AA178" s="258"/>
      <c r="AB178" s="258"/>
      <c r="AC178" s="258"/>
      <c r="AD178" s="258"/>
      <c r="AE178" s="258"/>
      <c r="AF178" s="258"/>
      <c r="AG178" s="258"/>
      <c r="AH178" s="258"/>
      <c r="AI178" s="258"/>
      <c r="AJ178" s="258"/>
      <c r="AK178" s="271"/>
      <c r="AL178" s="277"/>
      <c r="AM178" s="270"/>
      <c r="AN178" s="271"/>
      <c r="AO178" s="271"/>
      <c r="AP178" s="278"/>
      <c r="AQ178" s="273"/>
      <c r="AR178" s="274"/>
      <c r="AS178" s="275"/>
      <c r="AT178" s="275"/>
      <c r="AU178" s="82"/>
      <c r="AV178" s="82"/>
      <c r="AW178" s="181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179"/>
      <c r="BN178" s="179"/>
      <c r="BO178" s="179"/>
      <c r="BP178" s="179"/>
      <c r="BQ178" s="179"/>
      <c r="BR178" s="179"/>
      <c r="BS178" s="179"/>
      <c r="BT178" s="179"/>
      <c r="BU178" s="179"/>
      <c r="BV178" s="179"/>
    </row>
    <row r="179" spans="1:74" ht="15.75" customHeight="1">
      <c r="A179" s="256"/>
      <c r="B179" s="59"/>
      <c r="C179" s="83"/>
      <c r="D179" s="280"/>
      <c r="E179" s="281"/>
      <c r="F179" s="280"/>
      <c r="G179" s="280"/>
      <c r="H179" s="280"/>
      <c r="I179" s="280"/>
      <c r="J179" s="280"/>
      <c r="K179" s="280"/>
      <c r="L179" s="280"/>
      <c r="M179" s="280"/>
      <c r="N179" s="280"/>
      <c r="O179" s="258"/>
      <c r="P179" s="258"/>
      <c r="Q179" s="258"/>
      <c r="R179" s="258"/>
      <c r="S179" s="258"/>
      <c r="T179" s="258"/>
      <c r="U179" s="258"/>
      <c r="V179" s="258"/>
      <c r="W179" s="258"/>
      <c r="X179" s="258"/>
      <c r="Y179" s="258"/>
      <c r="Z179" s="258"/>
      <c r="AA179" s="258"/>
      <c r="AB179" s="258"/>
      <c r="AC179" s="258"/>
      <c r="AD179" s="258"/>
      <c r="AE179" s="258"/>
      <c r="AF179" s="258"/>
      <c r="AG179" s="258"/>
      <c r="AH179" s="258"/>
      <c r="AI179" s="258"/>
      <c r="AJ179" s="258"/>
      <c r="AK179" s="271"/>
      <c r="AL179" s="277"/>
      <c r="AM179" s="270"/>
      <c r="AN179" s="271"/>
      <c r="AO179" s="271"/>
      <c r="AP179" s="278"/>
      <c r="AQ179" s="273"/>
      <c r="AR179" s="274"/>
      <c r="AS179" s="275"/>
      <c r="AT179" s="275"/>
      <c r="AU179" s="82"/>
      <c r="AV179" s="82"/>
      <c r="AW179" s="181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179"/>
      <c r="BN179" s="179"/>
      <c r="BO179" s="179"/>
      <c r="BP179" s="179"/>
      <c r="BQ179" s="179"/>
      <c r="BR179" s="179"/>
      <c r="BS179" s="179"/>
      <c r="BT179" s="179"/>
      <c r="BU179" s="179"/>
      <c r="BV179" s="179"/>
    </row>
    <row r="180" spans="1:74" ht="15.75" customHeight="1">
      <c r="A180" s="256"/>
      <c r="B180" s="59"/>
      <c r="C180" s="83"/>
      <c r="D180" s="83"/>
      <c r="E180" s="258"/>
      <c r="F180" s="282"/>
      <c r="G180" s="249"/>
      <c r="H180" s="258"/>
      <c r="I180" s="258"/>
      <c r="J180" s="258"/>
      <c r="K180" s="258"/>
      <c r="L180" s="258"/>
      <c r="M180" s="258"/>
      <c r="N180" s="258"/>
      <c r="O180" s="258"/>
      <c r="P180" s="258"/>
      <c r="Q180" s="258"/>
      <c r="R180" s="258"/>
      <c r="S180" s="258"/>
      <c r="T180" s="258"/>
      <c r="U180" s="258"/>
      <c r="V180" s="258"/>
      <c r="W180" s="258"/>
      <c r="X180" s="258"/>
      <c r="Y180" s="258"/>
      <c r="Z180" s="258"/>
      <c r="AA180" s="258"/>
      <c r="AB180" s="258"/>
      <c r="AC180" s="258"/>
      <c r="AD180" s="258"/>
      <c r="AE180" s="258"/>
      <c r="AF180" s="258"/>
      <c r="AG180" s="258"/>
      <c r="AH180" s="258"/>
      <c r="AI180" s="258"/>
      <c r="AJ180" s="258"/>
      <c r="AK180" s="271"/>
      <c r="AL180" s="277"/>
      <c r="AM180" s="270"/>
      <c r="AN180" s="271"/>
      <c r="AO180" s="271"/>
      <c r="AP180" s="278"/>
      <c r="AQ180" s="273"/>
      <c r="AR180" s="274"/>
      <c r="AS180" s="275"/>
      <c r="AT180" s="275"/>
      <c r="AU180" s="82"/>
      <c r="AV180" s="82"/>
      <c r="AW180" s="181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179"/>
      <c r="BN180" s="179"/>
      <c r="BO180" s="179"/>
      <c r="BP180" s="179"/>
      <c r="BQ180" s="179"/>
      <c r="BR180" s="179"/>
      <c r="BS180" s="179"/>
      <c r="BT180" s="179"/>
      <c r="BU180" s="179"/>
      <c r="BV180" s="179"/>
    </row>
    <row r="181" spans="1:74" ht="15.75" customHeight="1">
      <c r="A181" s="256"/>
      <c r="B181" s="59"/>
      <c r="C181" s="83"/>
      <c r="D181" s="83"/>
      <c r="E181" s="249"/>
      <c r="F181" s="282"/>
      <c r="G181" s="249"/>
      <c r="H181" s="258"/>
      <c r="I181" s="258"/>
      <c r="J181" s="258"/>
      <c r="K181" s="258"/>
      <c r="L181" s="258"/>
      <c r="M181" s="258"/>
      <c r="N181" s="258"/>
      <c r="O181" s="258"/>
      <c r="P181" s="258"/>
      <c r="Q181" s="258"/>
      <c r="R181" s="258"/>
      <c r="S181" s="258"/>
      <c r="T181" s="258"/>
      <c r="U181" s="258"/>
      <c r="V181" s="258"/>
      <c r="W181" s="258"/>
      <c r="X181" s="258"/>
      <c r="Y181" s="258"/>
      <c r="Z181" s="258"/>
      <c r="AA181" s="258"/>
      <c r="AB181" s="258"/>
      <c r="AC181" s="258"/>
      <c r="AD181" s="258"/>
      <c r="AE181" s="258"/>
      <c r="AF181" s="258"/>
      <c r="AG181" s="258"/>
      <c r="AH181" s="258"/>
      <c r="AI181" s="258"/>
      <c r="AJ181" s="258"/>
      <c r="AK181" s="271"/>
      <c r="AL181" s="277"/>
      <c r="AM181" s="270"/>
      <c r="AN181" s="271"/>
      <c r="AO181" s="271"/>
      <c r="AP181" s="278"/>
      <c r="AQ181" s="273"/>
      <c r="AR181" s="274"/>
      <c r="AS181" s="275"/>
      <c r="AT181" s="275"/>
      <c r="AU181" s="82"/>
      <c r="AV181" s="82"/>
      <c r="AW181" s="181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179"/>
      <c r="BN181" s="179"/>
      <c r="BO181" s="179"/>
      <c r="BP181" s="179"/>
      <c r="BQ181" s="179"/>
      <c r="BR181" s="179"/>
      <c r="BS181" s="179"/>
      <c r="BT181" s="179"/>
      <c r="BU181" s="179"/>
      <c r="BV181" s="179"/>
    </row>
    <row r="182" spans="1:74" ht="15.75" customHeight="1">
      <c r="A182" s="256"/>
      <c r="B182" s="59"/>
      <c r="C182" s="83"/>
      <c r="D182" s="83"/>
      <c r="E182" s="249"/>
      <c r="F182" s="282"/>
      <c r="G182" s="249"/>
      <c r="H182" s="258"/>
      <c r="I182" s="258"/>
      <c r="J182" s="258"/>
      <c r="K182" s="258"/>
      <c r="L182" s="258"/>
      <c r="M182" s="258"/>
      <c r="N182" s="258"/>
      <c r="O182" s="258"/>
      <c r="P182" s="258"/>
      <c r="Q182" s="258"/>
      <c r="R182" s="258"/>
      <c r="S182" s="258"/>
      <c r="T182" s="258"/>
      <c r="U182" s="258"/>
      <c r="V182" s="258"/>
      <c r="W182" s="258"/>
      <c r="X182" s="258"/>
      <c r="Y182" s="258"/>
      <c r="Z182" s="258"/>
      <c r="AA182" s="258"/>
      <c r="AB182" s="258"/>
      <c r="AC182" s="258"/>
      <c r="AD182" s="258"/>
      <c r="AE182" s="258"/>
      <c r="AF182" s="258"/>
      <c r="AG182" s="258"/>
      <c r="AH182" s="258"/>
      <c r="AI182" s="258"/>
      <c r="AJ182" s="258"/>
      <c r="AK182" s="271"/>
      <c r="AL182" s="277"/>
      <c r="AM182" s="270"/>
      <c r="AN182" s="271"/>
      <c r="AO182" s="271"/>
      <c r="AP182" s="278"/>
      <c r="AQ182" s="273"/>
      <c r="AR182" s="274"/>
      <c r="AS182" s="275"/>
      <c r="AT182" s="275"/>
      <c r="AU182" s="82"/>
      <c r="AV182" s="82"/>
      <c r="AW182" s="181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179"/>
      <c r="BN182" s="179"/>
      <c r="BO182" s="179"/>
      <c r="BP182" s="179"/>
      <c r="BQ182" s="179"/>
      <c r="BR182" s="179"/>
      <c r="BS182" s="179"/>
      <c r="BT182" s="179"/>
      <c r="BU182" s="179"/>
      <c r="BV182" s="179"/>
    </row>
    <row r="183" spans="1:74" ht="15.75" customHeight="1">
      <c r="A183" s="256"/>
      <c r="B183" s="59"/>
      <c r="C183" s="83"/>
      <c r="D183" s="83"/>
      <c r="E183" s="249"/>
      <c r="F183" s="282"/>
      <c r="G183" s="249"/>
      <c r="H183" s="258"/>
      <c r="I183" s="258"/>
      <c r="J183" s="258"/>
      <c r="K183" s="258"/>
      <c r="L183" s="258"/>
      <c r="M183" s="258"/>
      <c r="N183" s="258"/>
      <c r="O183" s="258"/>
      <c r="P183" s="258"/>
      <c r="Q183" s="258"/>
      <c r="R183" s="258"/>
      <c r="S183" s="258"/>
      <c r="T183" s="258"/>
      <c r="U183" s="258"/>
      <c r="V183" s="258"/>
      <c r="W183" s="258"/>
      <c r="X183" s="258"/>
      <c r="Y183" s="258"/>
      <c r="Z183" s="258"/>
      <c r="AA183" s="258"/>
      <c r="AB183" s="258"/>
      <c r="AC183" s="258"/>
      <c r="AD183" s="258"/>
      <c r="AE183" s="258"/>
      <c r="AF183" s="258"/>
      <c r="AG183" s="258"/>
      <c r="AH183" s="258"/>
      <c r="AI183" s="258"/>
      <c r="AJ183" s="258"/>
      <c r="AK183" s="271"/>
      <c r="AL183" s="277"/>
      <c r="AM183" s="270"/>
      <c r="AN183" s="271"/>
      <c r="AO183" s="271"/>
      <c r="AP183" s="278"/>
      <c r="AQ183" s="273"/>
      <c r="AR183" s="274"/>
      <c r="AS183" s="275"/>
      <c r="AT183" s="275"/>
      <c r="AU183" s="82"/>
      <c r="AV183" s="82"/>
      <c r="AW183" s="181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179"/>
      <c r="BN183" s="179"/>
      <c r="BO183" s="179"/>
      <c r="BP183" s="179"/>
      <c r="BQ183" s="179"/>
      <c r="BR183" s="179"/>
      <c r="BS183" s="179"/>
      <c r="BT183" s="179"/>
      <c r="BU183" s="179"/>
      <c r="BV183" s="179"/>
    </row>
    <row r="184" spans="1:74" ht="15.75" customHeight="1">
      <c r="A184" s="256"/>
      <c r="B184" s="59"/>
      <c r="C184" s="83"/>
      <c r="D184" s="83"/>
      <c r="E184" s="249"/>
      <c r="F184" s="282"/>
      <c r="G184" s="249"/>
      <c r="H184" s="258"/>
      <c r="I184" s="258"/>
      <c r="J184" s="258"/>
      <c r="K184" s="258"/>
      <c r="L184" s="258"/>
      <c r="M184" s="258"/>
      <c r="N184" s="258"/>
      <c r="O184" s="258"/>
      <c r="P184" s="258"/>
      <c r="Q184" s="258"/>
      <c r="R184" s="258"/>
      <c r="S184" s="258"/>
      <c r="T184" s="258"/>
      <c r="U184" s="258"/>
      <c r="V184" s="258"/>
      <c r="W184" s="258"/>
      <c r="X184" s="258"/>
      <c r="Y184" s="258"/>
      <c r="Z184" s="258"/>
      <c r="AA184" s="258"/>
      <c r="AB184" s="258"/>
      <c r="AC184" s="258"/>
      <c r="AD184" s="258"/>
      <c r="AE184" s="258"/>
      <c r="AF184" s="258"/>
      <c r="AG184" s="258"/>
      <c r="AH184" s="258"/>
      <c r="AI184" s="258"/>
      <c r="AJ184" s="258"/>
      <c r="AK184" s="271"/>
      <c r="AL184" s="277"/>
      <c r="AM184" s="270"/>
      <c r="AN184" s="271"/>
      <c r="AO184" s="271"/>
      <c r="AP184" s="278"/>
      <c r="AQ184" s="273"/>
      <c r="AR184" s="274"/>
      <c r="AS184" s="275"/>
      <c r="AT184" s="275"/>
      <c r="AU184" s="82"/>
      <c r="AV184" s="82"/>
      <c r="AW184" s="181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179"/>
      <c r="BN184" s="179"/>
      <c r="BO184" s="179"/>
      <c r="BP184" s="179"/>
      <c r="BQ184" s="179"/>
      <c r="BR184" s="179"/>
      <c r="BS184" s="179"/>
      <c r="BT184" s="179"/>
      <c r="BU184" s="179"/>
      <c r="BV184" s="179"/>
    </row>
    <row r="185" spans="1:74" ht="15.75" customHeight="1">
      <c r="A185" s="256"/>
      <c r="B185" s="59"/>
      <c r="C185" s="83"/>
      <c r="D185" s="83"/>
      <c r="E185" s="249"/>
      <c r="F185" s="282"/>
      <c r="G185" s="249"/>
      <c r="H185" s="258"/>
      <c r="I185" s="258"/>
      <c r="J185" s="258"/>
      <c r="K185" s="258"/>
      <c r="L185" s="258"/>
      <c r="M185" s="258"/>
      <c r="N185" s="258"/>
      <c r="O185" s="258"/>
      <c r="P185" s="258"/>
      <c r="Q185" s="258"/>
      <c r="R185" s="258"/>
      <c r="S185" s="258"/>
      <c r="T185" s="258"/>
      <c r="U185" s="258"/>
      <c r="V185" s="258"/>
      <c r="W185" s="258"/>
      <c r="X185" s="258"/>
      <c r="Y185" s="258"/>
      <c r="Z185" s="258"/>
      <c r="AA185" s="258"/>
      <c r="AB185" s="258"/>
      <c r="AC185" s="258"/>
      <c r="AD185" s="258"/>
      <c r="AE185" s="258"/>
      <c r="AF185" s="258"/>
      <c r="AG185" s="258"/>
      <c r="AH185" s="258"/>
      <c r="AI185" s="258"/>
      <c r="AJ185" s="258"/>
      <c r="AK185" s="271"/>
      <c r="AL185" s="277"/>
      <c r="AM185" s="270"/>
      <c r="AN185" s="271"/>
      <c r="AO185" s="271"/>
      <c r="AP185" s="278"/>
      <c r="AQ185" s="273"/>
      <c r="AR185" s="274"/>
      <c r="AS185" s="275"/>
      <c r="AT185" s="275"/>
      <c r="AU185" s="82"/>
      <c r="AV185" s="82"/>
      <c r="AW185" s="181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179"/>
      <c r="BN185" s="179"/>
      <c r="BO185" s="179"/>
      <c r="BP185" s="179"/>
      <c r="BQ185" s="179"/>
      <c r="BR185" s="179"/>
      <c r="BS185" s="179"/>
      <c r="BT185" s="179"/>
      <c r="BU185" s="179"/>
      <c r="BV185" s="179"/>
    </row>
    <row r="186" spans="1:74" ht="15.75" customHeight="1">
      <c r="A186" s="256"/>
      <c r="B186" s="59"/>
      <c r="C186" s="83"/>
      <c r="D186" s="83"/>
      <c r="E186" s="249"/>
      <c r="F186" s="282"/>
      <c r="G186" s="249"/>
      <c r="H186" s="258"/>
      <c r="I186" s="258"/>
      <c r="J186" s="258"/>
      <c r="K186" s="258"/>
      <c r="L186" s="258"/>
      <c r="M186" s="283"/>
      <c r="N186" s="258"/>
      <c r="O186" s="258"/>
      <c r="P186" s="258"/>
      <c r="Q186" s="258"/>
      <c r="R186" s="258"/>
      <c r="S186" s="258"/>
      <c r="T186" s="258"/>
      <c r="U186" s="258"/>
      <c r="V186" s="258"/>
      <c r="W186" s="258"/>
      <c r="X186" s="258"/>
      <c r="Y186" s="258"/>
      <c r="Z186" s="258"/>
      <c r="AA186" s="258"/>
      <c r="AB186" s="258"/>
      <c r="AC186" s="258"/>
      <c r="AD186" s="258"/>
      <c r="AE186" s="258"/>
      <c r="AF186" s="258"/>
      <c r="AG186" s="258"/>
      <c r="AH186" s="258"/>
      <c r="AI186" s="258"/>
      <c r="AJ186" s="258"/>
      <c r="AK186" s="271"/>
      <c r="AL186" s="277"/>
      <c r="AM186" s="270"/>
      <c r="AN186" s="271"/>
      <c r="AO186" s="271"/>
      <c r="AP186" s="278"/>
      <c r="AQ186" s="273"/>
      <c r="AR186" s="274"/>
      <c r="AS186" s="275"/>
      <c r="AT186" s="275"/>
      <c r="AU186" s="82"/>
      <c r="AV186" s="82"/>
      <c r="AW186" s="181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179"/>
      <c r="BN186" s="179"/>
      <c r="BO186" s="179"/>
      <c r="BP186" s="179"/>
      <c r="BQ186" s="179"/>
      <c r="BR186" s="179"/>
      <c r="BS186" s="179"/>
      <c r="BT186" s="179"/>
      <c r="BU186" s="179"/>
      <c r="BV186" s="179"/>
    </row>
    <row r="187" spans="1:74" ht="15.75" customHeight="1">
      <c r="A187" s="256"/>
      <c r="B187" s="59"/>
      <c r="C187" s="83"/>
      <c r="D187" s="284"/>
      <c r="E187" s="249"/>
      <c r="F187" s="282"/>
      <c r="G187" s="249"/>
      <c r="H187" s="258"/>
      <c r="I187" s="258"/>
      <c r="J187" s="258"/>
      <c r="K187" s="258"/>
      <c r="L187" s="258"/>
      <c r="M187" s="258"/>
      <c r="N187" s="258"/>
      <c r="O187" s="258"/>
      <c r="P187" s="258"/>
      <c r="Q187" s="258"/>
      <c r="R187" s="258"/>
      <c r="S187" s="258"/>
      <c r="T187" s="258"/>
      <c r="U187" s="258"/>
      <c r="V187" s="258"/>
      <c r="W187" s="258"/>
      <c r="X187" s="258"/>
      <c r="Y187" s="258"/>
      <c r="Z187" s="258"/>
      <c r="AA187" s="258"/>
      <c r="AB187" s="258"/>
      <c r="AC187" s="258"/>
      <c r="AD187" s="258"/>
      <c r="AE187" s="258"/>
      <c r="AF187" s="258"/>
      <c r="AG187" s="258"/>
      <c r="AH187" s="258"/>
      <c r="AI187" s="258"/>
      <c r="AJ187" s="258"/>
      <c r="AK187" s="271"/>
      <c r="AL187" s="277"/>
      <c r="AM187" s="270"/>
      <c r="AN187" s="271"/>
      <c r="AO187" s="271"/>
      <c r="AP187" s="278"/>
      <c r="AQ187" s="273"/>
      <c r="AR187" s="274"/>
      <c r="AS187" s="275"/>
      <c r="AT187" s="275"/>
      <c r="AU187" s="82"/>
      <c r="AV187" s="82"/>
      <c r="AW187" s="181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179"/>
      <c r="BN187" s="179"/>
      <c r="BO187" s="179"/>
      <c r="BP187" s="179"/>
      <c r="BQ187" s="179"/>
      <c r="BR187" s="179"/>
      <c r="BS187" s="179"/>
      <c r="BT187" s="179"/>
      <c r="BU187" s="179"/>
      <c r="BV187" s="179"/>
    </row>
    <row r="188" spans="1:74" ht="15.75" customHeight="1">
      <c r="A188" s="84"/>
      <c r="B188" s="84"/>
      <c r="C188" s="285"/>
      <c r="D188" s="83"/>
      <c r="E188" s="249"/>
      <c r="F188" s="250"/>
      <c r="G188" s="258"/>
      <c r="H188" s="258"/>
      <c r="I188" s="250"/>
      <c r="J188" s="258"/>
      <c r="K188" s="258"/>
      <c r="L188" s="258"/>
      <c r="M188" s="258"/>
      <c r="N188" s="258"/>
      <c r="O188" s="286"/>
      <c r="P188" s="287"/>
      <c r="Q188" s="288"/>
      <c r="R188" s="287"/>
      <c r="S188" s="289"/>
      <c r="T188" s="286"/>
      <c r="U188" s="288"/>
      <c r="V188" s="288"/>
      <c r="W188" s="288"/>
      <c r="X188" s="289"/>
      <c r="Y188" s="286"/>
      <c r="Z188" s="289"/>
      <c r="AA188" s="288"/>
      <c r="AB188" s="289"/>
      <c r="AC188" s="288"/>
      <c r="AD188" s="286"/>
      <c r="AE188" s="289"/>
      <c r="AF188" s="288"/>
      <c r="AG188" s="289"/>
      <c r="AH188" s="288"/>
      <c r="AI188" s="286"/>
      <c r="AJ188" s="288"/>
      <c r="AK188" s="122"/>
      <c r="AL188" s="290"/>
      <c r="AM188" s="291"/>
      <c r="AN188" s="49"/>
      <c r="AO188" s="122"/>
      <c r="AP188" s="292"/>
      <c r="AQ188" s="293"/>
      <c r="AR188" s="285"/>
      <c r="AS188" s="289"/>
      <c r="AT188" s="289"/>
      <c r="AU188" s="294"/>
      <c r="AV188" s="294"/>
      <c r="AW188" s="295"/>
      <c r="AX188" s="294"/>
      <c r="AY188" s="294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294"/>
      <c r="BK188" s="294"/>
      <c r="BL188" s="29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</row>
    <row r="189" spans="1:74" ht="15.75" customHeight="1">
      <c r="A189" s="84"/>
      <c r="C189" s="285"/>
      <c r="D189" s="83"/>
      <c r="E189" s="249"/>
      <c r="F189" s="250"/>
      <c r="G189" s="258"/>
      <c r="H189" s="258"/>
      <c r="I189" s="258"/>
      <c r="J189" s="258"/>
      <c r="K189" s="258"/>
      <c r="L189" s="258"/>
      <c r="M189" s="258"/>
      <c r="N189" s="258"/>
      <c r="O189" s="286"/>
      <c r="P189" s="296"/>
      <c r="Q189" s="288"/>
      <c r="R189" s="296"/>
      <c r="S189" s="296"/>
      <c r="T189" s="286"/>
      <c r="U189" s="288"/>
      <c r="V189" s="288"/>
      <c r="W189" s="288"/>
      <c r="X189" s="296"/>
      <c r="Y189" s="288"/>
      <c r="Z189" s="296"/>
      <c r="AA189" s="296"/>
      <c r="AB189" s="296"/>
      <c r="AC189" s="286"/>
      <c r="AD189" s="288"/>
      <c r="AE189" s="296"/>
      <c r="AF189" s="296"/>
      <c r="AG189" s="296"/>
      <c r="AH189" s="297"/>
      <c r="AI189" s="296"/>
      <c r="AJ189" s="296"/>
      <c r="AK189" s="298"/>
      <c r="AL189" s="299"/>
      <c r="AM189" s="300"/>
      <c r="AN189" s="298"/>
      <c r="AO189" s="298"/>
      <c r="AP189" s="301"/>
      <c r="AQ189" s="301"/>
      <c r="AR189" s="302"/>
      <c r="AS189" s="274"/>
      <c r="AT189" s="274"/>
      <c r="AU189" s="274"/>
      <c r="AV189" s="274"/>
      <c r="AW189" s="303"/>
      <c r="AX189" s="274"/>
      <c r="AY189" s="274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274"/>
      <c r="BK189" s="274"/>
      <c r="BL189" s="27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</row>
    <row r="190" spans="1:74" ht="18" customHeight="1">
      <c r="A190" s="46"/>
      <c r="B190" s="48"/>
      <c r="C190" s="48"/>
      <c r="D190" s="83"/>
      <c r="E190" s="249"/>
      <c r="F190" s="250"/>
      <c r="G190" s="258"/>
      <c r="H190" s="258"/>
      <c r="I190" s="258"/>
      <c r="J190" s="258"/>
      <c r="K190" s="258"/>
      <c r="L190" s="258"/>
      <c r="M190" s="258"/>
      <c r="N190" s="258"/>
      <c r="O190" s="289"/>
      <c r="P190" s="289"/>
      <c r="Q190" s="289"/>
      <c r="R190" s="289"/>
      <c r="S190" s="289"/>
      <c r="T190" s="289"/>
      <c r="U190" s="289"/>
      <c r="V190" s="289"/>
      <c r="W190" s="289"/>
      <c r="X190" s="289"/>
      <c r="Y190" s="289"/>
      <c r="Z190" s="289"/>
      <c r="AA190" s="289"/>
      <c r="AB190" s="289"/>
      <c r="AC190" s="289"/>
      <c r="AD190" s="289"/>
      <c r="AE190" s="289"/>
      <c r="AF190" s="289"/>
      <c r="AG190" s="289"/>
      <c r="AH190" s="289"/>
      <c r="AI190" s="289"/>
      <c r="AJ190" s="289"/>
      <c r="AK190" s="49"/>
      <c r="AL190" s="50"/>
      <c r="AM190" s="64"/>
      <c r="AN190" s="49"/>
      <c r="AO190" s="49"/>
      <c r="AP190" s="304"/>
      <c r="AQ190" s="304"/>
      <c r="AR190" s="47"/>
      <c r="AS190" s="47"/>
      <c r="AT190" s="47"/>
      <c r="AU190" s="56"/>
      <c r="AV190" s="56"/>
      <c r="AW190" s="305"/>
      <c r="AX190" s="56"/>
      <c r="AY190" s="56"/>
      <c r="AZ190" s="56"/>
      <c r="BA190" s="56"/>
      <c r="BB190" s="56"/>
      <c r="BC190" s="56"/>
      <c r="BD190" s="67"/>
      <c r="BE190" s="67"/>
      <c r="BF190" s="67"/>
      <c r="BG190" s="67"/>
      <c r="BH190" s="67"/>
      <c r="BI190" s="67"/>
      <c r="BJ190" s="56"/>
      <c r="BK190" s="56"/>
      <c r="BL190" s="5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</row>
    <row r="191" spans="1:74" ht="18" customHeight="1">
      <c r="A191" s="46"/>
      <c r="B191" s="48"/>
      <c r="C191" s="48"/>
      <c r="D191" s="83"/>
      <c r="E191" s="249"/>
      <c r="F191" s="250"/>
      <c r="G191" s="258"/>
      <c r="H191" s="258"/>
      <c r="I191" s="258"/>
      <c r="J191" s="258"/>
      <c r="K191" s="258"/>
      <c r="L191" s="258"/>
      <c r="M191" s="258"/>
      <c r="N191" s="258"/>
      <c r="O191" s="289"/>
      <c r="P191" s="289"/>
      <c r="Q191" s="289"/>
      <c r="R191" s="289"/>
      <c r="S191" s="289"/>
      <c r="T191" s="289"/>
      <c r="U191" s="289"/>
      <c r="V191" s="289"/>
      <c r="W191" s="289"/>
      <c r="X191" s="289"/>
      <c r="Y191" s="289"/>
      <c r="Z191" s="289"/>
      <c r="AA191" s="289"/>
      <c r="AB191" s="289"/>
      <c r="AC191" s="289"/>
      <c r="AD191" s="289"/>
      <c r="AE191" s="289"/>
      <c r="AF191" s="289"/>
      <c r="AG191" s="289"/>
      <c r="AH191" s="289"/>
      <c r="AI191" s="289"/>
      <c r="AJ191" s="289"/>
      <c r="AK191" s="49"/>
      <c r="AL191" s="50"/>
      <c r="AM191" s="64"/>
      <c r="AN191" s="49"/>
      <c r="AO191" s="49"/>
      <c r="AP191" s="304"/>
      <c r="AQ191" s="304"/>
      <c r="AR191" s="47"/>
      <c r="AS191" s="47"/>
      <c r="AT191" s="47"/>
      <c r="AU191" s="56"/>
      <c r="AV191" s="56"/>
      <c r="AW191" s="305"/>
      <c r="AX191" s="56"/>
      <c r="AY191" s="56"/>
      <c r="AZ191" s="56"/>
      <c r="BA191" s="56"/>
      <c r="BB191" s="56"/>
      <c r="BC191" s="56"/>
      <c r="BD191" s="67"/>
      <c r="BE191" s="67"/>
      <c r="BF191" s="67"/>
      <c r="BG191" s="67"/>
      <c r="BH191" s="67"/>
      <c r="BI191" s="67"/>
      <c r="BJ191" s="56"/>
      <c r="BK191" s="56"/>
      <c r="BL191" s="5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</row>
    <row r="192" spans="1:74" ht="18" customHeight="1">
      <c r="A192" s="46"/>
      <c r="B192" s="48"/>
      <c r="C192" s="48"/>
      <c r="D192" s="285"/>
      <c r="E192" s="285"/>
      <c r="F192" s="286"/>
      <c r="G192" s="288"/>
      <c r="H192" s="288"/>
      <c r="I192" s="288"/>
      <c r="J192" s="286"/>
      <c r="K192" s="288"/>
      <c r="L192" s="288"/>
      <c r="M192" s="289"/>
      <c r="N192" s="289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9"/>
      <c r="AL192" s="50"/>
      <c r="AM192" s="64"/>
      <c r="AN192" s="49"/>
      <c r="AO192" s="49"/>
      <c r="AP192" s="304"/>
      <c r="AQ192" s="304"/>
      <c r="AR192" s="47"/>
      <c r="AS192" s="47"/>
      <c r="AT192" s="47"/>
      <c r="AU192" s="56"/>
      <c r="AV192" s="56"/>
      <c r="AW192" s="305"/>
      <c r="AX192" s="56"/>
      <c r="AY192" s="56"/>
      <c r="AZ192" s="56"/>
      <c r="BA192" s="56"/>
      <c r="BB192" s="56"/>
      <c r="BC192" s="56"/>
      <c r="BD192" s="67"/>
      <c r="BE192" s="67"/>
      <c r="BF192" s="67"/>
      <c r="BG192" s="67"/>
      <c r="BH192" s="67"/>
      <c r="BI192" s="67"/>
      <c r="BJ192" s="56"/>
      <c r="BK192" s="56"/>
      <c r="BL192" s="5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</row>
    <row r="193" spans="1:74" ht="18" customHeight="1">
      <c r="A193" s="46"/>
      <c r="B193" s="48"/>
      <c r="C193" s="48"/>
      <c r="D193" s="285"/>
      <c r="E193" s="285"/>
      <c r="F193" s="286"/>
      <c r="G193" s="288"/>
      <c r="H193" s="288"/>
      <c r="I193" s="288"/>
      <c r="J193" s="286"/>
      <c r="K193" s="288"/>
      <c r="L193" s="288"/>
      <c r="M193" s="288"/>
      <c r="N193" s="296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9"/>
      <c r="AL193" s="50"/>
      <c r="AM193" s="64"/>
      <c r="AN193" s="49"/>
      <c r="AO193" s="49"/>
      <c r="AP193" s="304"/>
      <c r="AQ193" s="304"/>
      <c r="AR193" s="47"/>
      <c r="AS193" s="47"/>
      <c r="AT193" s="47"/>
      <c r="AU193" s="56"/>
      <c r="AV193" s="56"/>
      <c r="AW193" s="305"/>
      <c r="AX193" s="56"/>
      <c r="AY193" s="56"/>
      <c r="AZ193" s="56"/>
      <c r="BA193" s="56"/>
      <c r="BB193" s="56"/>
      <c r="BC193" s="56"/>
      <c r="BD193" s="67"/>
      <c r="BE193" s="67"/>
      <c r="BF193" s="67"/>
      <c r="BG193" s="67"/>
      <c r="BH193" s="67"/>
      <c r="BI193" s="67"/>
      <c r="BJ193" s="56"/>
      <c r="BK193" s="56"/>
      <c r="BL193" s="5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</row>
    <row r="194" spans="1:74" ht="18" customHeight="1">
      <c r="A194" s="46"/>
      <c r="B194" s="48"/>
      <c r="C194" s="48"/>
      <c r="D194" s="48"/>
      <c r="E194" s="48"/>
      <c r="F194" s="297"/>
      <c r="G194" s="289"/>
      <c r="H194" s="289"/>
      <c r="I194" s="289"/>
      <c r="J194" s="289"/>
      <c r="K194" s="289"/>
      <c r="L194" s="289"/>
      <c r="M194" s="289"/>
      <c r="N194" s="289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9"/>
      <c r="AL194" s="50"/>
      <c r="AM194" s="64"/>
      <c r="AN194" s="49"/>
      <c r="AO194" s="49"/>
      <c r="AP194" s="304"/>
      <c r="AQ194" s="304"/>
      <c r="AR194" s="47"/>
      <c r="AS194" s="47"/>
      <c r="AT194" s="47"/>
      <c r="AU194" s="56"/>
      <c r="AV194" s="56"/>
      <c r="AW194" s="305"/>
      <c r="AX194" s="56"/>
      <c r="AY194" s="56"/>
      <c r="AZ194" s="56"/>
      <c r="BA194" s="56"/>
      <c r="BB194" s="56"/>
      <c r="BC194" s="56"/>
      <c r="BD194" s="67"/>
      <c r="BE194" s="67"/>
      <c r="BF194" s="67"/>
      <c r="BG194" s="67"/>
      <c r="BH194" s="67"/>
      <c r="BI194" s="67"/>
      <c r="BJ194" s="56"/>
      <c r="BK194" s="56"/>
      <c r="BL194" s="5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</row>
    <row r="195" spans="1:74" ht="18" customHeight="1">
      <c r="A195" s="46"/>
      <c r="B195" s="48"/>
      <c r="C195" s="48"/>
      <c r="D195" s="48"/>
      <c r="E195" s="48"/>
      <c r="F195" s="289"/>
      <c r="G195" s="289"/>
      <c r="H195" s="289"/>
      <c r="I195" s="289"/>
      <c r="J195" s="289"/>
      <c r="K195" s="289"/>
      <c r="L195" s="289"/>
      <c r="M195" s="289"/>
      <c r="N195" s="289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9"/>
      <c r="AL195" s="50"/>
      <c r="AM195" s="64"/>
      <c r="AN195" s="49"/>
      <c r="AO195" s="49"/>
      <c r="AP195" s="304"/>
      <c r="AQ195" s="304"/>
      <c r="AR195" s="47"/>
      <c r="AS195" s="47"/>
      <c r="AT195" s="47"/>
      <c r="AU195" s="56"/>
      <c r="AV195" s="56"/>
      <c r="AW195" s="305"/>
      <c r="AX195" s="56"/>
      <c r="AY195" s="56"/>
      <c r="AZ195" s="56"/>
      <c r="BA195" s="56"/>
      <c r="BB195" s="56"/>
      <c r="BC195" s="56"/>
      <c r="BD195" s="67"/>
      <c r="BE195" s="67"/>
      <c r="BF195" s="67"/>
      <c r="BG195" s="67"/>
      <c r="BH195" s="67"/>
      <c r="BI195" s="67"/>
      <c r="BJ195" s="56"/>
      <c r="BK195" s="56"/>
      <c r="BL195" s="5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</row>
    <row r="196" spans="1:74" ht="18" customHeight="1">
      <c r="A196" s="46"/>
      <c r="B196" s="48"/>
      <c r="C196" s="48"/>
      <c r="D196" s="48"/>
      <c r="E196" s="48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9"/>
      <c r="AL196" s="50"/>
      <c r="AM196" s="64"/>
      <c r="AN196" s="49"/>
      <c r="AO196" s="49"/>
      <c r="AP196" s="304"/>
      <c r="AQ196" s="304"/>
      <c r="AR196" s="47"/>
      <c r="AS196" s="47"/>
      <c r="AT196" s="47"/>
      <c r="AU196" s="56"/>
      <c r="AV196" s="56"/>
      <c r="AW196" s="305"/>
      <c r="AX196" s="56"/>
      <c r="AY196" s="56"/>
      <c r="AZ196" s="56"/>
      <c r="BA196" s="56"/>
      <c r="BB196" s="56"/>
      <c r="BC196" s="56"/>
      <c r="BD196" s="67"/>
      <c r="BE196" s="67"/>
      <c r="BF196" s="67"/>
      <c r="BG196" s="67"/>
      <c r="BH196" s="67"/>
      <c r="BI196" s="67"/>
      <c r="BJ196" s="56"/>
      <c r="BK196" s="56"/>
      <c r="BL196" s="5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</row>
    <row r="197" spans="1:74" ht="18" customHeight="1">
      <c r="A197" s="46"/>
      <c r="B197" s="48"/>
      <c r="C197" s="48"/>
      <c r="D197" s="48"/>
      <c r="E197" s="48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9"/>
      <c r="AL197" s="50"/>
      <c r="AM197" s="64"/>
      <c r="AN197" s="49"/>
      <c r="AO197" s="49"/>
      <c r="AP197" s="304"/>
      <c r="AQ197" s="304"/>
      <c r="AR197" s="47"/>
      <c r="AS197" s="47"/>
      <c r="AT197" s="47"/>
      <c r="AU197" s="56"/>
      <c r="AV197" s="56"/>
      <c r="AW197" s="305"/>
      <c r="AX197" s="56"/>
      <c r="AY197" s="56"/>
      <c r="AZ197" s="56"/>
      <c r="BA197" s="56"/>
      <c r="BB197" s="56"/>
      <c r="BC197" s="56"/>
      <c r="BD197" s="67"/>
      <c r="BE197" s="67"/>
      <c r="BF197" s="67"/>
      <c r="BG197" s="67"/>
      <c r="BH197" s="67"/>
      <c r="BI197" s="67"/>
      <c r="BJ197" s="56"/>
      <c r="BK197" s="56"/>
      <c r="BL197" s="5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</row>
    <row r="198" spans="1:74" ht="18" customHeight="1">
      <c r="A198" s="46"/>
      <c r="B198" s="48"/>
      <c r="C198" s="48"/>
      <c r="D198" s="48"/>
      <c r="E198" s="48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9"/>
      <c r="AL198" s="50"/>
      <c r="AM198" s="64"/>
      <c r="AN198" s="49"/>
      <c r="AO198" s="49"/>
      <c r="AP198" s="304"/>
      <c r="AQ198" s="304"/>
      <c r="AR198" s="47"/>
      <c r="AS198" s="47"/>
      <c r="AT198" s="47"/>
      <c r="AU198" s="56"/>
      <c r="AV198" s="56"/>
      <c r="AW198" s="305"/>
      <c r="AX198" s="56"/>
      <c r="AY198" s="56"/>
      <c r="AZ198" s="56"/>
      <c r="BA198" s="56"/>
      <c r="BB198" s="56"/>
      <c r="BC198" s="56"/>
      <c r="BD198" s="67"/>
      <c r="BE198" s="67"/>
      <c r="BF198" s="67"/>
      <c r="BG198" s="67"/>
      <c r="BH198" s="67"/>
      <c r="BI198" s="67"/>
      <c r="BJ198" s="56"/>
      <c r="BK198" s="56"/>
      <c r="BL198" s="5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</row>
    <row r="199" spans="1:74" ht="18" customHeight="1">
      <c r="A199" s="46"/>
      <c r="B199" s="48"/>
      <c r="C199" s="48"/>
      <c r="D199" s="48"/>
      <c r="E199" s="48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306"/>
      <c r="AJ199" s="47"/>
      <c r="AK199" s="49"/>
      <c r="AL199" s="50"/>
      <c r="AM199" s="64"/>
      <c r="AN199" s="49"/>
      <c r="AO199" s="49"/>
      <c r="AP199" s="304"/>
      <c r="AQ199" s="304"/>
      <c r="AR199" s="47"/>
      <c r="AS199" s="47"/>
      <c r="AT199" s="47"/>
      <c r="AU199" s="56"/>
      <c r="AV199" s="56"/>
      <c r="AW199" s="305"/>
      <c r="AX199" s="56"/>
      <c r="AY199" s="56"/>
      <c r="AZ199" s="56"/>
      <c r="BA199" s="56"/>
      <c r="BB199" s="56"/>
      <c r="BC199" s="56"/>
      <c r="BD199" s="67"/>
      <c r="BE199" s="67"/>
      <c r="BF199" s="67"/>
      <c r="BG199" s="67"/>
      <c r="BH199" s="67"/>
      <c r="BI199" s="67"/>
      <c r="BJ199" s="56"/>
      <c r="BK199" s="56"/>
      <c r="BL199" s="5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</row>
    <row r="200" spans="1:74" ht="18" customHeight="1">
      <c r="A200" s="46"/>
      <c r="B200" s="48"/>
      <c r="C200" s="48"/>
      <c r="D200" s="48"/>
      <c r="E200" s="48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9"/>
      <c r="AL200" s="50"/>
      <c r="AM200" s="64"/>
      <c r="AN200" s="49"/>
      <c r="AO200" s="49"/>
      <c r="AP200" s="304"/>
      <c r="AQ200" s="304"/>
      <c r="AR200" s="47"/>
      <c r="AS200" s="47"/>
      <c r="AT200" s="47"/>
      <c r="AU200" s="56"/>
      <c r="AV200" s="56"/>
      <c r="AW200" s="305"/>
      <c r="AX200" s="56"/>
      <c r="AY200" s="56"/>
      <c r="AZ200" s="56"/>
      <c r="BA200" s="56"/>
      <c r="BB200" s="56"/>
      <c r="BC200" s="56"/>
      <c r="BD200" s="67"/>
      <c r="BE200" s="67"/>
      <c r="BF200" s="67"/>
      <c r="BG200" s="67"/>
      <c r="BH200" s="67"/>
      <c r="BI200" s="67"/>
      <c r="BJ200" s="56"/>
      <c r="BK200" s="56"/>
      <c r="BL200" s="5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</row>
    <row r="201" spans="1:74" ht="18" customHeight="1">
      <c r="A201" s="46"/>
      <c r="B201" s="48"/>
      <c r="C201" s="48"/>
      <c r="D201" s="48"/>
      <c r="E201" s="48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306"/>
      <c r="AJ201" s="47"/>
      <c r="AK201" s="49"/>
      <c r="AL201" s="50"/>
      <c r="AM201" s="64"/>
      <c r="AN201" s="49"/>
      <c r="AO201" s="49"/>
      <c r="AP201" s="304"/>
      <c r="AQ201" s="304"/>
      <c r="AR201" s="47"/>
      <c r="AS201" s="47"/>
      <c r="AT201" s="47"/>
      <c r="AU201" s="56"/>
      <c r="AV201" s="56"/>
      <c r="AW201" s="67"/>
      <c r="AX201" s="56"/>
      <c r="AY201" s="56"/>
      <c r="AZ201" s="56"/>
      <c r="BA201" s="56"/>
      <c r="BB201" s="56"/>
      <c r="BC201" s="56"/>
      <c r="BD201" s="67"/>
      <c r="BE201" s="67"/>
      <c r="BF201" s="67"/>
      <c r="BG201" s="67"/>
      <c r="BH201" s="67"/>
      <c r="BI201" s="67"/>
      <c r="BJ201" s="56"/>
      <c r="BK201" s="56"/>
      <c r="BL201" s="5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</row>
    <row r="202" spans="1:74" ht="15" customHeight="1">
      <c r="D202" s="48"/>
      <c r="E202" s="48"/>
      <c r="F202" s="47"/>
      <c r="G202" s="47"/>
      <c r="H202" s="47"/>
      <c r="I202" s="47"/>
      <c r="J202" s="47"/>
      <c r="K202" s="47"/>
      <c r="L202" s="47"/>
      <c r="M202" s="47"/>
      <c r="N202" s="47"/>
    </row>
    <row r="203" spans="1:74" ht="15" customHeight="1">
      <c r="D203" s="48"/>
      <c r="E203" s="48"/>
      <c r="F203" s="47"/>
      <c r="G203" s="47"/>
      <c r="H203" s="47"/>
      <c r="I203" s="47"/>
      <c r="J203" s="47"/>
      <c r="K203" s="47"/>
      <c r="L203" s="47"/>
      <c r="M203" s="47"/>
      <c r="N203" s="47"/>
    </row>
    <row r="204" spans="1:74" ht="15" customHeight="1">
      <c r="D204" s="48"/>
      <c r="E204" s="48"/>
      <c r="F204" s="47"/>
      <c r="G204" s="47"/>
      <c r="H204" s="47"/>
      <c r="I204" s="47"/>
      <c r="J204" s="47"/>
      <c r="K204" s="47"/>
      <c r="L204" s="47"/>
      <c r="M204" s="47"/>
      <c r="N204" s="47"/>
    </row>
    <row r="205" spans="1:74" ht="15" customHeight="1">
      <c r="D205" s="48"/>
      <c r="E205" s="48"/>
      <c r="F205" s="47"/>
      <c r="G205" s="47"/>
      <c r="H205" s="47"/>
      <c r="I205" s="47"/>
      <c r="J205" s="47"/>
      <c r="K205" s="47"/>
      <c r="L205" s="47"/>
      <c r="M205" s="47"/>
      <c r="N205" s="47"/>
    </row>
  </sheetData>
  <phoneticPr fontId="16"/>
  <conditionalFormatting sqref="F5:AJ5">
    <cfRule type="expression" dxfId="3" priority="1">
      <formula>WEEKDAY(F5)=7</formula>
    </cfRule>
  </conditionalFormatting>
  <conditionalFormatting sqref="F5:AJ5">
    <cfRule type="expression" dxfId="2" priority="2">
      <formula>WEEKDAY(F5)=1</formula>
    </cfRule>
  </conditionalFormatting>
  <conditionalFormatting sqref="F6:AJ6">
    <cfRule type="expression" dxfId="1" priority="3">
      <formula>WEEKDAY(F6)=1</formula>
    </cfRule>
  </conditionalFormatting>
  <conditionalFormatting sqref="F6:AJ6">
    <cfRule type="expression" dxfId="0" priority="4">
      <formula>WEEKDAY(F6)=7</formula>
    </cfRule>
  </conditionalFormatting>
  <dataValidations count="3">
    <dataValidation type="list" allowBlank="1" showErrorMessage="1" sqref="U4" xr:uid="{00000000-0002-0000-0200-000000000000}">
      <formula1>施設名</formula1>
    </dataValidation>
    <dataValidation type="list" allowBlank="1" showErrorMessage="1" sqref="B2:C2 E2" xr:uid="{00000000-0002-0000-0200-000001000000}">
      <formula1>"○"</formula1>
    </dataValidation>
    <dataValidation type="list" allowBlank="1" showErrorMessage="1" sqref="F142:AJ142 F119:AJ119 F82:AJ82 F67:AJ67 F112:AJ112 F37:AJ37 F22:AJ22 F134:AJ134 F127:AJ127 F52:AJ52 F29:AJ29 F44:AJ44 F59:AJ59 F74:AJ74 F89:AJ89 F104:AJ104 F149:AJ149 F14:AJ14 F97:AJ97 F7:AJ7" xr:uid="{00000000-0002-0000-0200-000002000000}">
      <formula1>$AU$6:$BI$6</formula1>
    </dataValidation>
  </dataValidations>
  <pageMargins left="0.70866141732283472" right="0.70866141732283472" top="0.74803149606299213" bottom="0.74803149606299213" header="0.31496062992125984" footer="0.31496062992125984"/>
  <pageSetup paperSize="8" scale="75" orientation="landscape" horizontalDpi="4294967293" verticalDpi="300" r:id="rId1"/>
  <headerFooter>
    <oddHeader>&amp;R別紙１</oddHeader>
  </headerFooter>
  <rowBreaks count="3" manualBreakCount="3">
    <brk id="66" max="65" man="1"/>
    <brk id="126" max="65" man="1"/>
    <brk id="185" max="61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4000000}">
          <x14:formula1>
            <xm:f>職名!$A$1:$A$18</xm:f>
          </x14:formula1>
          <xm:sqref>B8:B9 B23:B24 B38:B39 B53:B54 B68:B69 B83:B84 B98:B99 B113:B114 B128:B129 B143:B144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B1000"/>
  <sheetViews>
    <sheetView workbookViewId="0">
      <selection activeCell="D20" sqref="D20"/>
    </sheetView>
  </sheetViews>
  <sheetFormatPr defaultColWidth="12.54296875" defaultRowHeight="15" customHeight="1"/>
  <cols>
    <col min="1" max="1" width="7.6328125" customWidth="1"/>
    <col min="2" max="2" width="25.08984375" customWidth="1"/>
    <col min="3" max="26" width="7.6328125" customWidth="1"/>
  </cols>
  <sheetData>
    <row r="1" spans="2:2" ht="19.5" customHeight="1">
      <c r="B1" s="1"/>
    </row>
    <row r="2" spans="2:2" ht="19.5" customHeight="1">
      <c r="B2" s="1" t="s">
        <v>46</v>
      </c>
    </row>
    <row r="3" spans="2:2" ht="19.5" customHeight="1">
      <c r="B3" s="1" t="s">
        <v>47</v>
      </c>
    </row>
    <row r="4" spans="2:2" ht="19.5" customHeight="1">
      <c r="B4" s="1" t="s">
        <v>48</v>
      </c>
    </row>
    <row r="5" spans="2:2" ht="19.5" customHeight="1">
      <c r="B5" s="1" t="s">
        <v>49</v>
      </c>
    </row>
    <row r="6" spans="2:2" ht="19.5" customHeight="1">
      <c r="B6" s="1" t="s">
        <v>50</v>
      </c>
    </row>
    <row r="7" spans="2:2" ht="19.5" customHeight="1">
      <c r="B7" s="3"/>
    </row>
    <row r="8" spans="2:2" ht="19.5" customHeight="1">
      <c r="B8" s="3"/>
    </row>
    <row r="9" spans="2:2" ht="19.5" customHeight="1">
      <c r="B9" s="3"/>
    </row>
    <row r="10" spans="2:2" ht="19.5" customHeight="1">
      <c r="B10" s="3"/>
    </row>
    <row r="11" spans="2:2" ht="19.5" customHeight="1">
      <c r="B11" s="3"/>
    </row>
    <row r="12" spans="2:2" ht="19.5" customHeight="1">
      <c r="B12" s="3"/>
    </row>
    <row r="13" spans="2:2" ht="12.75" customHeight="1">
      <c r="B13" s="3"/>
    </row>
    <row r="14" spans="2:2" ht="12.75" customHeight="1">
      <c r="B14" s="3"/>
    </row>
    <row r="15" spans="2:2" ht="12.75" customHeight="1">
      <c r="B15" s="3"/>
    </row>
    <row r="16" spans="2:2" ht="12.75" customHeight="1">
      <c r="B16" s="3"/>
    </row>
    <row r="17" spans="2:2" ht="12.75" customHeight="1">
      <c r="B17" s="3"/>
    </row>
    <row r="18" spans="2:2" ht="12.75" customHeight="1">
      <c r="B18" s="3"/>
    </row>
    <row r="19" spans="2:2" ht="12.75" customHeight="1">
      <c r="B19" s="3"/>
    </row>
    <row r="20" spans="2:2" ht="12.75" customHeight="1">
      <c r="B20" s="3"/>
    </row>
    <row r="21" spans="2:2" ht="12.75" customHeight="1">
      <c r="B21" s="3"/>
    </row>
    <row r="22" spans="2:2" ht="12.75" customHeight="1">
      <c r="B22" s="3"/>
    </row>
    <row r="23" spans="2:2" ht="12.75" customHeight="1">
      <c r="B23" s="3"/>
    </row>
    <row r="24" spans="2:2" ht="12.75" customHeight="1">
      <c r="B24" s="3"/>
    </row>
    <row r="25" spans="2:2" ht="12.75" customHeight="1">
      <c r="B25" s="3"/>
    </row>
    <row r="26" spans="2:2" ht="12.75" customHeight="1">
      <c r="B26" s="3"/>
    </row>
    <row r="27" spans="2:2" ht="12.75" customHeight="1">
      <c r="B27" s="3"/>
    </row>
    <row r="28" spans="2:2" ht="12.75" customHeight="1">
      <c r="B28" s="3"/>
    </row>
    <row r="29" spans="2:2" ht="12.75" customHeight="1">
      <c r="B29" s="3"/>
    </row>
    <row r="30" spans="2:2" ht="12.75" customHeight="1">
      <c r="B30" s="3"/>
    </row>
    <row r="31" spans="2:2" ht="12.75" customHeight="1">
      <c r="B31" s="3"/>
    </row>
    <row r="32" spans="2:2" ht="12.75" customHeight="1">
      <c r="B32" s="3"/>
    </row>
    <row r="33" spans="2:2" ht="12.75" customHeight="1">
      <c r="B33" s="3"/>
    </row>
    <row r="34" spans="2:2" ht="12.75" customHeight="1">
      <c r="B34" s="3"/>
    </row>
    <row r="35" spans="2:2" ht="12.75" customHeight="1">
      <c r="B35" s="3"/>
    </row>
    <row r="36" spans="2:2" ht="12.75" customHeight="1">
      <c r="B36" s="3"/>
    </row>
    <row r="37" spans="2:2" ht="12.75" customHeight="1">
      <c r="B37" s="3"/>
    </row>
    <row r="38" spans="2:2" ht="12.75" customHeight="1">
      <c r="B38" s="3"/>
    </row>
    <row r="39" spans="2:2" ht="12.75" customHeight="1">
      <c r="B39" s="3"/>
    </row>
    <row r="40" spans="2:2" ht="12.75" customHeight="1">
      <c r="B40" s="3"/>
    </row>
    <row r="41" spans="2:2" ht="12.75" customHeight="1">
      <c r="B41" s="3"/>
    </row>
    <row r="42" spans="2:2" ht="12.75" customHeight="1">
      <c r="B42" s="3"/>
    </row>
    <row r="43" spans="2:2" ht="12.75" customHeight="1">
      <c r="B43" s="3"/>
    </row>
    <row r="44" spans="2:2" ht="12.75" customHeight="1">
      <c r="B44" s="3"/>
    </row>
    <row r="45" spans="2:2" ht="12.75" customHeight="1">
      <c r="B45" s="3"/>
    </row>
    <row r="46" spans="2:2" ht="12.75" customHeight="1">
      <c r="B46" s="3"/>
    </row>
    <row r="47" spans="2:2" ht="12.75" customHeight="1">
      <c r="B47" s="3"/>
    </row>
    <row r="48" spans="2:2" ht="12.75" customHeight="1">
      <c r="B48" s="3"/>
    </row>
    <row r="49" spans="2:2" ht="12.75" customHeight="1">
      <c r="B49" s="3"/>
    </row>
    <row r="50" spans="2:2" ht="12.75" customHeight="1">
      <c r="B50" s="3"/>
    </row>
    <row r="51" spans="2:2" ht="12.75" customHeight="1">
      <c r="B51" s="3"/>
    </row>
    <row r="52" spans="2:2" ht="12.75" customHeight="1">
      <c r="B52" s="3"/>
    </row>
    <row r="53" spans="2:2" ht="12.75" customHeight="1">
      <c r="B53" s="3"/>
    </row>
    <row r="54" spans="2:2" ht="12.75" customHeight="1">
      <c r="B54" s="3"/>
    </row>
    <row r="55" spans="2:2" ht="12.75" customHeight="1">
      <c r="B55" s="3"/>
    </row>
    <row r="56" spans="2:2" ht="12.75" customHeight="1">
      <c r="B56" s="3"/>
    </row>
    <row r="57" spans="2:2" ht="12.75" customHeight="1">
      <c r="B57" s="3"/>
    </row>
    <row r="58" spans="2:2" ht="12.75" customHeight="1">
      <c r="B58" s="3"/>
    </row>
    <row r="59" spans="2:2" ht="12.75" customHeight="1">
      <c r="B59" s="3"/>
    </row>
    <row r="60" spans="2:2" ht="12.75" customHeight="1">
      <c r="B60" s="3"/>
    </row>
    <row r="61" spans="2:2" ht="12.75" customHeight="1">
      <c r="B61" s="3"/>
    </row>
    <row r="62" spans="2:2" ht="12.75" customHeight="1">
      <c r="B62" s="3"/>
    </row>
    <row r="63" spans="2:2" ht="12.75" customHeight="1">
      <c r="B63" s="3"/>
    </row>
    <row r="64" spans="2:2" ht="12.75" customHeight="1">
      <c r="B64" s="3"/>
    </row>
    <row r="65" spans="2:2" ht="12.75" customHeight="1">
      <c r="B65" s="3"/>
    </row>
    <row r="66" spans="2:2" ht="12.75" customHeight="1">
      <c r="B66" s="3"/>
    </row>
    <row r="67" spans="2:2" ht="12.75" customHeight="1">
      <c r="B67" s="3"/>
    </row>
    <row r="68" spans="2:2" ht="12.75" customHeight="1">
      <c r="B68" s="3"/>
    </row>
    <row r="69" spans="2:2" ht="12.75" customHeight="1">
      <c r="B69" s="3"/>
    </row>
    <row r="70" spans="2:2" ht="12.75" customHeight="1">
      <c r="B70" s="3"/>
    </row>
    <row r="71" spans="2:2" ht="12.75" customHeight="1">
      <c r="B71" s="3"/>
    </row>
    <row r="72" spans="2:2" ht="12.75" customHeight="1">
      <c r="B72" s="3"/>
    </row>
    <row r="73" spans="2:2" ht="12.75" customHeight="1">
      <c r="B73" s="3"/>
    </row>
    <row r="74" spans="2:2" ht="12.75" customHeight="1">
      <c r="B74" s="3"/>
    </row>
    <row r="75" spans="2:2" ht="12.75" customHeight="1">
      <c r="B75" s="3"/>
    </row>
    <row r="76" spans="2:2" ht="12.75" customHeight="1">
      <c r="B76" s="3"/>
    </row>
    <row r="77" spans="2:2" ht="12.75" customHeight="1">
      <c r="B77" s="3"/>
    </row>
    <row r="78" spans="2:2" ht="12.75" customHeight="1">
      <c r="B78" s="3"/>
    </row>
    <row r="79" spans="2:2" ht="12.75" customHeight="1">
      <c r="B79" s="3"/>
    </row>
    <row r="80" spans="2:2" ht="12.75" customHeight="1">
      <c r="B80" s="3"/>
    </row>
    <row r="81" spans="2:2" ht="12.75" customHeight="1">
      <c r="B81" s="3"/>
    </row>
    <row r="82" spans="2:2" ht="12.75" customHeight="1">
      <c r="B82" s="3"/>
    </row>
    <row r="83" spans="2:2" ht="12.75" customHeight="1">
      <c r="B83" s="3"/>
    </row>
    <row r="84" spans="2:2" ht="12.75" customHeight="1">
      <c r="B84" s="3"/>
    </row>
    <row r="85" spans="2:2" ht="12.75" customHeight="1">
      <c r="B85" s="3"/>
    </row>
    <row r="86" spans="2:2" ht="12.75" customHeight="1">
      <c r="B86" s="3"/>
    </row>
    <row r="87" spans="2:2" ht="12.75" customHeight="1">
      <c r="B87" s="3"/>
    </row>
    <row r="88" spans="2:2" ht="12.75" customHeight="1">
      <c r="B88" s="3"/>
    </row>
    <row r="89" spans="2:2" ht="12.75" customHeight="1">
      <c r="B89" s="3"/>
    </row>
    <row r="90" spans="2:2" ht="12.75" customHeight="1">
      <c r="B90" s="3"/>
    </row>
    <row r="91" spans="2:2" ht="12.75" customHeight="1">
      <c r="B91" s="3"/>
    </row>
    <row r="92" spans="2:2" ht="12.75" customHeight="1">
      <c r="B92" s="3"/>
    </row>
    <row r="93" spans="2:2" ht="12.75" customHeight="1">
      <c r="B93" s="3"/>
    </row>
    <row r="94" spans="2:2" ht="12.75" customHeight="1">
      <c r="B94" s="3"/>
    </row>
    <row r="95" spans="2:2" ht="12.75" customHeight="1">
      <c r="B95" s="3"/>
    </row>
    <row r="96" spans="2:2" ht="12.75" customHeight="1">
      <c r="B96" s="3"/>
    </row>
    <row r="97" spans="2:2" ht="12.75" customHeight="1">
      <c r="B97" s="3"/>
    </row>
    <row r="98" spans="2:2" ht="12.75" customHeight="1">
      <c r="B98" s="3"/>
    </row>
    <row r="99" spans="2:2" ht="12.75" customHeight="1">
      <c r="B99" s="3"/>
    </row>
    <row r="100" spans="2:2" ht="12.75" customHeight="1">
      <c r="B100" s="3"/>
    </row>
    <row r="101" spans="2:2" ht="12.75" customHeight="1">
      <c r="B101" s="3"/>
    </row>
    <row r="102" spans="2:2" ht="12.75" customHeight="1">
      <c r="B102" s="3"/>
    </row>
    <row r="103" spans="2:2" ht="12.75" customHeight="1">
      <c r="B103" s="3"/>
    </row>
    <row r="104" spans="2:2" ht="12.75" customHeight="1">
      <c r="B104" s="3"/>
    </row>
    <row r="105" spans="2:2" ht="12.75" customHeight="1">
      <c r="B105" s="3"/>
    </row>
    <row r="106" spans="2:2" ht="12.75" customHeight="1">
      <c r="B106" s="3"/>
    </row>
    <row r="107" spans="2:2" ht="12.75" customHeight="1">
      <c r="B107" s="3"/>
    </row>
    <row r="108" spans="2:2" ht="12.75" customHeight="1">
      <c r="B108" s="3"/>
    </row>
    <row r="109" spans="2:2" ht="12.75" customHeight="1">
      <c r="B109" s="3"/>
    </row>
    <row r="110" spans="2:2" ht="12.75" customHeight="1">
      <c r="B110" s="3"/>
    </row>
    <row r="111" spans="2:2" ht="12.75" customHeight="1">
      <c r="B111" s="3"/>
    </row>
    <row r="112" spans="2:2" ht="12.75" customHeight="1">
      <c r="B112" s="3"/>
    </row>
    <row r="113" spans="2:2" ht="12.75" customHeight="1">
      <c r="B113" s="3"/>
    </row>
    <row r="114" spans="2:2" ht="12.75" customHeight="1">
      <c r="B114" s="3"/>
    </row>
    <row r="115" spans="2:2" ht="12.75" customHeight="1">
      <c r="B115" s="3"/>
    </row>
    <row r="116" spans="2:2" ht="12.75" customHeight="1">
      <c r="B116" s="3"/>
    </row>
    <row r="117" spans="2:2" ht="12.75" customHeight="1">
      <c r="B117" s="3"/>
    </row>
    <row r="118" spans="2:2" ht="12.75" customHeight="1">
      <c r="B118" s="3"/>
    </row>
    <row r="119" spans="2:2" ht="12.75" customHeight="1">
      <c r="B119" s="3"/>
    </row>
    <row r="120" spans="2:2" ht="12.75" customHeight="1">
      <c r="B120" s="3"/>
    </row>
    <row r="121" spans="2:2" ht="12.75" customHeight="1">
      <c r="B121" s="3"/>
    </row>
    <row r="122" spans="2:2" ht="12.75" customHeight="1">
      <c r="B122" s="3"/>
    </row>
    <row r="123" spans="2:2" ht="12.75" customHeight="1">
      <c r="B123" s="3"/>
    </row>
    <row r="124" spans="2:2" ht="12.75" customHeight="1">
      <c r="B124" s="3"/>
    </row>
    <row r="125" spans="2:2" ht="12.75" customHeight="1">
      <c r="B125" s="3"/>
    </row>
    <row r="126" spans="2:2" ht="12.75" customHeight="1">
      <c r="B126" s="3"/>
    </row>
    <row r="127" spans="2:2" ht="12.75" customHeight="1">
      <c r="B127" s="3"/>
    </row>
    <row r="128" spans="2:2" ht="12.75" customHeight="1">
      <c r="B128" s="3"/>
    </row>
    <row r="129" spans="2:2" ht="12.75" customHeight="1">
      <c r="B129" s="3"/>
    </row>
    <row r="130" spans="2:2" ht="12.75" customHeight="1">
      <c r="B130" s="3"/>
    </row>
    <row r="131" spans="2:2" ht="12.75" customHeight="1">
      <c r="B131" s="3"/>
    </row>
    <row r="132" spans="2:2" ht="12.75" customHeight="1">
      <c r="B132" s="3"/>
    </row>
    <row r="133" spans="2:2" ht="12.75" customHeight="1">
      <c r="B133" s="3"/>
    </row>
    <row r="134" spans="2:2" ht="12.75" customHeight="1">
      <c r="B134" s="3"/>
    </row>
    <row r="135" spans="2:2" ht="12.75" customHeight="1">
      <c r="B135" s="3"/>
    </row>
    <row r="136" spans="2:2" ht="12.75" customHeight="1">
      <c r="B136" s="3"/>
    </row>
    <row r="137" spans="2:2" ht="12.75" customHeight="1">
      <c r="B137" s="3"/>
    </row>
    <row r="138" spans="2:2" ht="12.75" customHeight="1">
      <c r="B138" s="3"/>
    </row>
    <row r="139" spans="2:2" ht="12.75" customHeight="1">
      <c r="B139" s="3"/>
    </row>
    <row r="140" spans="2:2" ht="12.75" customHeight="1">
      <c r="B140" s="3"/>
    </row>
    <row r="141" spans="2:2" ht="12.75" customHeight="1">
      <c r="B141" s="3"/>
    </row>
    <row r="142" spans="2:2" ht="12.75" customHeight="1">
      <c r="B142" s="3"/>
    </row>
    <row r="143" spans="2:2" ht="12.75" customHeight="1">
      <c r="B143" s="3"/>
    </row>
    <row r="144" spans="2:2" ht="12.75" customHeight="1">
      <c r="B144" s="3"/>
    </row>
    <row r="145" spans="2:2" ht="12.75" customHeight="1">
      <c r="B145" s="3"/>
    </row>
    <row r="146" spans="2:2" ht="12.75" customHeight="1">
      <c r="B146" s="3"/>
    </row>
    <row r="147" spans="2:2" ht="12.75" customHeight="1">
      <c r="B147" s="3"/>
    </row>
    <row r="148" spans="2:2" ht="12.75" customHeight="1">
      <c r="B148" s="3"/>
    </row>
    <row r="149" spans="2:2" ht="12.75" customHeight="1">
      <c r="B149" s="3"/>
    </row>
    <row r="150" spans="2:2" ht="12.75" customHeight="1">
      <c r="B150" s="3"/>
    </row>
    <row r="151" spans="2:2" ht="12.75" customHeight="1">
      <c r="B151" s="3"/>
    </row>
    <row r="152" spans="2:2" ht="12.75" customHeight="1">
      <c r="B152" s="3"/>
    </row>
    <row r="153" spans="2:2" ht="12.75" customHeight="1">
      <c r="B153" s="3"/>
    </row>
    <row r="154" spans="2:2" ht="12.75" customHeight="1">
      <c r="B154" s="3"/>
    </row>
    <row r="155" spans="2:2" ht="12.75" customHeight="1">
      <c r="B155" s="3"/>
    </row>
    <row r="156" spans="2:2" ht="12.75" customHeight="1">
      <c r="B156" s="3"/>
    </row>
    <row r="157" spans="2:2" ht="12.75" customHeight="1">
      <c r="B157" s="3"/>
    </row>
    <row r="158" spans="2:2" ht="12.75" customHeight="1">
      <c r="B158" s="3"/>
    </row>
    <row r="159" spans="2:2" ht="12.75" customHeight="1">
      <c r="B159" s="3"/>
    </row>
    <row r="160" spans="2:2" ht="12.75" customHeight="1">
      <c r="B160" s="3"/>
    </row>
    <row r="161" spans="2:2" ht="12.75" customHeight="1">
      <c r="B161" s="3"/>
    </row>
    <row r="162" spans="2:2" ht="12.75" customHeight="1">
      <c r="B162" s="3"/>
    </row>
    <row r="163" spans="2:2" ht="12.75" customHeight="1">
      <c r="B163" s="3"/>
    </row>
    <row r="164" spans="2:2" ht="12.75" customHeight="1">
      <c r="B164" s="3"/>
    </row>
    <row r="165" spans="2:2" ht="12.75" customHeight="1">
      <c r="B165" s="3"/>
    </row>
    <row r="166" spans="2:2" ht="12.75" customHeight="1">
      <c r="B166" s="3"/>
    </row>
    <row r="167" spans="2:2" ht="12.75" customHeight="1">
      <c r="B167" s="3"/>
    </row>
    <row r="168" spans="2:2" ht="12.75" customHeight="1">
      <c r="B168" s="3"/>
    </row>
    <row r="169" spans="2:2" ht="12.75" customHeight="1">
      <c r="B169" s="3"/>
    </row>
    <row r="170" spans="2:2" ht="12.75" customHeight="1">
      <c r="B170" s="3"/>
    </row>
    <row r="171" spans="2:2" ht="12.75" customHeight="1">
      <c r="B171" s="3"/>
    </row>
    <row r="172" spans="2:2" ht="12.75" customHeight="1">
      <c r="B172" s="3"/>
    </row>
    <row r="173" spans="2:2" ht="12.75" customHeight="1">
      <c r="B173" s="3"/>
    </row>
    <row r="174" spans="2:2" ht="12.75" customHeight="1">
      <c r="B174" s="3"/>
    </row>
    <row r="175" spans="2:2" ht="12.75" customHeight="1">
      <c r="B175" s="3"/>
    </row>
    <row r="176" spans="2:2" ht="12.75" customHeight="1">
      <c r="B176" s="3"/>
    </row>
    <row r="177" spans="2:2" ht="12.75" customHeight="1">
      <c r="B177" s="3"/>
    </row>
    <row r="178" spans="2:2" ht="12.75" customHeight="1">
      <c r="B178" s="3"/>
    </row>
    <row r="179" spans="2:2" ht="12.75" customHeight="1">
      <c r="B179" s="3"/>
    </row>
    <row r="180" spans="2:2" ht="12.75" customHeight="1">
      <c r="B180" s="3"/>
    </row>
    <row r="181" spans="2:2" ht="12.75" customHeight="1">
      <c r="B181" s="3"/>
    </row>
    <row r="182" spans="2:2" ht="12.75" customHeight="1">
      <c r="B182" s="3"/>
    </row>
    <row r="183" spans="2:2" ht="12.75" customHeight="1">
      <c r="B183" s="3"/>
    </row>
    <row r="184" spans="2:2" ht="12.75" customHeight="1">
      <c r="B184" s="3"/>
    </row>
    <row r="185" spans="2:2" ht="12.75" customHeight="1">
      <c r="B185" s="3"/>
    </row>
    <row r="186" spans="2:2" ht="12.75" customHeight="1">
      <c r="B186" s="3"/>
    </row>
    <row r="187" spans="2:2" ht="12.75" customHeight="1">
      <c r="B187" s="3"/>
    </row>
    <row r="188" spans="2:2" ht="12.75" customHeight="1">
      <c r="B188" s="3"/>
    </row>
    <row r="189" spans="2:2" ht="12.75" customHeight="1">
      <c r="B189" s="3"/>
    </row>
    <row r="190" spans="2:2" ht="12.75" customHeight="1">
      <c r="B190" s="3"/>
    </row>
    <row r="191" spans="2:2" ht="12.75" customHeight="1">
      <c r="B191" s="3"/>
    </row>
    <row r="192" spans="2:2" ht="12.75" customHeight="1">
      <c r="B192" s="3"/>
    </row>
    <row r="193" spans="2:2" ht="12.75" customHeight="1">
      <c r="B193" s="3"/>
    </row>
    <row r="194" spans="2:2" ht="12.75" customHeight="1">
      <c r="B194" s="3"/>
    </row>
    <row r="195" spans="2:2" ht="12.75" customHeight="1">
      <c r="B195" s="3"/>
    </row>
    <row r="196" spans="2:2" ht="12.75" customHeight="1">
      <c r="B196" s="3"/>
    </row>
    <row r="197" spans="2:2" ht="12.75" customHeight="1">
      <c r="B197" s="3"/>
    </row>
    <row r="198" spans="2:2" ht="12.75" customHeight="1">
      <c r="B198" s="3"/>
    </row>
    <row r="199" spans="2:2" ht="12.75" customHeight="1">
      <c r="B199" s="3"/>
    </row>
    <row r="200" spans="2:2" ht="12.75" customHeight="1">
      <c r="B200" s="3"/>
    </row>
    <row r="201" spans="2:2" ht="12.75" customHeight="1">
      <c r="B201" s="3"/>
    </row>
    <row r="202" spans="2:2" ht="12.75" customHeight="1">
      <c r="B202" s="3"/>
    </row>
    <row r="203" spans="2:2" ht="12.75" customHeight="1">
      <c r="B203" s="3"/>
    </row>
    <row r="204" spans="2:2" ht="12.75" customHeight="1">
      <c r="B204" s="3"/>
    </row>
    <row r="205" spans="2:2" ht="12.75" customHeight="1">
      <c r="B205" s="3"/>
    </row>
    <row r="206" spans="2:2" ht="12.75" customHeight="1">
      <c r="B206" s="3"/>
    </row>
    <row r="207" spans="2:2" ht="12.75" customHeight="1">
      <c r="B207" s="3"/>
    </row>
    <row r="208" spans="2:2" ht="12.75" customHeight="1">
      <c r="B208" s="3"/>
    </row>
    <row r="209" spans="2:2" ht="12.75" customHeight="1">
      <c r="B209" s="3"/>
    </row>
    <row r="210" spans="2:2" ht="12.75" customHeight="1">
      <c r="B210" s="3"/>
    </row>
    <row r="211" spans="2:2" ht="12.75" customHeight="1">
      <c r="B211" s="3"/>
    </row>
    <row r="212" spans="2:2" ht="12.75" customHeight="1">
      <c r="B212" s="3"/>
    </row>
    <row r="213" spans="2:2" ht="12.75" customHeight="1">
      <c r="B213" s="3"/>
    </row>
    <row r="214" spans="2:2" ht="12.75" customHeight="1">
      <c r="B214" s="3"/>
    </row>
    <row r="215" spans="2:2" ht="12.75" customHeight="1">
      <c r="B215" s="3"/>
    </row>
    <row r="216" spans="2:2" ht="12.75" customHeight="1">
      <c r="B216" s="3"/>
    </row>
    <row r="217" spans="2:2" ht="12.75" customHeight="1">
      <c r="B217" s="3"/>
    </row>
    <row r="218" spans="2:2" ht="12.75" customHeight="1">
      <c r="B218" s="3"/>
    </row>
    <row r="219" spans="2:2" ht="12.75" customHeight="1">
      <c r="B219" s="3"/>
    </row>
    <row r="220" spans="2:2" ht="12.75" customHeight="1">
      <c r="B220" s="3"/>
    </row>
    <row r="221" spans="2:2" ht="12.75" customHeight="1">
      <c r="B221" s="3"/>
    </row>
    <row r="222" spans="2:2" ht="12.75" customHeight="1">
      <c r="B222" s="3"/>
    </row>
    <row r="223" spans="2:2" ht="12.75" customHeight="1">
      <c r="B223" s="3"/>
    </row>
    <row r="224" spans="2:2" ht="12.75" customHeight="1">
      <c r="B224" s="3"/>
    </row>
    <row r="225" spans="2:2" ht="12.75" customHeight="1">
      <c r="B225" s="3"/>
    </row>
    <row r="226" spans="2:2" ht="12.75" customHeight="1">
      <c r="B226" s="3"/>
    </row>
    <row r="227" spans="2:2" ht="12.75" customHeight="1">
      <c r="B227" s="3"/>
    </row>
    <row r="228" spans="2:2" ht="12.75" customHeight="1">
      <c r="B228" s="3"/>
    </row>
    <row r="229" spans="2:2" ht="12.75" customHeight="1">
      <c r="B229" s="3"/>
    </row>
    <row r="230" spans="2:2" ht="12.75" customHeight="1">
      <c r="B230" s="3"/>
    </row>
    <row r="231" spans="2:2" ht="12.75" customHeight="1">
      <c r="B231" s="3"/>
    </row>
    <row r="232" spans="2:2" ht="12.75" customHeight="1">
      <c r="B232" s="3"/>
    </row>
    <row r="233" spans="2:2" ht="12.75" customHeight="1">
      <c r="B233" s="3"/>
    </row>
    <row r="234" spans="2:2" ht="12.75" customHeight="1">
      <c r="B234" s="3"/>
    </row>
    <row r="235" spans="2:2" ht="12.75" customHeight="1">
      <c r="B235" s="3"/>
    </row>
    <row r="236" spans="2:2" ht="12.75" customHeight="1">
      <c r="B236" s="3"/>
    </row>
    <row r="237" spans="2:2" ht="12.75" customHeight="1">
      <c r="B237" s="3"/>
    </row>
    <row r="238" spans="2:2" ht="12.75" customHeight="1">
      <c r="B238" s="3"/>
    </row>
    <row r="239" spans="2:2" ht="12.75" customHeight="1">
      <c r="B239" s="3"/>
    </row>
    <row r="240" spans="2:2" ht="12.75" customHeight="1">
      <c r="B240" s="3"/>
    </row>
    <row r="241" spans="2:2" ht="12.75" customHeight="1">
      <c r="B241" s="3"/>
    </row>
    <row r="242" spans="2:2" ht="12.75" customHeight="1">
      <c r="B242" s="3"/>
    </row>
    <row r="243" spans="2:2" ht="12.75" customHeight="1">
      <c r="B243" s="3"/>
    </row>
    <row r="244" spans="2:2" ht="12.75" customHeight="1">
      <c r="B244" s="3"/>
    </row>
    <row r="245" spans="2:2" ht="12.75" customHeight="1">
      <c r="B245" s="3"/>
    </row>
    <row r="246" spans="2:2" ht="12.75" customHeight="1">
      <c r="B246" s="3"/>
    </row>
    <row r="247" spans="2:2" ht="12.75" customHeight="1">
      <c r="B247" s="3"/>
    </row>
    <row r="248" spans="2:2" ht="12.75" customHeight="1">
      <c r="B248" s="3"/>
    </row>
    <row r="249" spans="2:2" ht="12.75" customHeight="1">
      <c r="B249" s="3"/>
    </row>
    <row r="250" spans="2:2" ht="12.75" customHeight="1">
      <c r="B250" s="3"/>
    </row>
    <row r="251" spans="2:2" ht="12.75" customHeight="1">
      <c r="B251" s="3"/>
    </row>
    <row r="252" spans="2:2" ht="12.75" customHeight="1">
      <c r="B252" s="3"/>
    </row>
    <row r="253" spans="2:2" ht="12.75" customHeight="1">
      <c r="B253" s="3"/>
    </row>
    <row r="254" spans="2:2" ht="12.75" customHeight="1">
      <c r="B254" s="3"/>
    </row>
    <row r="255" spans="2:2" ht="12.75" customHeight="1">
      <c r="B255" s="3"/>
    </row>
    <row r="256" spans="2:2" ht="12.75" customHeight="1">
      <c r="B256" s="3"/>
    </row>
    <row r="257" spans="2:2" ht="12.75" customHeight="1">
      <c r="B257" s="3"/>
    </row>
    <row r="258" spans="2:2" ht="12.75" customHeight="1">
      <c r="B258" s="3"/>
    </row>
    <row r="259" spans="2:2" ht="12.75" customHeight="1">
      <c r="B259" s="3"/>
    </row>
    <row r="260" spans="2:2" ht="12.75" customHeight="1">
      <c r="B260" s="3"/>
    </row>
    <row r="261" spans="2:2" ht="12.75" customHeight="1">
      <c r="B261" s="3"/>
    </row>
    <row r="262" spans="2:2" ht="12.75" customHeight="1">
      <c r="B262" s="3"/>
    </row>
    <row r="263" spans="2:2" ht="12.75" customHeight="1">
      <c r="B263" s="3"/>
    </row>
    <row r="264" spans="2:2" ht="12.75" customHeight="1">
      <c r="B264" s="3"/>
    </row>
    <row r="265" spans="2:2" ht="12.75" customHeight="1">
      <c r="B265" s="3"/>
    </row>
    <row r="266" spans="2:2" ht="12.75" customHeight="1">
      <c r="B266" s="3"/>
    </row>
    <row r="267" spans="2:2" ht="12.75" customHeight="1">
      <c r="B267" s="3"/>
    </row>
    <row r="268" spans="2:2" ht="12.75" customHeight="1">
      <c r="B268" s="3"/>
    </row>
    <row r="269" spans="2:2" ht="12.75" customHeight="1">
      <c r="B269" s="3"/>
    </row>
    <row r="270" spans="2:2" ht="12.75" customHeight="1">
      <c r="B270" s="3"/>
    </row>
    <row r="271" spans="2:2" ht="12.75" customHeight="1">
      <c r="B271" s="3"/>
    </row>
    <row r="272" spans="2:2" ht="12.75" customHeight="1">
      <c r="B272" s="3"/>
    </row>
    <row r="273" spans="2:2" ht="12.75" customHeight="1">
      <c r="B273" s="3"/>
    </row>
    <row r="274" spans="2:2" ht="12.75" customHeight="1">
      <c r="B274" s="3"/>
    </row>
    <row r="275" spans="2:2" ht="12.75" customHeight="1">
      <c r="B275" s="3"/>
    </row>
    <row r="276" spans="2:2" ht="12.75" customHeight="1">
      <c r="B276" s="3"/>
    </row>
    <row r="277" spans="2:2" ht="12.75" customHeight="1">
      <c r="B277" s="3"/>
    </row>
    <row r="278" spans="2:2" ht="12.75" customHeight="1">
      <c r="B278" s="3"/>
    </row>
    <row r="279" spans="2:2" ht="12.75" customHeight="1">
      <c r="B279" s="3"/>
    </row>
    <row r="280" spans="2:2" ht="12.75" customHeight="1">
      <c r="B280" s="3"/>
    </row>
    <row r="281" spans="2:2" ht="12.75" customHeight="1">
      <c r="B281" s="3"/>
    </row>
    <row r="282" spans="2:2" ht="12.75" customHeight="1">
      <c r="B282" s="3"/>
    </row>
    <row r="283" spans="2:2" ht="12.75" customHeight="1">
      <c r="B283" s="3"/>
    </row>
    <row r="284" spans="2:2" ht="12.75" customHeight="1">
      <c r="B284" s="3"/>
    </row>
    <row r="285" spans="2:2" ht="12.75" customHeight="1">
      <c r="B285" s="3"/>
    </row>
    <row r="286" spans="2:2" ht="12.75" customHeight="1">
      <c r="B286" s="3"/>
    </row>
    <row r="287" spans="2:2" ht="12.75" customHeight="1">
      <c r="B287" s="3"/>
    </row>
    <row r="288" spans="2:2" ht="12.75" customHeight="1">
      <c r="B288" s="3"/>
    </row>
    <row r="289" spans="2:2" ht="12.75" customHeight="1">
      <c r="B289" s="3"/>
    </row>
    <row r="290" spans="2:2" ht="12.75" customHeight="1">
      <c r="B290" s="3"/>
    </row>
    <row r="291" spans="2:2" ht="12.75" customHeight="1">
      <c r="B291" s="3"/>
    </row>
    <row r="292" spans="2:2" ht="12.75" customHeight="1">
      <c r="B292" s="3"/>
    </row>
    <row r="293" spans="2:2" ht="12.75" customHeight="1">
      <c r="B293" s="3"/>
    </row>
    <row r="294" spans="2:2" ht="12.75" customHeight="1">
      <c r="B294" s="3"/>
    </row>
    <row r="295" spans="2:2" ht="12.75" customHeight="1">
      <c r="B295" s="3"/>
    </row>
    <row r="296" spans="2:2" ht="12.75" customHeight="1">
      <c r="B296" s="3"/>
    </row>
    <row r="297" spans="2:2" ht="12.75" customHeight="1">
      <c r="B297" s="3"/>
    </row>
    <row r="298" spans="2:2" ht="12.75" customHeight="1">
      <c r="B298" s="3"/>
    </row>
    <row r="299" spans="2:2" ht="12.75" customHeight="1">
      <c r="B299" s="3"/>
    </row>
    <row r="300" spans="2:2" ht="12.75" customHeight="1">
      <c r="B300" s="3"/>
    </row>
    <row r="301" spans="2:2" ht="12.75" customHeight="1">
      <c r="B301" s="3"/>
    </row>
    <row r="302" spans="2:2" ht="12.75" customHeight="1">
      <c r="B302" s="3"/>
    </row>
    <row r="303" spans="2:2" ht="12.75" customHeight="1">
      <c r="B303" s="3"/>
    </row>
    <row r="304" spans="2:2" ht="12.75" customHeight="1">
      <c r="B304" s="3"/>
    </row>
    <row r="305" spans="2:2" ht="12.75" customHeight="1">
      <c r="B305" s="3"/>
    </row>
    <row r="306" spans="2:2" ht="12.75" customHeight="1">
      <c r="B306" s="3"/>
    </row>
    <row r="307" spans="2:2" ht="12.75" customHeight="1">
      <c r="B307" s="3"/>
    </row>
    <row r="308" spans="2:2" ht="12.75" customHeight="1">
      <c r="B308" s="3"/>
    </row>
    <row r="309" spans="2:2" ht="12.75" customHeight="1">
      <c r="B309" s="3"/>
    </row>
    <row r="310" spans="2:2" ht="12.75" customHeight="1">
      <c r="B310" s="3"/>
    </row>
    <row r="311" spans="2:2" ht="12.75" customHeight="1">
      <c r="B311" s="3"/>
    </row>
    <row r="312" spans="2:2" ht="12.75" customHeight="1">
      <c r="B312" s="3"/>
    </row>
    <row r="313" spans="2:2" ht="12.75" customHeight="1">
      <c r="B313" s="3"/>
    </row>
    <row r="314" spans="2:2" ht="12.75" customHeight="1">
      <c r="B314" s="3"/>
    </row>
    <row r="315" spans="2:2" ht="12.75" customHeight="1">
      <c r="B315" s="3"/>
    </row>
    <row r="316" spans="2:2" ht="12.75" customHeight="1">
      <c r="B316" s="3"/>
    </row>
    <row r="317" spans="2:2" ht="12.75" customHeight="1">
      <c r="B317" s="3"/>
    </row>
    <row r="318" spans="2:2" ht="12.75" customHeight="1">
      <c r="B318" s="3"/>
    </row>
    <row r="319" spans="2:2" ht="12.75" customHeight="1">
      <c r="B319" s="3"/>
    </row>
    <row r="320" spans="2:2" ht="12.75" customHeight="1">
      <c r="B320" s="3"/>
    </row>
    <row r="321" spans="2:2" ht="12.75" customHeight="1">
      <c r="B321" s="3"/>
    </row>
    <row r="322" spans="2:2" ht="12.75" customHeight="1">
      <c r="B322" s="3"/>
    </row>
    <row r="323" spans="2:2" ht="12.75" customHeight="1">
      <c r="B323" s="3"/>
    </row>
    <row r="324" spans="2:2" ht="12.75" customHeight="1">
      <c r="B324" s="3"/>
    </row>
    <row r="325" spans="2:2" ht="12.75" customHeight="1">
      <c r="B325" s="3"/>
    </row>
    <row r="326" spans="2:2" ht="12.75" customHeight="1">
      <c r="B326" s="3"/>
    </row>
    <row r="327" spans="2:2" ht="12.75" customHeight="1">
      <c r="B327" s="3"/>
    </row>
    <row r="328" spans="2:2" ht="12.75" customHeight="1">
      <c r="B328" s="3"/>
    </row>
    <row r="329" spans="2:2" ht="12.75" customHeight="1">
      <c r="B329" s="3"/>
    </row>
    <row r="330" spans="2:2" ht="12.75" customHeight="1">
      <c r="B330" s="3"/>
    </row>
    <row r="331" spans="2:2" ht="12.75" customHeight="1">
      <c r="B331" s="3"/>
    </row>
    <row r="332" spans="2:2" ht="12.75" customHeight="1">
      <c r="B332" s="3"/>
    </row>
    <row r="333" spans="2:2" ht="12.75" customHeight="1">
      <c r="B333" s="3"/>
    </row>
    <row r="334" spans="2:2" ht="12.75" customHeight="1">
      <c r="B334" s="3"/>
    </row>
    <row r="335" spans="2:2" ht="12.75" customHeight="1">
      <c r="B335" s="3"/>
    </row>
    <row r="336" spans="2:2" ht="12.75" customHeight="1">
      <c r="B336" s="3"/>
    </row>
    <row r="337" spans="2:2" ht="12.75" customHeight="1">
      <c r="B337" s="3"/>
    </row>
    <row r="338" spans="2:2" ht="12.75" customHeight="1">
      <c r="B338" s="3"/>
    </row>
    <row r="339" spans="2:2" ht="12.75" customHeight="1">
      <c r="B339" s="3"/>
    </row>
    <row r="340" spans="2:2" ht="12.75" customHeight="1">
      <c r="B340" s="3"/>
    </row>
    <row r="341" spans="2:2" ht="12.75" customHeight="1">
      <c r="B341" s="3"/>
    </row>
    <row r="342" spans="2:2" ht="12.75" customHeight="1">
      <c r="B342" s="3"/>
    </row>
    <row r="343" spans="2:2" ht="12.75" customHeight="1">
      <c r="B343" s="3"/>
    </row>
    <row r="344" spans="2:2" ht="12.75" customHeight="1">
      <c r="B344" s="3"/>
    </row>
    <row r="345" spans="2:2" ht="12.75" customHeight="1">
      <c r="B345" s="3"/>
    </row>
    <row r="346" spans="2:2" ht="12.75" customHeight="1">
      <c r="B346" s="3"/>
    </row>
    <row r="347" spans="2:2" ht="12.75" customHeight="1">
      <c r="B347" s="3"/>
    </row>
    <row r="348" spans="2:2" ht="12.75" customHeight="1">
      <c r="B348" s="3"/>
    </row>
    <row r="349" spans="2:2" ht="12.75" customHeight="1">
      <c r="B349" s="3"/>
    </row>
    <row r="350" spans="2:2" ht="12.75" customHeight="1">
      <c r="B350" s="3"/>
    </row>
    <row r="351" spans="2:2" ht="12.75" customHeight="1">
      <c r="B351" s="3"/>
    </row>
    <row r="352" spans="2:2" ht="12.75" customHeight="1">
      <c r="B352" s="3"/>
    </row>
    <row r="353" spans="2:2" ht="12.75" customHeight="1">
      <c r="B353" s="3"/>
    </row>
    <row r="354" spans="2:2" ht="12.75" customHeight="1">
      <c r="B354" s="3"/>
    </row>
    <row r="355" spans="2:2" ht="12.75" customHeight="1">
      <c r="B355" s="3"/>
    </row>
    <row r="356" spans="2:2" ht="12.75" customHeight="1">
      <c r="B356" s="3"/>
    </row>
    <row r="357" spans="2:2" ht="12.75" customHeight="1">
      <c r="B357" s="3"/>
    </row>
    <row r="358" spans="2:2" ht="12.75" customHeight="1">
      <c r="B358" s="3"/>
    </row>
    <row r="359" spans="2:2" ht="12.75" customHeight="1">
      <c r="B359" s="3"/>
    </row>
    <row r="360" spans="2:2" ht="12.75" customHeight="1">
      <c r="B360" s="3"/>
    </row>
    <row r="361" spans="2:2" ht="12.75" customHeight="1">
      <c r="B361" s="3"/>
    </row>
    <row r="362" spans="2:2" ht="12.75" customHeight="1">
      <c r="B362" s="3"/>
    </row>
    <row r="363" spans="2:2" ht="12.75" customHeight="1">
      <c r="B363" s="3"/>
    </row>
    <row r="364" spans="2:2" ht="12.75" customHeight="1">
      <c r="B364" s="3"/>
    </row>
    <row r="365" spans="2:2" ht="12.75" customHeight="1">
      <c r="B365" s="3"/>
    </row>
    <row r="366" spans="2:2" ht="12.75" customHeight="1">
      <c r="B366" s="3"/>
    </row>
    <row r="367" spans="2:2" ht="12.75" customHeight="1">
      <c r="B367" s="3"/>
    </row>
    <row r="368" spans="2:2" ht="12.75" customHeight="1">
      <c r="B368" s="3"/>
    </row>
    <row r="369" spans="2:2" ht="12.75" customHeight="1">
      <c r="B369" s="3"/>
    </row>
    <row r="370" spans="2:2" ht="12.75" customHeight="1">
      <c r="B370" s="3"/>
    </row>
    <row r="371" spans="2:2" ht="12.75" customHeight="1">
      <c r="B371" s="3"/>
    </row>
    <row r="372" spans="2:2" ht="12.75" customHeight="1">
      <c r="B372" s="3"/>
    </row>
    <row r="373" spans="2:2" ht="12.75" customHeight="1">
      <c r="B373" s="3"/>
    </row>
    <row r="374" spans="2:2" ht="12.75" customHeight="1">
      <c r="B374" s="3"/>
    </row>
    <row r="375" spans="2:2" ht="12.75" customHeight="1">
      <c r="B375" s="3"/>
    </row>
    <row r="376" spans="2:2" ht="12.75" customHeight="1">
      <c r="B376" s="3"/>
    </row>
    <row r="377" spans="2:2" ht="12.75" customHeight="1">
      <c r="B377" s="3"/>
    </row>
    <row r="378" spans="2:2" ht="12.75" customHeight="1">
      <c r="B378" s="3"/>
    </row>
    <row r="379" spans="2:2" ht="12.75" customHeight="1">
      <c r="B379" s="3"/>
    </row>
    <row r="380" spans="2:2" ht="12.75" customHeight="1">
      <c r="B380" s="3"/>
    </row>
    <row r="381" spans="2:2" ht="12.75" customHeight="1">
      <c r="B381" s="3"/>
    </row>
    <row r="382" spans="2:2" ht="12.75" customHeight="1">
      <c r="B382" s="3"/>
    </row>
    <row r="383" spans="2:2" ht="12.75" customHeight="1">
      <c r="B383" s="3"/>
    </row>
    <row r="384" spans="2:2" ht="12.75" customHeight="1">
      <c r="B384" s="3"/>
    </row>
    <row r="385" spans="2:2" ht="12.75" customHeight="1">
      <c r="B385" s="3"/>
    </row>
    <row r="386" spans="2:2" ht="12.75" customHeight="1">
      <c r="B386" s="3"/>
    </row>
    <row r="387" spans="2:2" ht="12.75" customHeight="1">
      <c r="B387" s="3"/>
    </row>
    <row r="388" spans="2:2" ht="12.75" customHeight="1">
      <c r="B388" s="3"/>
    </row>
    <row r="389" spans="2:2" ht="12.75" customHeight="1">
      <c r="B389" s="3"/>
    </row>
    <row r="390" spans="2:2" ht="12.75" customHeight="1">
      <c r="B390" s="3"/>
    </row>
    <row r="391" spans="2:2" ht="12.75" customHeight="1">
      <c r="B391" s="3"/>
    </row>
    <row r="392" spans="2:2" ht="12.75" customHeight="1">
      <c r="B392" s="3"/>
    </row>
    <row r="393" spans="2:2" ht="12.75" customHeight="1">
      <c r="B393" s="3"/>
    </row>
    <row r="394" spans="2:2" ht="12.75" customHeight="1">
      <c r="B394" s="3"/>
    </row>
    <row r="395" spans="2:2" ht="12.75" customHeight="1">
      <c r="B395" s="3"/>
    </row>
    <row r="396" spans="2:2" ht="12.75" customHeight="1">
      <c r="B396" s="3"/>
    </row>
    <row r="397" spans="2:2" ht="12.75" customHeight="1">
      <c r="B397" s="3"/>
    </row>
    <row r="398" spans="2:2" ht="12.75" customHeight="1">
      <c r="B398" s="3"/>
    </row>
    <row r="399" spans="2:2" ht="12.75" customHeight="1">
      <c r="B399" s="3"/>
    </row>
    <row r="400" spans="2:2" ht="12.75" customHeight="1">
      <c r="B400" s="3"/>
    </row>
    <row r="401" spans="2:2" ht="12.75" customHeight="1">
      <c r="B401" s="3"/>
    </row>
    <row r="402" spans="2:2" ht="12.75" customHeight="1">
      <c r="B402" s="3"/>
    </row>
    <row r="403" spans="2:2" ht="12.75" customHeight="1">
      <c r="B403" s="3"/>
    </row>
    <row r="404" spans="2:2" ht="12.75" customHeight="1">
      <c r="B404" s="3"/>
    </row>
    <row r="405" spans="2:2" ht="12.75" customHeight="1">
      <c r="B405" s="3"/>
    </row>
    <row r="406" spans="2:2" ht="12.75" customHeight="1">
      <c r="B406" s="3"/>
    </row>
    <row r="407" spans="2:2" ht="12.75" customHeight="1">
      <c r="B407" s="3"/>
    </row>
    <row r="408" spans="2:2" ht="12.75" customHeight="1">
      <c r="B408" s="3"/>
    </row>
    <row r="409" spans="2:2" ht="12.75" customHeight="1">
      <c r="B409" s="3"/>
    </row>
    <row r="410" spans="2:2" ht="12.75" customHeight="1">
      <c r="B410" s="3"/>
    </row>
    <row r="411" spans="2:2" ht="12.75" customHeight="1">
      <c r="B411" s="3"/>
    </row>
    <row r="412" spans="2:2" ht="12.75" customHeight="1">
      <c r="B412" s="3"/>
    </row>
    <row r="413" spans="2:2" ht="12.75" customHeight="1">
      <c r="B413" s="3"/>
    </row>
    <row r="414" spans="2:2" ht="12.75" customHeight="1">
      <c r="B414" s="3"/>
    </row>
    <row r="415" spans="2:2" ht="12.75" customHeight="1">
      <c r="B415" s="3"/>
    </row>
    <row r="416" spans="2:2" ht="12.75" customHeight="1">
      <c r="B416" s="3"/>
    </row>
    <row r="417" spans="2:2" ht="12.75" customHeight="1">
      <c r="B417" s="3"/>
    </row>
    <row r="418" spans="2:2" ht="12.75" customHeight="1">
      <c r="B418" s="3"/>
    </row>
    <row r="419" spans="2:2" ht="12.75" customHeight="1">
      <c r="B419" s="3"/>
    </row>
    <row r="420" spans="2:2" ht="12.75" customHeight="1">
      <c r="B420" s="3"/>
    </row>
    <row r="421" spans="2:2" ht="12.75" customHeight="1">
      <c r="B421" s="3"/>
    </row>
    <row r="422" spans="2:2" ht="12.75" customHeight="1">
      <c r="B422" s="3"/>
    </row>
    <row r="423" spans="2:2" ht="12.75" customHeight="1">
      <c r="B423" s="3"/>
    </row>
    <row r="424" spans="2:2" ht="12.75" customHeight="1">
      <c r="B424" s="3"/>
    </row>
    <row r="425" spans="2:2" ht="12.75" customHeight="1">
      <c r="B425" s="3"/>
    </row>
    <row r="426" spans="2:2" ht="12.75" customHeight="1">
      <c r="B426" s="3"/>
    </row>
    <row r="427" spans="2:2" ht="12.75" customHeight="1">
      <c r="B427" s="3"/>
    </row>
    <row r="428" spans="2:2" ht="12.75" customHeight="1">
      <c r="B428" s="3"/>
    </row>
    <row r="429" spans="2:2" ht="12.75" customHeight="1">
      <c r="B429" s="3"/>
    </row>
    <row r="430" spans="2:2" ht="12.75" customHeight="1">
      <c r="B430" s="3"/>
    </row>
    <row r="431" spans="2:2" ht="12.75" customHeight="1">
      <c r="B431" s="3"/>
    </row>
    <row r="432" spans="2:2" ht="12.75" customHeight="1">
      <c r="B432" s="3"/>
    </row>
    <row r="433" spans="2:2" ht="12.75" customHeight="1">
      <c r="B433" s="3"/>
    </row>
    <row r="434" spans="2:2" ht="12.75" customHeight="1">
      <c r="B434" s="3"/>
    </row>
    <row r="435" spans="2:2" ht="12.75" customHeight="1">
      <c r="B435" s="3"/>
    </row>
    <row r="436" spans="2:2" ht="12.75" customHeight="1">
      <c r="B436" s="3"/>
    </row>
    <row r="437" spans="2:2" ht="12.75" customHeight="1">
      <c r="B437" s="3"/>
    </row>
    <row r="438" spans="2:2" ht="12.75" customHeight="1">
      <c r="B438" s="3"/>
    </row>
    <row r="439" spans="2:2" ht="12.75" customHeight="1">
      <c r="B439" s="3"/>
    </row>
    <row r="440" spans="2:2" ht="12.75" customHeight="1">
      <c r="B440" s="3"/>
    </row>
    <row r="441" spans="2:2" ht="12.75" customHeight="1">
      <c r="B441" s="3"/>
    </row>
    <row r="442" spans="2:2" ht="12.75" customHeight="1">
      <c r="B442" s="3"/>
    </row>
    <row r="443" spans="2:2" ht="12.75" customHeight="1">
      <c r="B443" s="3"/>
    </row>
    <row r="444" spans="2:2" ht="12.75" customHeight="1">
      <c r="B444" s="3"/>
    </row>
    <row r="445" spans="2:2" ht="12.75" customHeight="1">
      <c r="B445" s="3"/>
    </row>
    <row r="446" spans="2:2" ht="12.75" customHeight="1">
      <c r="B446" s="3"/>
    </row>
    <row r="447" spans="2:2" ht="12.75" customHeight="1">
      <c r="B447" s="3"/>
    </row>
    <row r="448" spans="2:2" ht="12.75" customHeight="1">
      <c r="B448" s="3"/>
    </row>
    <row r="449" spans="2:2" ht="12.75" customHeight="1">
      <c r="B449" s="3"/>
    </row>
    <row r="450" spans="2:2" ht="12.75" customHeight="1">
      <c r="B450" s="3"/>
    </row>
    <row r="451" spans="2:2" ht="12.75" customHeight="1">
      <c r="B451" s="3"/>
    </row>
    <row r="452" spans="2:2" ht="12.75" customHeight="1">
      <c r="B452" s="3"/>
    </row>
    <row r="453" spans="2:2" ht="12.75" customHeight="1">
      <c r="B453" s="3"/>
    </row>
    <row r="454" spans="2:2" ht="12.75" customHeight="1">
      <c r="B454" s="3"/>
    </row>
    <row r="455" spans="2:2" ht="12.75" customHeight="1">
      <c r="B455" s="3"/>
    </row>
    <row r="456" spans="2:2" ht="12.75" customHeight="1">
      <c r="B456" s="3"/>
    </row>
    <row r="457" spans="2:2" ht="12.75" customHeight="1">
      <c r="B457" s="3"/>
    </row>
    <row r="458" spans="2:2" ht="12.75" customHeight="1">
      <c r="B458" s="3"/>
    </row>
    <row r="459" spans="2:2" ht="12.75" customHeight="1">
      <c r="B459" s="3"/>
    </row>
    <row r="460" spans="2:2" ht="12.75" customHeight="1">
      <c r="B460" s="3"/>
    </row>
    <row r="461" spans="2:2" ht="12.75" customHeight="1">
      <c r="B461" s="3"/>
    </row>
    <row r="462" spans="2:2" ht="12.75" customHeight="1">
      <c r="B462" s="3"/>
    </row>
    <row r="463" spans="2:2" ht="12.75" customHeight="1">
      <c r="B463" s="3"/>
    </row>
    <row r="464" spans="2:2" ht="12.75" customHeight="1">
      <c r="B464" s="3"/>
    </row>
    <row r="465" spans="2:2" ht="12.75" customHeight="1">
      <c r="B465" s="3"/>
    </row>
    <row r="466" spans="2:2" ht="12.75" customHeight="1">
      <c r="B466" s="3"/>
    </row>
    <row r="467" spans="2:2" ht="12.75" customHeight="1">
      <c r="B467" s="3"/>
    </row>
    <row r="468" spans="2:2" ht="12.75" customHeight="1">
      <c r="B468" s="3"/>
    </row>
    <row r="469" spans="2:2" ht="12.75" customHeight="1">
      <c r="B469" s="3"/>
    </row>
    <row r="470" spans="2:2" ht="12.75" customHeight="1">
      <c r="B470" s="3"/>
    </row>
    <row r="471" spans="2:2" ht="12.75" customHeight="1">
      <c r="B471" s="3"/>
    </row>
    <row r="472" spans="2:2" ht="12.75" customHeight="1">
      <c r="B472" s="3"/>
    </row>
    <row r="473" spans="2:2" ht="12.75" customHeight="1">
      <c r="B473" s="3"/>
    </row>
    <row r="474" spans="2:2" ht="12.75" customHeight="1">
      <c r="B474" s="3"/>
    </row>
    <row r="475" spans="2:2" ht="12.75" customHeight="1">
      <c r="B475" s="3"/>
    </row>
    <row r="476" spans="2:2" ht="12.75" customHeight="1">
      <c r="B476" s="3"/>
    </row>
    <row r="477" spans="2:2" ht="12.75" customHeight="1">
      <c r="B477" s="3"/>
    </row>
    <row r="478" spans="2:2" ht="12.75" customHeight="1">
      <c r="B478" s="3"/>
    </row>
    <row r="479" spans="2:2" ht="12.75" customHeight="1">
      <c r="B479" s="3"/>
    </row>
    <row r="480" spans="2:2" ht="12.75" customHeight="1">
      <c r="B480" s="3"/>
    </row>
    <row r="481" spans="2:2" ht="12.75" customHeight="1">
      <c r="B481" s="3"/>
    </row>
    <row r="482" spans="2:2" ht="12.75" customHeight="1">
      <c r="B482" s="3"/>
    </row>
    <row r="483" spans="2:2" ht="12.75" customHeight="1">
      <c r="B483" s="3"/>
    </row>
    <row r="484" spans="2:2" ht="12.75" customHeight="1">
      <c r="B484" s="3"/>
    </row>
    <row r="485" spans="2:2" ht="12.75" customHeight="1">
      <c r="B485" s="3"/>
    </row>
    <row r="486" spans="2:2" ht="12.75" customHeight="1">
      <c r="B486" s="3"/>
    </row>
    <row r="487" spans="2:2" ht="12.75" customHeight="1">
      <c r="B487" s="3"/>
    </row>
    <row r="488" spans="2:2" ht="12.75" customHeight="1">
      <c r="B488" s="3"/>
    </row>
    <row r="489" spans="2:2" ht="12.75" customHeight="1">
      <c r="B489" s="3"/>
    </row>
    <row r="490" spans="2:2" ht="12.75" customHeight="1">
      <c r="B490" s="3"/>
    </row>
    <row r="491" spans="2:2" ht="12.75" customHeight="1">
      <c r="B491" s="3"/>
    </row>
    <row r="492" spans="2:2" ht="12.75" customHeight="1">
      <c r="B492" s="3"/>
    </row>
    <row r="493" spans="2:2" ht="12.75" customHeight="1">
      <c r="B493" s="3"/>
    </row>
    <row r="494" spans="2:2" ht="12.75" customHeight="1">
      <c r="B494" s="3"/>
    </row>
    <row r="495" spans="2:2" ht="12.75" customHeight="1">
      <c r="B495" s="3"/>
    </row>
    <row r="496" spans="2:2" ht="12.75" customHeight="1">
      <c r="B496" s="3"/>
    </row>
    <row r="497" spans="2:2" ht="12.75" customHeight="1">
      <c r="B497" s="3"/>
    </row>
    <row r="498" spans="2:2" ht="12.75" customHeight="1">
      <c r="B498" s="3"/>
    </row>
    <row r="499" spans="2:2" ht="12.75" customHeight="1">
      <c r="B499" s="3"/>
    </row>
    <row r="500" spans="2:2" ht="12.75" customHeight="1">
      <c r="B500" s="3"/>
    </row>
    <row r="501" spans="2:2" ht="12.75" customHeight="1">
      <c r="B501" s="3"/>
    </row>
    <row r="502" spans="2:2" ht="12.75" customHeight="1">
      <c r="B502" s="3"/>
    </row>
    <row r="503" spans="2:2" ht="12.75" customHeight="1">
      <c r="B503" s="3"/>
    </row>
    <row r="504" spans="2:2" ht="12.75" customHeight="1">
      <c r="B504" s="3"/>
    </row>
    <row r="505" spans="2:2" ht="12.75" customHeight="1">
      <c r="B505" s="3"/>
    </row>
    <row r="506" spans="2:2" ht="12.75" customHeight="1">
      <c r="B506" s="3"/>
    </row>
    <row r="507" spans="2:2" ht="12.75" customHeight="1">
      <c r="B507" s="3"/>
    </row>
    <row r="508" spans="2:2" ht="12.75" customHeight="1">
      <c r="B508" s="3"/>
    </row>
    <row r="509" spans="2:2" ht="12.75" customHeight="1">
      <c r="B509" s="3"/>
    </row>
    <row r="510" spans="2:2" ht="12.75" customHeight="1">
      <c r="B510" s="3"/>
    </row>
    <row r="511" spans="2:2" ht="12.75" customHeight="1">
      <c r="B511" s="3"/>
    </row>
    <row r="512" spans="2:2" ht="12.75" customHeight="1">
      <c r="B512" s="3"/>
    </row>
    <row r="513" spans="2:2" ht="12.75" customHeight="1">
      <c r="B513" s="3"/>
    </row>
    <row r="514" spans="2:2" ht="12.75" customHeight="1">
      <c r="B514" s="3"/>
    </row>
    <row r="515" spans="2:2" ht="12.75" customHeight="1">
      <c r="B515" s="3"/>
    </row>
    <row r="516" spans="2:2" ht="12.75" customHeight="1">
      <c r="B516" s="3"/>
    </row>
    <row r="517" spans="2:2" ht="12.75" customHeight="1">
      <c r="B517" s="3"/>
    </row>
    <row r="518" spans="2:2" ht="12.75" customHeight="1">
      <c r="B518" s="3"/>
    </row>
    <row r="519" spans="2:2" ht="12.75" customHeight="1">
      <c r="B519" s="3"/>
    </row>
    <row r="520" spans="2:2" ht="12.75" customHeight="1">
      <c r="B520" s="3"/>
    </row>
    <row r="521" spans="2:2" ht="12.75" customHeight="1">
      <c r="B521" s="3"/>
    </row>
    <row r="522" spans="2:2" ht="12.75" customHeight="1">
      <c r="B522" s="3"/>
    </row>
    <row r="523" spans="2:2" ht="12.75" customHeight="1">
      <c r="B523" s="3"/>
    </row>
    <row r="524" spans="2:2" ht="12.75" customHeight="1">
      <c r="B524" s="3"/>
    </row>
    <row r="525" spans="2:2" ht="12.75" customHeight="1">
      <c r="B525" s="3"/>
    </row>
    <row r="526" spans="2:2" ht="12.75" customHeight="1">
      <c r="B526" s="3"/>
    </row>
    <row r="527" spans="2:2" ht="12.75" customHeight="1">
      <c r="B527" s="3"/>
    </row>
    <row r="528" spans="2:2" ht="12.75" customHeight="1">
      <c r="B528" s="3"/>
    </row>
    <row r="529" spans="2:2" ht="12.75" customHeight="1">
      <c r="B529" s="3"/>
    </row>
    <row r="530" spans="2:2" ht="12.75" customHeight="1">
      <c r="B530" s="3"/>
    </row>
    <row r="531" spans="2:2" ht="12.75" customHeight="1">
      <c r="B531" s="3"/>
    </row>
    <row r="532" spans="2:2" ht="12.75" customHeight="1">
      <c r="B532" s="3"/>
    </row>
    <row r="533" spans="2:2" ht="12.75" customHeight="1">
      <c r="B533" s="3"/>
    </row>
    <row r="534" spans="2:2" ht="12.75" customHeight="1">
      <c r="B534" s="3"/>
    </row>
    <row r="535" spans="2:2" ht="12.75" customHeight="1">
      <c r="B535" s="3"/>
    </row>
    <row r="536" spans="2:2" ht="12.75" customHeight="1">
      <c r="B536" s="3"/>
    </row>
    <row r="537" spans="2:2" ht="12.75" customHeight="1">
      <c r="B537" s="3"/>
    </row>
    <row r="538" spans="2:2" ht="12.75" customHeight="1">
      <c r="B538" s="3"/>
    </row>
    <row r="539" spans="2:2" ht="12.75" customHeight="1">
      <c r="B539" s="3"/>
    </row>
    <row r="540" spans="2:2" ht="12.75" customHeight="1">
      <c r="B540" s="3"/>
    </row>
    <row r="541" spans="2:2" ht="12.75" customHeight="1">
      <c r="B541" s="3"/>
    </row>
    <row r="542" spans="2:2" ht="12.75" customHeight="1">
      <c r="B542" s="3"/>
    </row>
    <row r="543" spans="2:2" ht="12.75" customHeight="1">
      <c r="B543" s="3"/>
    </row>
    <row r="544" spans="2:2" ht="12.75" customHeight="1">
      <c r="B544" s="3"/>
    </row>
    <row r="545" spans="2:2" ht="12.75" customHeight="1">
      <c r="B545" s="3"/>
    </row>
    <row r="546" spans="2:2" ht="12.75" customHeight="1">
      <c r="B546" s="3"/>
    </row>
    <row r="547" spans="2:2" ht="12.75" customHeight="1">
      <c r="B547" s="3"/>
    </row>
    <row r="548" spans="2:2" ht="12.75" customHeight="1">
      <c r="B548" s="3"/>
    </row>
    <row r="549" spans="2:2" ht="12.75" customHeight="1">
      <c r="B549" s="3"/>
    </row>
    <row r="550" spans="2:2" ht="12.75" customHeight="1">
      <c r="B550" s="3"/>
    </row>
    <row r="551" spans="2:2" ht="12.75" customHeight="1">
      <c r="B551" s="3"/>
    </row>
    <row r="552" spans="2:2" ht="12.75" customHeight="1">
      <c r="B552" s="3"/>
    </row>
    <row r="553" spans="2:2" ht="12.75" customHeight="1">
      <c r="B553" s="3"/>
    </row>
    <row r="554" spans="2:2" ht="12.75" customHeight="1">
      <c r="B554" s="3"/>
    </row>
    <row r="555" spans="2:2" ht="12.75" customHeight="1">
      <c r="B555" s="3"/>
    </row>
    <row r="556" spans="2:2" ht="12.75" customHeight="1">
      <c r="B556" s="3"/>
    </row>
    <row r="557" spans="2:2" ht="12.75" customHeight="1">
      <c r="B557" s="3"/>
    </row>
    <row r="558" spans="2:2" ht="12.75" customHeight="1">
      <c r="B558" s="3"/>
    </row>
    <row r="559" spans="2:2" ht="12.75" customHeight="1">
      <c r="B559" s="3"/>
    </row>
    <row r="560" spans="2:2" ht="12.75" customHeight="1">
      <c r="B560" s="3"/>
    </row>
    <row r="561" spans="2:2" ht="12.75" customHeight="1">
      <c r="B561" s="3"/>
    </row>
    <row r="562" spans="2:2" ht="12.75" customHeight="1">
      <c r="B562" s="3"/>
    </row>
    <row r="563" spans="2:2" ht="12.75" customHeight="1">
      <c r="B563" s="3"/>
    </row>
    <row r="564" spans="2:2" ht="12.75" customHeight="1">
      <c r="B564" s="3"/>
    </row>
    <row r="565" spans="2:2" ht="12.75" customHeight="1">
      <c r="B565" s="3"/>
    </row>
    <row r="566" spans="2:2" ht="12.75" customHeight="1">
      <c r="B566" s="3"/>
    </row>
    <row r="567" spans="2:2" ht="12.75" customHeight="1">
      <c r="B567" s="3"/>
    </row>
    <row r="568" spans="2:2" ht="12.75" customHeight="1">
      <c r="B568" s="3"/>
    </row>
    <row r="569" spans="2:2" ht="12.75" customHeight="1">
      <c r="B569" s="3"/>
    </row>
    <row r="570" spans="2:2" ht="12.75" customHeight="1">
      <c r="B570" s="3"/>
    </row>
    <row r="571" spans="2:2" ht="12.75" customHeight="1">
      <c r="B571" s="3"/>
    </row>
    <row r="572" spans="2:2" ht="12.75" customHeight="1">
      <c r="B572" s="3"/>
    </row>
    <row r="573" spans="2:2" ht="12.75" customHeight="1">
      <c r="B573" s="3"/>
    </row>
    <row r="574" spans="2:2" ht="12.75" customHeight="1">
      <c r="B574" s="3"/>
    </row>
    <row r="575" spans="2:2" ht="12.75" customHeight="1">
      <c r="B575" s="3"/>
    </row>
    <row r="576" spans="2:2" ht="12.75" customHeight="1">
      <c r="B576" s="3"/>
    </row>
    <row r="577" spans="2:2" ht="12.75" customHeight="1">
      <c r="B577" s="3"/>
    </row>
    <row r="578" spans="2:2" ht="12.75" customHeight="1">
      <c r="B578" s="3"/>
    </row>
    <row r="579" spans="2:2" ht="12.75" customHeight="1">
      <c r="B579" s="3"/>
    </row>
    <row r="580" spans="2:2" ht="12.75" customHeight="1">
      <c r="B580" s="3"/>
    </row>
    <row r="581" spans="2:2" ht="12.75" customHeight="1">
      <c r="B581" s="3"/>
    </row>
    <row r="582" spans="2:2" ht="12.75" customHeight="1">
      <c r="B582" s="3"/>
    </row>
    <row r="583" spans="2:2" ht="12.75" customHeight="1">
      <c r="B583" s="3"/>
    </row>
    <row r="584" spans="2:2" ht="12.75" customHeight="1">
      <c r="B584" s="3"/>
    </row>
    <row r="585" spans="2:2" ht="12.75" customHeight="1">
      <c r="B585" s="3"/>
    </row>
    <row r="586" spans="2:2" ht="12.75" customHeight="1">
      <c r="B586" s="3"/>
    </row>
    <row r="587" spans="2:2" ht="12.75" customHeight="1">
      <c r="B587" s="3"/>
    </row>
    <row r="588" spans="2:2" ht="12.75" customHeight="1">
      <c r="B588" s="3"/>
    </row>
    <row r="589" spans="2:2" ht="12.75" customHeight="1">
      <c r="B589" s="3"/>
    </row>
    <row r="590" spans="2:2" ht="12.75" customHeight="1">
      <c r="B590" s="3"/>
    </row>
    <row r="591" spans="2:2" ht="12.75" customHeight="1">
      <c r="B591" s="3"/>
    </row>
    <row r="592" spans="2:2" ht="12.75" customHeight="1">
      <c r="B592" s="3"/>
    </row>
    <row r="593" spans="2:2" ht="12.75" customHeight="1">
      <c r="B593" s="3"/>
    </row>
    <row r="594" spans="2:2" ht="12.75" customHeight="1">
      <c r="B594" s="3"/>
    </row>
    <row r="595" spans="2:2" ht="12.75" customHeight="1">
      <c r="B595" s="3"/>
    </row>
    <row r="596" spans="2:2" ht="12.75" customHeight="1">
      <c r="B596" s="3"/>
    </row>
    <row r="597" spans="2:2" ht="12.75" customHeight="1">
      <c r="B597" s="3"/>
    </row>
    <row r="598" spans="2:2" ht="12.75" customHeight="1">
      <c r="B598" s="3"/>
    </row>
    <row r="599" spans="2:2" ht="12.75" customHeight="1">
      <c r="B599" s="3"/>
    </row>
    <row r="600" spans="2:2" ht="12.75" customHeight="1">
      <c r="B600" s="3"/>
    </row>
    <row r="601" spans="2:2" ht="12.75" customHeight="1">
      <c r="B601" s="3"/>
    </row>
    <row r="602" spans="2:2" ht="12.75" customHeight="1">
      <c r="B602" s="3"/>
    </row>
    <row r="603" spans="2:2" ht="12.75" customHeight="1">
      <c r="B603" s="3"/>
    </row>
    <row r="604" spans="2:2" ht="12.75" customHeight="1">
      <c r="B604" s="3"/>
    </row>
    <row r="605" spans="2:2" ht="12.75" customHeight="1">
      <c r="B605" s="3"/>
    </row>
    <row r="606" spans="2:2" ht="12.75" customHeight="1">
      <c r="B606" s="3"/>
    </row>
    <row r="607" spans="2:2" ht="12.75" customHeight="1">
      <c r="B607" s="3"/>
    </row>
    <row r="608" spans="2:2" ht="12.75" customHeight="1">
      <c r="B608" s="3"/>
    </row>
    <row r="609" spans="2:2" ht="12.75" customHeight="1">
      <c r="B609" s="3"/>
    </row>
    <row r="610" spans="2:2" ht="12.75" customHeight="1">
      <c r="B610" s="3"/>
    </row>
    <row r="611" spans="2:2" ht="12.75" customHeight="1">
      <c r="B611" s="3"/>
    </row>
    <row r="612" spans="2:2" ht="12.75" customHeight="1">
      <c r="B612" s="3"/>
    </row>
    <row r="613" spans="2:2" ht="12.75" customHeight="1">
      <c r="B613" s="3"/>
    </row>
    <row r="614" spans="2:2" ht="12.75" customHeight="1">
      <c r="B614" s="3"/>
    </row>
    <row r="615" spans="2:2" ht="12.75" customHeight="1">
      <c r="B615" s="3"/>
    </row>
    <row r="616" spans="2:2" ht="12.75" customHeight="1">
      <c r="B616" s="3"/>
    </row>
    <row r="617" spans="2:2" ht="12.75" customHeight="1">
      <c r="B617" s="3"/>
    </row>
    <row r="618" spans="2:2" ht="12.75" customHeight="1">
      <c r="B618" s="3"/>
    </row>
    <row r="619" spans="2:2" ht="12.75" customHeight="1">
      <c r="B619" s="3"/>
    </row>
    <row r="620" spans="2:2" ht="12.75" customHeight="1">
      <c r="B620" s="3"/>
    </row>
    <row r="621" spans="2:2" ht="12.75" customHeight="1">
      <c r="B621" s="3"/>
    </row>
    <row r="622" spans="2:2" ht="12.75" customHeight="1">
      <c r="B622" s="3"/>
    </row>
    <row r="623" spans="2:2" ht="12.75" customHeight="1">
      <c r="B623" s="3"/>
    </row>
    <row r="624" spans="2:2" ht="12.75" customHeight="1">
      <c r="B624" s="3"/>
    </row>
    <row r="625" spans="2:2" ht="12.75" customHeight="1">
      <c r="B625" s="3"/>
    </row>
    <row r="626" spans="2:2" ht="12.75" customHeight="1">
      <c r="B626" s="3"/>
    </row>
    <row r="627" spans="2:2" ht="12.75" customHeight="1">
      <c r="B627" s="3"/>
    </row>
    <row r="628" spans="2:2" ht="12.75" customHeight="1">
      <c r="B628" s="3"/>
    </row>
    <row r="629" spans="2:2" ht="12.75" customHeight="1">
      <c r="B629" s="3"/>
    </row>
    <row r="630" spans="2:2" ht="12.75" customHeight="1">
      <c r="B630" s="3"/>
    </row>
    <row r="631" spans="2:2" ht="12.75" customHeight="1">
      <c r="B631" s="3"/>
    </row>
    <row r="632" spans="2:2" ht="12.75" customHeight="1">
      <c r="B632" s="3"/>
    </row>
    <row r="633" spans="2:2" ht="12.75" customHeight="1">
      <c r="B633" s="3"/>
    </row>
    <row r="634" spans="2:2" ht="12.75" customHeight="1">
      <c r="B634" s="3"/>
    </row>
    <row r="635" spans="2:2" ht="12.75" customHeight="1">
      <c r="B635" s="3"/>
    </row>
    <row r="636" spans="2:2" ht="12.75" customHeight="1">
      <c r="B636" s="3"/>
    </row>
    <row r="637" spans="2:2" ht="12.75" customHeight="1">
      <c r="B637" s="3"/>
    </row>
    <row r="638" spans="2:2" ht="12.75" customHeight="1">
      <c r="B638" s="3"/>
    </row>
    <row r="639" spans="2:2" ht="12.75" customHeight="1">
      <c r="B639" s="3"/>
    </row>
    <row r="640" spans="2:2" ht="12.75" customHeight="1">
      <c r="B640" s="3"/>
    </row>
    <row r="641" spans="2:2" ht="12.75" customHeight="1">
      <c r="B641" s="3"/>
    </row>
    <row r="642" spans="2:2" ht="12.75" customHeight="1">
      <c r="B642" s="3"/>
    </row>
    <row r="643" spans="2:2" ht="12.75" customHeight="1">
      <c r="B643" s="3"/>
    </row>
    <row r="644" spans="2:2" ht="12.75" customHeight="1">
      <c r="B644" s="3"/>
    </row>
    <row r="645" spans="2:2" ht="12.75" customHeight="1">
      <c r="B645" s="3"/>
    </row>
    <row r="646" spans="2:2" ht="12.75" customHeight="1">
      <c r="B646" s="3"/>
    </row>
    <row r="647" spans="2:2" ht="12.75" customHeight="1">
      <c r="B647" s="3"/>
    </row>
    <row r="648" spans="2:2" ht="12.75" customHeight="1">
      <c r="B648" s="3"/>
    </row>
    <row r="649" spans="2:2" ht="12.75" customHeight="1">
      <c r="B649" s="3"/>
    </row>
    <row r="650" spans="2:2" ht="12.75" customHeight="1">
      <c r="B650" s="3"/>
    </row>
    <row r="651" spans="2:2" ht="12.75" customHeight="1">
      <c r="B651" s="3"/>
    </row>
    <row r="652" spans="2:2" ht="12.75" customHeight="1">
      <c r="B652" s="3"/>
    </row>
    <row r="653" spans="2:2" ht="12.75" customHeight="1">
      <c r="B653" s="3"/>
    </row>
    <row r="654" spans="2:2" ht="12.75" customHeight="1">
      <c r="B654" s="3"/>
    </row>
    <row r="655" spans="2:2" ht="12.75" customHeight="1">
      <c r="B655" s="3"/>
    </row>
    <row r="656" spans="2:2" ht="12.75" customHeight="1">
      <c r="B656" s="3"/>
    </row>
    <row r="657" spans="2:2" ht="12.75" customHeight="1">
      <c r="B657" s="3"/>
    </row>
    <row r="658" spans="2:2" ht="12.75" customHeight="1">
      <c r="B658" s="3"/>
    </row>
    <row r="659" spans="2:2" ht="12.75" customHeight="1">
      <c r="B659" s="3"/>
    </row>
    <row r="660" spans="2:2" ht="12.75" customHeight="1">
      <c r="B660" s="3"/>
    </row>
    <row r="661" spans="2:2" ht="12.75" customHeight="1">
      <c r="B661" s="3"/>
    </row>
    <row r="662" spans="2:2" ht="12.75" customHeight="1">
      <c r="B662" s="3"/>
    </row>
    <row r="663" spans="2:2" ht="12.75" customHeight="1">
      <c r="B663" s="3"/>
    </row>
    <row r="664" spans="2:2" ht="12.75" customHeight="1">
      <c r="B664" s="3"/>
    </row>
    <row r="665" spans="2:2" ht="12.75" customHeight="1">
      <c r="B665" s="3"/>
    </row>
    <row r="666" spans="2:2" ht="12.75" customHeight="1">
      <c r="B666" s="3"/>
    </row>
    <row r="667" spans="2:2" ht="12.75" customHeight="1">
      <c r="B667" s="3"/>
    </row>
    <row r="668" spans="2:2" ht="12.75" customHeight="1">
      <c r="B668" s="3"/>
    </row>
    <row r="669" spans="2:2" ht="12.75" customHeight="1">
      <c r="B669" s="3"/>
    </row>
    <row r="670" spans="2:2" ht="12.75" customHeight="1">
      <c r="B670" s="3"/>
    </row>
    <row r="671" spans="2:2" ht="12.75" customHeight="1">
      <c r="B671" s="3"/>
    </row>
    <row r="672" spans="2:2" ht="12.75" customHeight="1">
      <c r="B672" s="3"/>
    </row>
    <row r="673" spans="2:2" ht="12.75" customHeight="1">
      <c r="B673" s="3"/>
    </row>
    <row r="674" spans="2:2" ht="12.75" customHeight="1">
      <c r="B674" s="3"/>
    </row>
    <row r="675" spans="2:2" ht="12.75" customHeight="1">
      <c r="B675" s="3"/>
    </row>
    <row r="676" spans="2:2" ht="12.75" customHeight="1">
      <c r="B676" s="3"/>
    </row>
    <row r="677" spans="2:2" ht="12.75" customHeight="1">
      <c r="B677" s="3"/>
    </row>
    <row r="678" spans="2:2" ht="12.75" customHeight="1">
      <c r="B678" s="3"/>
    </row>
    <row r="679" spans="2:2" ht="12.75" customHeight="1">
      <c r="B679" s="3"/>
    </row>
    <row r="680" spans="2:2" ht="12.75" customHeight="1">
      <c r="B680" s="3"/>
    </row>
    <row r="681" spans="2:2" ht="12.75" customHeight="1">
      <c r="B681" s="3"/>
    </row>
    <row r="682" spans="2:2" ht="12.75" customHeight="1">
      <c r="B682" s="3"/>
    </row>
    <row r="683" spans="2:2" ht="12.75" customHeight="1">
      <c r="B683" s="3"/>
    </row>
    <row r="684" spans="2:2" ht="12.75" customHeight="1">
      <c r="B684" s="3"/>
    </row>
    <row r="685" spans="2:2" ht="12.75" customHeight="1">
      <c r="B685" s="3"/>
    </row>
    <row r="686" spans="2:2" ht="12.75" customHeight="1">
      <c r="B686" s="3"/>
    </row>
    <row r="687" spans="2:2" ht="12.75" customHeight="1">
      <c r="B687" s="3"/>
    </row>
    <row r="688" spans="2:2" ht="12.75" customHeight="1">
      <c r="B688" s="3"/>
    </row>
    <row r="689" spans="2:2" ht="12.75" customHeight="1">
      <c r="B689" s="3"/>
    </row>
    <row r="690" spans="2:2" ht="12.75" customHeight="1">
      <c r="B690" s="3"/>
    </row>
    <row r="691" spans="2:2" ht="12.75" customHeight="1">
      <c r="B691" s="3"/>
    </row>
    <row r="692" spans="2:2" ht="12.75" customHeight="1">
      <c r="B692" s="3"/>
    </row>
    <row r="693" spans="2:2" ht="12.75" customHeight="1">
      <c r="B693" s="3"/>
    </row>
    <row r="694" spans="2:2" ht="12.75" customHeight="1">
      <c r="B694" s="3"/>
    </row>
    <row r="695" spans="2:2" ht="12.75" customHeight="1">
      <c r="B695" s="3"/>
    </row>
    <row r="696" spans="2:2" ht="12.75" customHeight="1">
      <c r="B696" s="3"/>
    </row>
    <row r="697" spans="2:2" ht="12.75" customHeight="1">
      <c r="B697" s="3"/>
    </row>
    <row r="698" spans="2:2" ht="12.75" customHeight="1">
      <c r="B698" s="3"/>
    </row>
    <row r="699" spans="2:2" ht="12.75" customHeight="1">
      <c r="B699" s="3"/>
    </row>
    <row r="700" spans="2:2" ht="12.75" customHeight="1">
      <c r="B700" s="3"/>
    </row>
    <row r="701" spans="2:2" ht="12.75" customHeight="1">
      <c r="B701" s="3"/>
    </row>
    <row r="702" spans="2:2" ht="12.75" customHeight="1">
      <c r="B702" s="3"/>
    </row>
    <row r="703" spans="2:2" ht="12.75" customHeight="1">
      <c r="B703" s="3"/>
    </row>
    <row r="704" spans="2:2" ht="12.75" customHeight="1">
      <c r="B704" s="3"/>
    </row>
    <row r="705" spans="2:2" ht="12.75" customHeight="1">
      <c r="B705" s="3"/>
    </row>
    <row r="706" spans="2:2" ht="12.75" customHeight="1">
      <c r="B706" s="3"/>
    </row>
    <row r="707" spans="2:2" ht="12.75" customHeight="1">
      <c r="B707" s="3"/>
    </row>
    <row r="708" spans="2:2" ht="12.75" customHeight="1">
      <c r="B708" s="3"/>
    </row>
    <row r="709" spans="2:2" ht="12.75" customHeight="1">
      <c r="B709" s="3"/>
    </row>
    <row r="710" spans="2:2" ht="12.75" customHeight="1">
      <c r="B710" s="3"/>
    </row>
    <row r="711" spans="2:2" ht="12.75" customHeight="1">
      <c r="B711" s="3"/>
    </row>
    <row r="712" spans="2:2" ht="12.75" customHeight="1">
      <c r="B712" s="3"/>
    </row>
    <row r="713" spans="2:2" ht="12.75" customHeight="1">
      <c r="B713" s="3"/>
    </row>
    <row r="714" spans="2:2" ht="12.75" customHeight="1">
      <c r="B714" s="3"/>
    </row>
    <row r="715" spans="2:2" ht="12.75" customHeight="1">
      <c r="B715" s="3"/>
    </row>
    <row r="716" spans="2:2" ht="12.75" customHeight="1">
      <c r="B716" s="3"/>
    </row>
    <row r="717" spans="2:2" ht="12.75" customHeight="1">
      <c r="B717" s="3"/>
    </row>
    <row r="718" spans="2:2" ht="12.75" customHeight="1">
      <c r="B718" s="3"/>
    </row>
    <row r="719" spans="2:2" ht="12.75" customHeight="1">
      <c r="B719" s="3"/>
    </row>
    <row r="720" spans="2:2" ht="12.75" customHeight="1">
      <c r="B720" s="3"/>
    </row>
    <row r="721" spans="2:2" ht="12.75" customHeight="1">
      <c r="B721" s="3"/>
    </row>
    <row r="722" spans="2:2" ht="12.75" customHeight="1">
      <c r="B722" s="3"/>
    </row>
    <row r="723" spans="2:2" ht="12.75" customHeight="1">
      <c r="B723" s="3"/>
    </row>
    <row r="724" spans="2:2" ht="12.75" customHeight="1">
      <c r="B724" s="3"/>
    </row>
    <row r="725" spans="2:2" ht="12.75" customHeight="1">
      <c r="B725" s="3"/>
    </row>
    <row r="726" spans="2:2" ht="12.75" customHeight="1">
      <c r="B726" s="3"/>
    </row>
    <row r="727" spans="2:2" ht="12.75" customHeight="1">
      <c r="B727" s="3"/>
    </row>
    <row r="728" spans="2:2" ht="12.75" customHeight="1">
      <c r="B728" s="3"/>
    </row>
    <row r="729" spans="2:2" ht="12.75" customHeight="1">
      <c r="B729" s="3"/>
    </row>
    <row r="730" spans="2:2" ht="12.75" customHeight="1">
      <c r="B730" s="3"/>
    </row>
    <row r="731" spans="2:2" ht="12.75" customHeight="1">
      <c r="B731" s="3"/>
    </row>
    <row r="732" spans="2:2" ht="12.75" customHeight="1">
      <c r="B732" s="3"/>
    </row>
    <row r="733" spans="2:2" ht="12.75" customHeight="1">
      <c r="B733" s="3"/>
    </row>
    <row r="734" spans="2:2" ht="12.75" customHeight="1">
      <c r="B734" s="3"/>
    </row>
    <row r="735" spans="2:2" ht="12.75" customHeight="1">
      <c r="B735" s="3"/>
    </row>
    <row r="736" spans="2:2" ht="12.75" customHeight="1">
      <c r="B736" s="3"/>
    </row>
    <row r="737" spans="2:2" ht="12.75" customHeight="1">
      <c r="B737" s="3"/>
    </row>
    <row r="738" spans="2:2" ht="12.75" customHeight="1">
      <c r="B738" s="3"/>
    </row>
    <row r="739" spans="2:2" ht="12.75" customHeight="1">
      <c r="B739" s="3"/>
    </row>
    <row r="740" spans="2:2" ht="12.75" customHeight="1">
      <c r="B740" s="3"/>
    </row>
    <row r="741" spans="2:2" ht="12.75" customHeight="1">
      <c r="B741" s="3"/>
    </row>
    <row r="742" spans="2:2" ht="12.75" customHeight="1">
      <c r="B742" s="3"/>
    </row>
    <row r="743" spans="2:2" ht="12.75" customHeight="1">
      <c r="B743" s="3"/>
    </row>
    <row r="744" spans="2:2" ht="12.75" customHeight="1">
      <c r="B744" s="3"/>
    </row>
    <row r="745" spans="2:2" ht="12.75" customHeight="1">
      <c r="B745" s="3"/>
    </row>
    <row r="746" spans="2:2" ht="12.75" customHeight="1">
      <c r="B746" s="3"/>
    </row>
    <row r="747" spans="2:2" ht="12.75" customHeight="1">
      <c r="B747" s="3"/>
    </row>
    <row r="748" spans="2:2" ht="12.75" customHeight="1">
      <c r="B748" s="3"/>
    </row>
    <row r="749" spans="2:2" ht="12.75" customHeight="1">
      <c r="B749" s="3"/>
    </row>
    <row r="750" spans="2:2" ht="12.75" customHeight="1">
      <c r="B750" s="3"/>
    </row>
    <row r="751" spans="2:2" ht="12.75" customHeight="1">
      <c r="B751" s="3"/>
    </row>
    <row r="752" spans="2:2" ht="12.75" customHeight="1">
      <c r="B752" s="3"/>
    </row>
    <row r="753" spans="2:2" ht="12.75" customHeight="1">
      <c r="B753" s="3"/>
    </row>
    <row r="754" spans="2:2" ht="12.75" customHeight="1">
      <c r="B754" s="3"/>
    </row>
    <row r="755" spans="2:2" ht="12.75" customHeight="1">
      <c r="B755" s="3"/>
    </row>
    <row r="756" spans="2:2" ht="12.75" customHeight="1">
      <c r="B756" s="3"/>
    </row>
    <row r="757" spans="2:2" ht="12.75" customHeight="1">
      <c r="B757" s="3"/>
    </row>
    <row r="758" spans="2:2" ht="12.75" customHeight="1">
      <c r="B758" s="3"/>
    </row>
    <row r="759" spans="2:2" ht="12.75" customHeight="1">
      <c r="B759" s="3"/>
    </row>
    <row r="760" spans="2:2" ht="12.75" customHeight="1">
      <c r="B760" s="3"/>
    </row>
    <row r="761" spans="2:2" ht="12.75" customHeight="1">
      <c r="B761" s="3"/>
    </row>
    <row r="762" spans="2:2" ht="12.75" customHeight="1">
      <c r="B762" s="3"/>
    </row>
    <row r="763" spans="2:2" ht="12.75" customHeight="1">
      <c r="B763" s="3"/>
    </row>
    <row r="764" spans="2:2" ht="12.75" customHeight="1">
      <c r="B764" s="3"/>
    </row>
    <row r="765" spans="2:2" ht="12.75" customHeight="1">
      <c r="B765" s="3"/>
    </row>
    <row r="766" spans="2:2" ht="12.75" customHeight="1">
      <c r="B766" s="3"/>
    </row>
    <row r="767" spans="2:2" ht="12.75" customHeight="1">
      <c r="B767" s="3"/>
    </row>
    <row r="768" spans="2:2" ht="12.75" customHeight="1">
      <c r="B768" s="3"/>
    </row>
    <row r="769" spans="2:2" ht="12.75" customHeight="1">
      <c r="B769" s="3"/>
    </row>
    <row r="770" spans="2:2" ht="12.75" customHeight="1">
      <c r="B770" s="3"/>
    </row>
    <row r="771" spans="2:2" ht="12.75" customHeight="1">
      <c r="B771" s="3"/>
    </row>
    <row r="772" spans="2:2" ht="12.75" customHeight="1">
      <c r="B772" s="3"/>
    </row>
    <row r="773" spans="2:2" ht="12.75" customHeight="1">
      <c r="B773" s="3"/>
    </row>
    <row r="774" spans="2:2" ht="12.75" customHeight="1">
      <c r="B774" s="3"/>
    </row>
    <row r="775" spans="2:2" ht="12.75" customHeight="1">
      <c r="B775" s="3"/>
    </row>
    <row r="776" spans="2:2" ht="12.75" customHeight="1">
      <c r="B776" s="3"/>
    </row>
    <row r="777" spans="2:2" ht="12.75" customHeight="1">
      <c r="B777" s="3"/>
    </row>
    <row r="778" spans="2:2" ht="12.75" customHeight="1">
      <c r="B778" s="3"/>
    </row>
    <row r="779" spans="2:2" ht="12.75" customHeight="1">
      <c r="B779" s="3"/>
    </row>
    <row r="780" spans="2:2" ht="12.75" customHeight="1">
      <c r="B780" s="3"/>
    </row>
    <row r="781" spans="2:2" ht="12.75" customHeight="1">
      <c r="B781" s="3"/>
    </row>
    <row r="782" spans="2:2" ht="12.75" customHeight="1">
      <c r="B782" s="3"/>
    </row>
    <row r="783" spans="2:2" ht="12.75" customHeight="1">
      <c r="B783" s="3"/>
    </row>
    <row r="784" spans="2:2" ht="12.75" customHeight="1">
      <c r="B784" s="3"/>
    </row>
    <row r="785" spans="2:2" ht="12.75" customHeight="1">
      <c r="B785" s="3"/>
    </row>
    <row r="786" spans="2:2" ht="12.75" customHeight="1">
      <c r="B786" s="3"/>
    </row>
    <row r="787" spans="2:2" ht="12.75" customHeight="1">
      <c r="B787" s="3"/>
    </row>
    <row r="788" spans="2:2" ht="12.75" customHeight="1">
      <c r="B788" s="3"/>
    </row>
    <row r="789" spans="2:2" ht="12.75" customHeight="1">
      <c r="B789" s="3"/>
    </row>
    <row r="790" spans="2:2" ht="12.75" customHeight="1">
      <c r="B790" s="3"/>
    </row>
    <row r="791" spans="2:2" ht="12.75" customHeight="1">
      <c r="B791" s="3"/>
    </row>
    <row r="792" spans="2:2" ht="12.75" customHeight="1">
      <c r="B792" s="3"/>
    </row>
    <row r="793" spans="2:2" ht="12.75" customHeight="1">
      <c r="B793" s="3"/>
    </row>
    <row r="794" spans="2:2" ht="12.75" customHeight="1">
      <c r="B794" s="3"/>
    </row>
    <row r="795" spans="2:2" ht="12.75" customHeight="1">
      <c r="B795" s="3"/>
    </row>
    <row r="796" spans="2:2" ht="12.75" customHeight="1">
      <c r="B796" s="3"/>
    </row>
    <row r="797" spans="2:2" ht="12.75" customHeight="1">
      <c r="B797" s="3"/>
    </row>
    <row r="798" spans="2:2" ht="12.75" customHeight="1">
      <c r="B798" s="3"/>
    </row>
    <row r="799" spans="2:2" ht="12.75" customHeight="1">
      <c r="B799" s="3"/>
    </row>
    <row r="800" spans="2:2" ht="12.75" customHeight="1">
      <c r="B800" s="3"/>
    </row>
    <row r="801" spans="2:2" ht="12.75" customHeight="1">
      <c r="B801" s="3"/>
    </row>
    <row r="802" spans="2:2" ht="12.75" customHeight="1">
      <c r="B802" s="3"/>
    </row>
    <row r="803" spans="2:2" ht="12.75" customHeight="1">
      <c r="B803" s="3"/>
    </row>
    <row r="804" spans="2:2" ht="12.75" customHeight="1">
      <c r="B804" s="3"/>
    </row>
    <row r="805" spans="2:2" ht="12.75" customHeight="1">
      <c r="B805" s="3"/>
    </row>
    <row r="806" spans="2:2" ht="12.75" customHeight="1">
      <c r="B806" s="3"/>
    </row>
    <row r="807" spans="2:2" ht="12.75" customHeight="1">
      <c r="B807" s="3"/>
    </row>
    <row r="808" spans="2:2" ht="12.75" customHeight="1">
      <c r="B808" s="3"/>
    </row>
    <row r="809" spans="2:2" ht="12.75" customHeight="1">
      <c r="B809" s="3"/>
    </row>
    <row r="810" spans="2:2" ht="12.75" customHeight="1">
      <c r="B810" s="3"/>
    </row>
    <row r="811" spans="2:2" ht="12.75" customHeight="1">
      <c r="B811" s="3"/>
    </row>
    <row r="812" spans="2:2" ht="12.75" customHeight="1">
      <c r="B812" s="3"/>
    </row>
    <row r="813" spans="2:2" ht="12.75" customHeight="1">
      <c r="B813" s="3"/>
    </row>
    <row r="814" spans="2:2" ht="12.75" customHeight="1">
      <c r="B814" s="3"/>
    </row>
    <row r="815" spans="2:2" ht="12.75" customHeight="1">
      <c r="B815" s="3"/>
    </row>
    <row r="816" spans="2:2" ht="12.75" customHeight="1">
      <c r="B816" s="3"/>
    </row>
    <row r="817" spans="2:2" ht="12.75" customHeight="1">
      <c r="B817" s="3"/>
    </row>
    <row r="818" spans="2:2" ht="12.75" customHeight="1">
      <c r="B818" s="3"/>
    </row>
    <row r="819" spans="2:2" ht="12.75" customHeight="1">
      <c r="B819" s="3"/>
    </row>
    <row r="820" spans="2:2" ht="12.75" customHeight="1">
      <c r="B820" s="3"/>
    </row>
    <row r="821" spans="2:2" ht="12.75" customHeight="1">
      <c r="B821" s="3"/>
    </row>
    <row r="822" spans="2:2" ht="12.75" customHeight="1">
      <c r="B822" s="3"/>
    </row>
    <row r="823" spans="2:2" ht="12.75" customHeight="1">
      <c r="B823" s="3"/>
    </row>
    <row r="824" spans="2:2" ht="12.75" customHeight="1">
      <c r="B824" s="3"/>
    </row>
    <row r="825" spans="2:2" ht="12.75" customHeight="1">
      <c r="B825" s="3"/>
    </row>
    <row r="826" spans="2:2" ht="12.75" customHeight="1">
      <c r="B826" s="3"/>
    </row>
    <row r="827" spans="2:2" ht="12.75" customHeight="1">
      <c r="B827" s="3"/>
    </row>
    <row r="828" spans="2:2" ht="12.75" customHeight="1">
      <c r="B828" s="3"/>
    </row>
    <row r="829" spans="2:2" ht="12.75" customHeight="1">
      <c r="B829" s="3"/>
    </row>
    <row r="830" spans="2:2" ht="12.75" customHeight="1">
      <c r="B830" s="3"/>
    </row>
    <row r="831" spans="2:2" ht="12.75" customHeight="1">
      <c r="B831" s="3"/>
    </row>
    <row r="832" spans="2:2" ht="12.75" customHeight="1">
      <c r="B832" s="3"/>
    </row>
    <row r="833" spans="2:2" ht="12.75" customHeight="1">
      <c r="B833" s="3"/>
    </row>
    <row r="834" spans="2:2" ht="12.75" customHeight="1">
      <c r="B834" s="3"/>
    </row>
    <row r="835" spans="2:2" ht="12.75" customHeight="1">
      <c r="B835" s="3"/>
    </row>
    <row r="836" spans="2:2" ht="12.75" customHeight="1">
      <c r="B836" s="3"/>
    </row>
    <row r="837" spans="2:2" ht="12.75" customHeight="1">
      <c r="B837" s="3"/>
    </row>
    <row r="838" spans="2:2" ht="12.75" customHeight="1">
      <c r="B838" s="3"/>
    </row>
    <row r="839" spans="2:2" ht="12.75" customHeight="1">
      <c r="B839" s="3"/>
    </row>
    <row r="840" spans="2:2" ht="12.75" customHeight="1">
      <c r="B840" s="3"/>
    </row>
    <row r="841" spans="2:2" ht="12.75" customHeight="1">
      <c r="B841" s="3"/>
    </row>
    <row r="842" spans="2:2" ht="12.75" customHeight="1">
      <c r="B842" s="3"/>
    </row>
    <row r="843" spans="2:2" ht="12.75" customHeight="1">
      <c r="B843" s="3"/>
    </row>
    <row r="844" spans="2:2" ht="12.75" customHeight="1">
      <c r="B844" s="3"/>
    </row>
    <row r="845" spans="2:2" ht="12.75" customHeight="1">
      <c r="B845" s="3"/>
    </row>
    <row r="846" spans="2:2" ht="12.75" customHeight="1">
      <c r="B846" s="3"/>
    </row>
    <row r="847" spans="2:2" ht="12.75" customHeight="1">
      <c r="B847" s="3"/>
    </row>
    <row r="848" spans="2:2" ht="12.75" customHeight="1">
      <c r="B848" s="3"/>
    </row>
    <row r="849" spans="2:2" ht="12.75" customHeight="1">
      <c r="B849" s="3"/>
    </row>
    <row r="850" spans="2:2" ht="12.75" customHeight="1">
      <c r="B850" s="3"/>
    </row>
    <row r="851" spans="2:2" ht="12.75" customHeight="1">
      <c r="B851" s="3"/>
    </row>
    <row r="852" spans="2:2" ht="12.75" customHeight="1">
      <c r="B852" s="3"/>
    </row>
    <row r="853" spans="2:2" ht="12.75" customHeight="1">
      <c r="B853" s="3"/>
    </row>
    <row r="854" spans="2:2" ht="12.75" customHeight="1">
      <c r="B854" s="3"/>
    </row>
    <row r="855" spans="2:2" ht="12.75" customHeight="1">
      <c r="B855" s="3"/>
    </row>
    <row r="856" spans="2:2" ht="12.75" customHeight="1">
      <c r="B856" s="3"/>
    </row>
    <row r="857" spans="2:2" ht="12.75" customHeight="1">
      <c r="B857" s="3"/>
    </row>
    <row r="858" spans="2:2" ht="12.75" customHeight="1">
      <c r="B858" s="3"/>
    </row>
    <row r="859" spans="2:2" ht="12.75" customHeight="1">
      <c r="B859" s="3"/>
    </row>
    <row r="860" spans="2:2" ht="12.75" customHeight="1">
      <c r="B860" s="3"/>
    </row>
    <row r="861" spans="2:2" ht="12.75" customHeight="1">
      <c r="B861" s="3"/>
    </row>
    <row r="862" spans="2:2" ht="12.75" customHeight="1">
      <c r="B862" s="3"/>
    </row>
    <row r="863" spans="2:2" ht="12.75" customHeight="1">
      <c r="B863" s="3"/>
    </row>
    <row r="864" spans="2:2" ht="12.75" customHeight="1">
      <c r="B864" s="3"/>
    </row>
    <row r="865" spans="2:2" ht="12.75" customHeight="1">
      <c r="B865" s="3"/>
    </row>
    <row r="866" spans="2:2" ht="12.75" customHeight="1">
      <c r="B866" s="3"/>
    </row>
    <row r="867" spans="2:2" ht="12.75" customHeight="1">
      <c r="B867" s="3"/>
    </row>
    <row r="868" spans="2:2" ht="12.75" customHeight="1">
      <c r="B868" s="3"/>
    </row>
    <row r="869" spans="2:2" ht="12.75" customHeight="1">
      <c r="B869" s="3"/>
    </row>
    <row r="870" spans="2:2" ht="12.75" customHeight="1">
      <c r="B870" s="3"/>
    </row>
    <row r="871" spans="2:2" ht="12.75" customHeight="1">
      <c r="B871" s="3"/>
    </row>
    <row r="872" spans="2:2" ht="12.75" customHeight="1">
      <c r="B872" s="3"/>
    </row>
    <row r="873" spans="2:2" ht="12.75" customHeight="1">
      <c r="B873" s="3"/>
    </row>
    <row r="874" spans="2:2" ht="12.75" customHeight="1">
      <c r="B874" s="3"/>
    </row>
    <row r="875" spans="2:2" ht="12.75" customHeight="1">
      <c r="B875" s="3"/>
    </row>
    <row r="876" spans="2:2" ht="12.75" customHeight="1">
      <c r="B876" s="3"/>
    </row>
    <row r="877" spans="2:2" ht="12.75" customHeight="1">
      <c r="B877" s="3"/>
    </row>
    <row r="878" spans="2:2" ht="12.75" customHeight="1">
      <c r="B878" s="3"/>
    </row>
    <row r="879" spans="2:2" ht="12.75" customHeight="1">
      <c r="B879" s="3"/>
    </row>
    <row r="880" spans="2:2" ht="12.75" customHeight="1">
      <c r="B880" s="3"/>
    </row>
    <row r="881" spans="2:2" ht="12.75" customHeight="1">
      <c r="B881" s="3"/>
    </row>
    <row r="882" spans="2:2" ht="12.75" customHeight="1">
      <c r="B882" s="3"/>
    </row>
    <row r="883" spans="2:2" ht="12.75" customHeight="1">
      <c r="B883" s="3"/>
    </row>
    <row r="884" spans="2:2" ht="12.75" customHeight="1">
      <c r="B884" s="3"/>
    </row>
    <row r="885" spans="2:2" ht="12.75" customHeight="1">
      <c r="B885" s="3"/>
    </row>
    <row r="886" spans="2:2" ht="12.75" customHeight="1">
      <c r="B886" s="3"/>
    </row>
    <row r="887" spans="2:2" ht="12.75" customHeight="1">
      <c r="B887" s="3"/>
    </row>
    <row r="888" spans="2:2" ht="12.75" customHeight="1">
      <c r="B888" s="3"/>
    </row>
    <row r="889" spans="2:2" ht="12.75" customHeight="1">
      <c r="B889" s="3"/>
    </row>
    <row r="890" spans="2:2" ht="12.75" customHeight="1">
      <c r="B890" s="3"/>
    </row>
    <row r="891" spans="2:2" ht="12.75" customHeight="1">
      <c r="B891" s="3"/>
    </row>
    <row r="892" spans="2:2" ht="12.75" customHeight="1">
      <c r="B892" s="3"/>
    </row>
    <row r="893" spans="2:2" ht="12.75" customHeight="1">
      <c r="B893" s="3"/>
    </row>
    <row r="894" spans="2:2" ht="12.75" customHeight="1">
      <c r="B894" s="3"/>
    </row>
    <row r="895" spans="2:2" ht="12.75" customHeight="1">
      <c r="B895" s="3"/>
    </row>
    <row r="896" spans="2:2" ht="12.75" customHeight="1">
      <c r="B896" s="3"/>
    </row>
    <row r="897" spans="2:2" ht="12.75" customHeight="1">
      <c r="B897" s="3"/>
    </row>
    <row r="898" spans="2:2" ht="12.75" customHeight="1">
      <c r="B898" s="3"/>
    </row>
    <row r="899" spans="2:2" ht="12.75" customHeight="1">
      <c r="B899" s="3"/>
    </row>
    <row r="900" spans="2:2" ht="12.75" customHeight="1">
      <c r="B900" s="3"/>
    </row>
    <row r="901" spans="2:2" ht="12.75" customHeight="1">
      <c r="B901" s="3"/>
    </row>
    <row r="902" spans="2:2" ht="12.75" customHeight="1">
      <c r="B902" s="3"/>
    </row>
    <row r="903" spans="2:2" ht="12.75" customHeight="1">
      <c r="B903" s="3"/>
    </row>
    <row r="904" spans="2:2" ht="12.75" customHeight="1">
      <c r="B904" s="3"/>
    </row>
    <row r="905" spans="2:2" ht="12.75" customHeight="1">
      <c r="B905" s="3"/>
    </row>
    <row r="906" spans="2:2" ht="12.75" customHeight="1">
      <c r="B906" s="3"/>
    </row>
    <row r="907" spans="2:2" ht="12.75" customHeight="1">
      <c r="B907" s="3"/>
    </row>
    <row r="908" spans="2:2" ht="12.75" customHeight="1">
      <c r="B908" s="3"/>
    </row>
    <row r="909" spans="2:2" ht="12.75" customHeight="1">
      <c r="B909" s="3"/>
    </row>
    <row r="910" spans="2:2" ht="12.75" customHeight="1">
      <c r="B910" s="3"/>
    </row>
    <row r="911" spans="2:2" ht="12.75" customHeight="1">
      <c r="B911" s="3"/>
    </row>
    <row r="912" spans="2:2" ht="12.75" customHeight="1">
      <c r="B912" s="3"/>
    </row>
    <row r="913" spans="2:2" ht="12.75" customHeight="1">
      <c r="B913" s="3"/>
    </row>
    <row r="914" spans="2:2" ht="12.75" customHeight="1">
      <c r="B914" s="3"/>
    </row>
    <row r="915" spans="2:2" ht="12.75" customHeight="1">
      <c r="B915" s="3"/>
    </row>
    <row r="916" spans="2:2" ht="12.75" customHeight="1">
      <c r="B916" s="3"/>
    </row>
    <row r="917" spans="2:2" ht="12.75" customHeight="1">
      <c r="B917" s="3"/>
    </row>
    <row r="918" spans="2:2" ht="12.75" customHeight="1">
      <c r="B918" s="3"/>
    </row>
    <row r="919" spans="2:2" ht="12.75" customHeight="1">
      <c r="B919" s="3"/>
    </row>
    <row r="920" spans="2:2" ht="12.75" customHeight="1">
      <c r="B920" s="3"/>
    </row>
    <row r="921" spans="2:2" ht="12.75" customHeight="1">
      <c r="B921" s="3"/>
    </row>
    <row r="922" spans="2:2" ht="12.75" customHeight="1">
      <c r="B922" s="3"/>
    </row>
    <row r="923" spans="2:2" ht="12.75" customHeight="1">
      <c r="B923" s="3"/>
    </row>
    <row r="924" spans="2:2" ht="12.75" customHeight="1">
      <c r="B924" s="3"/>
    </row>
    <row r="925" spans="2:2" ht="12.75" customHeight="1">
      <c r="B925" s="3"/>
    </row>
    <row r="926" spans="2:2" ht="12.75" customHeight="1">
      <c r="B926" s="3"/>
    </row>
    <row r="927" spans="2:2" ht="12.75" customHeight="1">
      <c r="B927" s="3"/>
    </row>
    <row r="928" spans="2:2" ht="12.75" customHeight="1">
      <c r="B928" s="3"/>
    </row>
    <row r="929" spans="2:2" ht="12.75" customHeight="1">
      <c r="B929" s="3"/>
    </row>
    <row r="930" spans="2:2" ht="12.75" customHeight="1">
      <c r="B930" s="3"/>
    </row>
    <row r="931" spans="2:2" ht="12.75" customHeight="1">
      <c r="B931" s="3"/>
    </row>
    <row r="932" spans="2:2" ht="12.75" customHeight="1">
      <c r="B932" s="3"/>
    </row>
    <row r="933" spans="2:2" ht="12.75" customHeight="1">
      <c r="B933" s="3"/>
    </row>
    <row r="934" spans="2:2" ht="12.75" customHeight="1">
      <c r="B934" s="3"/>
    </row>
    <row r="935" spans="2:2" ht="12.75" customHeight="1">
      <c r="B935" s="3"/>
    </row>
    <row r="936" spans="2:2" ht="12.75" customHeight="1">
      <c r="B936" s="3"/>
    </row>
    <row r="937" spans="2:2" ht="12.75" customHeight="1">
      <c r="B937" s="3"/>
    </row>
    <row r="938" spans="2:2" ht="12.75" customHeight="1">
      <c r="B938" s="3"/>
    </row>
    <row r="939" spans="2:2" ht="12.75" customHeight="1">
      <c r="B939" s="3"/>
    </row>
    <row r="940" spans="2:2" ht="12.75" customHeight="1">
      <c r="B940" s="3"/>
    </row>
    <row r="941" spans="2:2" ht="12.75" customHeight="1">
      <c r="B941" s="3"/>
    </row>
    <row r="942" spans="2:2" ht="12.75" customHeight="1">
      <c r="B942" s="3"/>
    </row>
    <row r="943" spans="2:2" ht="12.75" customHeight="1">
      <c r="B943" s="3"/>
    </row>
    <row r="944" spans="2:2" ht="12.75" customHeight="1">
      <c r="B944" s="3"/>
    </row>
    <row r="945" spans="2:2" ht="12.75" customHeight="1">
      <c r="B945" s="3"/>
    </row>
    <row r="946" spans="2:2" ht="12.75" customHeight="1">
      <c r="B946" s="3"/>
    </row>
    <row r="947" spans="2:2" ht="12.75" customHeight="1">
      <c r="B947" s="3"/>
    </row>
    <row r="948" spans="2:2" ht="12.75" customHeight="1">
      <c r="B948" s="3"/>
    </row>
    <row r="949" spans="2:2" ht="12.75" customHeight="1">
      <c r="B949" s="3"/>
    </row>
    <row r="950" spans="2:2" ht="12.75" customHeight="1">
      <c r="B950" s="3"/>
    </row>
    <row r="951" spans="2:2" ht="12.75" customHeight="1">
      <c r="B951" s="3"/>
    </row>
    <row r="952" spans="2:2" ht="12.75" customHeight="1">
      <c r="B952" s="3"/>
    </row>
    <row r="953" spans="2:2" ht="12.75" customHeight="1">
      <c r="B953" s="3"/>
    </row>
    <row r="954" spans="2:2" ht="12.75" customHeight="1">
      <c r="B954" s="3"/>
    </row>
    <row r="955" spans="2:2" ht="12.75" customHeight="1">
      <c r="B955" s="3"/>
    </row>
    <row r="956" spans="2:2" ht="12.75" customHeight="1">
      <c r="B956" s="3"/>
    </row>
    <row r="957" spans="2:2" ht="12.75" customHeight="1">
      <c r="B957" s="3"/>
    </row>
    <row r="958" spans="2:2" ht="12.75" customHeight="1">
      <c r="B958" s="3"/>
    </row>
    <row r="959" spans="2:2" ht="12.75" customHeight="1">
      <c r="B959" s="3"/>
    </row>
    <row r="960" spans="2:2" ht="12.75" customHeight="1">
      <c r="B960" s="3"/>
    </row>
    <row r="961" spans="2:2" ht="12.75" customHeight="1">
      <c r="B961" s="3"/>
    </row>
    <row r="962" spans="2:2" ht="12.75" customHeight="1">
      <c r="B962" s="3"/>
    </row>
    <row r="963" spans="2:2" ht="12.75" customHeight="1">
      <c r="B963" s="3"/>
    </row>
    <row r="964" spans="2:2" ht="12.75" customHeight="1">
      <c r="B964" s="3"/>
    </row>
    <row r="965" spans="2:2" ht="12.75" customHeight="1">
      <c r="B965" s="3"/>
    </row>
    <row r="966" spans="2:2" ht="12.75" customHeight="1">
      <c r="B966" s="3"/>
    </row>
    <row r="967" spans="2:2" ht="12.75" customHeight="1">
      <c r="B967" s="3"/>
    </row>
    <row r="968" spans="2:2" ht="12.75" customHeight="1">
      <c r="B968" s="3"/>
    </row>
    <row r="969" spans="2:2" ht="12.75" customHeight="1">
      <c r="B969" s="3"/>
    </row>
    <row r="970" spans="2:2" ht="12.75" customHeight="1">
      <c r="B970" s="3"/>
    </row>
    <row r="971" spans="2:2" ht="12.75" customHeight="1">
      <c r="B971" s="3"/>
    </row>
    <row r="972" spans="2:2" ht="12.75" customHeight="1">
      <c r="B972" s="3"/>
    </row>
    <row r="973" spans="2:2" ht="12.75" customHeight="1">
      <c r="B973" s="3"/>
    </row>
    <row r="974" spans="2:2" ht="12.75" customHeight="1">
      <c r="B974" s="3"/>
    </row>
    <row r="975" spans="2:2" ht="12.75" customHeight="1">
      <c r="B975" s="3"/>
    </row>
    <row r="976" spans="2:2" ht="12.75" customHeight="1">
      <c r="B976" s="3"/>
    </row>
    <row r="977" spans="2:2" ht="12.75" customHeight="1">
      <c r="B977" s="3"/>
    </row>
    <row r="978" spans="2:2" ht="12.75" customHeight="1">
      <c r="B978" s="3"/>
    </row>
    <row r="979" spans="2:2" ht="12.75" customHeight="1">
      <c r="B979" s="3"/>
    </row>
    <row r="980" spans="2:2" ht="12.75" customHeight="1">
      <c r="B980" s="3"/>
    </row>
    <row r="981" spans="2:2" ht="12.75" customHeight="1">
      <c r="B981" s="3"/>
    </row>
    <row r="982" spans="2:2" ht="12.75" customHeight="1">
      <c r="B982" s="3"/>
    </row>
    <row r="983" spans="2:2" ht="12.75" customHeight="1">
      <c r="B983" s="3"/>
    </row>
    <row r="984" spans="2:2" ht="12.75" customHeight="1">
      <c r="B984" s="3"/>
    </row>
    <row r="985" spans="2:2" ht="12.75" customHeight="1">
      <c r="B985" s="3"/>
    </row>
    <row r="986" spans="2:2" ht="12.75" customHeight="1">
      <c r="B986" s="3"/>
    </row>
    <row r="987" spans="2:2" ht="12.75" customHeight="1">
      <c r="B987" s="3"/>
    </row>
    <row r="988" spans="2:2" ht="12.75" customHeight="1">
      <c r="B988" s="3"/>
    </row>
    <row r="989" spans="2:2" ht="12.75" customHeight="1">
      <c r="B989" s="3"/>
    </row>
    <row r="990" spans="2:2" ht="12.75" customHeight="1">
      <c r="B990" s="3"/>
    </row>
    <row r="991" spans="2:2" ht="12.75" customHeight="1">
      <c r="B991" s="3"/>
    </row>
    <row r="992" spans="2:2" ht="12.75" customHeight="1">
      <c r="B992" s="3"/>
    </row>
    <row r="993" spans="2:2" ht="12.75" customHeight="1">
      <c r="B993" s="3"/>
    </row>
    <row r="994" spans="2:2" ht="12.75" customHeight="1">
      <c r="B994" s="3"/>
    </row>
    <row r="995" spans="2:2" ht="12.75" customHeight="1">
      <c r="B995" s="3"/>
    </row>
    <row r="996" spans="2:2" ht="12.75" customHeight="1">
      <c r="B996" s="3"/>
    </row>
    <row r="997" spans="2:2" ht="12.75" customHeight="1">
      <c r="B997" s="3"/>
    </row>
    <row r="998" spans="2:2" ht="12.75" customHeight="1">
      <c r="B998" s="3"/>
    </row>
    <row r="999" spans="2:2" ht="12.75" customHeight="1">
      <c r="B999" s="3"/>
    </row>
    <row r="1000" spans="2:2" ht="12.75" customHeight="1">
      <c r="B1000" s="3"/>
    </row>
  </sheetData>
  <phoneticPr fontId="1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1004"/>
  <sheetViews>
    <sheetView workbookViewId="0">
      <selection activeCell="A4" sqref="A4"/>
    </sheetView>
  </sheetViews>
  <sheetFormatPr defaultColWidth="12.54296875" defaultRowHeight="15" customHeight="1"/>
  <cols>
    <col min="1" max="1" width="24.81640625" customWidth="1"/>
    <col min="2" max="26" width="7.6328125" customWidth="1"/>
  </cols>
  <sheetData>
    <row r="1" spans="1:1" s="42" customFormat="1" ht="15" customHeight="1"/>
    <row r="2" spans="1:1" ht="24.75" customHeight="1">
      <c r="A2" s="2" t="s">
        <v>110</v>
      </c>
    </row>
    <row r="3" spans="1:1" ht="24.75" customHeight="1">
      <c r="A3" s="2" t="s">
        <v>120</v>
      </c>
    </row>
    <row r="4" spans="1:1" ht="24.75" customHeight="1">
      <c r="A4" s="2" t="s">
        <v>111</v>
      </c>
    </row>
    <row r="5" spans="1:1" ht="24.75" customHeight="1">
      <c r="A5" s="2" t="s">
        <v>112</v>
      </c>
    </row>
    <row r="6" spans="1:1" ht="24.75" customHeight="1">
      <c r="A6" s="2" t="s">
        <v>114</v>
      </c>
    </row>
    <row r="7" spans="1:1" ht="18.75" customHeight="1">
      <c r="A7" s="2" t="s">
        <v>113</v>
      </c>
    </row>
    <row r="8" spans="1:1" ht="18.75" customHeight="1">
      <c r="A8" s="2"/>
    </row>
    <row r="9" spans="1:1" ht="18.75" customHeight="1">
      <c r="A9" s="2" t="s">
        <v>115</v>
      </c>
    </row>
    <row r="10" spans="1:1" s="42" customFormat="1" ht="18.75" customHeight="1">
      <c r="A10" s="2" t="s">
        <v>116</v>
      </c>
    </row>
    <row r="11" spans="1:1" s="42" customFormat="1" ht="18.75" customHeight="1">
      <c r="A11" s="2" t="s">
        <v>117</v>
      </c>
    </row>
    <row r="12" spans="1:1" s="42" customFormat="1" ht="18.75" customHeight="1">
      <c r="A12" s="2" t="s">
        <v>119</v>
      </c>
    </row>
    <row r="13" spans="1:1" s="42" customFormat="1" ht="18.75" customHeight="1">
      <c r="A13" s="2" t="s">
        <v>118</v>
      </c>
    </row>
    <row r="14" spans="1:1" ht="18.75" customHeight="1">
      <c r="A14" s="2"/>
    </row>
    <row r="15" spans="1:1" ht="18.75" customHeight="1">
      <c r="A15" s="2" t="s">
        <v>51</v>
      </c>
    </row>
    <row r="16" spans="1:1" ht="18.75" customHeight="1">
      <c r="A16" s="2" t="s">
        <v>52</v>
      </c>
    </row>
    <row r="17" spans="1:1" ht="18.75" customHeight="1">
      <c r="A17" s="2" t="s">
        <v>72</v>
      </c>
    </row>
    <row r="18" spans="1:1" ht="18.75" customHeight="1">
      <c r="A18" s="2"/>
    </row>
    <row r="19" spans="1:1" ht="18.75" customHeight="1">
      <c r="A19" s="2"/>
    </row>
    <row r="20" spans="1:1" ht="18.75" customHeight="1">
      <c r="A20" s="2"/>
    </row>
    <row r="21" spans="1:1" ht="18.75" customHeight="1">
      <c r="A21" s="2"/>
    </row>
    <row r="22" spans="1:1" ht="18.75" customHeight="1">
      <c r="A22" s="2"/>
    </row>
    <row r="23" spans="1:1" ht="18.75" customHeight="1">
      <c r="A23" s="2"/>
    </row>
    <row r="24" spans="1:1" ht="18.75" customHeight="1">
      <c r="A24" s="2"/>
    </row>
    <row r="25" spans="1:1" ht="18.75" customHeight="1">
      <c r="A25" s="2"/>
    </row>
    <row r="26" spans="1:1" ht="18.75" customHeight="1">
      <c r="A26" s="2"/>
    </row>
    <row r="27" spans="1:1" ht="18.75" customHeight="1">
      <c r="A27" s="2"/>
    </row>
    <row r="28" spans="1:1" ht="18.75" customHeight="1">
      <c r="A28" s="2"/>
    </row>
    <row r="29" spans="1:1" ht="18.75" customHeight="1">
      <c r="A29" s="2"/>
    </row>
    <row r="30" spans="1:1" ht="18.75" customHeight="1">
      <c r="A30" s="2"/>
    </row>
    <row r="31" spans="1:1" ht="18.75" customHeight="1">
      <c r="A31" s="2"/>
    </row>
    <row r="32" spans="1:1" ht="18.75" customHeight="1">
      <c r="A32" s="2"/>
    </row>
    <row r="33" spans="1:1" ht="18.75" customHeight="1">
      <c r="A33" s="2"/>
    </row>
    <row r="34" spans="1:1" ht="18.75" customHeight="1">
      <c r="A34" s="2"/>
    </row>
    <row r="35" spans="1:1" ht="18.75" customHeight="1">
      <c r="A35" s="2"/>
    </row>
    <row r="36" spans="1:1" ht="18.75" customHeight="1">
      <c r="A36" s="2"/>
    </row>
    <row r="37" spans="1:1" ht="18.75" customHeight="1">
      <c r="A37" s="2"/>
    </row>
    <row r="38" spans="1:1" ht="18.75" customHeight="1">
      <c r="A38" s="2"/>
    </row>
    <row r="39" spans="1:1" ht="18.75" customHeight="1">
      <c r="A39" s="2"/>
    </row>
    <row r="40" spans="1:1" ht="18.75" customHeight="1">
      <c r="A40" s="2"/>
    </row>
    <row r="41" spans="1:1" ht="18.75" customHeight="1">
      <c r="A41" s="2"/>
    </row>
    <row r="42" spans="1:1" ht="18.75" customHeight="1">
      <c r="A42" s="2"/>
    </row>
    <row r="43" spans="1:1" ht="18.75" customHeight="1">
      <c r="A43" s="2"/>
    </row>
    <row r="44" spans="1:1" ht="18.75" customHeight="1">
      <c r="A44" s="2"/>
    </row>
    <row r="45" spans="1:1" ht="18.75" customHeight="1">
      <c r="A45" s="2"/>
    </row>
    <row r="46" spans="1:1" ht="18.75" customHeight="1">
      <c r="A46" s="2"/>
    </row>
    <row r="47" spans="1:1" ht="18.75" customHeight="1">
      <c r="A47" s="2"/>
    </row>
    <row r="48" spans="1:1" ht="18.75" customHeight="1">
      <c r="A48" s="2"/>
    </row>
    <row r="49" spans="1:1" ht="18.75" customHeight="1">
      <c r="A49" s="2"/>
    </row>
    <row r="50" spans="1:1" ht="18.75" customHeight="1">
      <c r="A50" s="2"/>
    </row>
    <row r="51" spans="1:1" ht="18.75" customHeight="1">
      <c r="A51" s="2"/>
    </row>
    <row r="52" spans="1:1" ht="18.75" customHeight="1">
      <c r="A52" s="2"/>
    </row>
    <row r="53" spans="1:1" ht="18.75" customHeight="1">
      <c r="A53" s="2"/>
    </row>
    <row r="54" spans="1:1" ht="18.75" customHeight="1">
      <c r="A54" s="2"/>
    </row>
    <row r="55" spans="1:1" ht="18.75" customHeight="1">
      <c r="A55" s="2"/>
    </row>
    <row r="56" spans="1:1" ht="18.75" customHeight="1">
      <c r="A56" s="2"/>
    </row>
    <row r="57" spans="1:1" ht="18.75" customHeight="1">
      <c r="A57" s="2"/>
    </row>
    <row r="58" spans="1:1" ht="18.75" customHeight="1">
      <c r="A58" s="2"/>
    </row>
    <row r="59" spans="1:1" ht="18.75" customHeight="1">
      <c r="A59" s="2"/>
    </row>
    <row r="60" spans="1:1" ht="18.75" customHeight="1">
      <c r="A60" s="2"/>
    </row>
    <row r="61" spans="1:1" ht="18.75" customHeight="1">
      <c r="A61" s="2"/>
    </row>
    <row r="62" spans="1:1" ht="18.75" customHeight="1">
      <c r="A62" s="2"/>
    </row>
    <row r="63" spans="1:1" ht="18.75" customHeight="1">
      <c r="A63" s="2"/>
    </row>
    <row r="64" spans="1:1" ht="18.75" customHeight="1">
      <c r="A64" s="2"/>
    </row>
    <row r="65" spans="1:1" ht="18.75" customHeight="1">
      <c r="A65" s="2"/>
    </row>
    <row r="66" spans="1:1" ht="18.75" customHeight="1">
      <c r="A66" s="2"/>
    </row>
    <row r="67" spans="1:1" ht="18.75" customHeight="1">
      <c r="A67" s="2"/>
    </row>
    <row r="68" spans="1:1" ht="18.75" customHeight="1">
      <c r="A68" s="2"/>
    </row>
    <row r="69" spans="1:1" ht="18.75" customHeight="1">
      <c r="A69" s="2"/>
    </row>
    <row r="70" spans="1:1" ht="18.75" customHeight="1">
      <c r="A70" s="2"/>
    </row>
    <row r="71" spans="1:1" ht="18.75" customHeight="1">
      <c r="A71" s="2"/>
    </row>
    <row r="72" spans="1:1" ht="18.75" customHeight="1">
      <c r="A72" s="2"/>
    </row>
    <row r="73" spans="1:1" ht="18.75" customHeight="1">
      <c r="A73" s="2"/>
    </row>
    <row r="74" spans="1:1" ht="18.75" customHeight="1">
      <c r="A74" s="2"/>
    </row>
    <row r="75" spans="1:1" ht="18.75" customHeight="1">
      <c r="A75" s="2"/>
    </row>
    <row r="76" spans="1:1" ht="18.75" customHeight="1">
      <c r="A76" s="2"/>
    </row>
    <row r="77" spans="1:1" ht="18.75" customHeight="1">
      <c r="A77" s="2"/>
    </row>
    <row r="78" spans="1:1" ht="18.75" customHeight="1">
      <c r="A78" s="2"/>
    </row>
    <row r="79" spans="1:1" ht="18.75" customHeight="1">
      <c r="A79" s="2"/>
    </row>
    <row r="80" spans="1:1" ht="18.75" customHeight="1">
      <c r="A80" s="2"/>
    </row>
    <row r="81" spans="1:1" ht="18.75" customHeight="1">
      <c r="A81" s="2"/>
    </row>
    <row r="82" spans="1:1" ht="18.75" customHeight="1">
      <c r="A82" s="2"/>
    </row>
    <row r="83" spans="1:1" ht="18.75" customHeight="1">
      <c r="A83" s="2"/>
    </row>
    <row r="84" spans="1:1" ht="18.75" customHeight="1">
      <c r="A84" s="2"/>
    </row>
    <row r="85" spans="1:1" ht="18.75" customHeight="1">
      <c r="A85" s="2"/>
    </row>
    <row r="86" spans="1:1" ht="18.75" customHeight="1">
      <c r="A86" s="2"/>
    </row>
    <row r="87" spans="1:1" ht="18.75" customHeight="1">
      <c r="A87" s="2"/>
    </row>
    <row r="88" spans="1:1" ht="18.75" customHeight="1">
      <c r="A88" s="2"/>
    </row>
    <row r="89" spans="1:1" ht="18.75" customHeight="1">
      <c r="A89" s="2"/>
    </row>
    <row r="90" spans="1:1" ht="18.75" customHeight="1">
      <c r="A90" s="2"/>
    </row>
    <row r="91" spans="1:1" ht="18.75" customHeight="1">
      <c r="A91" s="2"/>
    </row>
    <row r="92" spans="1:1" ht="18.75" customHeight="1">
      <c r="A92" s="2"/>
    </row>
    <row r="93" spans="1:1" ht="18.75" customHeight="1">
      <c r="A93" s="2"/>
    </row>
    <row r="94" spans="1:1" ht="18.75" customHeight="1">
      <c r="A94" s="2"/>
    </row>
    <row r="95" spans="1:1" ht="18.75" customHeight="1">
      <c r="A95" s="2"/>
    </row>
    <row r="96" spans="1:1" ht="18.75" customHeight="1">
      <c r="A96" s="2"/>
    </row>
    <row r="97" spans="1:1" ht="18.75" customHeight="1">
      <c r="A97" s="2"/>
    </row>
    <row r="98" spans="1:1" ht="18.75" customHeight="1">
      <c r="A98" s="2"/>
    </row>
    <row r="99" spans="1:1" ht="18.75" customHeight="1">
      <c r="A99" s="2"/>
    </row>
    <row r="100" spans="1:1" ht="18.75" customHeight="1">
      <c r="A100" s="2"/>
    </row>
    <row r="101" spans="1:1" ht="18.75" customHeight="1">
      <c r="A101" s="2"/>
    </row>
    <row r="102" spans="1:1" ht="18.75" customHeight="1">
      <c r="A102" s="2"/>
    </row>
    <row r="103" spans="1:1" ht="18.75" customHeight="1">
      <c r="A103" s="2"/>
    </row>
    <row r="104" spans="1:1" ht="18.75" customHeight="1">
      <c r="A104" s="2"/>
    </row>
    <row r="105" spans="1:1" ht="18.75" customHeight="1">
      <c r="A105" s="2"/>
    </row>
    <row r="106" spans="1:1" ht="18.75" customHeight="1">
      <c r="A106" s="2"/>
    </row>
    <row r="107" spans="1:1" ht="18.75" customHeight="1">
      <c r="A107" s="2"/>
    </row>
    <row r="108" spans="1:1" ht="18.75" customHeight="1">
      <c r="A108" s="2"/>
    </row>
    <row r="109" spans="1:1" ht="18.75" customHeight="1">
      <c r="A109" s="2"/>
    </row>
    <row r="110" spans="1:1" ht="18.75" customHeight="1">
      <c r="A110" s="2"/>
    </row>
    <row r="111" spans="1:1" ht="18.75" customHeight="1">
      <c r="A111" s="2"/>
    </row>
    <row r="112" spans="1:1" ht="18.75" customHeight="1">
      <c r="A112" s="2"/>
    </row>
    <row r="113" spans="1:1" ht="18.75" customHeight="1">
      <c r="A113" s="2"/>
    </row>
    <row r="114" spans="1:1" ht="18.75" customHeight="1">
      <c r="A114" s="2"/>
    </row>
    <row r="115" spans="1:1" ht="18.75" customHeight="1">
      <c r="A115" s="2"/>
    </row>
    <row r="116" spans="1:1" ht="18.75" customHeight="1">
      <c r="A116" s="2"/>
    </row>
    <row r="117" spans="1:1" ht="18.75" customHeight="1">
      <c r="A117" s="2"/>
    </row>
    <row r="118" spans="1:1" ht="18.75" customHeight="1">
      <c r="A118" s="2"/>
    </row>
    <row r="119" spans="1:1" ht="18.75" customHeight="1">
      <c r="A119" s="2"/>
    </row>
    <row r="120" spans="1:1" ht="18.75" customHeight="1">
      <c r="A120" s="2"/>
    </row>
    <row r="121" spans="1:1" ht="18.75" customHeight="1">
      <c r="A121" s="2"/>
    </row>
    <row r="122" spans="1:1" ht="18.75" customHeight="1">
      <c r="A122" s="2"/>
    </row>
    <row r="123" spans="1:1" ht="18.75" customHeight="1">
      <c r="A123" s="2"/>
    </row>
    <row r="124" spans="1:1" ht="18.75" customHeight="1">
      <c r="A124" s="2"/>
    </row>
    <row r="125" spans="1:1" ht="18.75" customHeight="1">
      <c r="A125" s="2"/>
    </row>
    <row r="126" spans="1:1" ht="18.75" customHeight="1">
      <c r="A126" s="2"/>
    </row>
    <row r="127" spans="1:1" ht="18.75" customHeight="1">
      <c r="A127" s="2"/>
    </row>
    <row r="128" spans="1:1" ht="18.75" customHeight="1">
      <c r="A128" s="2"/>
    </row>
    <row r="129" spans="1:1" ht="18.75" customHeight="1">
      <c r="A129" s="2"/>
    </row>
    <row r="130" spans="1:1" ht="18.75" customHeight="1">
      <c r="A130" s="2"/>
    </row>
    <row r="131" spans="1:1" ht="18.75" customHeight="1">
      <c r="A131" s="2"/>
    </row>
    <row r="132" spans="1:1" ht="18.75" customHeight="1">
      <c r="A132" s="2"/>
    </row>
    <row r="133" spans="1:1" ht="18.75" customHeight="1">
      <c r="A133" s="2"/>
    </row>
    <row r="134" spans="1:1" ht="18.75" customHeight="1">
      <c r="A134" s="2"/>
    </row>
    <row r="135" spans="1:1" ht="18.75" customHeight="1">
      <c r="A135" s="2"/>
    </row>
    <row r="136" spans="1:1" ht="18.75" customHeight="1">
      <c r="A136" s="2"/>
    </row>
    <row r="137" spans="1:1" ht="18.75" customHeight="1">
      <c r="A137" s="2"/>
    </row>
    <row r="138" spans="1:1" ht="18.75" customHeight="1">
      <c r="A138" s="2"/>
    </row>
    <row r="139" spans="1:1" ht="18.75" customHeight="1">
      <c r="A139" s="2"/>
    </row>
    <row r="140" spans="1:1" ht="18.75" customHeight="1">
      <c r="A140" s="2"/>
    </row>
    <row r="141" spans="1:1" ht="18.75" customHeight="1">
      <c r="A141" s="2"/>
    </row>
    <row r="142" spans="1:1" ht="18.75" customHeight="1">
      <c r="A142" s="2"/>
    </row>
    <row r="143" spans="1:1" ht="18.75" customHeight="1">
      <c r="A143" s="2"/>
    </row>
    <row r="144" spans="1:1" ht="18.75" customHeight="1">
      <c r="A144" s="2"/>
    </row>
    <row r="145" spans="1:1" ht="18.75" customHeight="1">
      <c r="A145" s="2"/>
    </row>
    <row r="146" spans="1:1" ht="18.75" customHeight="1">
      <c r="A146" s="2"/>
    </row>
    <row r="147" spans="1:1" ht="18.75" customHeight="1">
      <c r="A147" s="2"/>
    </row>
    <row r="148" spans="1:1" ht="18.75" customHeight="1">
      <c r="A148" s="2"/>
    </row>
    <row r="149" spans="1:1" ht="18.75" customHeight="1">
      <c r="A149" s="2"/>
    </row>
    <row r="150" spans="1:1" ht="18.75" customHeight="1">
      <c r="A150" s="2"/>
    </row>
    <row r="151" spans="1:1" ht="18.75" customHeight="1">
      <c r="A151" s="2"/>
    </row>
    <row r="152" spans="1:1" ht="18.75" customHeight="1">
      <c r="A152" s="2"/>
    </row>
    <row r="153" spans="1:1" ht="18.75" customHeight="1">
      <c r="A153" s="2"/>
    </row>
    <row r="154" spans="1:1" ht="18.75" customHeight="1">
      <c r="A154" s="2"/>
    </row>
    <row r="155" spans="1:1" ht="18.75" customHeight="1">
      <c r="A155" s="2"/>
    </row>
    <row r="156" spans="1:1" ht="18.75" customHeight="1">
      <c r="A156" s="2"/>
    </row>
    <row r="157" spans="1:1" ht="18.75" customHeight="1">
      <c r="A157" s="2"/>
    </row>
    <row r="158" spans="1:1" ht="18.75" customHeight="1">
      <c r="A158" s="2"/>
    </row>
    <row r="159" spans="1:1" ht="18.75" customHeight="1">
      <c r="A159" s="2"/>
    </row>
    <row r="160" spans="1:1" ht="18.75" customHeight="1">
      <c r="A160" s="2"/>
    </row>
    <row r="161" spans="1:1" ht="18.75" customHeight="1">
      <c r="A161" s="2"/>
    </row>
    <row r="162" spans="1:1" ht="18.75" customHeight="1">
      <c r="A162" s="2"/>
    </row>
    <row r="163" spans="1:1" ht="18.75" customHeight="1">
      <c r="A163" s="2"/>
    </row>
    <row r="164" spans="1:1" ht="18.75" customHeight="1">
      <c r="A164" s="2"/>
    </row>
    <row r="165" spans="1:1" ht="18.75" customHeight="1">
      <c r="A165" s="2"/>
    </row>
    <row r="166" spans="1:1" ht="18.75" customHeight="1">
      <c r="A166" s="2"/>
    </row>
    <row r="167" spans="1:1" ht="18.75" customHeight="1">
      <c r="A167" s="2"/>
    </row>
    <row r="168" spans="1:1" ht="18.75" customHeight="1">
      <c r="A168" s="2"/>
    </row>
    <row r="169" spans="1:1" ht="18.75" customHeight="1">
      <c r="A169" s="2"/>
    </row>
    <row r="170" spans="1:1" ht="18.75" customHeight="1">
      <c r="A170" s="2"/>
    </row>
    <row r="171" spans="1:1" ht="18.75" customHeight="1">
      <c r="A171" s="2"/>
    </row>
    <row r="172" spans="1:1" ht="18.75" customHeight="1">
      <c r="A172" s="2"/>
    </row>
    <row r="173" spans="1:1" ht="18.75" customHeight="1">
      <c r="A173" s="2"/>
    </row>
    <row r="174" spans="1:1" ht="18.75" customHeight="1">
      <c r="A174" s="2"/>
    </row>
    <row r="175" spans="1:1" ht="18.75" customHeight="1">
      <c r="A175" s="2"/>
    </row>
    <row r="176" spans="1:1" ht="18.75" customHeight="1">
      <c r="A176" s="2"/>
    </row>
    <row r="177" spans="1:1" ht="18.75" customHeight="1">
      <c r="A177" s="2"/>
    </row>
    <row r="178" spans="1:1" ht="18.75" customHeight="1">
      <c r="A178" s="2"/>
    </row>
    <row r="179" spans="1:1" ht="18.75" customHeight="1">
      <c r="A179" s="2"/>
    </row>
    <row r="180" spans="1:1" ht="18.75" customHeight="1">
      <c r="A180" s="2"/>
    </row>
    <row r="181" spans="1:1" ht="18.75" customHeight="1">
      <c r="A181" s="2"/>
    </row>
    <row r="182" spans="1:1" ht="18.75" customHeight="1">
      <c r="A182" s="2"/>
    </row>
    <row r="183" spans="1:1" ht="18.75" customHeight="1">
      <c r="A183" s="2"/>
    </row>
    <row r="184" spans="1:1" ht="18.75" customHeight="1">
      <c r="A184" s="2"/>
    </row>
    <row r="185" spans="1:1" ht="18.75" customHeight="1">
      <c r="A185" s="2"/>
    </row>
    <row r="186" spans="1:1" ht="18.75" customHeight="1">
      <c r="A186" s="2"/>
    </row>
    <row r="187" spans="1:1" ht="18.75" customHeight="1">
      <c r="A187" s="2"/>
    </row>
    <row r="188" spans="1:1" ht="18.75" customHeight="1">
      <c r="A188" s="2"/>
    </row>
    <row r="189" spans="1:1" ht="18.75" customHeight="1">
      <c r="A189" s="2"/>
    </row>
    <row r="190" spans="1:1" ht="18.75" customHeight="1">
      <c r="A190" s="2"/>
    </row>
    <row r="191" spans="1:1" ht="18.75" customHeight="1">
      <c r="A191" s="2"/>
    </row>
    <row r="192" spans="1:1" ht="18.75" customHeight="1">
      <c r="A192" s="2"/>
    </row>
    <row r="193" spans="1:1" ht="18.75" customHeight="1">
      <c r="A193" s="2"/>
    </row>
    <row r="194" spans="1:1" ht="18.75" customHeight="1">
      <c r="A194" s="2"/>
    </row>
    <row r="195" spans="1:1" ht="18.75" customHeight="1">
      <c r="A195" s="2"/>
    </row>
    <row r="196" spans="1:1" ht="18.75" customHeight="1">
      <c r="A196" s="2"/>
    </row>
    <row r="197" spans="1:1" ht="18.75" customHeight="1">
      <c r="A197" s="2"/>
    </row>
    <row r="198" spans="1:1" ht="18.75" customHeight="1">
      <c r="A198" s="2"/>
    </row>
    <row r="199" spans="1:1" ht="18.75" customHeight="1">
      <c r="A199" s="2"/>
    </row>
    <row r="200" spans="1:1" ht="18.75" customHeight="1">
      <c r="A200" s="2"/>
    </row>
    <row r="201" spans="1:1" ht="18.75" customHeight="1">
      <c r="A201" s="2"/>
    </row>
    <row r="202" spans="1:1" ht="18.75" customHeight="1">
      <c r="A202" s="2"/>
    </row>
    <row r="203" spans="1:1" ht="18.75" customHeight="1">
      <c r="A203" s="2"/>
    </row>
    <row r="204" spans="1:1" ht="18.75" customHeight="1">
      <c r="A204" s="2"/>
    </row>
    <row r="205" spans="1:1" ht="18.75" customHeight="1">
      <c r="A205" s="2"/>
    </row>
    <row r="206" spans="1:1" ht="18.75" customHeight="1">
      <c r="A206" s="2"/>
    </row>
    <row r="207" spans="1:1" ht="18.75" customHeight="1">
      <c r="A207" s="2"/>
    </row>
    <row r="208" spans="1:1" ht="18.75" customHeight="1">
      <c r="A208" s="2"/>
    </row>
    <row r="209" spans="1:1" ht="18.75" customHeight="1">
      <c r="A209" s="2"/>
    </row>
    <row r="210" spans="1:1" ht="18.75" customHeight="1">
      <c r="A210" s="2"/>
    </row>
    <row r="211" spans="1:1" ht="18.75" customHeight="1">
      <c r="A211" s="2"/>
    </row>
    <row r="212" spans="1:1" ht="18.75" customHeight="1">
      <c r="A212" s="2"/>
    </row>
    <row r="213" spans="1:1" ht="18.75" customHeight="1">
      <c r="A213" s="2"/>
    </row>
    <row r="214" spans="1:1" ht="18.75" customHeight="1">
      <c r="A214" s="2"/>
    </row>
    <row r="215" spans="1:1" ht="18.75" customHeight="1">
      <c r="A215" s="2"/>
    </row>
    <row r="216" spans="1:1" ht="18.75" customHeight="1">
      <c r="A216" s="2"/>
    </row>
    <row r="217" spans="1:1" ht="18.75" customHeight="1">
      <c r="A217" s="2"/>
    </row>
    <row r="218" spans="1:1" ht="18.75" customHeight="1">
      <c r="A218" s="2"/>
    </row>
    <row r="219" spans="1:1" ht="18.75" customHeight="1">
      <c r="A219" s="2"/>
    </row>
    <row r="220" spans="1:1" ht="18.75" customHeight="1">
      <c r="A220" s="2"/>
    </row>
    <row r="221" spans="1:1" ht="18.75" customHeight="1">
      <c r="A221" s="2"/>
    </row>
    <row r="222" spans="1:1" ht="18.75" customHeight="1">
      <c r="A222" s="2"/>
    </row>
    <row r="223" spans="1:1" ht="18.75" customHeight="1">
      <c r="A223" s="2"/>
    </row>
    <row r="224" spans="1:1" ht="18.75" customHeight="1">
      <c r="A224" s="2"/>
    </row>
    <row r="225" spans="1:1" ht="18.75" customHeight="1">
      <c r="A225" s="2"/>
    </row>
    <row r="226" spans="1:1" ht="18.75" customHeight="1">
      <c r="A226" s="2"/>
    </row>
    <row r="227" spans="1:1" ht="18.75" customHeight="1">
      <c r="A227" s="2"/>
    </row>
    <row r="228" spans="1:1" ht="18.75" customHeight="1">
      <c r="A228" s="2"/>
    </row>
    <row r="229" spans="1:1" ht="18.75" customHeight="1">
      <c r="A229" s="2"/>
    </row>
    <row r="230" spans="1:1" ht="18.75" customHeight="1">
      <c r="A230" s="2"/>
    </row>
    <row r="231" spans="1:1" ht="18.75" customHeight="1">
      <c r="A231" s="2"/>
    </row>
    <row r="232" spans="1:1" ht="18.75" customHeight="1">
      <c r="A232" s="2"/>
    </row>
    <row r="233" spans="1:1" ht="18.75" customHeight="1">
      <c r="A233" s="2"/>
    </row>
    <row r="234" spans="1:1" ht="18.75" customHeight="1">
      <c r="A234" s="2"/>
    </row>
    <row r="235" spans="1:1" ht="18.75" customHeight="1">
      <c r="A235" s="2"/>
    </row>
    <row r="236" spans="1:1" ht="18.75" customHeight="1">
      <c r="A236" s="2"/>
    </row>
    <row r="237" spans="1:1" ht="18.75" customHeight="1">
      <c r="A237" s="2"/>
    </row>
    <row r="238" spans="1:1" ht="18.75" customHeight="1">
      <c r="A238" s="2"/>
    </row>
    <row r="239" spans="1:1" ht="18.75" customHeight="1">
      <c r="A239" s="2"/>
    </row>
    <row r="240" spans="1:1" ht="18.75" customHeight="1">
      <c r="A240" s="2"/>
    </row>
    <row r="241" spans="1:1" ht="18.75" customHeight="1">
      <c r="A241" s="2"/>
    </row>
    <row r="242" spans="1:1" ht="18.75" customHeight="1">
      <c r="A242" s="2"/>
    </row>
    <row r="243" spans="1:1" ht="18.75" customHeight="1">
      <c r="A243" s="2"/>
    </row>
    <row r="244" spans="1:1" ht="18.75" customHeight="1">
      <c r="A244" s="2"/>
    </row>
    <row r="245" spans="1:1" ht="18.75" customHeight="1">
      <c r="A245" s="2"/>
    </row>
    <row r="246" spans="1:1" ht="18.75" customHeight="1">
      <c r="A246" s="2"/>
    </row>
    <row r="247" spans="1:1" ht="18.75" customHeight="1">
      <c r="A247" s="2"/>
    </row>
    <row r="248" spans="1:1" ht="18.75" customHeight="1">
      <c r="A248" s="2"/>
    </row>
    <row r="249" spans="1:1" ht="18.75" customHeight="1">
      <c r="A249" s="2"/>
    </row>
    <row r="250" spans="1:1" ht="18.75" customHeight="1">
      <c r="A250" s="2"/>
    </row>
    <row r="251" spans="1:1" ht="18.75" customHeight="1">
      <c r="A251" s="2"/>
    </row>
    <row r="252" spans="1:1" ht="18.75" customHeight="1">
      <c r="A252" s="2"/>
    </row>
    <row r="253" spans="1:1" ht="18.75" customHeight="1">
      <c r="A253" s="2"/>
    </row>
    <row r="254" spans="1:1" ht="18.75" customHeight="1">
      <c r="A254" s="2"/>
    </row>
    <row r="255" spans="1:1" ht="18.75" customHeight="1">
      <c r="A255" s="2"/>
    </row>
    <row r="256" spans="1:1" ht="18.75" customHeight="1">
      <c r="A256" s="2"/>
    </row>
    <row r="257" spans="1:1" ht="18.75" customHeight="1">
      <c r="A257" s="2"/>
    </row>
    <row r="258" spans="1:1" ht="18.75" customHeight="1">
      <c r="A258" s="2"/>
    </row>
    <row r="259" spans="1:1" ht="18.75" customHeight="1">
      <c r="A259" s="2"/>
    </row>
    <row r="260" spans="1:1" ht="18.75" customHeight="1">
      <c r="A260" s="2"/>
    </row>
    <row r="261" spans="1:1" ht="18.75" customHeight="1">
      <c r="A261" s="2"/>
    </row>
    <row r="262" spans="1:1" ht="18.75" customHeight="1">
      <c r="A262" s="2"/>
    </row>
    <row r="263" spans="1:1" ht="18.75" customHeight="1">
      <c r="A263" s="2"/>
    </row>
    <row r="264" spans="1:1" ht="18.75" customHeight="1">
      <c r="A264" s="2"/>
    </row>
    <row r="265" spans="1:1" ht="18.75" customHeight="1">
      <c r="A265" s="2"/>
    </row>
    <row r="266" spans="1:1" ht="18.75" customHeight="1">
      <c r="A266" s="2"/>
    </row>
    <row r="267" spans="1:1" ht="18.75" customHeight="1">
      <c r="A267" s="2"/>
    </row>
    <row r="268" spans="1:1" ht="18.75" customHeight="1">
      <c r="A268" s="2"/>
    </row>
    <row r="269" spans="1:1" ht="18.75" customHeight="1">
      <c r="A269" s="2"/>
    </row>
    <row r="270" spans="1:1" ht="18.75" customHeight="1">
      <c r="A270" s="2"/>
    </row>
    <row r="271" spans="1:1" ht="18.75" customHeight="1">
      <c r="A271" s="2"/>
    </row>
    <row r="272" spans="1:1" ht="18.75" customHeight="1">
      <c r="A272" s="2"/>
    </row>
    <row r="273" spans="1:1" ht="18.75" customHeight="1">
      <c r="A273" s="2"/>
    </row>
    <row r="274" spans="1:1" ht="18.75" customHeight="1">
      <c r="A274" s="2"/>
    </row>
    <row r="275" spans="1:1" ht="18.75" customHeight="1">
      <c r="A275" s="2"/>
    </row>
    <row r="276" spans="1:1" ht="18.75" customHeight="1">
      <c r="A276" s="2"/>
    </row>
    <row r="277" spans="1:1" ht="18.75" customHeight="1">
      <c r="A277" s="2"/>
    </row>
    <row r="278" spans="1:1" ht="18.75" customHeight="1">
      <c r="A278" s="2"/>
    </row>
    <row r="279" spans="1:1" ht="18.75" customHeight="1">
      <c r="A279" s="2"/>
    </row>
    <row r="280" spans="1:1" ht="18.75" customHeight="1">
      <c r="A280" s="2"/>
    </row>
    <row r="281" spans="1:1" ht="18.75" customHeight="1">
      <c r="A281" s="2"/>
    </row>
    <row r="282" spans="1:1" ht="18.75" customHeight="1">
      <c r="A282" s="2"/>
    </row>
    <row r="283" spans="1:1" ht="18.75" customHeight="1">
      <c r="A283" s="2"/>
    </row>
    <row r="284" spans="1:1" ht="18.75" customHeight="1">
      <c r="A284" s="2"/>
    </row>
    <row r="285" spans="1:1" ht="18.75" customHeight="1">
      <c r="A285" s="2"/>
    </row>
    <row r="286" spans="1:1" ht="18.75" customHeight="1">
      <c r="A286" s="2"/>
    </row>
    <row r="287" spans="1:1" ht="18.75" customHeight="1">
      <c r="A287" s="2"/>
    </row>
    <row r="288" spans="1:1" ht="18.75" customHeight="1">
      <c r="A288" s="2"/>
    </row>
    <row r="289" spans="1:1" ht="18.75" customHeight="1">
      <c r="A289" s="2"/>
    </row>
    <row r="290" spans="1:1" ht="18.75" customHeight="1">
      <c r="A290" s="2"/>
    </row>
    <row r="291" spans="1:1" ht="18.75" customHeight="1">
      <c r="A291" s="2"/>
    </row>
    <row r="292" spans="1:1" ht="18.75" customHeight="1">
      <c r="A292" s="2"/>
    </row>
    <row r="293" spans="1:1" ht="18.75" customHeight="1">
      <c r="A293" s="2"/>
    </row>
    <row r="294" spans="1:1" ht="18.75" customHeight="1">
      <c r="A294" s="2"/>
    </row>
    <row r="295" spans="1:1" ht="18.75" customHeight="1">
      <c r="A295" s="2"/>
    </row>
    <row r="296" spans="1:1" ht="18.75" customHeight="1">
      <c r="A296" s="2"/>
    </row>
    <row r="297" spans="1:1" ht="18.75" customHeight="1">
      <c r="A297" s="2"/>
    </row>
    <row r="298" spans="1:1" ht="18.75" customHeight="1">
      <c r="A298" s="2"/>
    </row>
    <row r="299" spans="1:1" ht="18.75" customHeight="1">
      <c r="A299" s="2"/>
    </row>
    <row r="300" spans="1:1" ht="18.75" customHeight="1">
      <c r="A300" s="2"/>
    </row>
    <row r="301" spans="1:1" ht="18.75" customHeight="1">
      <c r="A301" s="2"/>
    </row>
    <row r="302" spans="1:1" ht="18.75" customHeight="1">
      <c r="A302" s="2"/>
    </row>
    <row r="303" spans="1:1" ht="18.75" customHeight="1">
      <c r="A303" s="2"/>
    </row>
    <row r="304" spans="1:1" ht="18.75" customHeight="1">
      <c r="A304" s="2"/>
    </row>
    <row r="305" spans="1:1" ht="18.75" customHeight="1">
      <c r="A305" s="2"/>
    </row>
    <row r="306" spans="1:1" ht="18.75" customHeight="1">
      <c r="A306" s="2"/>
    </row>
    <row r="307" spans="1:1" ht="18.75" customHeight="1">
      <c r="A307" s="2"/>
    </row>
    <row r="308" spans="1:1" ht="18.75" customHeight="1">
      <c r="A308" s="2"/>
    </row>
    <row r="309" spans="1:1" ht="18.75" customHeight="1">
      <c r="A309" s="2"/>
    </row>
    <row r="310" spans="1:1" ht="18.75" customHeight="1">
      <c r="A310" s="2"/>
    </row>
    <row r="311" spans="1:1" ht="18.75" customHeight="1">
      <c r="A311" s="2"/>
    </row>
    <row r="312" spans="1:1" ht="18.75" customHeight="1">
      <c r="A312" s="2"/>
    </row>
    <row r="313" spans="1:1" ht="18.75" customHeight="1">
      <c r="A313" s="2"/>
    </row>
    <row r="314" spans="1:1" ht="18.75" customHeight="1">
      <c r="A314" s="2"/>
    </row>
    <row r="315" spans="1:1" ht="18.75" customHeight="1">
      <c r="A315" s="2"/>
    </row>
    <row r="316" spans="1:1" ht="18.75" customHeight="1">
      <c r="A316" s="2"/>
    </row>
    <row r="317" spans="1:1" ht="18.75" customHeight="1">
      <c r="A317" s="2"/>
    </row>
    <row r="318" spans="1:1" ht="18.75" customHeight="1">
      <c r="A318" s="2"/>
    </row>
    <row r="319" spans="1:1" ht="18.75" customHeight="1">
      <c r="A319" s="2"/>
    </row>
    <row r="320" spans="1:1" ht="18.75" customHeight="1">
      <c r="A320" s="2"/>
    </row>
    <row r="321" spans="1:1" ht="18.75" customHeight="1">
      <c r="A321" s="2"/>
    </row>
    <row r="322" spans="1:1" ht="18.75" customHeight="1">
      <c r="A322" s="2"/>
    </row>
    <row r="323" spans="1:1" ht="18.75" customHeight="1">
      <c r="A323" s="2"/>
    </row>
    <row r="324" spans="1:1" ht="18.75" customHeight="1">
      <c r="A324" s="2"/>
    </row>
    <row r="325" spans="1:1" ht="18.75" customHeight="1">
      <c r="A325" s="2"/>
    </row>
    <row r="326" spans="1:1" ht="18.75" customHeight="1">
      <c r="A326" s="2"/>
    </row>
    <row r="327" spans="1:1" ht="18.75" customHeight="1">
      <c r="A327" s="2"/>
    </row>
    <row r="328" spans="1:1" ht="18.75" customHeight="1">
      <c r="A328" s="2"/>
    </row>
    <row r="329" spans="1:1" ht="18.75" customHeight="1">
      <c r="A329" s="2"/>
    </row>
    <row r="330" spans="1:1" ht="18.75" customHeight="1">
      <c r="A330" s="2"/>
    </row>
    <row r="331" spans="1:1" ht="18.75" customHeight="1">
      <c r="A331" s="2"/>
    </row>
    <row r="332" spans="1:1" ht="18.75" customHeight="1">
      <c r="A332" s="2"/>
    </row>
    <row r="333" spans="1:1" ht="18.75" customHeight="1">
      <c r="A333" s="2"/>
    </row>
    <row r="334" spans="1:1" ht="18.75" customHeight="1">
      <c r="A334" s="2"/>
    </row>
    <row r="335" spans="1:1" ht="18.75" customHeight="1">
      <c r="A335" s="2"/>
    </row>
    <row r="336" spans="1:1" ht="18.75" customHeight="1">
      <c r="A336" s="2"/>
    </row>
    <row r="337" spans="1:1" ht="18.75" customHeight="1">
      <c r="A337" s="2"/>
    </row>
    <row r="338" spans="1:1" ht="18.75" customHeight="1">
      <c r="A338" s="2"/>
    </row>
    <row r="339" spans="1:1" ht="18.75" customHeight="1">
      <c r="A339" s="2"/>
    </row>
    <row r="340" spans="1:1" ht="18.75" customHeight="1">
      <c r="A340" s="2"/>
    </row>
    <row r="341" spans="1:1" ht="18.75" customHeight="1">
      <c r="A341" s="2"/>
    </row>
    <row r="342" spans="1:1" ht="18.75" customHeight="1">
      <c r="A342" s="2"/>
    </row>
    <row r="343" spans="1:1" ht="18.75" customHeight="1">
      <c r="A343" s="2"/>
    </row>
    <row r="344" spans="1:1" ht="18.75" customHeight="1">
      <c r="A344" s="2"/>
    </row>
    <row r="345" spans="1:1" ht="18.75" customHeight="1">
      <c r="A345" s="2"/>
    </row>
    <row r="346" spans="1:1" ht="18.75" customHeight="1">
      <c r="A346" s="2"/>
    </row>
    <row r="347" spans="1:1" ht="18.75" customHeight="1">
      <c r="A347" s="2"/>
    </row>
    <row r="348" spans="1:1" ht="18.75" customHeight="1">
      <c r="A348" s="2"/>
    </row>
    <row r="349" spans="1:1" ht="18.75" customHeight="1">
      <c r="A349" s="2"/>
    </row>
    <row r="350" spans="1:1" ht="18.75" customHeight="1">
      <c r="A350" s="2"/>
    </row>
    <row r="351" spans="1:1" ht="18.75" customHeight="1">
      <c r="A351" s="2"/>
    </row>
    <row r="352" spans="1:1" ht="18.75" customHeight="1">
      <c r="A352" s="2"/>
    </row>
    <row r="353" spans="1:1" ht="18.75" customHeight="1">
      <c r="A353" s="2"/>
    </row>
    <row r="354" spans="1:1" ht="18.75" customHeight="1">
      <c r="A354" s="2"/>
    </row>
    <row r="355" spans="1:1" ht="18.75" customHeight="1">
      <c r="A355" s="2"/>
    </row>
    <row r="356" spans="1:1" ht="18.75" customHeight="1">
      <c r="A356" s="2"/>
    </row>
    <row r="357" spans="1:1" ht="18.75" customHeight="1">
      <c r="A357" s="2"/>
    </row>
    <row r="358" spans="1:1" ht="18.75" customHeight="1">
      <c r="A358" s="2"/>
    </row>
    <row r="359" spans="1:1" ht="18.75" customHeight="1">
      <c r="A359" s="2"/>
    </row>
    <row r="360" spans="1:1" ht="18.75" customHeight="1">
      <c r="A360" s="2"/>
    </row>
    <row r="361" spans="1:1" ht="18.75" customHeight="1">
      <c r="A361" s="2"/>
    </row>
    <row r="362" spans="1:1" ht="18.75" customHeight="1">
      <c r="A362" s="2"/>
    </row>
    <row r="363" spans="1:1" ht="18.75" customHeight="1">
      <c r="A363" s="2"/>
    </row>
    <row r="364" spans="1:1" ht="18.75" customHeight="1">
      <c r="A364" s="2"/>
    </row>
    <row r="365" spans="1:1" ht="18.75" customHeight="1">
      <c r="A365" s="2"/>
    </row>
    <row r="366" spans="1:1" ht="18.75" customHeight="1">
      <c r="A366" s="2"/>
    </row>
    <row r="367" spans="1:1" ht="18.75" customHeight="1">
      <c r="A367" s="2"/>
    </row>
    <row r="368" spans="1:1" ht="18.75" customHeight="1">
      <c r="A368" s="2"/>
    </row>
    <row r="369" spans="1:1" ht="18.75" customHeight="1">
      <c r="A369" s="2"/>
    </row>
    <row r="370" spans="1:1" ht="18.75" customHeight="1">
      <c r="A370" s="2"/>
    </row>
    <row r="371" spans="1:1" ht="18.75" customHeight="1">
      <c r="A371" s="2"/>
    </row>
    <row r="372" spans="1:1" ht="18.75" customHeight="1">
      <c r="A372" s="2"/>
    </row>
    <row r="373" spans="1:1" ht="18.75" customHeight="1">
      <c r="A373" s="2"/>
    </row>
    <row r="374" spans="1:1" ht="18.75" customHeight="1">
      <c r="A374" s="2"/>
    </row>
    <row r="375" spans="1:1" ht="18.75" customHeight="1">
      <c r="A375" s="2"/>
    </row>
    <row r="376" spans="1:1" ht="18.75" customHeight="1">
      <c r="A376" s="2"/>
    </row>
    <row r="377" spans="1:1" ht="18.75" customHeight="1">
      <c r="A377" s="2"/>
    </row>
    <row r="378" spans="1:1" ht="18.75" customHeight="1">
      <c r="A378" s="2"/>
    </row>
    <row r="379" spans="1:1" ht="18.75" customHeight="1">
      <c r="A379" s="2"/>
    </row>
    <row r="380" spans="1:1" ht="18.75" customHeight="1">
      <c r="A380" s="2"/>
    </row>
    <row r="381" spans="1:1" ht="18.75" customHeight="1">
      <c r="A381" s="2"/>
    </row>
    <row r="382" spans="1:1" ht="18.75" customHeight="1">
      <c r="A382" s="2"/>
    </row>
    <row r="383" spans="1:1" ht="18.75" customHeight="1">
      <c r="A383" s="2"/>
    </row>
    <row r="384" spans="1:1" ht="18.75" customHeight="1">
      <c r="A384" s="2"/>
    </row>
    <row r="385" spans="1:1" ht="18.75" customHeight="1">
      <c r="A385" s="2"/>
    </row>
    <row r="386" spans="1:1" ht="18.75" customHeight="1">
      <c r="A386" s="2"/>
    </row>
    <row r="387" spans="1:1" ht="18.75" customHeight="1">
      <c r="A387" s="2"/>
    </row>
    <row r="388" spans="1:1" ht="18.75" customHeight="1">
      <c r="A388" s="2"/>
    </row>
    <row r="389" spans="1:1" ht="18.75" customHeight="1">
      <c r="A389" s="2"/>
    </row>
    <row r="390" spans="1:1" ht="18.75" customHeight="1">
      <c r="A390" s="2"/>
    </row>
    <row r="391" spans="1:1" ht="18.75" customHeight="1">
      <c r="A391" s="2"/>
    </row>
    <row r="392" spans="1:1" ht="18.75" customHeight="1">
      <c r="A392" s="2"/>
    </row>
    <row r="393" spans="1:1" ht="18.75" customHeight="1">
      <c r="A393" s="2"/>
    </row>
    <row r="394" spans="1:1" ht="18.75" customHeight="1">
      <c r="A394" s="2"/>
    </row>
    <row r="395" spans="1:1" ht="18.75" customHeight="1">
      <c r="A395" s="2"/>
    </row>
    <row r="396" spans="1:1" ht="18.75" customHeight="1">
      <c r="A396" s="2"/>
    </row>
    <row r="397" spans="1:1" ht="18.75" customHeight="1">
      <c r="A397" s="2"/>
    </row>
    <row r="398" spans="1:1" ht="18.75" customHeight="1">
      <c r="A398" s="2"/>
    </row>
    <row r="399" spans="1:1" ht="18.75" customHeight="1">
      <c r="A399" s="2"/>
    </row>
    <row r="400" spans="1:1" ht="18.75" customHeight="1">
      <c r="A400" s="2"/>
    </row>
    <row r="401" spans="1:1" ht="18.75" customHeight="1">
      <c r="A401" s="2"/>
    </row>
    <row r="402" spans="1:1" ht="18.75" customHeight="1">
      <c r="A402" s="2"/>
    </row>
    <row r="403" spans="1:1" ht="18.75" customHeight="1">
      <c r="A403" s="2"/>
    </row>
    <row r="404" spans="1:1" ht="18.75" customHeight="1">
      <c r="A404" s="2"/>
    </row>
    <row r="405" spans="1:1" ht="18.75" customHeight="1">
      <c r="A405" s="2"/>
    </row>
    <row r="406" spans="1:1" ht="18.75" customHeight="1">
      <c r="A406" s="2"/>
    </row>
    <row r="407" spans="1:1" ht="18.75" customHeight="1">
      <c r="A407" s="2"/>
    </row>
    <row r="408" spans="1:1" ht="18.75" customHeight="1">
      <c r="A408" s="2"/>
    </row>
    <row r="409" spans="1:1" ht="18.75" customHeight="1">
      <c r="A409" s="2"/>
    </row>
    <row r="410" spans="1:1" ht="18.75" customHeight="1">
      <c r="A410" s="2"/>
    </row>
    <row r="411" spans="1:1" ht="18.75" customHeight="1">
      <c r="A411" s="2"/>
    </row>
    <row r="412" spans="1:1" ht="18.75" customHeight="1">
      <c r="A412" s="2"/>
    </row>
    <row r="413" spans="1:1" ht="18.75" customHeight="1">
      <c r="A413" s="2"/>
    </row>
    <row r="414" spans="1:1" ht="18.75" customHeight="1">
      <c r="A414" s="2"/>
    </row>
    <row r="415" spans="1:1" ht="18.75" customHeight="1">
      <c r="A415" s="2"/>
    </row>
    <row r="416" spans="1:1" ht="18.75" customHeight="1">
      <c r="A416" s="2"/>
    </row>
    <row r="417" spans="1:1" ht="18.75" customHeight="1">
      <c r="A417" s="2"/>
    </row>
    <row r="418" spans="1:1" ht="18.75" customHeight="1">
      <c r="A418" s="2"/>
    </row>
    <row r="419" spans="1:1" ht="18.75" customHeight="1">
      <c r="A419" s="2"/>
    </row>
    <row r="420" spans="1:1" ht="18.75" customHeight="1">
      <c r="A420" s="2"/>
    </row>
    <row r="421" spans="1:1" ht="18.75" customHeight="1">
      <c r="A421" s="2"/>
    </row>
    <row r="422" spans="1:1" ht="18.75" customHeight="1">
      <c r="A422" s="2"/>
    </row>
    <row r="423" spans="1:1" ht="18.75" customHeight="1">
      <c r="A423" s="2"/>
    </row>
    <row r="424" spans="1:1" ht="18.75" customHeight="1">
      <c r="A424" s="2"/>
    </row>
    <row r="425" spans="1:1" ht="18.75" customHeight="1">
      <c r="A425" s="2"/>
    </row>
    <row r="426" spans="1:1" ht="18.75" customHeight="1">
      <c r="A426" s="2"/>
    </row>
    <row r="427" spans="1:1" ht="18.75" customHeight="1">
      <c r="A427" s="2"/>
    </row>
    <row r="428" spans="1:1" ht="18.75" customHeight="1">
      <c r="A428" s="2"/>
    </row>
    <row r="429" spans="1:1" ht="18.75" customHeight="1">
      <c r="A429" s="2"/>
    </row>
    <row r="430" spans="1:1" ht="18.75" customHeight="1">
      <c r="A430" s="2"/>
    </row>
    <row r="431" spans="1:1" ht="18.75" customHeight="1">
      <c r="A431" s="2"/>
    </row>
    <row r="432" spans="1:1" ht="18.75" customHeight="1">
      <c r="A432" s="2"/>
    </row>
    <row r="433" spans="1:1" ht="18.75" customHeight="1">
      <c r="A433" s="2"/>
    </row>
    <row r="434" spans="1:1" ht="18.75" customHeight="1">
      <c r="A434" s="2"/>
    </row>
    <row r="435" spans="1:1" ht="18.75" customHeight="1">
      <c r="A435" s="2"/>
    </row>
    <row r="436" spans="1:1" ht="18.75" customHeight="1">
      <c r="A436" s="2"/>
    </row>
    <row r="437" spans="1:1" ht="18.75" customHeight="1">
      <c r="A437" s="2"/>
    </row>
    <row r="438" spans="1:1" ht="18.75" customHeight="1">
      <c r="A438" s="2"/>
    </row>
    <row r="439" spans="1:1" ht="18.75" customHeight="1">
      <c r="A439" s="2"/>
    </row>
    <row r="440" spans="1:1" ht="18.75" customHeight="1">
      <c r="A440" s="2"/>
    </row>
    <row r="441" spans="1:1" ht="18.75" customHeight="1">
      <c r="A441" s="2"/>
    </row>
    <row r="442" spans="1:1" ht="18.75" customHeight="1">
      <c r="A442" s="2"/>
    </row>
    <row r="443" spans="1:1" ht="18.75" customHeight="1">
      <c r="A443" s="2"/>
    </row>
    <row r="444" spans="1:1" ht="18.75" customHeight="1">
      <c r="A444" s="2"/>
    </row>
    <row r="445" spans="1:1" ht="18.75" customHeight="1">
      <c r="A445" s="2"/>
    </row>
    <row r="446" spans="1:1" ht="18.75" customHeight="1">
      <c r="A446" s="2"/>
    </row>
    <row r="447" spans="1:1" ht="18.75" customHeight="1">
      <c r="A447" s="2"/>
    </row>
    <row r="448" spans="1:1" ht="18.75" customHeight="1">
      <c r="A448" s="2"/>
    </row>
    <row r="449" spans="1:1" ht="18.75" customHeight="1">
      <c r="A449" s="2"/>
    </row>
    <row r="450" spans="1:1" ht="18.75" customHeight="1">
      <c r="A450" s="2"/>
    </row>
    <row r="451" spans="1:1" ht="18.75" customHeight="1">
      <c r="A451" s="2"/>
    </row>
    <row r="452" spans="1:1" ht="18.75" customHeight="1">
      <c r="A452" s="2"/>
    </row>
    <row r="453" spans="1:1" ht="18.75" customHeight="1">
      <c r="A453" s="2"/>
    </row>
    <row r="454" spans="1:1" ht="18.75" customHeight="1">
      <c r="A454" s="2"/>
    </row>
    <row r="455" spans="1:1" ht="18.75" customHeight="1">
      <c r="A455" s="2"/>
    </row>
    <row r="456" spans="1:1" ht="18.75" customHeight="1">
      <c r="A456" s="2"/>
    </row>
    <row r="457" spans="1:1" ht="18.75" customHeight="1">
      <c r="A457" s="2"/>
    </row>
    <row r="458" spans="1:1" ht="18.75" customHeight="1">
      <c r="A458" s="2"/>
    </row>
    <row r="459" spans="1:1" ht="18.75" customHeight="1">
      <c r="A459" s="2"/>
    </row>
    <row r="460" spans="1:1" ht="18.75" customHeight="1">
      <c r="A460" s="2"/>
    </row>
    <row r="461" spans="1:1" ht="18.75" customHeight="1">
      <c r="A461" s="2"/>
    </row>
    <row r="462" spans="1:1" ht="18.75" customHeight="1">
      <c r="A462" s="2"/>
    </row>
    <row r="463" spans="1:1" ht="18.75" customHeight="1">
      <c r="A463" s="2"/>
    </row>
    <row r="464" spans="1:1" ht="18.75" customHeight="1">
      <c r="A464" s="2"/>
    </row>
    <row r="465" spans="1:1" ht="18.75" customHeight="1">
      <c r="A465" s="2"/>
    </row>
    <row r="466" spans="1:1" ht="18.75" customHeight="1">
      <c r="A466" s="2"/>
    </row>
    <row r="467" spans="1:1" ht="18.75" customHeight="1">
      <c r="A467" s="2"/>
    </row>
    <row r="468" spans="1:1" ht="18.75" customHeight="1">
      <c r="A468" s="2"/>
    </row>
    <row r="469" spans="1:1" ht="18.75" customHeight="1">
      <c r="A469" s="2"/>
    </row>
    <row r="470" spans="1:1" ht="18.75" customHeight="1">
      <c r="A470" s="2"/>
    </row>
    <row r="471" spans="1:1" ht="18.75" customHeight="1">
      <c r="A471" s="2"/>
    </row>
    <row r="472" spans="1:1" ht="18.75" customHeight="1">
      <c r="A472" s="2"/>
    </row>
    <row r="473" spans="1:1" ht="18.75" customHeight="1">
      <c r="A473" s="2"/>
    </row>
    <row r="474" spans="1:1" ht="18.75" customHeight="1">
      <c r="A474" s="2"/>
    </row>
    <row r="475" spans="1:1" ht="18.75" customHeight="1">
      <c r="A475" s="2"/>
    </row>
    <row r="476" spans="1:1" ht="18.75" customHeight="1">
      <c r="A476" s="2"/>
    </row>
    <row r="477" spans="1:1" ht="18.75" customHeight="1">
      <c r="A477" s="2"/>
    </row>
    <row r="478" spans="1:1" ht="18.75" customHeight="1">
      <c r="A478" s="2"/>
    </row>
    <row r="479" spans="1:1" ht="18.75" customHeight="1">
      <c r="A479" s="2"/>
    </row>
    <row r="480" spans="1:1" ht="18.75" customHeight="1">
      <c r="A480" s="2"/>
    </row>
    <row r="481" spans="1:1" ht="18.75" customHeight="1">
      <c r="A481" s="2"/>
    </row>
    <row r="482" spans="1:1" ht="18.75" customHeight="1">
      <c r="A482" s="2"/>
    </row>
    <row r="483" spans="1:1" ht="18.75" customHeight="1">
      <c r="A483" s="2"/>
    </row>
    <row r="484" spans="1:1" ht="18.75" customHeight="1">
      <c r="A484" s="2"/>
    </row>
    <row r="485" spans="1:1" ht="18.75" customHeight="1">
      <c r="A485" s="2"/>
    </row>
    <row r="486" spans="1:1" ht="18.75" customHeight="1">
      <c r="A486" s="2"/>
    </row>
    <row r="487" spans="1:1" ht="18.75" customHeight="1">
      <c r="A487" s="2"/>
    </row>
    <row r="488" spans="1:1" ht="18.75" customHeight="1">
      <c r="A488" s="2"/>
    </row>
    <row r="489" spans="1:1" ht="18.75" customHeight="1">
      <c r="A489" s="2"/>
    </row>
    <row r="490" spans="1:1" ht="18.75" customHeight="1">
      <c r="A490" s="2"/>
    </row>
    <row r="491" spans="1:1" ht="18.75" customHeight="1">
      <c r="A491" s="2"/>
    </row>
    <row r="492" spans="1:1" ht="18.75" customHeight="1">
      <c r="A492" s="2"/>
    </row>
    <row r="493" spans="1:1" ht="18.75" customHeight="1">
      <c r="A493" s="2"/>
    </row>
    <row r="494" spans="1:1" ht="18.75" customHeight="1">
      <c r="A494" s="2"/>
    </row>
    <row r="495" spans="1:1" ht="18.75" customHeight="1">
      <c r="A495" s="2"/>
    </row>
    <row r="496" spans="1:1" ht="18.75" customHeight="1">
      <c r="A496" s="2"/>
    </row>
    <row r="497" spans="1:1" ht="18.75" customHeight="1">
      <c r="A497" s="2"/>
    </row>
    <row r="498" spans="1:1" ht="18.75" customHeight="1">
      <c r="A498" s="2"/>
    </row>
    <row r="499" spans="1:1" ht="18.75" customHeight="1">
      <c r="A499" s="2"/>
    </row>
    <row r="500" spans="1:1" ht="18.75" customHeight="1">
      <c r="A500" s="2"/>
    </row>
    <row r="501" spans="1:1" ht="18.75" customHeight="1">
      <c r="A501" s="2"/>
    </row>
    <row r="502" spans="1:1" ht="18.75" customHeight="1">
      <c r="A502" s="2"/>
    </row>
    <row r="503" spans="1:1" ht="18.75" customHeight="1">
      <c r="A503" s="2"/>
    </row>
    <row r="504" spans="1:1" ht="18.75" customHeight="1">
      <c r="A504" s="2"/>
    </row>
    <row r="505" spans="1:1" ht="18.75" customHeight="1">
      <c r="A505" s="2"/>
    </row>
    <row r="506" spans="1:1" ht="18.75" customHeight="1">
      <c r="A506" s="2"/>
    </row>
    <row r="507" spans="1:1" ht="18.75" customHeight="1">
      <c r="A507" s="2"/>
    </row>
    <row r="508" spans="1:1" ht="18.75" customHeight="1">
      <c r="A508" s="2"/>
    </row>
    <row r="509" spans="1:1" ht="18.75" customHeight="1">
      <c r="A509" s="2"/>
    </row>
    <row r="510" spans="1:1" ht="18.75" customHeight="1">
      <c r="A510" s="2"/>
    </row>
    <row r="511" spans="1:1" ht="18.75" customHeight="1">
      <c r="A511" s="2"/>
    </row>
    <row r="512" spans="1:1" ht="18.75" customHeight="1">
      <c r="A512" s="2"/>
    </row>
    <row r="513" spans="1:1" ht="18.75" customHeight="1">
      <c r="A513" s="2"/>
    </row>
    <row r="514" spans="1:1" ht="18.75" customHeight="1">
      <c r="A514" s="2"/>
    </row>
    <row r="515" spans="1:1" ht="18.75" customHeight="1">
      <c r="A515" s="2"/>
    </row>
    <row r="516" spans="1:1" ht="18.75" customHeight="1">
      <c r="A516" s="2"/>
    </row>
    <row r="517" spans="1:1" ht="18.75" customHeight="1">
      <c r="A517" s="2"/>
    </row>
    <row r="518" spans="1:1" ht="18.75" customHeight="1">
      <c r="A518" s="2"/>
    </row>
    <row r="519" spans="1:1" ht="18.75" customHeight="1">
      <c r="A519" s="2"/>
    </row>
    <row r="520" spans="1:1" ht="18.75" customHeight="1">
      <c r="A520" s="2"/>
    </row>
    <row r="521" spans="1:1" ht="18.75" customHeight="1">
      <c r="A521" s="2"/>
    </row>
    <row r="522" spans="1:1" ht="18.75" customHeight="1">
      <c r="A522" s="2"/>
    </row>
    <row r="523" spans="1:1" ht="18.75" customHeight="1">
      <c r="A523" s="2"/>
    </row>
    <row r="524" spans="1:1" ht="18.75" customHeight="1">
      <c r="A524" s="2"/>
    </row>
    <row r="525" spans="1:1" ht="18.75" customHeight="1">
      <c r="A525" s="2"/>
    </row>
    <row r="526" spans="1:1" ht="18.75" customHeight="1">
      <c r="A526" s="2"/>
    </row>
    <row r="527" spans="1:1" ht="18.75" customHeight="1">
      <c r="A527" s="2"/>
    </row>
    <row r="528" spans="1:1" ht="18.75" customHeight="1">
      <c r="A528" s="2"/>
    </row>
    <row r="529" spans="1:1" ht="18.75" customHeight="1">
      <c r="A529" s="2"/>
    </row>
    <row r="530" spans="1:1" ht="18.75" customHeight="1">
      <c r="A530" s="2"/>
    </row>
    <row r="531" spans="1:1" ht="18.75" customHeight="1">
      <c r="A531" s="2"/>
    </row>
    <row r="532" spans="1:1" ht="18.75" customHeight="1">
      <c r="A532" s="2"/>
    </row>
    <row r="533" spans="1:1" ht="18.75" customHeight="1">
      <c r="A533" s="2"/>
    </row>
    <row r="534" spans="1:1" ht="18.75" customHeight="1">
      <c r="A534" s="2"/>
    </row>
    <row r="535" spans="1:1" ht="18.75" customHeight="1">
      <c r="A535" s="2"/>
    </row>
    <row r="536" spans="1:1" ht="18.75" customHeight="1">
      <c r="A536" s="2"/>
    </row>
    <row r="537" spans="1:1" ht="18.75" customHeight="1">
      <c r="A537" s="2"/>
    </row>
    <row r="538" spans="1:1" ht="18.75" customHeight="1">
      <c r="A538" s="2"/>
    </row>
    <row r="539" spans="1:1" ht="18.75" customHeight="1">
      <c r="A539" s="2"/>
    </row>
    <row r="540" spans="1:1" ht="18.75" customHeight="1">
      <c r="A540" s="2"/>
    </row>
    <row r="541" spans="1:1" ht="18.75" customHeight="1">
      <c r="A541" s="2"/>
    </row>
    <row r="542" spans="1:1" ht="18.75" customHeight="1">
      <c r="A542" s="2"/>
    </row>
    <row r="543" spans="1:1" ht="18.75" customHeight="1">
      <c r="A543" s="2"/>
    </row>
    <row r="544" spans="1:1" ht="18.75" customHeight="1">
      <c r="A544" s="2"/>
    </row>
    <row r="545" spans="1:1" ht="18.75" customHeight="1">
      <c r="A545" s="2"/>
    </row>
    <row r="546" spans="1:1" ht="18.75" customHeight="1">
      <c r="A546" s="2"/>
    </row>
    <row r="547" spans="1:1" ht="18.75" customHeight="1">
      <c r="A547" s="2"/>
    </row>
    <row r="548" spans="1:1" ht="18.75" customHeight="1">
      <c r="A548" s="2"/>
    </row>
    <row r="549" spans="1:1" ht="18.75" customHeight="1">
      <c r="A549" s="2"/>
    </row>
    <row r="550" spans="1:1" ht="18.75" customHeight="1">
      <c r="A550" s="2"/>
    </row>
    <row r="551" spans="1:1" ht="18.75" customHeight="1">
      <c r="A551" s="2"/>
    </row>
    <row r="552" spans="1:1" ht="18.75" customHeight="1">
      <c r="A552" s="2"/>
    </row>
    <row r="553" spans="1:1" ht="18.75" customHeight="1">
      <c r="A553" s="2"/>
    </row>
    <row r="554" spans="1:1" ht="18.75" customHeight="1">
      <c r="A554" s="2"/>
    </row>
    <row r="555" spans="1:1" ht="18.75" customHeight="1">
      <c r="A555" s="2"/>
    </row>
    <row r="556" spans="1:1" ht="18.75" customHeight="1">
      <c r="A556" s="2"/>
    </row>
    <row r="557" spans="1:1" ht="18.75" customHeight="1">
      <c r="A557" s="2"/>
    </row>
    <row r="558" spans="1:1" ht="18.75" customHeight="1">
      <c r="A558" s="2"/>
    </row>
    <row r="559" spans="1:1" ht="18.75" customHeight="1">
      <c r="A559" s="2"/>
    </row>
    <row r="560" spans="1:1" ht="18.75" customHeight="1">
      <c r="A560" s="2"/>
    </row>
    <row r="561" spans="1:1" ht="18.75" customHeight="1">
      <c r="A561" s="2"/>
    </row>
    <row r="562" spans="1:1" ht="18.75" customHeight="1">
      <c r="A562" s="2"/>
    </row>
    <row r="563" spans="1:1" ht="18.75" customHeight="1">
      <c r="A563" s="2"/>
    </row>
    <row r="564" spans="1:1" ht="18.75" customHeight="1">
      <c r="A564" s="2"/>
    </row>
    <row r="565" spans="1:1" ht="18.75" customHeight="1">
      <c r="A565" s="2"/>
    </row>
    <row r="566" spans="1:1" ht="18.75" customHeight="1">
      <c r="A566" s="2"/>
    </row>
    <row r="567" spans="1:1" ht="18.75" customHeight="1">
      <c r="A567" s="2"/>
    </row>
    <row r="568" spans="1:1" ht="18.75" customHeight="1">
      <c r="A568" s="2"/>
    </row>
    <row r="569" spans="1:1" ht="18.75" customHeight="1">
      <c r="A569" s="2"/>
    </row>
    <row r="570" spans="1:1" ht="18.75" customHeight="1">
      <c r="A570" s="2"/>
    </row>
    <row r="571" spans="1:1" ht="18.75" customHeight="1">
      <c r="A571" s="2"/>
    </row>
    <row r="572" spans="1:1" ht="18.75" customHeight="1">
      <c r="A572" s="2"/>
    </row>
    <row r="573" spans="1:1" ht="18.75" customHeight="1">
      <c r="A573" s="2"/>
    </row>
    <row r="574" spans="1:1" ht="18.75" customHeight="1">
      <c r="A574" s="2"/>
    </row>
    <row r="575" spans="1:1" ht="18.75" customHeight="1">
      <c r="A575" s="2"/>
    </row>
    <row r="576" spans="1:1" ht="18.75" customHeight="1">
      <c r="A576" s="2"/>
    </row>
    <row r="577" spans="1:1" ht="18.75" customHeight="1">
      <c r="A577" s="2"/>
    </row>
    <row r="578" spans="1:1" ht="18.75" customHeight="1">
      <c r="A578" s="2"/>
    </row>
    <row r="579" spans="1:1" ht="18.75" customHeight="1">
      <c r="A579" s="2"/>
    </row>
    <row r="580" spans="1:1" ht="18.75" customHeight="1">
      <c r="A580" s="2"/>
    </row>
    <row r="581" spans="1:1" ht="18.75" customHeight="1">
      <c r="A581" s="2"/>
    </row>
    <row r="582" spans="1:1" ht="18.75" customHeight="1">
      <c r="A582" s="2"/>
    </row>
    <row r="583" spans="1:1" ht="18.75" customHeight="1">
      <c r="A583" s="2"/>
    </row>
    <row r="584" spans="1:1" ht="18.75" customHeight="1">
      <c r="A584" s="2"/>
    </row>
    <row r="585" spans="1:1" ht="18.75" customHeight="1">
      <c r="A585" s="2"/>
    </row>
    <row r="586" spans="1:1" ht="18.75" customHeight="1">
      <c r="A586" s="2"/>
    </row>
    <row r="587" spans="1:1" ht="18.75" customHeight="1">
      <c r="A587" s="2"/>
    </row>
    <row r="588" spans="1:1" ht="18.75" customHeight="1">
      <c r="A588" s="2"/>
    </row>
    <row r="589" spans="1:1" ht="18.75" customHeight="1">
      <c r="A589" s="2"/>
    </row>
    <row r="590" spans="1:1" ht="18.75" customHeight="1">
      <c r="A590" s="2"/>
    </row>
    <row r="591" spans="1:1" ht="18.75" customHeight="1">
      <c r="A591" s="2"/>
    </row>
    <row r="592" spans="1:1" ht="18.75" customHeight="1">
      <c r="A592" s="2"/>
    </row>
    <row r="593" spans="1:1" ht="18.75" customHeight="1">
      <c r="A593" s="2"/>
    </row>
    <row r="594" spans="1:1" ht="18.75" customHeight="1">
      <c r="A594" s="2"/>
    </row>
    <row r="595" spans="1:1" ht="18.75" customHeight="1">
      <c r="A595" s="2"/>
    </row>
    <row r="596" spans="1:1" ht="18.75" customHeight="1">
      <c r="A596" s="2"/>
    </row>
    <row r="597" spans="1:1" ht="18.75" customHeight="1">
      <c r="A597" s="2"/>
    </row>
    <row r="598" spans="1:1" ht="18.75" customHeight="1">
      <c r="A598" s="2"/>
    </row>
    <row r="599" spans="1:1" ht="18.75" customHeight="1">
      <c r="A599" s="2"/>
    </row>
    <row r="600" spans="1:1" ht="18.75" customHeight="1">
      <c r="A600" s="2"/>
    </row>
    <row r="601" spans="1:1" ht="18.75" customHeight="1">
      <c r="A601" s="2"/>
    </row>
    <row r="602" spans="1:1" ht="18.75" customHeight="1">
      <c r="A602" s="2"/>
    </row>
    <row r="603" spans="1:1" ht="18.75" customHeight="1">
      <c r="A603" s="2"/>
    </row>
    <row r="604" spans="1:1" ht="18.75" customHeight="1">
      <c r="A604" s="2"/>
    </row>
    <row r="605" spans="1:1" ht="18.75" customHeight="1">
      <c r="A605" s="2"/>
    </row>
    <row r="606" spans="1:1" ht="18.75" customHeight="1">
      <c r="A606" s="2"/>
    </row>
    <row r="607" spans="1:1" ht="18.75" customHeight="1">
      <c r="A607" s="2"/>
    </row>
    <row r="608" spans="1:1" ht="18.75" customHeight="1">
      <c r="A608" s="2"/>
    </row>
    <row r="609" spans="1:1" ht="18.75" customHeight="1">
      <c r="A609" s="2"/>
    </row>
    <row r="610" spans="1:1" ht="18.75" customHeight="1">
      <c r="A610" s="2"/>
    </row>
    <row r="611" spans="1:1" ht="18.75" customHeight="1">
      <c r="A611" s="2"/>
    </row>
    <row r="612" spans="1:1" ht="18.75" customHeight="1">
      <c r="A612" s="2"/>
    </row>
    <row r="613" spans="1:1" ht="18.75" customHeight="1">
      <c r="A613" s="2"/>
    </row>
    <row r="614" spans="1:1" ht="18.75" customHeight="1">
      <c r="A614" s="2"/>
    </row>
    <row r="615" spans="1:1" ht="18.75" customHeight="1">
      <c r="A615" s="2"/>
    </row>
    <row r="616" spans="1:1" ht="18.75" customHeight="1">
      <c r="A616" s="2"/>
    </row>
    <row r="617" spans="1:1" ht="18.75" customHeight="1">
      <c r="A617" s="2"/>
    </row>
    <row r="618" spans="1:1" ht="18.75" customHeight="1">
      <c r="A618" s="2"/>
    </row>
    <row r="619" spans="1:1" ht="18.75" customHeight="1">
      <c r="A619" s="2"/>
    </row>
    <row r="620" spans="1:1" ht="18.75" customHeight="1">
      <c r="A620" s="2"/>
    </row>
    <row r="621" spans="1:1" ht="18.75" customHeight="1">
      <c r="A621" s="2"/>
    </row>
    <row r="622" spans="1:1" ht="18.75" customHeight="1">
      <c r="A622" s="2"/>
    </row>
    <row r="623" spans="1:1" ht="18.75" customHeight="1">
      <c r="A623" s="2"/>
    </row>
    <row r="624" spans="1:1" ht="18.75" customHeight="1">
      <c r="A624" s="2"/>
    </row>
    <row r="625" spans="1:1" ht="18.75" customHeight="1">
      <c r="A625" s="2"/>
    </row>
    <row r="626" spans="1:1" ht="18.75" customHeight="1">
      <c r="A626" s="2"/>
    </row>
    <row r="627" spans="1:1" ht="18.75" customHeight="1">
      <c r="A627" s="2"/>
    </row>
    <row r="628" spans="1:1" ht="18.75" customHeight="1">
      <c r="A628" s="2"/>
    </row>
    <row r="629" spans="1:1" ht="18.75" customHeight="1">
      <c r="A629" s="2"/>
    </row>
    <row r="630" spans="1:1" ht="18.75" customHeight="1">
      <c r="A630" s="2"/>
    </row>
    <row r="631" spans="1:1" ht="18.75" customHeight="1">
      <c r="A631" s="2"/>
    </row>
    <row r="632" spans="1:1" ht="18.75" customHeight="1">
      <c r="A632" s="2"/>
    </row>
    <row r="633" spans="1:1" ht="18.75" customHeight="1">
      <c r="A633" s="2"/>
    </row>
    <row r="634" spans="1:1" ht="18.75" customHeight="1">
      <c r="A634" s="2"/>
    </row>
    <row r="635" spans="1:1" ht="18.75" customHeight="1">
      <c r="A635" s="2"/>
    </row>
    <row r="636" spans="1:1" ht="18.75" customHeight="1">
      <c r="A636" s="2"/>
    </row>
    <row r="637" spans="1:1" ht="18.75" customHeight="1">
      <c r="A637" s="2"/>
    </row>
    <row r="638" spans="1:1" ht="18.75" customHeight="1">
      <c r="A638" s="2"/>
    </row>
    <row r="639" spans="1:1" ht="18.75" customHeight="1">
      <c r="A639" s="2"/>
    </row>
    <row r="640" spans="1:1" ht="18.75" customHeight="1">
      <c r="A640" s="2"/>
    </row>
    <row r="641" spans="1:1" ht="18.75" customHeight="1">
      <c r="A641" s="2"/>
    </row>
    <row r="642" spans="1:1" ht="18.75" customHeight="1">
      <c r="A642" s="2"/>
    </row>
    <row r="643" spans="1:1" ht="18.75" customHeight="1">
      <c r="A643" s="2"/>
    </row>
    <row r="644" spans="1:1" ht="18.75" customHeight="1">
      <c r="A644" s="2"/>
    </row>
    <row r="645" spans="1:1" ht="18.75" customHeight="1">
      <c r="A645" s="2"/>
    </row>
    <row r="646" spans="1:1" ht="18.75" customHeight="1">
      <c r="A646" s="2"/>
    </row>
    <row r="647" spans="1:1" ht="18.75" customHeight="1">
      <c r="A647" s="2"/>
    </row>
    <row r="648" spans="1:1" ht="18.75" customHeight="1">
      <c r="A648" s="2"/>
    </row>
    <row r="649" spans="1:1" ht="18.75" customHeight="1">
      <c r="A649" s="2"/>
    </row>
    <row r="650" spans="1:1" ht="18.75" customHeight="1">
      <c r="A650" s="2"/>
    </row>
    <row r="651" spans="1:1" ht="18.75" customHeight="1">
      <c r="A651" s="2"/>
    </row>
    <row r="652" spans="1:1" ht="18.75" customHeight="1">
      <c r="A652" s="2"/>
    </row>
    <row r="653" spans="1:1" ht="18.75" customHeight="1">
      <c r="A653" s="2"/>
    </row>
    <row r="654" spans="1:1" ht="18.75" customHeight="1">
      <c r="A654" s="2"/>
    </row>
    <row r="655" spans="1:1" ht="18.75" customHeight="1">
      <c r="A655" s="2"/>
    </row>
    <row r="656" spans="1:1" ht="18.75" customHeight="1">
      <c r="A656" s="2"/>
    </row>
    <row r="657" spans="1:1" ht="18.75" customHeight="1">
      <c r="A657" s="2"/>
    </row>
    <row r="658" spans="1:1" ht="18.75" customHeight="1">
      <c r="A658" s="2"/>
    </row>
    <row r="659" spans="1:1" ht="18.75" customHeight="1">
      <c r="A659" s="2"/>
    </row>
    <row r="660" spans="1:1" ht="18.75" customHeight="1">
      <c r="A660" s="2"/>
    </row>
    <row r="661" spans="1:1" ht="18.75" customHeight="1">
      <c r="A661" s="2"/>
    </row>
    <row r="662" spans="1:1" ht="18.75" customHeight="1">
      <c r="A662" s="2"/>
    </row>
    <row r="663" spans="1:1" ht="18.75" customHeight="1">
      <c r="A663" s="2"/>
    </row>
    <row r="664" spans="1:1" ht="18.75" customHeight="1">
      <c r="A664" s="2"/>
    </row>
    <row r="665" spans="1:1" ht="18.75" customHeight="1">
      <c r="A665" s="2"/>
    </row>
    <row r="666" spans="1:1" ht="18.75" customHeight="1">
      <c r="A666" s="2"/>
    </row>
    <row r="667" spans="1:1" ht="18.75" customHeight="1">
      <c r="A667" s="2"/>
    </row>
    <row r="668" spans="1:1" ht="18.75" customHeight="1">
      <c r="A668" s="2"/>
    </row>
    <row r="669" spans="1:1" ht="18.75" customHeight="1">
      <c r="A669" s="2"/>
    </row>
    <row r="670" spans="1:1" ht="18.75" customHeight="1">
      <c r="A670" s="2"/>
    </row>
    <row r="671" spans="1:1" ht="18.75" customHeight="1">
      <c r="A671" s="2"/>
    </row>
    <row r="672" spans="1:1" ht="18.75" customHeight="1">
      <c r="A672" s="2"/>
    </row>
    <row r="673" spans="1:1" ht="18.75" customHeight="1">
      <c r="A673" s="2"/>
    </row>
    <row r="674" spans="1:1" ht="18.75" customHeight="1">
      <c r="A674" s="2"/>
    </row>
    <row r="675" spans="1:1" ht="18.75" customHeight="1">
      <c r="A675" s="2"/>
    </row>
    <row r="676" spans="1:1" ht="18.75" customHeight="1">
      <c r="A676" s="2"/>
    </row>
    <row r="677" spans="1:1" ht="18.75" customHeight="1">
      <c r="A677" s="2"/>
    </row>
    <row r="678" spans="1:1" ht="18.75" customHeight="1">
      <c r="A678" s="2"/>
    </row>
    <row r="679" spans="1:1" ht="18.75" customHeight="1">
      <c r="A679" s="2"/>
    </row>
    <row r="680" spans="1:1" ht="18.75" customHeight="1">
      <c r="A680" s="2"/>
    </row>
    <row r="681" spans="1:1" ht="18.75" customHeight="1">
      <c r="A681" s="2"/>
    </row>
    <row r="682" spans="1:1" ht="18.75" customHeight="1">
      <c r="A682" s="2"/>
    </row>
    <row r="683" spans="1:1" ht="18.75" customHeight="1">
      <c r="A683" s="2"/>
    </row>
    <row r="684" spans="1:1" ht="18.75" customHeight="1">
      <c r="A684" s="2"/>
    </row>
    <row r="685" spans="1:1" ht="18.75" customHeight="1">
      <c r="A685" s="2"/>
    </row>
    <row r="686" spans="1:1" ht="18.75" customHeight="1">
      <c r="A686" s="2"/>
    </row>
    <row r="687" spans="1:1" ht="18.75" customHeight="1">
      <c r="A687" s="2"/>
    </row>
    <row r="688" spans="1:1" ht="18.75" customHeight="1">
      <c r="A688" s="2"/>
    </row>
    <row r="689" spans="1:1" ht="18.75" customHeight="1">
      <c r="A689" s="2"/>
    </row>
    <row r="690" spans="1:1" ht="18.75" customHeight="1">
      <c r="A690" s="2"/>
    </row>
    <row r="691" spans="1:1" ht="18.75" customHeight="1">
      <c r="A691" s="2"/>
    </row>
    <row r="692" spans="1:1" ht="18.75" customHeight="1">
      <c r="A692" s="2"/>
    </row>
    <row r="693" spans="1:1" ht="18.75" customHeight="1">
      <c r="A693" s="2"/>
    </row>
    <row r="694" spans="1:1" ht="18.75" customHeight="1">
      <c r="A694" s="2"/>
    </row>
    <row r="695" spans="1:1" ht="18.75" customHeight="1">
      <c r="A695" s="2"/>
    </row>
    <row r="696" spans="1:1" ht="18.75" customHeight="1">
      <c r="A696" s="2"/>
    </row>
    <row r="697" spans="1:1" ht="18.75" customHeight="1">
      <c r="A697" s="2"/>
    </row>
    <row r="698" spans="1:1" ht="18.75" customHeight="1">
      <c r="A698" s="2"/>
    </row>
    <row r="699" spans="1:1" ht="18.75" customHeight="1">
      <c r="A699" s="2"/>
    </row>
    <row r="700" spans="1:1" ht="18.75" customHeight="1">
      <c r="A700" s="2"/>
    </row>
    <row r="701" spans="1:1" ht="18.75" customHeight="1">
      <c r="A701" s="2"/>
    </row>
    <row r="702" spans="1:1" ht="18.75" customHeight="1">
      <c r="A702" s="2"/>
    </row>
    <row r="703" spans="1:1" ht="18.75" customHeight="1">
      <c r="A703" s="2"/>
    </row>
    <row r="704" spans="1:1" ht="18.75" customHeight="1">
      <c r="A704" s="2"/>
    </row>
    <row r="705" spans="1:1" ht="18.75" customHeight="1">
      <c r="A705" s="2"/>
    </row>
    <row r="706" spans="1:1" ht="18.75" customHeight="1">
      <c r="A706" s="2"/>
    </row>
    <row r="707" spans="1:1" ht="18.75" customHeight="1">
      <c r="A707" s="2"/>
    </row>
    <row r="708" spans="1:1" ht="18.75" customHeight="1">
      <c r="A708" s="2"/>
    </row>
    <row r="709" spans="1:1" ht="18.75" customHeight="1">
      <c r="A709" s="2"/>
    </row>
    <row r="710" spans="1:1" ht="18.75" customHeight="1">
      <c r="A710" s="2"/>
    </row>
    <row r="711" spans="1:1" ht="18.75" customHeight="1">
      <c r="A711" s="2"/>
    </row>
    <row r="712" spans="1:1" ht="18.75" customHeight="1">
      <c r="A712" s="2"/>
    </row>
    <row r="713" spans="1:1" ht="18.75" customHeight="1">
      <c r="A713" s="2"/>
    </row>
    <row r="714" spans="1:1" ht="18.75" customHeight="1">
      <c r="A714" s="2"/>
    </row>
    <row r="715" spans="1:1" ht="18.75" customHeight="1">
      <c r="A715" s="2"/>
    </row>
    <row r="716" spans="1:1" ht="18.75" customHeight="1">
      <c r="A716" s="2"/>
    </row>
    <row r="717" spans="1:1" ht="18.75" customHeight="1">
      <c r="A717" s="2"/>
    </row>
    <row r="718" spans="1:1" ht="18.75" customHeight="1">
      <c r="A718" s="2"/>
    </row>
    <row r="719" spans="1:1" ht="18.75" customHeight="1">
      <c r="A719" s="2"/>
    </row>
    <row r="720" spans="1:1" ht="18.75" customHeight="1">
      <c r="A720" s="2"/>
    </row>
    <row r="721" spans="1:1" ht="18.75" customHeight="1">
      <c r="A721" s="2"/>
    </row>
    <row r="722" spans="1:1" ht="18.75" customHeight="1">
      <c r="A722" s="2"/>
    </row>
    <row r="723" spans="1:1" ht="18.75" customHeight="1">
      <c r="A723" s="2"/>
    </row>
    <row r="724" spans="1:1" ht="18.75" customHeight="1">
      <c r="A724" s="2"/>
    </row>
    <row r="725" spans="1:1" ht="18.75" customHeight="1">
      <c r="A725" s="2"/>
    </row>
    <row r="726" spans="1:1" ht="18.75" customHeight="1">
      <c r="A726" s="2"/>
    </row>
    <row r="727" spans="1:1" ht="18.75" customHeight="1">
      <c r="A727" s="2"/>
    </row>
    <row r="728" spans="1:1" ht="18.75" customHeight="1">
      <c r="A728" s="2"/>
    </row>
    <row r="729" spans="1:1" ht="18.75" customHeight="1">
      <c r="A729" s="2"/>
    </row>
    <row r="730" spans="1:1" ht="18.75" customHeight="1">
      <c r="A730" s="2"/>
    </row>
    <row r="731" spans="1:1" ht="18.75" customHeight="1">
      <c r="A731" s="2"/>
    </row>
    <row r="732" spans="1:1" ht="18.75" customHeight="1">
      <c r="A732" s="2"/>
    </row>
    <row r="733" spans="1:1" ht="18.75" customHeight="1">
      <c r="A733" s="2"/>
    </row>
    <row r="734" spans="1:1" ht="18.75" customHeight="1">
      <c r="A734" s="2"/>
    </row>
    <row r="735" spans="1:1" ht="18.75" customHeight="1">
      <c r="A735" s="2"/>
    </row>
    <row r="736" spans="1:1" ht="18.75" customHeight="1">
      <c r="A736" s="2"/>
    </row>
    <row r="737" spans="1:1" ht="18.75" customHeight="1">
      <c r="A737" s="2"/>
    </row>
    <row r="738" spans="1:1" ht="18.75" customHeight="1">
      <c r="A738" s="2"/>
    </row>
    <row r="739" spans="1:1" ht="18.75" customHeight="1">
      <c r="A739" s="2"/>
    </row>
    <row r="740" spans="1:1" ht="18.75" customHeight="1">
      <c r="A740" s="2"/>
    </row>
    <row r="741" spans="1:1" ht="18.75" customHeight="1">
      <c r="A741" s="2"/>
    </row>
    <row r="742" spans="1:1" ht="18.75" customHeight="1">
      <c r="A742" s="2"/>
    </row>
    <row r="743" spans="1:1" ht="18.75" customHeight="1">
      <c r="A743" s="2"/>
    </row>
    <row r="744" spans="1:1" ht="18.75" customHeight="1">
      <c r="A744" s="2"/>
    </row>
    <row r="745" spans="1:1" ht="18.75" customHeight="1">
      <c r="A745" s="2"/>
    </row>
    <row r="746" spans="1:1" ht="18.75" customHeight="1">
      <c r="A746" s="2"/>
    </row>
    <row r="747" spans="1:1" ht="18.75" customHeight="1">
      <c r="A747" s="2"/>
    </row>
    <row r="748" spans="1:1" ht="18.75" customHeight="1">
      <c r="A748" s="2"/>
    </row>
    <row r="749" spans="1:1" ht="18.75" customHeight="1">
      <c r="A749" s="2"/>
    </row>
    <row r="750" spans="1:1" ht="18.75" customHeight="1">
      <c r="A750" s="2"/>
    </row>
    <row r="751" spans="1:1" ht="18.75" customHeight="1">
      <c r="A751" s="2"/>
    </row>
    <row r="752" spans="1:1" ht="18.75" customHeight="1">
      <c r="A752" s="2"/>
    </row>
    <row r="753" spans="1:1" ht="18.75" customHeight="1">
      <c r="A753" s="2"/>
    </row>
    <row r="754" spans="1:1" ht="18.75" customHeight="1">
      <c r="A754" s="2"/>
    </row>
    <row r="755" spans="1:1" ht="18.75" customHeight="1">
      <c r="A755" s="2"/>
    </row>
    <row r="756" spans="1:1" ht="18.75" customHeight="1">
      <c r="A756" s="2"/>
    </row>
    <row r="757" spans="1:1" ht="18.75" customHeight="1">
      <c r="A757" s="2"/>
    </row>
    <row r="758" spans="1:1" ht="18.75" customHeight="1">
      <c r="A758" s="2"/>
    </row>
    <row r="759" spans="1:1" ht="18.75" customHeight="1">
      <c r="A759" s="2"/>
    </row>
    <row r="760" spans="1:1" ht="18.75" customHeight="1">
      <c r="A760" s="2"/>
    </row>
    <row r="761" spans="1:1" ht="18.75" customHeight="1">
      <c r="A761" s="2"/>
    </row>
    <row r="762" spans="1:1" ht="18.75" customHeight="1">
      <c r="A762" s="2"/>
    </row>
    <row r="763" spans="1:1" ht="18.75" customHeight="1">
      <c r="A763" s="2"/>
    </row>
    <row r="764" spans="1:1" ht="18.75" customHeight="1">
      <c r="A764" s="2"/>
    </row>
    <row r="765" spans="1:1" ht="18.75" customHeight="1">
      <c r="A765" s="2"/>
    </row>
    <row r="766" spans="1:1" ht="18.75" customHeight="1">
      <c r="A766" s="2"/>
    </row>
    <row r="767" spans="1:1" ht="18.75" customHeight="1">
      <c r="A767" s="2"/>
    </row>
    <row r="768" spans="1:1" ht="18.75" customHeight="1">
      <c r="A768" s="2"/>
    </row>
    <row r="769" spans="1:1" ht="18.75" customHeight="1">
      <c r="A769" s="2"/>
    </row>
    <row r="770" spans="1:1" ht="18.75" customHeight="1">
      <c r="A770" s="2"/>
    </row>
    <row r="771" spans="1:1" ht="18.75" customHeight="1">
      <c r="A771" s="2"/>
    </row>
    <row r="772" spans="1:1" ht="18.75" customHeight="1">
      <c r="A772" s="2"/>
    </row>
    <row r="773" spans="1:1" ht="18.75" customHeight="1">
      <c r="A773" s="2"/>
    </row>
    <row r="774" spans="1:1" ht="18.75" customHeight="1">
      <c r="A774" s="2"/>
    </row>
    <row r="775" spans="1:1" ht="18.75" customHeight="1">
      <c r="A775" s="2"/>
    </row>
    <row r="776" spans="1:1" ht="18.75" customHeight="1">
      <c r="A776" s="2"/>
    </row>
    <row r="777" spans="1:1" ht="18.75" customHeight="1">
      <c r="A777" s="2"/>
    </row>
    <row r="778" spans="1:1" ht="18.75" customHeight="1">
      <c r="A778" s="2"/>
    </row>
    <row r="779" spans="1:1" ht="18.75" customHeight="1">
      <c r="A779" s="2"/>
    </row>
    <row r="780" spans="1:1" ht="18.75" customHeight="1">
      <c r="A780" s="2"/>
    </row>
    <row r="781" spans="1:1" ht="18.75" customHeight="1">
      <c r="A781" s="2"/>
    </row>
    <row r="782" spans="1:1" ht="18.75" customHeight="1">
      <c r="A782" s="2"/>
    </row>
    <row r="783" spans="1:1" ht="18.75" customHeight="1">
      <c r="A783" s="2"/>
    </row>
    <row r="784" spans="1:1" ht="18.75" customHeight="1">
      <c r="A784" s="2"/>
    </row>
    <row r="785" spans="1:1" ht="18.75" customHeight="1">
      <c r="A785" s="2"/>
    </row>
    <row r="786" spans="1:1" ht="18.75" customHeight="1">
      <c r="A786" s="2"/>
    </row>
    <row r="787" spans="1:1" ht="18.75" customHeight="1">
      <c r="A787" s="2"/>
    </row>
    <row r="788" spans="1:1" ht="18.75" customHeight="1">
      <c r="A788" s="2"/>
    </row>
    <row r="789" spans="1:1" ht="18.75" customHeight="1">
      <c r="A789" s="2"/>
    </row>
    <row r="790" spans="1:1" ht="18.75" customHeight="1">
      <c r="A790" s="2"/>
    </row>
    <row r="791" spans="1:1" ht="18.75" customHeight="1">
      <c r="A791" s="2"/>
    </row>
    <row r="792" spans="1:1" ht="18.75" customHeight="1">
      <c r="A792" s="2"/>
    </row>
    <row r="793" spans="1:1" ht="18.75" customHeight="1">
      <c r="A793" s="2"/>
    </row>
    <row r="794" spans="1:1" ht="18.75" customHeight="1">
      <c r="A794" s="2"/>
    </row>
    <row r="795" spans="1:1" ht="18.75" customHeight="1">
      <c r="A795" s="2"/>
    </row>
    <row r="796" spans="1:1" ht="18.75" customHeight="1">
      <c r="A796" s="2"/>
    </row>
    <row r="797" spans="1:1" ht="18.75" customHeight="1">
      <c r="A797" s="2"/>
    </row>
    <row r="798" spans="1:1" ht="18.75" customHeight="1">
      <c r="A798" s="2"/>
    </row>
    <row r="799" spans="1:1" ht="18.75" customHeight="1">
      <c r="A799" s="2"/>
    </row>
    <row r="800" spans="1:1" ht="18.75" customHeight="1">
      <c r="A800" s="2"/>
    </row>
    <row r="801" spans="1:1" ht="18.75" customHeight="1">
      <c r="A801" s="2"/>
    </row>
    <row r="802" spans="1:1" ht="18.75" customHeight="1">
      <c r="A802" s="2"/>
    </row>
    <row r="803" spans="1:1" ht="18.75" customHeight="1">
      <c r="A803" s="2"/>
    </row>
    <row r="804" spans="1:1" ht="18.75" customHeight="1">
      <c r="A804" s="2"/>
    </row>
    <row r="805" spans="1:1" ht="18.75" customHeight="1">
      <c r="A805" s="2"/>
    </row>
    <row r="806" spans="1:1" ht="18.75" customHeight="1">
      <c r="A806" s="2"/>
    </row>
    <row r="807" spans="1:1" ht="18.75" customHeight="1">
      <c r="A807" s="2"/>
    </row>
    <row r="808" spans="1:1" ht="18.75" customHeight="1">
      <c r="A808" s="2"/>
    </row>
    <row r="809" spans="1:1" ht="18.75" customHeight="1">
      <c r="A809" s="2"/>
    </row>
    <row r="810" spans="1:1" ht="18.75" customHeight="1">
      <c r="A810" s="2"/>
    </row>
    <row r="811" spans="1:1" ht="18.75" customHeight="1">
      <c r="A811" s="2"/>
    </row>
    <row r="812" spans="1:1" ht="18.75" customHeight="1">
      <c r="A812" s="2"/>
    </row>
    <row r="813" spans="1:1" ht="18.75" customHeight="1">
      <c r="A813" s="2"/>
    </row>
    <row r="814" spans="1:1" ht="18.75" customHeight="1">
      <c r="A814" s="2"/>
    </row>
    <row r="815" spans="1:1" ht="18.75" customHeight="1">
      <c r="A815" s="2"/>
    </row>
    <row r="816" spans="1:1" ht="18.75" customHeight="1">
      <c r="A816" s="2"/>
    </row>
    <row r="817" spans="1:1" ht="18.75" customHeight="1">
      <c r="A817" s="2"/>
    </row>
    <row r="818" spans="1:1" ht="18.75" customHeight="1">
      <c r="A818" s="2"/>
    </row>
    <row r="819" spans="1:1" ht="18.75" customHeight="1">
      <c r="A819" s="2"/>
    </row>
    <row r="820" spans="1:1" ht="18.75" customHeight="1">
      <c r="A820" s="2"/>
    </row>
    <row r="821" spans="1:1" ht="18.75" customHeight="1">
      <c r="A821" s="2"/>
    </row>
    <row r="822" spans="1:1" ht="18.75" customHeight="1">
      <c r="A822" s="2"/>
    </row>
    <row r="823" spans="1:1" ht="18.75" customHeight="1">
      <c r="A823" s="2"/>
    </row>
    <row r="824" spans="1:1" ht="18.75" customHeight="1">
      <c r="A824" s="2"/>
    </row>
    <row r="825" spans="1:1" ht="18.75" customHeight="1">
      <c r="A825" s="2"/>
    </row>
    <row r="826" spans="1:1" ht="18.75" customHeight="1">
      <c r="A826" s="2"/>
    </row>
    <row r="827" spans="1:1" ht="18.75" customHeight="1">
      <c r="A827" s="2"/>
    </row>
    <row r="828" spans="1:1" ht="18.75" customHeight="1">
      <c r="A828" s="2"/>
    </row>
    <row r="829" spans="1:1" ht="18.75" customHeight="1">
      <c r="A829" s="2"/>
    </row>
    <row r="830" spans="1:1" ht="18.75" customHeight="1">
      <c r="A830" s="2"/>
    </row>
    <row r="831" spans="1:1" ht="18.75" customHeight="1">
      <c r="A831" s="2"/>
    </row>
    <row r="832" spans="1:1" ht="18.75" customHeight="1">
      <c r="A832" s="2"/>
    </row>
    <row r="833" spans="1:1" ht="18.75" customHeight="1">
      <c r="A833" s="2"/>
    </row>
    <row r="834" spans="1:1" ht="18.75" customHeight="1">
      <c r="A834" s="2"/>
    </row>
    <row r="835" spans="1:1" ht="18.75" customHeight="1">
      <c r="A835" s="2"/>
    </row>
    <row r="836" spans="1:1" ht="18.75" customHeight="1">
      <c r="A836" s="2"/>
    </row>
    <row r="837" spans="1:1" ht="18.75" customHeight="1">
      <c r="A837" s="2"/>
    </row>
    <row r="838" spans="1:1" ht="18.75" customHeight="1">
      <c r="A838" s="2"/>
    </row>
    <row r="839" spans="1:1" ht="18.75" customHeight="1">
      <c r="A839" s="2"/>
    </row>
    <row r="840" spans="1:1" ht="18.75" customHeight="1">
      <c r="A840" s="2"/>
    </row>
    <row r="841" spans="1:1" ht="18.75" customHeight="1">
      <c r="A841" s="2"/>
    </row>
    <row r="842" spans="1:1" ht="18.75" customHeight="1">
      <c r="A842" s="2"/>
    </row>
    <row r="843" spans="1:1" ht="18.75" customHeight="1">
      <c r="A843" s="2"/>
    </row>
    <row r="844" spans="1:1" ht="18.75" customHeight="1">
      <c r="A844" s="2"/>
    </row>
    <row r="845" spans="1:1" ht="18.75" customHeight="1">
      <c r="A845" s="2"/>
    </row>
    <row r="846" spans="1:1" ht="18.75" customHeight="1">
      <c r="A846" s="2"/>
    </row>
    <row r="847" spans="1:1" ht="18.75" customHeight="1">
      <c r="A847" s="2"/>
    </row>
    <row r="848" spans="1:1" ht="18.75" customHeight="1">
      <c r="A848" s="2"/>
    </row>
    <row r="849" spans="1:1" ht="18.75" customHeight="1">
      <c r="A849" s="2"/>
    </row>
    <row r="850" spans="1:1" ht="18.75" customHeight="1">
      <c r="A850" s="2"/>
    </row>
    <row r="851" spans="1:1" ht="18.75" customHeight="1">
      <c r="A851" s="2"/>
    </row>
    <row r="852" spans="1:1" ht="18.75" customHeight="1">
      <c r="A852" s="2"/>
    </row>
    <row r="853" spans="1:1" ht="18.75" customHeight="1">
      <c r="A853" s="2"/>
    </row>
    <row r="854" spans="1:1" ht="18.75" customHeight="1">
      <c r="A854" s="2"/>
    </row>
    <row r="855" spans="1:1" ht="18.75" customHeight="1">
      <c r="A855" s="2"/>
    </row>
    <row r="856" spans="1:1" ht="18.75" customHeight="1">
      <c r="A856" s="2"/>
    </row>
    <row r="857" spans="1:1" ht="18.75" customHeight="1">
      <c r="A857" s="2"/>
    </row>
    <row r="858" spans="1:1" ht="18.75" customHeight="1">
      <c r="A858" s="2"/>
    </row>
    <row r="859" spans="1:1" ht="18.75" customHeight="1">
      <c r="A859" s="2"/>
    </row>
    <row r="860" spans="1:1" ht="18.75" customHeight="1">
      <c r="A860" s="2"/>
    </row>
    <row r="861" spans="1:1" ht="18.75" customHeight="1">
      <c r="A861" s="2"/>
    </row>
    <row r="862" spans="1:1" ht="18.75" customHeight="1">
      <c r="A862" s="2"/>
    </row>
    <row r="863" spans="1:1" ht="18.75" customHeight="1">
      <c r="A863" s="2"/>
    </row>
    <row r="864" spans="1:1" ht="18.75" customHeight="1">
      <c r="A864" s="2"/>
    </row>
    <row r="865" spans="1:1" ht="18.75" customHeight="1">
      <c r="A865" s="2"/>
    </row>
    <row r="866" spans="1:1" ht="18.75" customHeight="1">
      <c r="A866" s="2"/>
    </row>
    <row r="867" spans="1:1" ht="18.75" customHeight="1">
      <c r="A867" s="2"/>
    </row>
    <row r="868" spans="1:1" ht="18.75" customHeight="1">
      <c r="A868" s="2"/>
    </row>
    <row r="869" spans="1:1" ht="18.75" customHeight="1">
      <c r="A869" s="2"/>
    </row>
    <row r="870" spans="1:1" ht="18.75" customHeight="1">
      <c r="A870" s="2"/>
    </row>
    <row r="871" spans="1:1" ht="18.75" customHeight="1">
      <c r="A871" s="2"/>
    </row>
    <row r="872" spans="1:1" ht="18.75" customHeight="1">
      <c r="A872" s="2"/>
    </row>
    <row r="873" spans="1:1" ht="18.75" customHeight="1">
      <c r="A873" s="2"/>
    </row>
    <row r="874" spans="1:1" ht="18.75" customHeight="1">
      <c r="A874" s="2"/>
    </row>
    <row r="875" spans="1:1" ht="18.75" customHeight="1">
      <c r="A875" s="2"/>
    </row>
    <row r="876" spans="1:1" ht="18.75" customHeight="1">
      <c r="A876" s="2"/>
    </row>
    <row r="877" spans="1:1" ht="18.75" customHeight="1">
      <c r="A877" s="2"/>
    </row>
    <row r="878" spans="1:1" ht="18.75" customHeight="1">
      <c r="A878" s="2"/>
    </row>
    <row r="879" spans="1:1" ht="18.75" customHeight="1">
      <c r="A879" s="2"/>
    </row>
    <row r="880" spans="1:1" ht="18.75" customHeight="1">
      <c r="A880" s="2"/>
    </row>
    <row r="881" spans="1:1" ht="18.75" customHeight="1">
      <c r="A881" s="2"/>
    </row>
    <row r="882" spans="1:1" ht="18.75" customHeight="1">
      <c r="A882" s="2"/>
    </row>
    <row r="883" spans="1:1" ht="18.75" customHeight="1">
      <c r="A883" s="2"/>
    </row>
    <row r="884" spans="1:1" ht="18.75" customHeight="1">
      <c r="A884" s="2"/>
    </row>
    <row r="885" spans="1:1" ht="18.75" customHeight="1">
      <c r="A885" s="2"/>
    </row>
    <row r="886" spans="1:1" ht="18.75" customHeight="1">
      <c r="A886" s="2"/>
    </row>
    <row r="887" spans="1:1" ht="18.75" customHeight="1">
      <c r="A887" s="2"/>
    </row>
    <row r="888" spans="1:1" ht="18.75" customHeight="1">
      <c r="A888" s="2"/>
    </row>
    <row r="889" spans="1:1" ht="18.75" customHeight="1">
      <c r="A889" s="2"/>
    </row>
    <row r="890" spans="1:1" ht="18.75" customHeight="1">
      <c r="A890" s="2"/>
    </row>
    <row r="891" spans="1:1" ht="18.75" customHeight="1">
      <c r="A891" s="2"/>
    </row>
    <row r="892" spans="1:1" ht="18.75" customHeight="1">
      <c r="A892" s="2"/>
    </row>
    <row r="893" spans="1:1" ht="18.75" customHeight="1">
      <c r="A893" s="2"/>
    </row>
    <row r="894" spans="1:1" ht="18.75" customHeight="1">
      <c r="A894" s="2"/>
    </row>
    <row r="895" spans="1:1" ht="18.75" customHeight="1">
      <c r="A895" s="2"/>
    </row>
    <row r="896" spans="1:1" ht="18.75" customHeight="1">
      <c r="A896" s="2"/>
    </row>
    <row r="897" spans="1:1" ht="18.75" customHeight="1">
      <c r="A897" s="2"/>
    </row>
    <row r="898" spans="1:1" ht="18.75" customHeight="1">
      <c r="A898" s="2"/>
    </row>
    <row r="899" spans="1:1" ht="18.75" customHeight="1">
      <c r="A899" s="2"/>
    </row>
    <row r="900" spans="1:1" ht="18.75" customHeight="1">
      <c r="A900" s="2"/>
    </row>
    <row r="901" spans="1:1" ht="18.75" customHeight="1">
      <c r="A901" s="2"/>
    </row>
    <row r="902" spans="1:1" ht="18.75" customHeight="1">
      <c r="A902" s="2"/>
    </row>
    <row r="903" spans="1:1" ht="18.75" customHeight="1">
      <c r="A903" s="2"/>
    </row>
    <row r="904" spans="1:1" ht="18.75" customHeight="1">
      <c r="A904" s="2"/>
    </row>
    <row r="905" spans="1:1" ht="18.75" customHeight="1">
      <c r="A905" s="2"/>
    </row>
    <row r="906" spans="1:1" ht="18.75" customHeight="1">
      <c r="A906" s="2"/>
    </row>
    <row r="907" spans="1:1" ht="18.75" customHeight="1">
      <c r="A907" s="2"/>
    </row>
    <row r="908" spans="1:1" ht="18.75" customHeight="1">
      <c r="A908" s="2"/>
    </row>
    <row r="909" spans="1:1" ht="18.75" customHeight="1">
      <c r="A909" s="2"/>
    </row>
    <row r="910" spans="1:1" ht="18.75" customHeight="1">
      <c r="A910" s="2"/>
    </row>
    <row r="911" spans="1:1" ht="18.75" customHeight="1">
      <c r="A911" s="2"/>
    </row>
    <row r="912" spans="1:1" ht="18.75" customHeight="1">
      <c r="A912" s="2"/>
    </row>
    <row r="913" spans="1:1" ht="18.75" customHeight="1">
      <c r="A913" s="2"/>
    </row>
    <row r="914" spans="1:1" ht="18.75" customHeight="1">
      <c r="A914" s="2"/>
    </row>
    <row r="915" spans="1:1" ht="18.75" customHeight="1">
      <c r="A915" s="2"/>
    </row>
    <row r="916" spans="1:1" ht="18.75" customHeight="1">
      <c r="A916" s="2"/>
    </row>
    <row r="917" spans="1:1" ht="18.75" customHeight="1">
      <c r="A917" s="2"/>
    </row>
    <row r="918" spans="1:1" ht="18.75" customHeight="1">
      <c r="A918" s="2"/>
    </row>
    <row r="919" spans="1:1" ht="18.75" customHeight="1">
      <c r="A919" s="2"/>
    </row>
    <row r="920" spans="1:1" ht="18.75" customHeight="1">
      <c r="A920" s="2"/>
    </row>
    <row r="921" spans="1:1" ht="18.75" customHeight="1">
      <c r="A921" s="2"/>
    </row>
    <row r="922" spans="1:1" ht="18.75" customHeight="1">
      <c r="A922" s="2"/>
    </row>
    <row r="923" spans="1:1" ht="18.75" customHeight="1">
      <c r="A923" s="2"/>
    </row>
    <row r="924" spans="1:1" ht="18.75" customHeight="1">
      <c r="A924" s="2"/>
    </row>
    <row r="925" spans="1:1" ht="18.75" customHeight="1">
      <c r="A925" s="2"/>
    </row>
    <row r="926" spans="1:1" ht="18.75" customHeight="1">
      <c r="A926" s="2"/>
    </row>
    <row r="927" spans="1:1" ht="18.75" customHeight="1">
      <c r="A927" s="2"/>
    </row>
    <row r="928" spans="1:1" ht="18.75" customHeight="1">
      <c r="A928" s="2"/>
    </row>
    <row r="929" spans="1:1" ht="18.75" customHeight="1">
      <c r="A929" s="2"/>
    </row>
    <row r="930" spans="1:1" ht="18.75" customHeight="1">
      <c r="A930" s="2"/>
    </row>
    <row r="931" spans="1:1" ht="18.75" customHeight="1">
      <c r="A931" s="2"/>
    </row>
    <row r="932" spans="1:1" ht="18.75" customHeight="1">
      <c r="A932" s="2"/>
    </row>
    <row r="933" spans="1:1" ht="18.75" customHeight="1">
      <c r="A933" s="2"/>
    </row>
    <row r="934" spans="1:1" ht="18.75" customHeight="1">
      <c r="A934" s="2"/>
    </row>
    <row r="935" spans="1:1" ht="18.75" customHeight="1">
      <c r="A935" s="2"/>
    </row>
    <row r="936" spans="1:1" ht="18.75" customHeight="1">
      <c r="A936" s="2"/>
    </row>
    <row r="937" spans="1:1" ht="18.75" customHeight="1">
      <c r="A937" s="2"/>
    </row>
    <row r="938" spans="1:1" ht="18.75" customHeight="1">
      <c r="A938" s="2"/>
    </row>
    <row r="939" spans="1:1" ht="18.75" customHeight="1">
      <c r="A939" s="2"/>
    </row>
    <row r="940" spans="1:1" ht="18.75" customHeight="1">
      <c r="A940" s="2"/>
    </row>
    <row r="941" spans="1:1" ht="18.75" customHeight="1">
      <c r="A941" s="2"/>
    </row>
    <row r="942" spans="1:1" ht="18.75" customHeight="1">
      <c r="A942" s="2"/>
    </row>
    <row r="943" spans="1:1" ht="18.75" customHeight="1">
      <c r="A943" s="2"/>
    </row>
    <row r="944" spans="1:1" ht="18.75" customHeight="1">
      <c r="A944" s="2"/>
    </row>
    <row r="945" spans="1:1" ht="18.75" customHeight="1">
      <c r="A945" s="2"/>
    </row>
    <row r="946" spans="1:1" ht="18.75" customHeight="1">
      <c r="A946" s="2"/>
    </row>
    <row r="947" spans="1:1" ht="18.75" customHeight="1">
      <c r="A947" s="2"/>
    </row>
    <row r="948" spans="1:1" ht="18.75" customHeight="1">
      <c r="A948" s="2"/>
    </row>
    <row r="949" spans="1:1" ht="18.75" customHeight="1">
      <c r="A949" s="2"/>
    </row>
    <row r="950" spans="1:1" ht="18.75" customHeight="1">
      <c r="A950" s="2"/>
    </row>
    <row r="951" spans="1:1" ht="18.75" customHeight="1">
      <c r="A951" s="2"/>
    </row>
    <row r="952" spans="1:1" ht="18.75" customHeight="1">
      <c r="A952" s="2"/>
    </row>
    <row r="953" spans="1:1" ht="18.75" customHeight="1">
      <c r="A953" s="2"/>
    </row>
    <row r="954" spans="1:1" ht="18.75" customHeight="1">
      <c r="A954" s="2"/>
    </row>
    <row r="955" spans="1:1" ht="18.75" customHeight="1">
      <c r="A955" s="2"/>
    </row>
    <row r="956" spans="1:1" ht="18.75" customHeight="1">
      <c r="A956" s="2"/>
    </row>
    <row r="957" spans="1:1" ht="18.75" customHeight="1">
      <c r="A957" s="2"/>
    </row>
    <row r="958" spans="1:1" ht="18.75" customHeight="1">
      <c r="A958" s="2"/>
    </row>
    <row r="959" spans="1:1" ht="18.75" customHeight="1">
      <c r="A959" s="2"/>
    </row>
    <row r="960" spans="1:1" ht="18.75" customHeight="1">
      <c r="A960" s="2"/>
    </row>
    <row r="961" spans="1:1" ht="18.75" customHeight="1">
      <c r="A961" s="2"/>
    </row>
    <row r="962" spans="1:1" ht="18.75" customHeight="1">
      <c r="A962" s="2"/>
    </row>
    <row r="963" spans="1:1" ht="18.75" customHeight="1">
      <c r="A963" s="2"/>
    </row>
    <row r="964" spans="1:1" ht="18.75" customHeight="1">
      <c r="A964" s="2"/>
    </row>
    <row r="965" spans="1:1" ht="18.75" customHeight="1">
      <c r="A965" s="2"/>
    </row>
    <row r="966" spans="1:1" ht="18.75" customHeight="1">
      <c r="A966" s="2"/>
    </row>
    <row r="967" spans="1:1" ht="18.75" customHeight="1">
      <c r="A967" s="2"/>
    </row>
    <row r="968" spans="1:1" ht="18.75" customHeight="1">
      <c r="A968" s="2"/>
    </row>
    <row r="969" spans="1:1" ht="18.75" customHeight="1">
      <c r="A969" s="2"/>
    </row>
    <row r="970" spans="1:1" ht="18.75" customHeight="1">
      <c r="A970" s="2"/>
    </row>
    <row r="971" spans="1:1" ht="18.75" customHeight="1">
      <c r="A971" s="2"/>
    </row>
    <row r="972" spans="1:1" ht="18.75" customHeight="1">
      <c r="A972" s="2"/>
    </row>
    <row r="973" spans="1:1" ht="18.75" customHeight="1">
      <c r="A973" s="2"/>
    </row>
    <row r="974" spans="1:1" ht="18.75" customHeight="1">
      <c r="A974" s="2"/>
    </row>
    <row r="975" spans="1:1" ht="18.75" customHeight="1">
      <c r="A975" s="2"/>
    </row>
    <row r="976" spans="1:1" ht="18.75" customHeight="1">
      <c r="A976" s="2"/>
    </row>
    <row r="977" spans="1:1" ht="18.75" customHeight="1">
      <c r="A977" s="2"/>
    </row>
    <row r="978" spans="1:1" ht="18.75" customHeight="1">
      <c r="A978" s="2"/>
    </row>
    <row r="979" spans="1:1" ht="18.75" customHeight="1">
      <c r="A979" s="2"/>
    </row>
    <row r="980" spans="1:1" ht="18.75" customHeight="1">
      <c r="A980" s="2"/>
    </row>
    <row r="981" spans="1:1" ht="18.75" customHeight="1">
      <c r="A981" s="2"/>
    </row>
    <row r="982" spans="1:1" ht="18.75" customHeight="1">
      <c r="A982" s="2"/>
    </row>
    <row r="983" spans="1:1" ht="18.75" customHeight="1">
      <c r="A983" s="2"/>
    </row>
    <row r="984" spans="1:1" ht="18.75" customHeight="1">
      <c r="A984" s="2"/>
    </row>
    <row r="985" spans="1:1" ht="18.75" customHeight="1">
      <c r="A985" s="2"/>
    </row>
    <row r="986" spans="1:1" ht="18.75" customHeight="1">
      <c r="A986" s="2"/>
    </row>
    <row r="987" spans="1:1" ht="18.75" customHeight="1">
      <c r="A987" s="2"/>
    </row>
    <row r="988" spans="1:1" ht="18.75" customHeight="1">
      <c r="A988" s="2"/>
    </row>
    <row r="989" spans="1:1" ht="18.75" customHeight="1">
      <c r="A989" s="2"/>
    </row>
    <row r="990" spans="1:1" ht="18.75" customHeight="1">
      <c r="A990" s="2"/>
    </row>
    <row r="991" spans="1:1" ht="18.75" customHeight="1">
      <c r="A991" s="2"/>
    </row>
    <row r="992" spans="1:1" ht="18.75" customHeight="1">
      <c r="A992" s="2"/>
    </row>
    <row r="993" spans="1:1" ht="18.75" customHeight="1">
      <c r="A993" s="2"/>
    </row>
    <row r="994" spans="1:1" ht="18.75" customHeight="1">
      <c r="A994" s="2"/>
    </row>
    <row r="995" spans="1:1" ht="18.75" customHeight="1">
      <c r="A995" s="2"/>
    </row>
    <row r="996" spans="1:1" ht="18.75" customHeight="1">
      <c r="A996" s="2"/>
    </row>
    <row r="997" spans="1:1" ht="18.75" customHeight="1">
      <c r="A997" s="2"/>
    </row>
    <row r="998" spans="1:1" ht="18.75" customHeight="1">
      <c r="A998" s="2"/>
    </row>
    <row r="999" spans="1:1" ht="18.75" customHeight="1">
      <c r="A999" s="2"/>
    </row>
    <row r="1000" spans="1:1" ht="18.75" customHeight="1">
      <c r="A1000" s="2"/>
    </row>
    <row r="1001" spans="1:1" ht="18.75" customHeight="1">
      <c r="A1001" s="2"/>
    </row>
    <row r="1002" spans="1:1" ht="18.75" customHeight="1">
      <c r="A1002" s="2"/>
    </row>
    <row r="1003" spans="1:1" ht="18.75" customHeight="1">
      <c r="A1003" s="2"/>
    </row>
    <row r="1004" spans="1:1" ht="18.75" customHeight="1">
      <c r="A1004" s="2"/>
    </row>
  </sheetData>
  <phoneticPr fontId="1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249977111117893"/>
    <outlinePr summaryBelow="0" summaryRight="0"/>
  </sheetPr>
  <dimension ref="A1:Z1000"/>
  <sheetViews>
    <sheetView topLeftCell="A36" zoomScale="80" zoomScaleNormal="80" workbookViewId="0">
      <selection activeCell="A48" sqref="A48"/>
    </sheetView>
  </sheetViews>
  <sheetFormatPr defaultColWidth="12.54296875" defaultRowHeight="15" customHeight="1"/>
  <cols>
    <col min="1" max="1" width="8.7265625" bestFit="1" customWidth="1"/>
    <col min="2" max="2" width="6.36328125" bestFit="1" customWidth="1"/>
    <col min="3" max="6" width="13.7265625" customWidth="1"/>
    <col min="7" max="26" width="11.7265625" customWidth="1"/>
  </cols>
  <sheetData>
    <row r="1" spans="1:26" s="31" customFormat="1" ht="40.15" customHeight="1">
      <c r="A1" s="25" t="s">
        <v>5</v>
      </c>
      <c r="B1" s="26" t="s">
        <v>7</v>
      </c>
      <c r="C1" s="27" t="s">
        <v>8</v>
      </c>
      <c r="D1" s="27" t="s">
        <v>6</v>
      </c>
      <c r="E1" s="28" t="s">
        <v>9</v>
      </c>
      <c r="F1" s="29" t="s">
        <v>10</v>
      </c>
      <c r="G1" s="30"/>
      <c r="H1" s="30"/>
      <c r="I1" s="25" t="s">
        <v>5</v>
      </c>
      <c r="J1" s="26" t="s">
        <v>7</v>
      </c>
      <c r="K1" s="27" t="s">
        <v>8</v>
      </c>
      <c r="L1" s="27" t="s">
        <v>6</v>
      </c>
      <c r="M1" s="28" t="s">
        <v>9</v>
      </c>
      <c r="N1" s="29" t="s">
        <v>10</v>
      </c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26.25" customHeight="1">
      <c r="A2" s="37">
        <v>2018</v>
      </c>
      <c r="B2" s="38">
        <v>4</v>
      </c>
      <c r="C2" s="39">
        <v>30</v>
      </c>
      <c r="D2" s="39">
        <f t="shared" ref="D2:D7" si="0">+C2-F2</f>
        <v>21</v>
      </c>
      <c r="E2" s="40">
        <f t="shared" ref="E2:E7" si="1">D2*7.8</f>
        <v>163.79999999999998</v>
      </c>
      <c r="F2" s="41">
        <v>9</v>
      </c>
      <c r="G2" s="4"/>
      <c r="H2" s="4"/>
      <c r="I2" s="5">
        <v>2018</v>
      </c>
      <c r="J2" s="6">
        <v>4</v>
      </c>
      <c r="K2" s="7">
        <v>30</v>
      </c>
      <c r="L2" s="7">
        <v>20</v>
      </c>
      <c r="M2" s="8">
        <f t="shared" ref="M2:M13" si="2">L2*7.5</f>
        <v>150</v>
      </c>
      <c r="N2" s="9">
        <f t="shared" ref="N2:N13" si="3">K2-L2</f>
        <v>10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6.25" customHeight="1">
      <c r="A3" s="37">
        <v>2018</v>
      </c>
      <c r="B3" s="38">
        <v>5</v>
      </c>
      <c r="C3" s="39">
        <v>31</v>
      </c>
      <c r="D3" s="39">
        <f t="shared" si="0"/>
        <v>23</v>
      </c>
      <c r="E3" s="40">
        <f t="shared" si="1"/>
        <v>179.4</v>
      </c>
      <c r="F3" s="41">
        <v>8</v>
      </c>
      <c r="G3" s="4"/>
      <c r="H3" s="4"/>
      <c r="I3" s="5">
        <v>2018</v>
      </c>
      <c r="J3" s="6">
        <v>5</v>
      </c>
      <c r="K3" s="7">
        <v>31</v>
      </c>
      <c r="L3" s="7">
        <v>20</v>
      </c>
      <c r="M3" s="8">
        <f t="shared" si="2"/>
        <v>150</v>
      </c>
      <c r="N3" s="9">
        <f t="shared" si="3"/>
        <v>11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6.25" customHeight="1">
      <c r="A4" s="37">
        <v>2018</v>
      </c>
      <c r="B4" s="38">
        <v>6</v>
      </c>
      <c r="C4" s="39">
        <v>30</v>
      </c>
      <c r="D4" s="39">
        <f t="shared" si="0"/>
        <v>21</v>
      </c>
      <c r="E4" s="40">
        <f t="shared" si="1"/>
        <v>163.79999999999998</v>
      </c>
      <c r="F4" s="41">
        <v>9</v>
      </c>
      <c r="G4" s="4"/>
      <c r="H4" s="4"/>
      <c r="I4" s="5">
        <v>2018</v>
      </c>
      <c r="J4" s="6">
        <v>6</v>
      </c>
      <c r="K4" s="7">
        <v>30</v>
      </c>
      <c r="L4" s="7">
        <v>22</v>
      </c>
      <c r="M4" s="8">
        <f t="shared" si="2"/>
        <v>165</v>
      </c>
      <c r="N4" s="9">
        <f t="shared" si="3"/>
        <v>8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6.25" customHeight="1">
      <c r="A5" s="37">
        <v>2018</v>
      </c>
      <c r="B5" s="38">
        <v>7</v>
      </c>
      <c r="C5" s="39">
        <v>31</v>
      </c>
      <c r="D5" s="39">
        <f t="shared" si="0"/>
        <v>22</v>
      </c>
      <c r="E5" s="40">
        <f t="shared" si="1"/>
        <v>171.6</v>
      </c>
      <c r="F5" s="41">
        <v>9</v>
      </c>
      <c r="G5" s="4"/>
      <c r="H5" s="4"/>
      <c r="I5" s="5">
        <v>2018</v>
      </c>
      <c r="J5" s="6">
        <v>7</v>
      </c>
      <c r="K5" s="7">
        <v>31</v>
      </c>
      <c r="L5" s="7">
        <v>20</v>
      </c>
      <c r="M5" s="8">
        <f t="shared" si="2"/>
        <v>150</v>
      </c>
      <c r="N5" s="9">
        <f t="shared" si="3"/>
        <v>11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6.25" customHeight="1">
      <c r="A6" s="37">
        <v>2018</v>
      </c>
      <c r="B6" s="38">
        <v>8</v>
      </c>
      <c r="C6" s="39">
        <v>31</v>
      </c>
      <c r="D6" s="39">
        <f t="shared" si="0"/>
        <v>23</v>
      </c>
      <c r="E6" s="40">
        <f t="shared" si="1"/>
        <v>179.4</v>
      </c>
      <c r="F6" s="41">
        <v>8</v>
      </c>
      <c r="G6" s="4"/>
      <c r="H6" s="4"/>
      <c r="I6" s="5">
        <v>2018</v>
      </c>
      <c r="J6" s="6">
        <v>8</v>
      </c>
      <c r="K6" s="7">
        <v>31</v>
      </c>
      <c r="L6" s="7">
        <v>22</v>
      </c>
      <c r="M6" s="8">
        <f t="shared" si="2"/>
        <v>165</v>
      </c>
      <c r="N6" s="9">
        <f t="shared" si="3"/>
        <v>9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6.25" customHeight="1">
      <c r="A7" s="37">
        <v>2018</v>
      </c>
      <c r="B7" s="38">
        <v>9</v>
      </c>
      <c r="C7" s="39">
        <v>30</v>
      </c>
      <c r="D7" s="39">
        <f t="shared" si="0"/>
        <v>20</v>
      </c>
      <c r="E7" s="40">
        <f t="shared" si="1"/>
        <v>156</v>
      </c>
      <c r="F7" s="41">
        <v>10</v>
      </c>
      <c r="G7" s="4"/>
      <c r="H7" s="4"/>
      <c r="I7" s="5">
        <v>2018</v>
      </c>
      <c r="J7" s="6">
        <v>9</v>
      </c>
      <c r="K7" s="7">
        <v>30</v>
      </c>
      <c r="L7" s="7">
        <v>20</v>
      </c>
      <c r="M7" s="8">
        <f t="shared" si="2"/>
        <v>150</v>
      </c>
      <c r="N7" s="9">
        <f t="shared" si="3"/>
        <v>10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6.25" customHeight="1">
      <c r="A8" s="5">
        <v>2018</v>
      </c>
      <c r="B8" s="6">
        <v>10</v>
      </c>
      <c r="C8" s="7">
        <v>31</v>
      </c>
      <c r="D8" s="7">
        <f>+C8-F8</f>
        <v>23</v>
      </c>
      <c r="E8" s="8">
        <f>D8*7.8</f>
        <v>179.4</v>
      </c>
      <c r="F8" s="9">
        <v>8</v>
      </c>
      <c r="G8" s="4"/>
      <c r="H8" s="4"/>
      <c r="I8" s="5">
        <v>2018</v>
      </c>
      <c r="J8" s="6">
        <v>10</v>
      </c>
      <c r="K8" s="7">
        <v>31</v>
      </c>
      <c r="L8" s="7">
        <v>21</v>
      </c>
      <c r="M8" s="8">
        <f t="shared" si="2"/>
        <v>157.5</v>
      </c>
      <c r="N8" s="9">
        <f t="shared" si="3"/>
        <v>10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6.25" customHeight="1">
      <c r="A9" s="5">
        <v>2018</v>
      </c>
      <c r="B9" s="6">
        <v>11</v>
      </c>
      <c r="C9" s="7">
        <v>30</v>
      </c>
      <c r="D9" s="7">
        <f t="shared" ref="D9:D13" si="4">+C9-F9</f>
        <v>22</v>
      </c>
      <c r="E9" s="8">
        <f t="shared" ref="E9:E13" si="5">D9*7.8</f>
        <v>171.6</v>
      </c>
      <c r="F9" s="9">
        <v>8</v>
      </c>
      <c r="G9" s="4"/>
      <c r="H9" s="4"/>
      <c r="I9" s="5">
        <v>2018</v>
      </c>
      <c r="J9" s="6">
        <v>11</v>
      </c>
      <c r="K9" s="7">
        <v>30</v>
      </c>
      <c r="L9" s="7">
        <v>19</v>
      </c>
      <c r="M9" s="8">
        <f t="shared" si="2"/>
        <v>142.5</v>
      </c>
      <c r="N9" s="9">
        <f t="shared" si="3"/>
        <v>11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6.25" customHeight="1">
      <c r="A10" s="5">
        <v>2018</v>
      </c>
      <c r="B10" s="6">
        <v>12</v>
      </c>
      <c r="C10" s="7">
        <v>31</v>
      </c>
      <c r="D10" s="7">
        <f t="shared" si="4"/>
        <v>20</v>
      </c>
      <c r="E10" s="8">
        <f t="shared" si="5"/>
        <v>156</v>
      </c>
      <c r="F10" s="9">
        <v>11</v>
      </c>
      <c r="G10" s="4"/>
      <c r="H10" s="4"/>
      <c r="I10" s="5">
        <v>2018</v>
      </c>
      <c r="J10" s="6">
        <v>12</v>
      </c>
      <c r="K10" s="7">
        <v>31</v>
      </c>
      <c r="L10" s="7">
        <v>20</v>
      </c>
      <c r="M10" s="8">
        <f t="shared" si="2"/>
        <v>150</v>
      </c>
      <c r="N10" s="9">
        <f t="shared" si="3"/>
        <v>11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6.25" customHeight="1">
      <c r="A11" s="5">
        <v>2018</v>
      </c>
      <c r="B11" s="6">
        <v>1</v>
      </c>
      <c r="C11" s="7">
        <v>31</v>
      </c>
      <c r="D11" s="7">
        <f t="shared" si="4"/>
        <v>22</v>
      </c>
      <c r="E11" s="8">
        <f t="shared" si="5"/>
        <v>171.6</v>
      </c>
      <c r="F11" s="9">
        <v>9</v>
      </c>
      <c r="G11" s="4"/>
      <c r="H11" s="4"/>
      <c r="I11" s="5">
        <v>2018</v>
      </c>
      <c r="J11" s="6">
        <v>1</v>
      </c>
      <c r="K11" s="7">
        <v>31</v>
      </c>
      <c r="L11" s="7">
        <v>19</v>
      </c>
      <c r="M11" s="8">
        <f t="shared" si="2"/>
        <v>142.5</v>
      </c>
      <c r="N11" s="9">
        <f t="shared" si="3"/>
        <v>12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6.25" customHeight="1">
      <c r="A12" s="5">
        <v>2018</v>
      </c>
      <c r="B12" s="6">
        <v>2</v>
      </c>
      <c r="C12" s="7">
        <v>28</v>
      </c>
      <c r="D12" s="7">
        <f t="shared" si="4"/>
        <v>20</v>
      </c>
      <c r="E12" s="8">
        <f t="shared" si="5"/>
        <v>156</v>
      </c>
      <c r="F12" s="9">
        <v>8</v>
      </c>
      <c r="G12" s="4"/>
      <c r="H12" s="4"/>
      <c r="I12" s="5">
        <v>2018</v>
      </c>
      <c r="J12" s="6">
        <v>2</v>
      </c>
      <c r="K12" s="7">
        <v>28</v>
      </c>
      <c r="L12" s="7">
        <v>19</v>
      </c>
      <c r="M12" s="8">
        <f t="shared" si="2"/>
        <v>142.5</v>
      </c>
      <c r="N12" s="9">
        <f t="shared" si="3"/>
        <v>9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6.25" customHeight="1" thickBot="1">
      <c r="A13" s="10">
        <v>2018</v>
      </c>
      <c r="B13" s="11">
        <v>3</v>
      </c>
      <c r="C13" s="12">
        <v>31</v>
      </c>
      <c r="D13" s="12">
        <f t="shared" si="4"/>
        <v>21</v>
      </c>
      <c r="E13" s="13">
        <f t="shared" si="5"/>
        <v>163.79999999999998</v>
      </c>
      <c r="F13" s="14">
        <v>10</v>
      </c>
      <c r="G13" s="4"/>
      <c r="H13" s="4"/>
      <c r="I13" s="10">
        <v>2018</v>
      </c>
      <c r="J13" s="11">
        <v>3</v>
      </c>
      <c r="K13" s="12">
        <v>31</v>
      </c>
      <c r="L13" s="12">
        <v>21</v>
      </c>
      <c r="M13" s="13">
        <f t="shared" si="2"/>
        <v>157.5</v>
      </c>
      <c r="N13" s="14">
        <f t="shared" si="3"/>
        <v>10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6.25" customHeight="1" thickTop="1" thickBot="1">
      <c r="A14" s="15"/>
      <c r="B14" s="16" t="s">
        <v>14</v>
      </c>
      <c r="C14" s="17">
        <f t="shared" ref="C14:F14" si="6">SUM(C2:C13)</f>
        <v>365</v>
      </c>
      <c r="D14" s="17">
        <f t="shared" si="6"/>
        <v>258</v>
      </c>
      <c r="E14" s="18">
        <f t="shared" si="6"/>
        <v>2012.3999999999999</v>
      </c>
      <c r="F14" s="19">
        <f t="shared" si="6"/>
        <v>107</v>
      </c>
      <c r="G14" s="4"/>
      <c r="H14" s="4"/>
      <c r="I14" s="15"/>
      <c r="J14" s="16" t="s">
        <v>14</v>
      </c>
      <c r="K14" s="17">
        <f t="shared" ref="K14:N14" si="7">SUM(K2:K13)</f>
        <v>365</v>
      </c>
      <c r="L14" s="17">
        <f t="shared" si="7"/>
        <v>243</v>
      </c>
      <c r="M14" s="18">
        <f t="shared" si="7"/>
        <v>1822.5</v>
      </c>
      <c r="N14" s="19">
        <f t="shared" si="7"/>
        <v>122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6.25" customHeight="1">
      <c r="A15" s="4"/>
      <c r="B15" s="4"/>
      <c r="C15" s="4"/>
      <c r="D15" s="4"/>
      <c r="E15" s="2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6.25" customHeight="1">
      <c r="A16" s="4"/>
      <c r="B16" s="4"/>
      <c r="C16" s="4"/>
      <c r="D16" s="4" t="s">
        <v>54</v>
      </c>
      <c r="E16" s="20">
        <v>132.6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6.25" customHeight="1">
      <c r="A17" s="4"/>
      <c r="B17" s="4"/>
      <c r="C17" s="4"/>
      <c r="D17" s="4"/>
      <c r="E17" s="2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6.25" customHeight="1">
      <c r="A18" s="4"/>
      <c r="B18" s="4"/>
      <c r="C18" s="4"/>
      <c r="D18" s="4"/>
      <c r="E18" s="20">
        <f>+E14-E16</f>
        <v>1879.8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6.25" customHeight="1" thickBot="1">
      <c r="A19" s="4"/>
      <c r="B19" s="4"/>
      <c r="C19" s="4"/>
      <c r="D19" s="4"/>
      <c r="E19" s="2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>
      <c r="A20" s="25" t="s">
        <v>5</v>
      </c>
      <c r="B20" s="26" t="s">
        <v>7</v>
      </c>
      <c r="C20" s="27" t="s">
        <v>8</v>
      </c>
      <c r="D20" s="27" t="s">
        <v>6</v>
      </c>
      <c r="E20" s="28" t="s">
        <v>9</v>
      </c>
      <c r="F20" s="29" t="s">
        <v>10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6.25" customHeight="1">
      <c r="A21" s="32">
        <v>2018</v>
      </c>
      <c r="B21" s="33">
        <v>4</v>
      </c>
      <c r="C21" s="34">
        <v>30</v>
      </c>
      <c r="D21" s="34">
        <v>24</v>
      </c>
      <c r="E21" s="35">
        <v>156</v>
      </c>
      <c r="F21" s="36">
        <f>+C21-D21</f>
        <v>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6.25" customHeight="1">
      <c r="A22" s="32">
        <v>2018</v>
      </c>
      <c r="B22" s="33">
        <v>5</v>
      </c>
      <c r="C22" s="34">
        <v>31</v>
      </c>
      <c r="D22" s="34">
        <v>24</v>
      </c>
      <c r="E22" s="35">
        <v>159</v>
      </c>
      <c r="F22" s="36">
        <f t="shared" ref="F22:F32" si="8">+C22-D22</f>
        <v>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6.25" customHeight="1">
      <c r="A23" s="32">
        <v>2018</v>
      </c>
      <c r="B23" s="33">
        <v>6</v>
      </c>
      <c r="C23" s="34">
        <v>30</v>
      </c>
      <c r="D23" s="34">
        <v>26</v>
      </c>
      <c r="E23" s="35">
        <v>167</v>
      </c>
      <c r="F23" s="36">
        <f t="shared" si="8"/>
        <v>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6.25" customHeight="1">
      <c r="A24" s="32">
        <v>2018</v>
      </c>
      <c r="B24" s="33">
        <v>7</v>
      </c>
      <c r="C24" s="34">
        <v>31</v>
      </c>
      <c r="D24" s="34">
        <v>25</v>
      </c>
      <c r="E24" s="35">
        <v>163</v>
      </c>
      <c r="F24" s="36">
        <f t="shared" si="8"/>
        <v>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6.25" customHeight="1">
      <c r="A25" s="32">
        <v>2018</v>
      </c>
      <c r="B25" s="33">
        <v>8</v>
      </c>
      <c r="C25" s="34">
        <v>31</v>
      </c>
      <c r="D25" s="34">
        <v>26</v>
      </c>
      <c r="E25" s="35">
        <v>173</v>
      </c>
      <c r="F25" s="36">
        <f t="shared" si="8"/>
        <v>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6.25" customHeight="1">
      <c r="A26" s="32">
        <v>2018</v>
      </c>
      <c r="B26" s="33">
        <v>9</v>
      </c>
      <c r="C26" s="34">
        <v>30</v>
      </c>
      <c r="D26" s="34">
        <v>23</v>
      </c>
      <c r="E26" s="35">
        <v>146</v>
      </c>
      <c r="F26" s="36">
        <f t="shared" si="8"/>
        <v>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6.25" customHeight="1">
      <c r="A27" s="5">
        <v>2018</v>
      </c>
      <c r="B27" s="6">
        <v>10</v>
      </c>
      <c r="C27" s="7">
        <v>31</v>
      </c>
      <c r="D27" s="7">
        <v>26</v>
      </c>
      <c r="E27" s="8">
        <v>170</v>
      </c>
      <c r="F27" s="9">
        <f t="shared" si="8"/>
        <v>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6.25" customHeight="1">
      <c r="A28" s="5">
        <v>2018</v>
      </c>
      <c r="B28" s="6">
        <v>11</v>
      </c>
      <c r="C28" s="7">
        <v>30</v>
      </c>
      <c r="D28" s="7">
        <v>24</v>
      </c>
      <c r="E28" s="8">
        <v>159</v>
      </c>
      <c r="F28" s="9">
        <f t="shared" si="8"/>
        <v>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6.25" customHeight="1">
      <c r="A29" s="5">
        <v>2018</v>
      </c>
      <c r="B29" s="6">
        <v>12</v>
      </c>
      <c r="C29" s="7">
        <v>31</v>
      </c>
      <c r="D29" s="7">
        <v>23</v>
      </c>
      <c r="E29" s="8">
        <v>146</v>
      </c>
      <c r="F29" s="9">
        <f t="shared" si="8"/>
        <v>8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6.25" customHeight="1">
      <c r="A30" s="5">
        <v>2018</v>
      </c>
      <c r="B30" s="6">
        <v>1</v>
      </c>
      <c r="C30" s="7">
        <v>31</v>
      </c>
      <c r="D30" s="7">
        <v>22</v>
      </c>
      <c r="E30" s="8">
        <v>142</v>
      </c>
      <c r="F30" s="9">
        <f t="shared" si="8"/>
        <v>9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6.25" customHeight="1">
      <c r="A31" s="5">
        <v>2018</v>
      </c>
      <c r="B31" s="6">
        <v>2</v>
      </c>
      <c r="C31" s="7">
        <v>28</v>
      </c>
      <c r="D31" s="7">
        <v>23</v>
      </c>
      <c r="E31" s="8">
        <v>149</v>
      </c>
      <c r="F31" s="9">
        <f t="shared" si="8"/>
        <v>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6.25" customHeight="1" thickBot="1">
      <c r="A32" s="10">
        <v>2018</v>
      </c>
      <c r="B32" s="11">
        <v>3</v>
      </c>
      <c r="C32" s="12">
        <v>31</v>
      </c>
      <c r="D32" s="12">
        <v>25</v>
      </c>
      <c r="E32" s="13">
        <v>160</v>
      </c>
      <c r="F32" s="14">
        <f t="shared" si="8"/>
        <v>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6.25" customHeight="1" thickTop="1" thickBot="1">
      <c r="A33" s="15"/>
      <c r="B33" s="16" t="s">
        <v>14</v>
      </c>
      <c r="C33" s="17">
        <f t="shared" ref="C33:F33" si="9">SUM(C21:C32)</f>
        <v>365</v>
      </c>
      <c r="D33" s="17">
        <f t="shared" si="9"/>
        <v>291</v>
      </c>
      <c r="E33" s="18">
        <f t="shared" si="9"/>
        <v>1890</v>
      </c>
      <c r="F33" s="19">
        <f t="shared" si="9"/>
        <v>74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6.25" customHeight="1">
      <c r="A34" s="4"/>
      <c r="B34" s="4"/>
      <c r="C34" s="4"/>
      <c r="D34" s="4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6.25" customHeight="1">
      <c r="A35" s="4"/>
      <c r="B35" s="4"/>
      <c r="C35" s="4"/>
      <c r="D35" s="4" t="s">
        <v>53</v>
      </c>
      <c r="E35" s="20">
        <v>35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6.25" customHeight="1">
      <c r="A36" s="4"/>
      <c r="B36" s="4"/>
      <c r="C36" s="4"/>
      <c r="D36" s="4"/>
      <c r="E36" s="2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6.25" customHeight="1">
      <c r="A37" s="4"/>
      <c r="B37" s="4"/>
      <c r="C37" s="4"/>
      <c r="D37" s="4"/>
      <c r="E37" s="20">
        <f>+E33-E35</f>
        <v>1855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6.25" customHeight="1">
      <c r="A38" s="4"/>
      <c r="B38" s="4"/>
      <c r="C38" s="4"/>
      <c r="D38" s="4"/>
      <c r="E38" s="2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6.25" customHeight="1">
      <c r="A39" s="4"/>
      <c r="B39" s="4"/>
      <c r="C39" s="4"/>
      <c r="D39" s="4"/>
      <c r="E39" s="20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6.25" customHeight="1">
      <c r="A40" s="4"/>
      <c r="B40" s="4"/>
      <c r="C40" s="4"/>
      <c r="D40" s="4"/>
      <c r="E40" s="2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6.25" customHeight="1">
      <c r="A41" s="4"/>
      <c r="B41" s="4"/>
      <c r="C41" s="4"/>
      <c r="D41" s="4"/>
      <c r="E41" s="2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6.25" customHeight="1">
      <c r="A42" s="4"/>
      <c r="B42" s="4"/>
      <c r="C42" s="4"/>
      <c r="D42" s="4"/>
      <c r="E42" s="2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6.25" customHeight="1">
      <c r="A43" s="4"/>
      <c r="B43" s="4"/>
      <c r="C43" s="4"/>
      <c r="D43" s="4"/>
      <c r="E43" s="2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6.25" customHeight="1">
      <c r="A44" s="4"/>
      <c r="B44" s="4"/>
      <c r="C44" s="4"/>
      <c r="D44" s="4"/>
      <c r="E44" s="2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6.25" customHeight="1">
      <c r="A45" s="4"/>
      <c r="B45" s="4"/>
      <c r="C45" s="4"/>
      <c r="D45" s="4"/>
      <c r="E45" s="2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6.25" customHeight="1">
      <c r="A46" s="4"/>
      <c r="B46" s="4"/>
      <c r="C46" s="4"/>
      <c r="D46" s="4"/>
      <c r="E46" s="2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6.25" customHeight="1">
      <c r="A47" s="4"/>
      <c r="B47" s="4"/>
      <c r="C47" s="4"/>
      <c r="D47" s="4"/>
      <c r="E47" s="2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6.25" customHeight="1">
      <c r="A48" s="4"/>
      <c r="B48" s="4"/>
      <c r="C48" s="4"/>
      <c r="D48" s="4"/>
      <c r="E48" s="2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6.25" customHeight="1">
      <c r="A49" s="4"/>
      <c r="B49" s="4"/>
      <c r="C49" s="4"/>
      <c r="D49" s="4"/>
      <c r="E49" s="20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6.25" customHeight="1">
      <c r="A50" s="4"/>
      <c r="B50" s="4"/>
      <c r="C50" s="4"/>
      <c r="D50" s="4"/>
      <c r="E50" s="2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6.25" customHeight="1">
      <c r="A51" s="4"/>
      <c r="B51" s="4"/>
      <c r="C51" s="4"/>
      <c r="D51" s="4"/>
      <c r="E51" s="2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6.25" customHeight="1">
      <c r="A52" s="4"/>
      <c r="B52" s="4"/>
      <c r="C52" s="4"/>
      <c r="D52" s="4"/>
      <c r="E52" s="2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6.25" customHeight="1">
      <c r="A53" s="4"/>
      <c r="B53" s="4"/>
      <c r="C53" s="4"/>
      <c r="D53" s="4"/>
      <c r="E53" s="2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6.25" customHeight="1">
      <c r="A54" s="4"/>
      <c r="B54" s="4"/>
      <c r="C54" s="4"/>
      <c r="D54" s="4"/>
      <c r="E54" s="2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6.25" customHeight="1">
      <c r="A55" s="4"/>
      <c r="B55" s="4"/>
      <c r="C55" s="4"/>
      <c r="D55" s="4"/>
      <c r="E55" s="2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6.25" customHeight="1">
      <c r="A56" s="4"/>
      <c r="B56" s="4"/>
      <c r="C56" s="4"/>
      <c r="D56" s="4"/>
      <c r="E56" s="2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6.25" customHeight="1">
      <c r="A57" s="4"/>
      <c r="B57" s="4"/>
      <c r="C57" s="4"/>
      <c r="D57" s="4"/>
      <c r="E57" s="2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6.25" customHeight="1">
      <c r="A58" s="4"/>
      <c r="B58" s="4"/>
      <c r="C58" s="4"/>
      <c r="D58" s="4"/>
      <c r="E58" s="2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6.25" customHeight="1">
      <c r="A59" s="4"/>
      <c r="B59" s="4"/>
      <c r="C59" s="4"/>
      <c r="D59" s="4"/>
      <c r="E59" s="2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6.25" customHeight="1">
      <c r="A60" s="4"/>
      <c r="B60" s="4"/>
      <c r="C60" s="4"/>
      <c r="D60" s="4"/>
      <c r="E60" s="2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6.25" customHeight="1">
      <c r="A61" s="4"/>
      <c r="B61" s="4"/>
      <c r="C61" s="4"/>
      <c r="D61" s="4"/>
      <c r="E61" s="2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6.25" customHeight="1">
      <c r="A62" s="4"/>
      <c r="B62" s="4"/>
      <c r="C62" s="4"/>
      <c r="D62" s="4"/>
      <c r="E62" s="2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6.25" customHeight="1">
      <c r="A63" s="4"/>
      <c r="B63" s="4"/>
      <c r="C63" s="4"/>
      <c r="D63" s="4"/>
      <c r="E63" s="2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6.25" customHeight="1">
      <c r="A64" s="4"/>
      <c r="B64" s="4"/>
      <c r="C64" s="4"/>
      <c r="D64" s="4"/>
      <c r="E64" s="2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6.25" customHeight="1">
      <c r="A65" s="4"/>
      <c r="B65" s="4"/>
      <c r="C65" s="4"/>
      <c r="D65" s="4"/>
      <c r="E65" s="2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6.25" customHeight="1">
      <c r="A66" s="4"/>
      <c r="B66" s="4"/>
      <c r="C66" s="4"/>
      <c r="D66" s="4"/>
      <c r="E66" s="2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6.25" customHeight="1">
      <c r="A67" s="4"/>
      <c r="B67" s="4"/>
      <c r="C67" s="4"/>
      <c r="D67" s="4"/>
      <c r="E67" s="2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6.25" customHeight="1">
      <c r="A68" s="4"/>
      <c r="B68" s="4"/>
      <c r="C68" s="4"/>
      <c r="D68" s="4"/>
      <c r="E68" s="2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6.25" customHeight="1">
      <c r="A69" s="4"/>
      <c r="B69" s="4"/>
      <c r="C69" s="4"/>
      <c r="D69" s="4"/>
      <c r="E69" s="2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6.25" customHeight="1">
      <c r="A70" s="4"/>
      <c r="B70" s="4"/>
      <c r="C70" s="4"/>
      <c r="D70" s="4"/>
      <c r="E70" s="2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6.25" customHeight="1">
      <c r="A71" s="4"/>
      <c r="B71" s="4"/>
      <c r="C71" s="4"/>
      <c r="D71" s="4"/>
      <c r="E71" s="2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6.25" customHeight="1">
      <c r="A72" s="4"/>
      <c r="B72" s="4"/>
      <c r="C72" s="4"/>
      <c r="D72" s="4"/>
      <c r="E72" s="2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6.25" customHeight="1">
      <c r="A73" s="4"/>
      <c r="B73" s="4"/>
      <c r="C73" s="4"/>
      <c r="D73" s="4"/>
      <c r="E73" s="2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6.25" customHeight="1">
      <c r="A74" s="4"/>
      <c r="B74" s="4"/>
      <c r="C74" s="4"/>
      <c r="D74" s="4"/>
      <c r="E74" s="2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6.25" customHeight="1">
      <c r="A75" s="4"/>
      <c r="B75" s="4"/>
      <c r="C75" s="4"/>
      <c r="D75" s="4"/>
      <c r="E75" s="2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6.25" customHeight="1">
      <c r="A76" s="4"/>
      <c r="B76" s="4"/>
      <c r="C76" s="4"/>
      <c r="D76" s="4"/>
      <c r="E76" s="2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6.25" customHeight="1">
      <c r="A77" s="4"/>
      <c r="B77" s="4"/>
      <c r="C77" s="4"/>
      <c r="D77" s="4"/>
      <c r="E77" s="2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6.25" customHeight="1">
      <c r="A78" s="4"/>
      <c r="B78" s="4"/>
      <c r="C78" s="4"/>
      <c r="D78" s="4"/>
      <c r="E78" s="2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6.25" customHeight="1">
      <c r="A79" s="4"/>
      <c r="B79" s="4"/>
      <c r="C79" s="4"/>
      <c r="D79" s="4"/>
      <c r="E79" s="2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6.25" customHeight="1">
      <c r="A80" s="4"/>
      <c r="B80" s="4"/>
      <c r="C80" s="4"/>
      <c r="D80" s="4"/>
      <c r="E80" s="2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6.25" customHeight="1">
      <c r="A81" s="4"/>
      <c r="B81" s="4"/>
      <c r="C81" s="4"/>
      <c r="D81" s="4"/>
      <c r="E81" s="2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6.25" customHeight="1">
      <c r="A82" s="4"/>
      <c r="B82" s="4"/>
      <c r="C82" s="4"/>
      <c r="D82" s="4"/>
      <c r="E82" s="2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6.25" customHeight="1">
      <c r="A83" s="4"/>
      <c r="B83" s="4"/>
      <c r="C83" s="4"/>
      <c r="D83" s="4"/>
      <c r="E83" s="2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6.25" customHeight="1">
      <c r="A84" s="4"/>
      <c r="B84" s="4"/>
      <c r="C84" s="4"/>
      <c r="D84" s="4"/>
      <c r="E84" s="2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6.25" customHeight="1">
      <c r="A85" s="4"/>
      <c r="B85" s="4"/>
      <c r="C85" s="4"/>
      <c r="D85" s="4"/>
      <c r="E85" s="2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6.25" customHeight="1">
      <c r="A86" s="4"/>
      <c r="B86" s="4"/>
      <c r="C86" s="4"/>
      <c r="D86" s="4"/>
      <c r="E86" s="2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6.25" customHeight="1">
      <c r="A87" s="4"/>
      <c r="B87" s="4"/>
      <c r="C87" s="4"/>
      <c r="D87" s="4"/>
      <c r="E87" s="2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6.25" customHeight="1">
      <c r="A88" s="4"/>
      <c r="B88" s="4"/>
      <c r="C88" s="4"/>
      <c r="D88" s="4"/>
      <c r="E88" s="2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6.25" customHeight="1">
      <c r="A89" s="4"/>
      <c r="B89" s="4"/>
      <c r="C89" s="4"/>
      <c r="D89" s="4"/>
      <c r="E89" s="2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6.25" customHeight="1">
      <c r="A90" s="4"/>
      <c r="B90" s="4"/>
      <c r="C90" s="4"/>
      <c r="D90" s="4"/>
      <c r="E90" s="2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6.25" customHeight="1">
      <c r="A91" s="4"/>
      <c r="B91" s="4"/>
      <c r="C91" s="4"/>
      <c r="D91" s="4"/>
      <c r="E91" s="2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6.25" customHeight="1">
      <c r="A92" s="4"/>
      <c r="B92" s="4"/>
      <c r="C92" s="4"/>
      <c r="D92" s="4"/>
      <c r="E92" s="2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6.25" customHeight="1">
      <c r="A93" s="4"/>
      <c r="B93" s="4"/>
      <c r="C93" s="4"/>
      <c r="D93" s="4"/>
      <c r="E93" s="2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6.25" customHeight="1">
      <c r="A94" s="4"/>
      <c r="B94" s="4"/>
      <c r="C94" s="4"/>
      <c r="D94" s="4"/>
      <c r="E94" s="2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6.25" customHeight="1">
      <c r="A95" s="4"/>
      <c r="B95" s="4"/>
      <c r="C95" s="4"/>
      <c r="D95" s="4"/>
      <c r="E95" s="2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6.25" customHeight="1">
      <c r="A96" s="4"/>
      <c r="B96" s="4"/>
      <c r="C96" s="4"/>
      <c r="D96" s="4"/>
      <c r="E96" s="2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6.25" customHeight="1">
      <c r="A97" s="4"/>
      <c r="B97" s="4"/>
      <c r="C97" s="4"/>
      <c r="D97" s="4"/>
      <c r="E97" s="2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6.25" customHeight="1">
      <c r="A98" s="4"/>
      <c r="B98" s="4"/>
      <c r="C98" s="4"/>
      <c r="D98" s="4"/>
      <c r="E98" s="2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6.25" customHeight="1">
      <c r="A99" s="4"/>
      <c r="B99" s="4"/>
      <c r="C99" s="4"/>
      <c r="D99" s="4"/>
      <c r="E99" s="2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6.25" customHeight="1">
      <c r="A100" s="4"/>
      <c r="B100" s="4"/>
      <c r="C100" s="4"/>
      <c r="D100" s="4"/>
      <c r="E100" s="2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6.25" customHeight="1">
      <c r="A101" s="4"/>
      <c r="B101" s="4"/>
      <c r="C101" s="4"/>
      <c r="D101" s="4"/>
      <c r="E101" s="2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6.25" customHeight="1">
      <c r="A102" s="4"/>
      <c r="B102" s="4"/>
      <c r="C102" s="4"/>
      <c r="D102" s="4"/>
      <c r="E102" s="20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6.25" customHeight="1">
      <c r="A103" s="4"/>
      <c r="B103" s="4"/>
      <c r="C103" s="4"/>
      <c r="D103" s="4"/>
      <c r="E103" s="20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6.25" customHeight="1">
      <c r="A104" s="4"/>
      <c r="B104" s="4"/>
      <c r="C104" s="4"/>
      <c r="D104" s="4"/>
      <c r="E104" s="20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6.25" customHeight="1">
      <c r="A105" s="4"/>
      <c r="B105" s="4"/>
      <c r="C105" s="4"/>
      <c r="D105" s="4"/>
      <c r="E105" s="20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6.25" customHeight="1">
      <c r="A106" s="4"/>
      <c r="B106" s="4"/>
      <c r="C106" s="4"/>
      <c r="D106" s="4"/>
      <c r="E106" s="20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6.25" customHeight="1">
      <c r="A107" s="4"/>
      <c r="B107" s="4"/>
      <c r="C107" s="4"/>
      <c r="D107" s="4"/>
      <c r="E107" s="20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6.25" customHeight="1">
      <c r="A108" s="4"/>
      <c r="B108" s="4"/>
      <c r="C108" s="4"/>
      <c r="D108" s="4"/>
      <c r="E108" s="20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6.25" customHeight="1">
      <c r="A109" s="4"/>
      <c r="B109" s="4"/>
      <c r="C109" s="4"/>
      <c r="D109" s="4"/>
      <c r="E109" s="20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6.25" customHeight="1">
      <c r="A110" s="4"/>
      <c r="B110" s="4"/>
      <c r="C110" s="4"/>
      <c r="D110" s="4"/>
      <c r="E110" s="20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6.25" customHeight="1">
      <c r="A111" s="4"/>
      <c r="B111" s="4"/>
      <c r="C111" s="4"/>
      <c r="D111" s="4"/>
      <c r="E111" s="20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6.25" customHeight="1">
      <c r="A112" s="4"/>
      <c r="B112" s="4"/>
      <c r="C112" s="4"/>
      <c r="D112" s="4"/>
      <c r="E112" s="20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6.25" customHeight="1">
      <c r="A113" s="4"/>
      <c r="B113" s="4"/>
      <c r="C113" s="4"/>
      <c r="D113" s="4"/>
      <c r="E113" s="20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6.25" customHeight="1">
      <c r="A114" s="4"/>
      <c r="B114" s="4"/>
      <c r="C114" s="4"/>
      <c r="D114" s="4"/>
      <c r="E114" s="20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6.25" customHeight="1">
      <c r="A115" s="4"/>
      <c r="B115" s="4"/>
      <c r="C115" s="4"/>
      <c r="D115" s="4"/>
      <c r="E115" s="20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6.25" customHeight="1">
      <c r="A116" s="4"/>
      <c r="B116" s="4"/>
      <c r="C116" s="4"/>
      <c r="D116" s="4"/>
      <c r="E116" s="20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6.25" customHeight="1">
      <c r="A117" s="4"/>
      <c r="B117" s="4"/>
      <c r="C117" s="4"/>
      <c r="D117" s="4"/>
      <c r="E117" s="20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6.25" customHeight="1">
      <c r="A118" s="4"/>
      <c r="B118" s="4"/>
      <c r="C118" s="4"/>
      <c r="D118" s="4"/>
      <c r="E118" s="20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6.25" customHeight="1">
      <c r="A119" s="4"/>
      <c r="B119" s="4"/>
      <c r="C119" s="4"/>
      <c r="D119" s="4"/>
      <c r="E119" s="20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6.25" customHeight="1">
      <c r="A120" s="4"/>
      <c r="B120" s="4"/>
      <c r="C120" s="4"/>
      <c r="D120" s="4"/>
      <c r="E120" s="20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6.25" customHeight="1">
      <c r="A121" s="4"/>
      <c r="B121" s="4"/>
      <c r="C121" s="4"/>
      <c r="D121" s="4"/>
      <c r="E121" s="20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6.25" customHeight="1">
      <c r="A122" s="4"/>
      <c r="B122" s="4"/>
      <c r="C122" s="4"/>
      <c r="D122" s="4"/>
      <c r="E122" s="20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6.25" customHeight="1">
      <c r="A123" s="4"/>
      <c r="B123" s="4"/>
      <c r="C123" s="4"/>
      <c r="D123" s="4"/>
      <c r="E123" s="20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6.25" customHeight="1">
      <c r="A124" s="4"/>
      <c r="B124" s="4"/>
      <c r="C124" s="4"/>
      <c r="D124" s="4"/>
      <c r="E124" s="20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6.25" customHeight="1">
      <c r="A125" s="4"/>
      <c r="B125" s="4"/>
      <c r="C125" s="4"/>
      <c r="D125" s="4"/>
      <c r="E125" s="20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6.25" customHeight="1">
      <c r="A126" s="4"/>
      <c r="B126" s="4"/>
      <c r="C126" s="4"/>
      <c r="D126" s="4"/>
      <c r="E126" s="20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6.25" customHeight="1">
      <c r="A127" s="4"/>
      <c r="B127" s="4"/>
      <c r="C127" s="4"/>
      <c r="D127" s="4"/>
      <c r="E127" s="20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6.25" customHeight="1">
      <c r="A128" s="4"/>
      <c r="B128" s="4"/>
      <c r="C128" s="4"/>
      <c r="D128" s="4"/>
      <c r="E128" s="20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6.25" customHeight="1">
      <c r="A129" s="4"/>
      <c r="B129" s="4"/>
      <c r="C129" s="4"/>
      <c r="D129" s="4"/>
      <c r="E129" s="20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6.25" customHeight="1">
      <c r="A130" s="4"/>
      <c r="B130" s="4"/>
      <c r="C130" s="4"/>
      <c r="D130" s="4"/>
      <c r="E130" s="20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6.25" customHeight="1">
      <c r="A131" s="4"/>
      <c r="B131" s="4"/>
      <c r="C131" s="4"/>
      <c r="D131" s="4"/>
      <c r="E131" s="20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6.25" customHeight="1">
      <c r="A132" s="4"/>
      <c r="B132" s="4"/>
      <c r="C132" s="4"/>
      <c r="D132" s="4"/>
      <c r="E132" s="20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6.25" customHeight="1">
      <c r="A133" s="4"/>
      <c r="B133" s="4"/>
      <c r="C133" s="4"/>
      <c r="D133" s="4"/>
      <c r="E133" s="20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6.25" customHeight="1">
      <c r="A134" s="4"/>
      <c r="B134" s="4"/>
      <c r="C134" s="4"/>
      <c r="D134" s="4"/>
      <c r="E134" s="20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6.25" customHeight="1">
      <c r="A135" s="4"/>
      <c r="B135" s="4"/>
      <c r="C135" s="4"/>
      <c r="D135" s="4"/>
      <c r="E135" s="20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6.25" customHeight="1">
      <c r="A136" s="4"/>
      <c r="B136" s="4"/>
      <c r="C136" s="4"/>
      <c r="D136" s="4"/>
      <c r="E136" s="20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6.25" customHeight="1">
      <c r="A137" s="4"/>
      <c r="B137" s="4"/>
      <c r="C137" s="4"/>
      <c r="D137" s="4"/>
      <c r="E137" s="20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6.25" customHeight="1">
      <c r="A138" s="4"/>
      <c r="B138" s="4"/>
      <c r="C138" s="4"/>
      <c r="D138" s="4"/>
      <c r="E138" s="20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6.25" customHeight="1">
      <c r="A139" s="4"/>
      <c r="B139" s="4"/>
      <c r="C139" s="4"/>
      <c r="D139" s="4"/>
      <c r="E139" s="20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6.25" customHeight="1">
      <c r="A140" s="4"/>
      <c r="B140" s="4"/>
      <c r="C140" s="4"/>
      <c r="D140" s="4"/>
      <c r="E140" s="20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6.25" customHeight="1">
      <c r="A141" s="4"/>
      <c r="B141" s="4"/>
      <c r="C141" s="4"/>
      <c r="D141" s="4"/>
      <c r="E141" s="20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6.25" customHeight="1">
      <c r="A142" s="4"/>
      <c r="B142" s="4"/>
      <c r="C142" s="4"/>
      <c r="D142" s="4"/>
      <c r="E142" s="20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6.25" customHeight="1">
      <c r="A143" s="4"/>
      <c r="B143" s="4"/>
      <c r="C143" s="4"/>
      <c r="D143" s="4"/>
      <c r="E143" s="20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6.25" customHeight="1">
      <c r="A144" s="4"/>
      <c r="B144" s="4"/>
      <c r="C144" s="4"/>
      <c r="D144" s="4"/>
      <c r="E144" s="20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6.25" customHeight="1">
      <c r="A145" s="4"/>
      <c r="B145" s="4"/>
      <c r="C145" s="4"/>
      <c r="D145" s="4"/>
      <c r="E145" s="20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6.25" customHeight="1">
      <c r="A146" s="4"/>
      <c r="B146" s="4"/>
      <c r="C146" s="4"/>
      <c r="D146" s="4"/>
      <c r="E146" s="20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6.25" customHeight="1">
      <c r="A147" s="4"/>
      <c r="B147" s="4"/>
      <c r="C147" s="4"/>
      <c r="D147" s="4"/>
      <c r="E147" s="20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6.25" customHeight="1">
      <c r="A148" s="4"/>
      <c r="B148" s="4"/>
      <c r="C148" s="4"/>
      <c r="D148" s="4"/>
      <c r="E148" s="20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6.25" customHeight="1">
      <c r="A149" s="4"/>
      <c r="B149" s="4"/>
      <c r="C149" s="4"/>
      <c r="D149" s="4"/>
      <c r="E149" s="20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6.25" customHeight="1">
      <c r="A150" s="4"/>
      <c r="B150" s="4"/>
      <c r="C150" s="4"/>
      <c r="D150" s="4"/>
      <c r="E150" s="20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6.25" customHeight="1">
      <c r="A151" s="4"/>
      <c r="B151" s="4"/>
      <c r="C151" s="4"/>
      <c r="D151" s="4"/>
      <c r="E151" s="20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6.25" customHeight="1">
      <c r="A152" s="4"/>
      <c r="B152" s="4"/>
      <c r="C152" s="4"/>
      <c r="D152" s="4"/>
      <c r="E152" s="20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6.25" customHeight="1">
      <c r="A153" s="4"/>
      <c r="B153" s="4"/>
      <c r="C153" s="4"/>
      <c r="D153" s="4"/>
      <c r="E153" s="20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6.25" customHeight="1">
      <c r="A154" s="4"/>
      <c r="B154" s="4"/>
      <c r="C154" s="4"/>
      <c r="D154" s="4"/>
      <c r="E154" s="20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6.25" customHeight="1">
      <c r="A155" s="4"/>
      <c r="B155" s="4"/>
      <c r="C155" s="4"/>
      <c r="D155" s="4"/>
      <c r="E155" s="20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6.25" customHeight="1">
      <c r="A156" s="4"/>
      <c r="B156" s="4"/>
      <c r="C156" s="4"/>
      <c r="D156" s="4"/>
      <c r="E156" s="20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6.25" customHeight="1">
      <c r="A157" s="4"/>
      <c r="B157" s="4"/>
      <c r="C157" s="4"/>
      <c r="D157" s="4"/>
      <c r="E157" s="20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6.25" customHeight="1">
      <c r="A158" s="4"/>
      <c r="B158" s="4"/>
      <c r="C158" s="4"/>
      <c r="D158" s="4"/>
      <c r="E158" s="20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6.25" customHeight="1">
      <c r="A159" s="4"/>
      <c r="B159" s="4"/>
      <c r="C159" s="4"/>
      <c r="D159" s="4"/>
      <c r="E159" s="20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6.25" customHeight="1">
      <c r="A160" s="4"/>
      <c r="B160" s="4"/>
      <c r="C160" s="4"/>
      <c r="D160" s="4"/>
      <c r="E160" s="20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6.25" customHeight="1">
      <c r="A161" s="4"/>
      <c r="B161" s="4"/>
      <c r="C161" s="4"/>
      <c r="D161" s="4"/>
      <c r="E161" s="20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6.25" customHeight="1">
      <c r="A162" s="4"/>
      <c r="B162" s="4"/>
      <c r="C162" s="4"/>
      <c r="D162" s="4"/>
      <c r="E162" s="20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6.25" customHeight="1">
      <c r="A163" s="4"/>
      <c r="B163" s="4"/>
      <c r="C163" s="4"/>
      <c r="D163" s="4"/>
      <c r="E163" s="20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6.25" customHeight="1">
      <c r="A164" s="4"/>
      <c r="B164" s="4"/>
      <c r="C164" s="4"/>
      <c r="D164" s="4"/>
      <c r="E164" s="20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6.25" customHeight="1">
      <c r="A165" s="4"/>
      <c r="B165" s="4"/>
      <c r="C165" s="4"/>
      <c r="D165" s="4"/>
      <c r="E165" s="20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6.25" customHeight="1">
      <c r="A166" s="4"/>
      <c r="B166" s="4"/>
      <c r="C166" s="4"/>
      <c r="D166" s="4"/>
      <c r="E166" s="20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6.25" customHeight="1">
      <c r="A167" s="4"/>
      <c r="B167" s="4"/>
      <c r="C167" s="4"/>
      <c r="D167" s="4"/>
      <c r="E167" s="20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6.25" customHeight="1">
      <c r="A168" s="4"/>
      <c r="B168" s="4"/>
      <c r="C168" s="4"/>
      <c r="D168" s="4"/>
      <c r="E168" s="20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6.25" customHeight="1">
      <c r="A169" s="4"/>
      <c r="B169" s="4"/>
      <c r="C169" s="4"/>
      <c r="D169" s="4"/>
      <c r="E169" s="20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6.25" customHeight="1">
      <c r="A170" s="4"/>
      <c r="B170" s="4"/>
      <c r="C170" s="4"/>
      <c r="D170" s="4"/>
      <c r="E170" s="20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6.25" customHeight="1">
      <c r="A171" s="4"/>
      <c r="B171" s="4"/>
      <c r="C171" s="4"/>
      <c r="D171" s="4"/>
      <c r="E171" s="20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6.25" customHeight="1">
      <c r="A172" s="4"/>
      <c r="B172" s="4"/>
      <c r="C172" s="4"/>
      <c r="D172" s="4"/>
      <c r="E172" s="20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6.25" customHeight="1">
      <c r="A173" s="4"/>
      <c r="B173" s="4"/>
      <c r="C173" s="4"/>
      <c r="D173" s="4"/>
      <c r="E173" s="20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6.25" customHeight="1">
      <c r="A174" s="4"/>
      <c r="B174" s="4"/>
      <c r="C174" s="4"/>
      <c r="D174" s="4"/>
      <c r="E174" s="20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6.25" customHeight="1">
      <c r="A175" s="4"/>
      <c r="B175" s="4"/>
      <c r="C175" s="4"/>
      <c r="D175" s="4"/>
      <c r="E175" s="20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6.25" customHeight="1">
      <c r="A176" s="4"/>
      <c r="B176" s="4"/>
      <c r="C176" s="4"/>
      <c r="D176" s="4"/>
      <c r="E176" s="20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6.25" customHeight="1">
      <c r="A177" s="4"/>
      <c r="B177" s="4"/>
      <c r="C177" s="4"/>
      <c r="D177" s="4"/>
      <c r="E177" s="20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6.25" customHeight="1">
      <c r="A178" s="4"/>
      <c r="B178" s="4"/>
      <c r="C178" s="4"/>
      <c r="D178" s="4"/>
      <c r="E178" s="20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6.25" customHeight="1">
      <c r="A179" s="4"/>
      <c r="B179" s="4"/>
      <c r="C179" s="4"/>
      <c r="D179" s="4"/>
      <c r="E179" s="20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6.25" customHeight="1">
      <c r="A180" s="4"/>
      <c r="B180" s="4"/>
      <c r="C180" s="4"/>
      <c r="D180" s="4"/>
      <c r="E180" s="2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6.25" customHeight="1">
      <c r="A181" s="4"/>
      <c r="B181" s="4"/>
      <c r="C181" s="4"/>
      <c r="D181" s="4"/>
      <c r="E181" s="20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6.25" customHeight="1">
      <c r="A182" s="4"/>
      <c r="B182" s="4"/>
      <c r="C182" s="4"/>
      <c r="D182" s="4"/>
      <c r="E182" s="20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6.25" customHeight="1">
      <c r="A183" s="4"/>
      <c r="B183" s="4"/>
      <c r="C183" s="4"/>
      <c r="D183" s="4"/>
      <c r="E183" s="20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6.25" customHeight="1">
      <c r="A184" s="4"/>
      <c r="B184" s="4"/>
      <c r="C184" s="4"/>
      <c r="D184" s="4"/>
      <c r="E184" s="20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6.25" customHeight="1">
      <c r="A185" s="4"/>
      <c r="B185" s="4"/>
      <c r="C185" s="4"/>
      <c r="D185" s="4"/>
      <c r="E185" s="20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6.25" customHeight="1">
      <c r="A186" s="4"/>
      <c r="B186" s="4"/>
      <c r="C186" s="4"/>
      <c r="D186" s="4"/>
      <c r="E186" s="20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6.25" customHeight="1">
      <c r="A187" s="4"/>
      <c r="B187" s="4"/>
      <c r="C187" s="4"/>
      <c r="D187" s="4"/>
      <c r="E187" s="20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6.25" customHeight="1">
      <c r="A188" s="4"/>
      <c r="B188" s="4"/>
      <c r="C188" s="4"/>
      <c r="D188" s="4"/>
      <c r="E188" s="20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6.25" customHeight="1">
      <c r="A189" s="4"/>
      <c r="B189" s="4"/>
      <c r="C189" s="4"/>
      <c r="D189" s="4"/>
      <c r="E189" s="20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6.25" customHeight="1">
      <c r="A190" s="4"/>
      <c r="B190" s="4"/>
      <c r="C190" s="4"/>
      <c r="D190" s="4"/>
      <c r="E190" s="2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6.25" customHeight="1">
      <c r="A191" s="4"/>
      <c r="B191" s="4"/>
      <c r="C191" s="4"/>
      <c r="D191" s="4"/>
      <c r="E191" s="20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6.25" customHeight="1">
      <c r="A192" s="4"/>
      <c r="B192" s="4"/>
      <c r="C192" s="4"/>
      <c r="D192" s="4"/>
      <c r="E192" s="20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6.25" customHeight="1">
      <c r="A193" s="4"/>
      <c r="B193" s="4"/>
      <c r="C193" s="4"/>
      <c r="D193" s="4"/>
      <c r="E193" s="20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6.25" customHeight="1">
      <c r="A194" s="4"/>
      <c r="B194" s="4"/>
      <c r="C194" s="4"/>
      <c r="D194" s="4"/>
      <c r="E194" s="20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6.25" customHeight="1">
      <c r="A195" s="4"/>
      <c r="B195" s="4"/>
      <c r="C195" s="4"/>
      <c r="D195" s="4"/>
      <c r="E195" s="20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6.25" customHeight="1">
      <c r="A196" s="4"/>
      <c r="B196" s="4"/>
      <c r="C196" s="4"/>
      <c r="D196" s="4"/>
      <c r="E196" s="20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6.25" customHeight="1">
      <c r="A197" s="4"/>
      <c r="B197" s="4"/>
      <c r="C197" s="4"/>
      <c r="D197" s="4"/>
      <c r="E197" s="20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6.25" customHeight="1">
      <c r="A198" s="4"/>
      <c r="B198" s="4"/>
      <c r="C198" s="4"/>
      <c r="D198" s="4"/>
      <c r="E198" s="20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6.25" customHeight="1">
      <c r="A199" s="4"/>
      <c r="B199" s="4"/>
      <c r="C199" s="4"/>
      <c r="D199" s="4"/>
      <c r="E199" s="20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6.25" customHeight="1">
      <c r="A200" s="4"/>
      <c r="B200" s="4"/>
      <c r="C200" s="4"/>
      <c r="D200" s="4"/>
      <c r="E200" s="2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6.25" customHeight="1">
      <c r="A201" s="4"/>
      <c r="B201" s="4"/>
      <c r="C201" s="4"/>
      <c r="D201" s="4"/>
      <c r="E201" s="20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6.25" customHeight="1">
      <c r="A202" s="4"/>
      <c r="B202" s="4"/>
      <c r="C202" s="4"/>
      <c r="D202" s="4"/>
      <c r="E202" s="20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6.25" customHeight="1">
      <c r="A203" s="4"/>
      <c r="B203" s="4"/>
      <c r="C203" s="4"/>
      <c r="D203" s="4"/>
      <c r="E203" s="20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6.25" customHeight="1">
      <c r="A204" s="4"/>
      <c r="B204" s="4"/>
      <c r="C204" s="4"/>
      <c r="D204" s="4"/>
      <c r="E204" s="20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6.25" customHeight="1">
      <c r="A205" s="4"/>
      <c r="B205" s="4"/>
      <c r="C205" s="4"/>
      <c r="D205" s="4"/>
      <c r="E205" s="20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6.25" customHeight="1">
      <c r="A206" s="4"/>
      <c r="B206" s="4"/>
      <c r="C206" s="4"/>
      <c r="D206" s="4"/>
      <c r="E206" s="20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6.25" customHeight="1">
      <c r="A207" s="4"/>
      <c r="B207" s="4"/>
      <c r="C207" s="4"/>
      <c r="D207" s="4"/>
      <c r="E207" s="20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6.25" customHeight="1">
      <c r="A208" s="4"/>
      <c r="B208" s="4"/>
      <c r="C208" s="4"/>
      <c r="D208" s="4"/>
      <c r="E208" s="20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6.25" customHeight="1">
      <c r="A209" s="4"/>
      <c r="B209" s="4"/>
      <c r="C209" s="4"/>
      <c r="D209" s="4"/>
      <c r="E209" s="20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6.25" customHeight="1">
      <c r="A210" s="4"/>
      <c r="B210" s="4"/>
      <c r="C210" s="4"/>
      <c r="D210" s="4"/>
      <c r="E210" s="2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6.25" customHeight="1">
      <c r="A211" s="4"/>
      <c r="B211" s="4"/>
      <c r="C211" s="4"/>
      <c r="D211" s="4"/>
      <c r="E211" s="20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6.25" customHeight="1">
      <c r="A212" s="4"/>
      <c r="B212" s="4"/>
      <c r="C212" s="4"/>
      <c r="D212" s="4"/>
      <c r="E212" s="20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6.25" customHeight="1">
      <c r="A213" s="4"/>
      <c r="B213" s="4"/>
      <c r="C213" s="4"/>
      <c r="D213" s="4"/>
      <c r="E213" s="20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6.25" customHeight="1">
      <c r="A214" s="4"/>
      <c r="B214" s="4"/>
      <c r="C214" s="4"/>
      <c r="D214" s="4"/>
      <c r="E214" s="20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6.25" customHeight="1">
      <c r="A215" s="4"/>
      <c r="B215" s="4"/>
      <c r="C215" s="4"/>
      <c r="D215" s="4"/>
      <c r="E215" s="20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6.25" customHeight="1">
      <c r="A216" s="4"/>
      <c r="B216" s="4"/>
      <c r="C216" s="4"/>
      <c r="D216" s="4"/>
      <c r="E216" s="20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6.25" customHeight="1">
      <c r="A217" s="4"/>
      <c r="B217" s="4"/>
      <c r="C217" s="4"/>
      <c r="D217" s="4"/>
      <c r="E217" s="20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6.25" customHeight="1">
      <c r="A218" s="4"/>
      <c r="B218" s="4"/>
      <c r="C218" s="4"/>
      <c r="D218" s="4"/>
      <c r="E218" s="20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6.25" customHeight="1">
      <c r="A219" s="4"/>
      <c r="B219" s="4"/>
      <c r="C219" s="4"/>
      <c r="D219" s="4"/>
      <c r="E219" s="20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6.25" customHeight="1">
      <c r="A220" s="4"/>
      <c r="B220" s="4"/>
      <c r="C220" s="4"/>
      <c r="D220" s="4"/>
      <c r="E220" s="20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6.25" customHeight="1">
      <c r="A221" s="4"/>
      <c r="B221" s="4"/>
      <c r="C221" s="4"/>
      <c r="D221" s="4"/>
      <c r="E221" s="20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6.25" customHeight="1">
      <c r="A222" s="4"/>
      <c r="B222" s="4"/>
      <c r="C222" s="4"/>
      <c r="D222" s="4"/>
      <c r="E222" s="20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6.25" customHeight="1">
      <c r="A223" s="4"/>
      <c r="B223" s="4"/>
      <c r="C223" s="4"/>
      <c r="D223" s="4"/>
      <c r="E223" s="20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6.25" customHeight="1">
      <c r="A224" s="4"/>
      <c r="B224" s="4"/>
      <c r="C224" s="4"/>
      <c r="D224" s="4"/>
      <c r="E224" s="20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6.25" customHeight="1">
      <c r="A225" s="4"/>
      <c r="B225" s="4"/>
      <c r="C225" s="4"/>
      <c r="D225" s="4"/>
      <c r="E225" s="20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6.25" customHeight="1">
      <c r="A226" s="4"/>
      <c r="B226" s="4"/>
      <c r="C226" s="4"/>
      <c r="D226" s="4"/>
      <c r="E226" s="20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6.25" customHeight="1">
      <c r="A227" s="4"/>
      <c r="B227" s="4"/>
      <c r="C227" s="4"/>
      <c r="D227" s="4"/>
      <c r="E227" s="20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6.25" customHeight="1">
      <c r="A228" s="4"/>
      <c r="B228" s="4"/>
      <c r="C228" s="4"/>
      <c r="D228" s="4"/>
      <c r="E228" s="20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6.25" customHeight="1">
      <c r="A229" s="4"/>
      <c r="B229" s="4"/>
      <c r="C229" s="4"/>
      <c r="D229" s="4"/>
      <c r="E229" s="20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6.25" customHeight="1">
      <c r="A230" s="4"/>
      <c r="B230" s="4"/>
      <c r="C230" s="4"/>
      <c r="D230" s="4"/>
      <c r="E230" s="20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6.25" customHeight="1">
      <c r="A231" s="4"/>
      <c r="B231" s="4"/>
      <c r="C231" s="4"/>
      <c r="D231" s="4"/>
      <c r="E231" s="20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6.25" customHeight="1">
      <c r="A232" s="4"/>
      <c r="B232" s="4"/>
      <c r="C232" s="4"/>
      <c r="D232" s="4"/>
      <c r="E232" s="20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6.25" customHeight="1">
      <c r="A233" s="4"/>
      <c r="B233" s="4"/>
      <c r="C233" s="4"/>
      <c r="D233" s="4"/>
      <c r="E233" s="2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6.25" customHeight="1">
      <c r="A234" s="4"/>
      <c r="B234" s="4"/>
      <c r="C234" s="4"/>
      <c r="D234" s="4"/>
      <c r="E234" s="20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6.25" customHeight="1">
      <c r="A235" s="4"/>
      <c r="B235" s="4"/>
      <c r="C235" s="4"/>
      <c r="D235" s="4"/>
      <c r="E235" s="20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6.25" customHeight="1">
      <c r="A236" s="4"/>
      <c r="B236" s="4"/>
      <c r="C236" s="4"/>
      <c r="D236" s="4"/>
      <c r="E236" s="20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6.25" customHeight="1">
      <c r="A237" s="4"/>
      <c r="B237" s="4"/>
      <c r="C237" s="4"/>
      <c r="D237" s="4"/>
      <c r="E237" s="20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6.25" customHeight="1">
      <c r="A238" s="4"/>
      <c r="B238" s="4"/>
      <c r="C238" s="4"/>
      <c r="D238" s="4"/>
      <c r="E238" s="20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6.25" customHeight="1">
      <c r="A239" s="4"/>
      <c r="B239" s="4"/>
      <c r="C239" s="4"/>
      <c r="D239" s="4"/>
      <c r="E239" s="20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6.25" customHeight="1">
      <c r="A240" s="4"/>
      <c r="B240" s="4"/>
      <c r="C240" s="4"/>
      <c r="D240" s="4"/>
      <c r="E240" s="20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6.25" customHeight="1">
      <c r="A241" s="4"/>
      <c r="B241" s="4"/>
      <c r="C241" s="4"/>
      <c r="D241" s="4"/>
      <c r="E241" s="20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6.25" customHeight="1">
      <c r="A242" s="4"/>
      <c r="B242" s="4"/>
      <c r="C242" s="4"/>
      <c r="D242" s="4"/>
      <c r="E242" s="20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6.25" customHeight="1">
      <c r="A243" s="4"/>
      <c r="B243" s="4"/>
      <c r="C243" s="4"/>
      <c r="D243" s="4"/>
      <c r="E243" s="20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6.25" customHeight="1">
      <c r="A244" s="4"/>
      <c r="B244" s="4"/>
      <c r="C244" s="4"/>
      <c r="D244" s="4"/>
      <c r="E244" s="20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6.25" customHeight="1">
      <c r="A245" s="4"/>
      <c r="B245" s="4"/>
      <c r="C245" s="4"/>
      <c r="D245" s="4"/>
      <c r="E245" s="20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6.25" customHeight="1">
      <c r="A246" s="4"/>
      <c r="B246" s="4"/>
      <c r="C246" s="4"/>
      <c r="D246" s="4"/>
      <c r="E246" s="20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6.25" customHeight="1">
      <c r="A247" s="4"/>
      <c r="B247" s="4"/>
      <c r="C247" s="4"/>
      <c r="D247" s="4"/>
      <c r="E247" s="20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6.25" customHeight="1">
      <c r="A248" s="4"/>
      <c r="B248" s="4"/>
      <c r="C248" s="4"/>
      <c r="D248" s="4"/>
      <c r="E248" s="20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6.25" customHeight="1">
      <c r="A249" s="4"/>
      <c r="B249" s="4"/>
      <c r="C249" s="4"/>
      <c r="D249" s="4"/>
      <c r="E249" s="20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6.25" customHeight="1">
      <c r="A250" s="4"/>
      <c r="B250" s="4"/>
      <c r="C250" s="4"/>
      <c r="D250" s="4"/>
      <c r="E250" s="20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6.25" customHeight="1">
      <c r="A251" s="4"/>
      <c r="B251" s="4"/>
      <c r="C251" s="4"/>
      <c r="D251" s="4"/>
      <c r="E251" s="20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6.25" customHeight="1">
      <c r="A252" s="4"/>
      <c r="B252" s="4"/>
      <c r="C252" s="4"/>
      <c r="D252" s="4"/>
      <c r="E252" s="20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6.25" customHeight="1">
      <c r="A253" s="4"/>
      <c r="B253" s="4"/>
      <c r="C253" s="4"/>
      <c r="D253" s="4"/>
      <c r="E253" s="20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6.25" customHeight="1">
      <c r="A254" s="4"/>
      <c r="B254" s="4"/>
      <c r="C254" s="4"/>
      <c r="D254" s="4"/>
      <c r="E254" s="20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6.25" customHeight="1">
      <c r="A255" s="4"/>
      <c r="B255" s="4"/>
      <c r="C255" s="4"/>
      <c r="D255" s="4"/>
      <c r="E255" s="20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6.25" customHeight="1">
      <c r="A256" s="4"/>
      <c r="B256" s="4"/>
      <c r="C256" s="4"/>
      <c r="D256" s="4"/>
      <c r="E256" s="20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6.25" customHeight="1">
      <c r="A257" s="4"/>
      <c r="B257" s="4"/>
      <c r="C257" s="4"/>
      <c r="D257" s="4"/>
      <c r="E257" s="20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6.25" customHeight="1">
      <c r="A258" s="4"/>
      <c r="B258" s="4"/>
      <c r="C258" s="4"/>
      <c r="D258" s="4"/>
      <c r="E258" s="20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6.25" customHeight="1">
      <c r="A259" s="4"/>
      <c r="B259" s="4"/>
      <c r="C259" s="4"/>
      <c r="D259" s="4"/>
      <c r="E259" s="20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6.25" customHeight="1">
      <c r="A260" s="4"/>
      <c r="B260" s="4"/>
      <c r="C260" s="4"/>
      <c r="D260" s="4"/>
      <c r="E260" s="20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6.25" customHeight="1">
      <c r="A261" s="4"/>
      <c r="B261" s="4"/>
      <c r="C261" s="4"/>
      <c r="D261" s="4"/>
      <c r="E261" s="20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6.25" customHeight="1">
      <c r="A262" s="4"/>
      <c r="B262" s="4"/>
      <c r="C262" s="4"/>
      <c r="D262" s="4"/>
      <c r="E262" s="2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6.25" customHeight="1">
      <c r="A263" s="4"/>
      <c r="B263" s="4"/>
      <c r="C263" s="4"/>
      <c r="D263" s="4"/>
      <c r="E263" s="20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6.25" customHeight="1">
      <c r="A264" s="4"/>
      <c r="B264" s="4"/>
      <c r="C264" s="4"/>
      <c r="D264" s="4"/>
      <c r="E264" s="20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6.25" customHeight="1">
      <c r="A265" s="4"/>
      <c r="B265" s="4"/>
      <c r="C265" s="4"/>
      <c r="D265" s="4"/>
      <c r="E265" s="20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6.25" customHeight="1">
      <c r="A266" s="4"/>
      <c r="B266" s="4"/>
      <c r="C266" s="4"/>
      <c r="D266" s="4"/>
      <c r="E266" s="20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6.25" customHeight="1">
      <c r="A267" s="4"/>
      <c r="B267" s="4"/>
      <c r="C267" s="4"/>
      <c r="D267" s="4"/>
      <c r="E267" s="20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6.25" customHeight="1">
      <c r="A268" s="4"/>
      <c r="B268" s="4"/>
      <c r="C268" s="4"/>
      <c r="D268" s="4"/>
      <c r="E268" s="20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6.25" customHeight="1">
      <c r="A269" s="4"/>
      <c r="B269" s="4"/>
      <c r="C269" s="4"/>
      <c r="D269" s="4"/>
      <c r="E269" s="20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6.25" customHeight="1">
      <c r="A270" s="4"/>
      <c r="B270" s="4"/>
      <c r="C270" s="4"/>
      <c r="D270" s="4"/>
      <c r="E270" s="20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6.25" customHeight="1">
      <c r="A271" s="4"/>
      <c r="B271" s="4"/>
      <c r="C271" s="4"/>
      <c r="D271" s="4"/>
      <c r="E271" s="20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6.25" customHeight="1">
      <c r="A272" s="4"/>
      <c r="B272" s="4"/>
      <c r="C272" s="4"/>
      <c r="D272" s="4"/>
      <c r="E272" s="20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6.25" customHeight="1">
      <c r="A273" s="4"/>
      <c r="B273" s="4"/>
      <c r="C273" s="4"/>
      <c r="D273" s="4"/>
      <c r="E273" s="20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6.25" customHeight="1">
      <c r="A274" s="4"/>
      <c r="B274" s="4"/>
      <c r="C274" s="4"/>
      <c r="D274" s="4"/>
      <c r="E274" s="20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6.25" customHeight="1">
      <c r="A275" s="4"/>
      <c r="B275" s="4"/>
      <c r="C275" s="4"/>
      <c r="D275" s="4"/>
      <c r="E275" s="20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6.25" customHeight="1">
      <c r="A276" s="4"/>
      <c r="B276" s="4"/>
      <c r="C276" s="4"/>
      <c r="D276" s="4"/>
      <c r="E276" s="20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6.25" customHeight="1">
      <c r="A277" s="4"/>
      <c r="B277" s="4"/>
      <c r="C277" s="4"/>
      <c r="D277" s="4"/>
      <c r="E277" s="2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6.25" customHeight="1">
      <c r="A278" s="4"/>
      <c r="B278" s="4"/>
      <c r="C278" s="4"/>
      <c r="D278" s="4"/>
      <c r="E278" s="20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6.25" customHeight="1">
      <c r="A279" s="4"/>
      <c r="B279" s="4"/>
      <c r="C279" s="4"/>
      <c r="D279" s="4"/>
      <c r="E279" s="20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6.25" customHeight="1">
      <c r="A280" s="4"/>
      <c r="B280" s="4"/>
      <c r="C280" s="4"/>
      <c r="D280" s="4"/>
      <c r="E280" s="2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6.25" customHeight="1">
      <c r="A281" s="4"/>
      <c r="B281" s="4"/>
      <c r="C281" s="4"/>
      <c r="D281" s="4"/>
      <c r="E281" s="2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6.25" customHeight="1">
      <c r="A282" s="4"/>
      <c r="B282" s="4"/>
      <c r="C282" s="4"/>
      <c r="D282" s="4"/>
      <c r="E282" s="2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6.25" customHeight="1">
      <c r="A283" s="4"/>
      <c r="B283" s="4"/>
      <c r="C283" s="4"/>
      <c r="D283" s="4"/>
      <c r="E283" s="2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6.25" customHeight="1">
      <c r="A284" s="4"/>
      <c r="B284" s="4"/>
      <c r="C284" s="4"/>
      <c r="D284" s="4"/>
      <c r="E284" s="2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6.25" customHeight="1">
      <c r="A285" s="4"/>
      <c r="B285" s="4"/>
      <c r="C285" s="4"/>
      <c r="D285" s="4"/>
      <c r="E285" s="2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6.25" customHeight="1">
      <c r="A286" s="4"/>
      <c r="B286" s="4"/>
      <c r="C286" s="4"/>
      <c r="D286" s="4"/>
      <c r="E286" s="2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6.25" customHeight="1">
      <c r="A287" s="4"/>
      <c r="B287" s="4"/>
      <c r="C287" s="4"/>
      <c r="D287" s="4"/>
      <c r="E287" s="2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6.25" customHeight="1">
      <c r="A288" s="4"/>
      <c r="B288" s="4"/>
      <c r="C288" s="4"/>
      <c r="D288" s="4"/>
      <c r="E288" s="2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6.25" customHeight="1">
      <c r="A289" s="4"/>
      <c r="B289" s="4"/>
      <c r="C289" s="4"/>
      <c r="D289" s="4"/>
      <c r="E289" s="2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6.25" customHeight="1">
      <c r="A290" s="4"/>
      <c r="B290" s="4"/>
      <c r="C290" s="4"/>
      <c r="D290" s="4"/>
      <c r="E290" s="2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6.25" customHeight="1">
      <c r="A291" s="4"/>
      <c r="B291" s="4"/>
      <c r="C291" s="4"/>
      <c r="D291" s="4"/>
      <c r="E291" s="2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26.25" customHeight="1">
      <c r="A292" s="4"/>
      <c r="B292" s="4"/>
      <c r="C292" s="4"/>
      <c r="D292" s="4"/>
      <c r="E292" s="2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26.25" customHeight="1">
      <c r="A293" s="4"/>
      <c r="B293" s="4"/>
      <c r="C293" s="4"/>
      <c r="D293" s="4"/>
      <c r="E293" s="2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26.25" customHeight="1">
      <c r="A294" s="4"/>
      <c r="B294" s="4"/>
      <c r="C294" s="4"/>
      <c r="D294" s="4"/>
      <c r="E294" s="2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26.25" customHeight="1">
      <c r="A295" s="4"/>
      <c r="B295" s="4"/>
      <c r="C295" s="4"/>
      <c r="D295" s="4"/>
      <c r="E295" s="2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26.25" customHeight="1">
      <c r="A296" s="4"/>
      <c r="B296" s="4"/>
      <c r="C296" s="4"/>
      <c r="D296" s="4"/>
      <c r="E296" s="2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26.25" customHeight="1">
      <c r="A297" s="4"/>
      <c r="B297" s="4"/>
      <c r="C297" s="4"/>
      <c r="D297" s="4"/>
      <c r="E297" s="2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26.25" customHeight="1">
      <c r="A298" s="4"/>
      <c r="B298" s="4"/>
      <c r="C298" s="4"/>
      <c r="D298" s="4"/>
      <c r="E298" s="2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26.25" customHeight="1">
      <c r="A299" s="4"/>
      <c r="B299" s="4"/>
      <c r="C299" s="4"/>
      <c r="D299" s="4"/>
      <c r="E299" s="2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26.25" customHeight="1">
      <c r="A300" s="4"/>
      <c r="B300" s="4"/>
      <c r="C300" s="4"/>
      <c r="D300" s="4"/>
      <c r="E300" s="2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26.25" customHeight="1">
      <c r="A301" s="4"/>
      <c r="B301" s="4"/>
      <c r="C301" s="4"/>
      <c r="D301" s="4"/>
      <c r="E301" s="2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26.25" customHeight="1">
      <c r="A302" s="4"/>
      <c r="B302" s="4"/>
      <c r="C302" s="4"/>
      <c r="D302" s="4"/>
      <c r="E302" s="2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26.25" customHeight="1">
      <c r="A303" s="4"/>
      <c r="B303" s="4"/>
      <c r="C303" s="4"/>
      <c r="D303" s="4"/>
      <c r="E303" s="2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6.25" customHeight="1">
      <c r="A304" s="4"/>
      <c r="B304" s="4"/>
      <c r="C304" s="4"/>
      <c r="D304" s="4"/>
      <c r="E304" s="2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26.25" customHeight="1">
      <c r="A305" s="4"/>
      <c r="B305" s="4"/>
      <c r="C305" s="4"/>
      <c r="D305" s="4"/>
      <c r="E305" s="2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6.25" customHeight="1">
      <c r="A306" s="4"/>
      <c r="B306" s="4"/>
      <c r="C306" s="4"/>
      <c r="D306" s="4"/>
      <c r="E306" s="20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26.25" customHeight="1">
      <c r="A307" s="4"/>
      <c r="B307" s="4"/>
      <c r="C307" s="4"/>
      <c r="D307" s="4"/>
      <c r="E307" s="2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26.25" customHeight="1">
      <c r="A308" s="4"/>
      <c r="B308" s="4"/>
      <c r="C308" s="4"/>
      <c r="D308" s="4"/>
      <c r="E308" s="2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26.25" customHeight="1">
      <c r="A309" s="4"/>
      <c r="B309" s="4"/>
      <c r="C309" s="4"/>
      <c r="D309" s="4"/>
      <c r="E309" s="2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6.25" customHeight="1">
      <c r="A310" s="4"/>
      <c r="B310" s="4"/>
      <c r="C310" s="4"/>
      <c r="D310" s="4"/>
      <c r="E310" s="2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26.25" customHeight="1">
      <c r="A311" s="4"/>
      <c r="B311" s="4"/>
      <c r="C311" s="4"/>
      <c r="D311" s="4"/>
      <c r="E311" s="2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26.25" customHeight="1">
      <c r="A312" s="4"/>
      <c r="B312" s="4"/>
      <c r="C312" s="4"/>
      <c r="D312" s="4"/>
      <c r="E312" s="2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26.25" customHeight="1">
      <c r="A313" s="4"/>
      <c r="B313" s="4"/>
      <c r="C313" s="4"/>
      <c r="D313" s="4"/>
      <c r="E313" s="2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26.25" customHeight="1">
      <c r="A314" s="4"/>
      <c r="B314" s="4"/>
      <c r="C314" s="4"/>
      <c r="D314" s="4"/>
      <c r="E314" s="2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26.25" customHeight="1">
      <c r="A315" s="4"/>
      <c r="B315" s="4"/>
      <c r="C315" s="4"/>
      <c r="D315" s="4"/>
      <c r="E315" s="2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26.25" customHeight="1">
      <c r="A316" s="4"/>
      <c r="B316" s="4"/>
      <c r="C316" s="4"/>
      <c r="D316" s="4"/>
      <c r="E316" s="20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26.25" customHeight="1">
      <c r="A317" s="4"/>
      <c r="B317" s="4"/>
      <c r="C317" s="4"/>
      <c r="D317" s="4"/>
      <c r="E317" s="20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6.25" customHeight="1">
      <c r="A318" s="4"/>
      <c r="B318" s="4"/>
      <c r="C318" s="4"/>
      <c r="D318" s="4"/>
      <c r="E318" s="20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26.25" customHeight="1">
      <c r="A319" s="4"/>
      <c r="B319" s="4"/>
      <c r="C319" s="4"/>
      <c r="D319" s="4"/>
      <c r="E319" s="2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26.25" customHeight="1">
      <c r="A320" s="4"/>
      <c r="B320" s="4"/>
      <c r="C320" s="4"/>
      <c r="D320" s="4"/>
      <c r="E320" s="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26.25" customHeight="1">
      <c r="A321" s="4"/>
      <c r="B321" s="4"/>
      <c r="C321" s="4"/>
      <c r="D321" s="4"/>
      <c r="E321" s="2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26.25" customHeight="1">
      <c r="A322" s="4"/>
      <c r="B322" s="4"/>
      <c r="C322" s="4"/>
      <c r="D322" s="4"/>
      <c r="E322" s="2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26.25" customHeight="1">
      <c r="A323" s="4"/>
      <c r="B323" s="4"/>
      <c r="C323" s="4"/>
      <c r="D323" s="4"/>
      <c r="E323" s="20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26.25" customHeight="1">
      <c r="A324" s="4"/>
      <c r="B324" s="4"/>
      <c r="C324" s="4"/>
      <c r="D324" s="4"/>
      <c r="E324" s="20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26.25" customHeight="1">
      <c r="A325" s="4"/>
      <c r="B325" s="4"/>
      <c r="C325" s="4"/>
      <c r="D325" s="4"/>
      <c r="E325" s="20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26.25" customHeight="1">
      <c r="A326" s="4"/>
      <c r="B326" s="4"/>
      <c r="C326" s="4"/>
      <c r="D326" s="4"/>
      <c r="E326" s="20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26.25" customHeight="1">
      <c r="A327" s="4"/>
      <c r="B327" s="4"/>
      <c r="C327" s="4"/>
      <c r="D327" s="4"/>
      <c r="E327" s="20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26.25" customHeight="1">
      <c r="A328" s="4"/>
      <c r="B328" s="4"/>
      <c r="C328" s="4"/>
      <c r="D328" s="4"/>
      <c r="E328" s="20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26.25" customHeight="1">
      <c r="A329" s="4"/>
      <c r="B329" s="4"/>
      <c r="C329" s="4"/>
      <c r="D329" s="4"/>
      <c r="E329" s="20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26.25" customHeight="1">
      <c r="A330" s="4"/>
      <c r="B330" s="4"/>
      <c r="C330" s="4"/>
      <c r="D330" s="4"/>
      <c r="E330" s="20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26.25" customHeight="1">
      <c r="A331" s="4"/>
      <c r="B331" s="4"/>
      <c r="C331" s="4"/>
      <c r="D331" s="4"/>
      <c r="E331" s="20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26.25" customHeight="1">
      <c r="A332" s="4"/>
      <c r="B332" s="4"/>
      <c r="C332" s="4"/>
      <c r="D332" s="4"/>
      <c r="E332" s="20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26.25" customHeight="1">
      <c r="A333" s="4"/>
      <c r="B333" s="4"/>
      <c r="C333" s="4"/>
      <c r="D333" s="4"/>
      <c r="E333" s="20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26.25" customHeight="1">
      <c r="A334" s="4"/>
      <c r="B334" s="4"/>
      <c r="C334" s="4"/>
      <c r="D334" s="4"/>
      <c r="E334" s="20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26.25" customHeight="1">
      <c r="A335" s="4"/>
      <c r="B335" s="4"/>
      <c r="C335" s="4"/>
      <c r="D335" s="4"/>
      <c r="E335" s="20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26.25" customHeight="1">
      <c r="A336" s="4"/>
      <c r="B336" s="4"/>
      <c r="C336" s="4"/>
      <c r="D336" s="4"/>
      <c r="E336" s="20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26.25" customHeight="1">
      <c r="A337" s="4"/>
      <c r="B337" s="4"/>
      <c r="C337" s="4"/>
      <c r="D337" s="4"/>
      <c r="E337" s="20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26.25" customHeight="1">
      <c r="A338" s="4"/>
      <c r="B338" s="4"/>
      <c r="C338" s="4"/>
      <c r="D338" s="4"/>
      <c r="E338" s="20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26.25" customHeight="1">
      <c r="A339" s="4"/>
      <c r="B339" s="4"/>
      <c r="C339" s="4"/>
      <c r="D339" s="4"/>
      <c r="E339" s="20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26.25" customHeight="1">
      <c r="A340" s="4"/>
      <c r="B340" s="4"/>
      <c r="C340" s="4"/>
      <c r="D340" s="4"/>
      <c r="E340" s="20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26.25" customHeight="1">
      <c r="A341" s="4"/>
      <c r="B341" s="4"/>
      <c r="C341" s="4"/>
      <c r="D341" s="4"/>
      <c r="E341" s="20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26.25" customHeight="1">
      <c r="A342" s="4"/>
      <c r="B342" s="4"/>
      <c r="C342" s="4"/>
      <c r="D342" s="4"/>
      <c r="E342" s="20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26.25" customHeight="1">
      <c r="A343" s="4"/>
      <c r="B343" s="4"/>
      <c r="C343" s="4"/>
      <c r="D343" s="4"/>
      <c r="E343" s="20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26.25" customHeight="1">
      <c r="A344" s="4"/>
      <c r="B344" s="4"/>
      <c r="C344" s="4"/>
      <c r="D344" s="4"/>
      <c r="E344" s="20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26.25" customHeight="1">
      <c r="A345" s="4"/>
      <c r="B345" s="4"/>
      <c r="C345" s="4"/>
      <c r="D345" s="4"/>
      <c r="E345" s="20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26.25" customHeight="1">
      <c r="A346" s="4"/>
      <c r="B346" s="4"/>
      <c r="C346" s="4"/>
      <c r="D346" s="4"/>
      <c r="E346" s="20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26.25" customHeight="1">
      <c r="A347" s="4"/>
      <c r="B347" s="4"/>
      <c r="C347" s="4"/>
      <c r="D347" s="4"/>
      <c r="E347" s="20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26.25" customHeight="1">
      <c r="A348" s="4"/>
      <c r="B348" s="4"/>
      <c r="C348" s="4"/>
      <c r="D348" s="4"/>
      <c r="E348" s="20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26.25" customHeight="1">
      <c r="A349" s="4"/>
      <c r="B349" s="4"/>
      <c r="C349" s="4"/>
      <c r="D349" s="4"/>
      <c r="E349" s="20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26.25" customHeight="1">
      <c r="A350" s="4"/>
      <c r="B350" s="4"/>
      <c r="C350" s="4"/>
      <c r="D350" s="4"/>
      <c r="E350" s="20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26.25" customHeight="1">
      <c r="A351" s="4"/>
      <c r="B351" s="4"/>
      <c r="C351" s="4"/>
      <c r="D351" s="4"/>
      <c r="E351" s="20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26.25" customHeight="1">
      <c r="A352" s="4"/>
      <c r="B352" s="4"/>
      <c r="C352" s="4"/>
      <c r="D352" s="4"/>
      <c r="E352" s="20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26.25" customHeight="1">
      <c r="A353" s="4"/>
      <c r="B353" s="4"/>
      <c r="C353" s="4"/>
      <c r="D353" s="4"/>
      <c r="E353" s="20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26.25" customHeight="1">
      <c r="A354" s="4"/>
      <c r="B354" s="4"/>
      <c r="C354" s="4"/>
      <c r="D354" s="4"/>
      <c r="E354" s="2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26.25" customHeight="1">
      <c r="A355" s="4"/>
      <c r="B355" s="4"/>
      <c r="C355" s="4"/>
      <c r="D355" s="4"/>
      <c r="E355" s="20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26.25" customHeight="1">
      <c r="A356" s="4"/>
      <c r="B356" s="4"/>
      <c r="C356" s="4"/>
      <c r="D356" s="4"/>
      <c r="E356" s="20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26.25" customHeight="1">
      <c r="A357" s="4"/>
      <c r="B357" s="4"/>
      <c r="C357" s="4"/>
      <c r="D357" s="4"/>
      <c r="E357" s="20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26.25" customHeight="1">
      <c r="A358" s="4"/>
      <c r="B358" s="4"/>
      <c r="C358" s="4"/>
      <c r="D358" s="4"/>
      <c r="E358" s="20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26.25" customHeight="1">
      <c r="A359" s="4"/>
      <c r="B359" s="4"/>
      <c r="C359" s="4"/>
      <c r="D359" s="4"/>
      <c r="E359" s="20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26.25" customHeight="1">
      <c r="A360" s="4"/>
      <c r="B360" s="4"/>
      <c r="C360" s="4"/>
      <c r="D360" s="4"/>
      <c r="E360" s="20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26.25" customHeight="1">
      <c r="A361" s="4"/>
      <c r="B361" s="4"/>
      <c r="C361" s="4"/>
      <c r="D361" s="4"/>
      <c r="E361" s="20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26.25" customHeight="1">
      <c r="A362" s="4"/>
      <c r="B362" s="4"/>
      <c r="C362" s="4"/>
      <c r="D362" s="4"/>
      <c r="E362" s="20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26.25" customHeight="1">
      <c r="A363" s="4"/>
      <c r="B363" s="4"/>
      <c r="C363" s="4"/>
      <c r="D363" s="4"/>
      <c r="E363" s="20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26.25" customHeight="1">
      <c r="A364" s="4"/>
      <c r="B364" s="4"/>
      <c r="C364" s="4"/>
      <c r="D364" s="4"/>
      <c r="E364" s="20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6.25" customHeight="1">
      <c r="A365" s="4"/>
      <c r="B365" s="4"/>
      <c r="C365" s="4"/>
      <c r="D365" s="4"/>
      <c r="E365" s="20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26.25" customHeight="1">
      <c r="A366" s="4"/>
      <c r="B366" s="4"/>
      <c r="C366" s="4"/>
      <c r="D366" s="4"/>
      <c r="E366" s="20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26.25" customHeight="1">
      <c r="A367" s="4"/>
      <c r="B367" s="4"/>
      <c r="C367" s="4"/>
      <c r="D367" s="4"/>
      <c r="E367" s="20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26.25" customHeight="1">
      <c r="A368" s="4"/>
      <c r="B368" s="4"/>
      <c r="C368" s="4"/>
      <c r="D368" s="4"/>
      <c r="E368" s="20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6.25" customHeight="1">
      <c r="A369" s="4"/>
      <c r="B369" s="4"/>
      <c r="C369" s="4"/>
      <c r="D369" s="4"/>
      <c r="E369" s="20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26.25" customHeight="1">
      <c r="A370" s="4"/>
      <c r="B370" s="4"/>
      <c r="C370" s="4"/>
      <c r="D370" s="4"/>
      <c r="E370" s="20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26.25" customHeight="1">
      <c r="A371" s="4"/>
      <c r="B371" s="4"/>
      <c r="C371" s="4"/>
      <c r="D371" s="4"/>
      <c r="E371" s="20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26.25" customHeight="1">
      <c r="A372" s="4"/>
      <c r="B372" s="4"/>
      <c r="C372" s="4"/>
      <c r="D372" s="4"/>
      <c r="E372" s="20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26.25" customHeight="1">
      <c r="A373" s="4"/>
      <c r="B373" s="4"/>
      <c r="C373" s="4"/>
      <c r="D373" s="4"/>
      <c r="E373" s="20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6.25" customHeight="1">
      <c r="A374" s="4"/>
      <c r="B374" s="4"/>
      <c r="C374" s="4"/>
      <c r="D374" s="4"/>
      <c r="E374" s="20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26.25" customHeight="1">
      <c r="A375" s="4"/>
      <c r="B375" s="4"/>
      <c r="C375" s="4"/>
      <c r="D375" s="4"/>
      <c r="E375" s="20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26.25" customHeight="1">
      <c r="A376" s="4"/>
      <c r="B376" s="4"/>
      <c r="C376" s="4"/>
      <c r="D376" s="4"/>
      <c r="E376" s="20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26.25" customHeight="1">
      <c r="A377" s="4"/>
      <c r="B377" s="4"/>
      <c r="C377" s="4"/>
      <c r="D377" s="4"/>
      <c r="E377" s="20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26.25" customHeight="1">
      <c r="A378" s="4"/>
      <c r="B378" s="4"/>
      <c r="C378" s="4"/>
      <c r="D378" s="4"/>
      <c r="E378" s="20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26.25" customHeight="1">
      <c r="A379" s="4"/>
      <c r="B379" s="4"/>
      <c r="C379" s="4"/>
      <c r="D379" s="4"/>
      <c r="E379" s="20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6.25" customHeight="1">
      <c r="A380" s="4"/>
      <c r="B380" s="4"/>
      <c r="C380" s="4"/>
      <c r="D380" s="4"/>
      <c r="E380" s="20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26.25" customHeight="1">
      <c r="A381" s="4"/>
      <c r="B381" s="4"/>
      <c r="C381" s="4"/>
      <c r="D381" s="4"/>
      <c r="E381" s="20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26.25" customHeight="1">
      <c r="A382" s="4"/>
      <c r="B382" s="4"/>
      <c r="C382" s="4"/>
      <c r="D382" s="4"/>
      <c r="E382" s="20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26.25" customHeight="1">
      <c r="A383" s="4"/>
      <c r="B383" s="4"/>
      <c r="C383" s="4"/>
      <c r="D383" s="4"/>
      <c r="E383" s="20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26.25" customHeight="1">
      <c r="A384" s="4"/>
      <c r="B384" s="4"/>
      <c r="C384" s="4"/>
      <c r="D384" s="4"/>
      <c r="E384" s="20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26.25" customHeight="1">
      <c r="A385" s="4"/>
      <c r="B385" s="4"/>
      <c r="C385" s="4"/>
      <c r="D385" s="4"/>
      <c r="E385" s="20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26.25" customHeight="1">
      <c r="A386" s="4"/>
      <c r="B386" s="4"/>
      <c r="C386" s="4"/>
      <c r="D386" s="4"/>
      <c r="E386" s="20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26.25" customHeight="1">
      <c r="A387" s="4"/>
      <c r="B387" s="4"/>
      <c r="C387" s="4"/>
      <c r="D387" s="4"/>
      <c r="E387" s="20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26.25" customHeight="1">
      <c r="A388" s="4"/>
      <c r="B388" s="4"/>
      <c r="C388" s="4"/>
      <c r="D388" s="4"/>
      <c r="E388" s="20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26.25" customHeight="1">
      <c r="A389" s="4"/>
      <c r="B389" s="4"/>
      <c r="C389" s="4"/>
      <c r="D389" s="4"/>
      <c r="E389" s="20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26.25" customHeight="1">
      <c r="A390" s="4"/>
      <c r="B390" s="4"/>
      <c r="C390" s="4"/>
      <c r="D390" s="4"/>
      <c r="E390" s="20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26.25" customHeight="1">
      <c r="A391" s="4"/>
      <c r="B391" s="4"/>
      <c r="C391" s="4"/>
      <c r="D391" s="4"/>
      <c r="E391" s="20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26.25" customHeight="1">
      <c r="A392" s="4"/>
      <c r="B392" s="4"/>
      <c r="C392" s="4"/>
      <c r="D392" s="4"/>
      <c r="E392" s="20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26.25" customHeight="1">
      <c r="A393" s="4"/>
      <c r="B393" s="4"/>
      <c r="C393" s="4"/>
      <c r="D393" s="4"/>
      <c r="E393" s="20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26.25" customHeight="1">
      <c r="A394" s="4"/>
      <c r="B394" s="4"/>
      <c r="C394" s="4"/>
      <c r="D394" s="4"/>
      <c r="E394" s="20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26.25" customHeight="1">
      <c r="A395" s="4"/>
      <c r="B395" s="4"/>
      <c r="C395" s="4"/>
      <c r="D395" s="4"/>
      <c r="E395" s="20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26.25" customHeight="1">
      <c r="A396" s="4"/>
      <c r="B396" s="4"/>
      <c r="C396" s="4"/>
      <c r="D396" s="4"/>
      <c r="E396" s="20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26.25" customHeight="1">
      <c r="A397" s="4"/>
      <c r="B397" s="4"/>
      <c r="C397" s="4"/>
      <c r="D397" s="4"/>
      <c r="E397" s="20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26.25" customHeight="1">
      <c r="A398" s="4"/>
      <c r="B398" s="4"/>
      <c r="C398" s="4"/>
      <c r="D398" s="4"/>
      <c r="E398" s="20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26.25" customHeight="1">
      <c r="A399" s="4"/>
      <c r="B399" s="4"/>
      <c r="C399" s="4"/>
      <c r="D399" s="4"/>
      <c r="E399" s="20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26.25" customHeight="1">
      <c r="A400" s="4"/>
      <c r="B400" s="4"/>
      <c r="C400" s="4"/>
      <c r="D400" s="4"/>
      <c r="E400" s="20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26.25" customHeight="1">
      <c r="A401" s="4"/>
      <c r="B401" s="4"/>
      <c r="C401" s="4"/>
      <c r="D401" s="4"/>
      <c r="E401" s="20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26.25" customHeight="1">
      <c r="A402" s="4"/>
      <c r="B402" s="4"/>
      <c r="C402" s="4"/>
      <c r="D402" s="4"/>
      <c r="E402" s="20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26.25" customHeight="1">
      <c r="A403" s="4"/>
      <c r="B403" s="4"/>
      <c r="C403" s="4"/>
      <c r="D403" s="4"/>
      <c r="E403" s="20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26.25" customHeight="1">
      <c r="A404" s="4"/>
      <c r="B404" s="4"/>
      <c r="C404" s="4"/>
      <c r="D404" s="4"/>
      <c r="E404" s="20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26.25" customHeight="1">
      <c r="A405" s="4"/>
      <c r="B405" s="4"/>
      <c r="C405" s="4"/>
      <c r="D405" s="4"/>
      <c r="E405" s="20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6.25" customHeight="1">
      <c r="A406" s="4"/>
      <c r="B406" s="4"/>
      <c r="C406" s="4"/>
      <c r="D406" s="4"/>
      <c r="E406" s="20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26.25" customHeight="1">
      <c r="A407" s="4"/>
      <c r="B407" s="4"/>
      <c r="C407" s="4"/>
      <c r="D407" s="4"/>
      <c r="E407" s="20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26.25" customHeight="1">
      <c r="A408" s="4"/>
      <c r="B408" s="4"/>
      <c r="C408" s="4"/>
      <c r="D408" s="4"/>
      <c r="E408" s="20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26.25" customHeight="1">
      <c r="A409" s="4"/>
      <c r="B409" s="4"/>
      <c r="C409" s="4"/>
      <c r="D409" s="4"/>
      <c r="E409" s="20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26.25" customHeight="1">
      <c r="A410" s="4"/>
      <c r="B410" s="4"/>
      <c r="C410" s="4"/>
      <c r="D410" s="4"/>
      <c r="E410" s="20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26.25" customHeight="1">
      <c r="A411" s="4"/>
      <c r="B411" s="4"/>
      <c r="C411" s="4"/>
      <c r="D411" s="4"/>
      <c r="E411" s="20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26.25" customHeight="1">
      <c r="A412" s="4"/>
      <c r="B412" s="4"/>
      <c r="C412" s="4"/>
      <c r="D412" s="4"/>
      <c r="E412" s="20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26.25" customHeight="1">
      <c r="A413" s="4"/>
      <c r="B413" s="4"/>
      <c r="C413" s="4"/>
      <c r="D413" s="4"/>
      <c r="E413" s="20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26.25" customHeight="1">
      <c r="A414" s="4"/>
      <c r="B414" s="4"/>
      <c r="C414" s="4"/>
      <c r="D414" s="4"/>
      <c r="E414" s="20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6.25" customHeight="1">
      <c r="A415" s="4"/>
      <c r="B415" s="4"/>
      <c r="C415" s="4"/>
      <c r="D415" s="4"/>
      <c r="E415" s="20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26.25" customHeight="1">
      <c r="A416" s="4"/>
      <c r="B416" s="4"/>
      <c r="C416" s="4"/>
      <c r="D416" s="4"/>
      <c r="E416" s="20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26.25" customHeight="1">
      <c r="A417" s="4"/>
      <c r="B417" s="4"/>
      <c r="C417" s="4"/>
      <c r="D417" s="4"/>
      <c r="E417" s="20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26.25" customHeight="1">
      <c r="A418" s="4"/>
      <c r="B418" s="4"/>
      <c r="C418" s="4"/>
      <c r="D418" s="4"/>
      <c r="E418" s="20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6.25" customHeight="1">
      <c r="A419" s="4"/>
      <c r="B419" s="4"/>
      <c r="C419" s="4"/>
      <c r="D419" s="4"/>
      <c r="E419" s="20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6.25" customHeight="1">
      <c r="A420" s="4"/>
      <c r="B420" s="4"/>
      <c r="C420" s="4"/>
      <c r="D420" s="4"/>
      <c r="E420" s="20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26.25" customHeight="1">
      <c r="A421" s="4"/>
      <c r="B421" s="4"/>
      <c r="C421" s="4"/>
      <c r="D421" s="4"/>
      <c r="E421" s="20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26.25" customHeight="1">
      <c r="A422" s="4"/>
      <c r="B422" s="4"/>
      <c r="C422" s="4"/>
      <c r="D422" s="4"/>
      <c r="E422" s="20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26.25" customHeight="1">
      <c r="A423" s="4"/>
      <c r="B423" s="4"/>
      <c r="C423" s="4"/>
      <c r="D423" s="4"/>
      <c r="E423" s="20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26.25" customHeight="1">
      <c r="A424" s="4"/>
      <c r="B424" s="4"/>
      <c r="C424" s="4"/>
      <c r="D424" s="4"/>
      <c r="E424" s="20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26.25" customHeight="1">
      <c r="A425" s="4"/>
      <c r="B425" s="4"/>
      <c r="C425" s="4"/>
      <c r="D425" s="4"/>
      <c r="E425" s="20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26.25" customHeight="1">
      <c r="A426" s="4"/>
      <c r="B426" s="4"/>
      <c r="C426" s="4"/>
      <c r="D426" s="4"/>
      <c r="E426" s="20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26.25" customHeight="1">
      <c r="A427" s="4"/>
      <c r="B427" s="4"/>
      <c r="C427" s="4"/>
      <c r="D427" s="4"/>
      <c r="E427" s="20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26.25" customHeight="1">
      <c r="A428" s="4"/>
      <c r="B428" s="4"/>
      <c r="C428" s="4"/>
      <c r="D428" s="4"/>
      <c r="E428" s="20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26.25" customHeight="1">
      <c r="A429" s="4"/>
      <c r="B429" s="4"/>
      <c r="C429" s="4"/>
      <c r="D429" s="4"/>
      <c r="E429" s="20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26.25" customHeight="1">
      <c r="A430" s="4"/>
      <c r="B430" s="4"/>
      <c r="C430" s="4"/>
      <c r="D430" s="4"/>
      <c r="E430" s="20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26.25" customHeight="1">
      <c r="A431" s="4"/>
      <c r="B431" s="4"/>
      <c r="C431" s="4"/>
      <c r="D431" s="4"/>
      <c r="E431" s="20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26.25" customHeight="1">
      <c r="A432" s="4"/>
      <c r="B432" s="4"/>
      <c r="C432" s="4"/>
      <c r="D432" s="4"/>
      <c r="E432" s="20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26.25" customHeight="1">
      <c r="A433" s="4"/>
      <c r="B433" s="4"/>
      <c r="C433" s="4"/>
      <c r="D433" s="4"/>
      <c r="E433" s="20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26.25" customHeight="1">
      <c r="A434" s="4"/>
      <c r="B434" s="4"/>
      <c r="C434" s="4"/>
      <c r="D434" s="4"/>
      <c r="E434" s="20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26.25" customHeight="1">
      <c r="A435" s="4"/>
      <c r="B435" s="4"/>
      <c r="C435" s="4"/>
      <c r="D435" s="4"/>
      <c r="E435" s="20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26.25" customHeight="1">
      <c r="A436" s="4"/>
      <c r="B436" s="4"/>
      <c r="C436" s="4"/>
      <c r="D436" s="4"/>
      <c r="E436" s="20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26.25" customHeight="1">
      <c r="A437" s="4"/>
      <c r="B437" s="4"/>
      <c r="C437" s="4"/>
      <c r="D437" s="4"/>
      <c r="E437" s="20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26.25" customHeight="1">
      <c r="A438" s="4"/>
      <c r="B438" s="4"/>
      <c r="C438" s="4"/>
      <c r="D438" s="4"/>
      <c r="E438" s="20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26.25" customHeight="1">
      <c r="A439" s="4"/>
      <c r="B439" s="4"/>
      <c r="C439" s="4"/>
      <c r="D439" s="4"/>
      <c r="E439" s="20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26.25" customHeight="1">
      <c r="A440" s="4"/>
      <c r="B440" s="4"/>
      <c r="C440" s="4"/>
      <c r="D440" s="4"/>
      <c r="E440" s="20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26.25" customHeight="1">
      <c r="A441" s="4"/>
      <c r="B441" s="4"/>
      <c r="C441" s="4"/>
      <c r="D441" s="4"/>
      <c r="E441" s="20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26.25" customHeight="1">
      <c r="A442" s="4"/>
      <c r="B442" s="4"/>
      <c r="C442" s="4"/>
      <c r="D442" s="4"/>
      <c r="E442" s="20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26.25" customHeight="1">
      <c r="A443" s="4"/>
      <c r="B443" s="4"/>
      <c r="C443" s="4"/>
      <c r="D443" s="4"/>
      <c r="E443" s="20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26.25" customHeight="1">
      <c r="A444" s="4"/>
      <c r="B444" s="4"/>
      <c r="C444" s="4"/>
      <c r="D444" s="4"/>
      <c r="E444" s="20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26.25" customHeight="1">
      <c r="A445" s="4"/>
      <c r="B445" s="4"/>
      <c r="C445" s="4"/>
      <c r="D445" s="4"/>
      <c r="E445" s="20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26.25" customHeight="1">
      <c r="A446" s="4"/>
      <c r="B446" s="4"/>
      <c r="C446" s="4"/>
      <c r="D446" s="4"/>
      <c r="E446" s="20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26.25" customHeight="1">
      <c r="A447" s="4"/>
      <c r="B447" s="4"/>
      <c r="C447" s="4"/>
      <c r="D447" s="4"/>
      <c r="E447" s="20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26.25" customHeight="1">
      <c r="A448" s="4"/>
      <c r="B448" s="4"/>
      <c r="C448" s="4"/>
      <c r="D448" s="4"/>
      <c r="E448" s="20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26.25" customHeight="1">
      <c r="A449" s="4"/>
      <c r="B449" s="4"/>
      <c r="C449" s="4"/>
      <c r="D449" s="4"/>
      <c r="E449" s="20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26.25" customHeight="1">
      <c r="A450" s="4"/>
      <c r="B450" s="4"/>
      <c r="C450" s="4"/>
      <c r="D450" s="4"/>
      <c r="E450" s="20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26.25" customHeight="1">
      <c r="A451" s="4"/>
      <c r="B451" s="4"/>
      <c r="C451" s="4"/>
      <c r="D451" s="4"/>
      <c r="E451" s="20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26.25" customHeight="1">
      <c r="A452" s="4"/>
      <c r="B452" s="4"/>
      <c r="C452" s="4"/>
      <c r="D452" s="4"/>
      <c r="E452" s="20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26.25" customHeight="1">
      <c r="A453" s="4"/>
      <c r="B453" s="4"/>
      <c r="C453" s="4"/>
      <c r="D453" s="4"/>
      <c r="E453" s="20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26.25" customHeight="1">
      <c r="A454" s="4"/>
      <c r="B454" s="4"/>
      <c r="C454" s="4"/>
      <c r="D454" s="4"/>
      <c r="E454" s="20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26.25" customHeight="1">
      <c r="A455" s="4"/>
      <c r="B455" s="4"/>
      <c r="C455" s="4"/>
      <c r="D455" s="4"/>
      <c r="E455" s="20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26.25" customHeight="1">
      <c r="A456" s="4"/>
      <c r="B456" s="4"/>
      <c r="C456" s="4"/>
      <c r="D456" s="4"/>
      <c r="E456" s="20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26.25" customHeight="1">
      <c r="A457" s="4"/>
      <c r="B457" s="4"/>
      <c r="C457" s="4"/>
      <c r="D457" s="4"/>
      <c r="E457" s="20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26.25" customHeight="1">
      <c r="A458" s="4"/>
      <c r="B458" s="4"/>
      <c r="C458" s="4"/>
      <c r="D458" s="4"/>
      <c r="E458" s="20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26.25" customHeight="1">
      <c r="A459" s="4"/>
      <c r="B459" s="4"/>
      <c r="C459" s="4"/>
      <c r="D459" s="4"/>
      <c r="E459" s="20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26.25" customHeight="1">
      <c r="A460" s="4"/>
      <c r="B460" s="4"/>
      <c r="C460" s="4"/>
      <c r="D460" s="4"/>
      <c r="E460" s="20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26.25" customHeight="1">
      <c r="A461" s="4"/>
      <c r="B461" s="4"/>
      <c r="C461" s="4"/>
      <c r="D461" s="4"/>
      <c r="E461" s="20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26.25" customHeight="1">
      <c r="A462" s="4"/>
      <c r="B462" s="4"/>
      <c r="C462" s="4"/>
      <c r="D462" s="4"/>
      <c r="E462" s="20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26.25" customHeight="1">
      <c r="A463" s="4"/>
      <c r="B463" s="4"/>
      <c r="C463" s="4"/>
      <c r="D463" s="4"/>
      <c r="E463" s="20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26.25" customHeight="1">
      <c r="A464" s="4"/>
      <c r="B464" s="4"/>
      <c r="C464" s="4"/>
      <c r="D464" s="4"/>
      <c r="E464" s="20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26.25" customHeight="1">
      <c r="A465" s="4"/>
      <c r="B465" s="4"/>
      <c r="C465" s="4"/>
      <c r="D465" s="4"/>
      <c r="E465" s="20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26.25" customHeight="1">
      <c r="A466" s="4"/>
      <c r="B466" s="4"/>
      <c r="C466" s="4"/>
      <c r="D466" s="4"/>
      <c r="E466" s="20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26.25" customHeight="1">
      <c r="A467" s="4"/>
      <c r="B467" s="4"/>
      <c r="C467" s="4"/>
      <c r="D467" s="4"/>
      <c r="E467" s="20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26.25" customHeight="1">
      <c r="A468" s="4"/>
      <c r="B468" s="4"/>
      <c r="C468" s="4"/>
      <c r="D468" s="4"/>
      <c r="E468" s="20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26.25" customHeight="1">
      <c r="A469" s="4"/>
      <c r="B469" s="4"/>
      <c r="C469" s="4"/>
      <c r="D469" s="4"/>
      <c r="E469" s="20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6.25" customHeight="1">
      <c r="A470" s="4"/>
      <c r="B470" s="4"/>
      <c r="C470" s="4"/>
      <c r="D470" s="4"/>
      <c r="E470" s="20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6.25" customHeight="1">
      <c r="A471" s="4"/>
      <c r="B471" s="4"/>
      <c r="C471" s="4"/>
      <c r="D471" s="4"/>
      <c r="E471" s="20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6.25" customHeight="1">
      <c r="A472" s="4"/>
      <c r="B472" s="4"/>
      <c r="C472" s="4"/>
      <c r="D472" s="4"/>
      <c r="E472" s="20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6.25" customHeight="1">
      <c r="A473" s="4"/>
      <c r="B473" s="4"/>
      <c r="C473" s="4"/>
      <c r="D473" s="4"/>
      <c r="E473" s="20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6.25" customHeight="1">
      <c r="A474" s="4"/>
      <c r="B474" s="4"/>
      <c r="C474" s="4"/>
      <c r="D474" s="4"/>
      <c r="E474" s="20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6.25" customHeight="1">
      <c r="A475" s="4"/>
      <c r="B475" s="4"/>
      <c r="C475" s="4"/>
      <c r="D475" s="4"/>
      <c r="E475" s="20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6.25" customHeight="1">
      <c r="A476" s="4"/>
      <c r="B476" s="4"/>
      <c r="C476" s="4"/>
      <c r="D476" s="4"/>
      <c r="E476" s="20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6.25" customHeight="1">
      <c r="A477" s="4"/>
      <c r="B477" s="4"/>
      <c r="C477" s="4"/>
      <c r="D477" s="4"/>
      <c r="E477" s="20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6.25" customHeight="1">
      <c r="A478" s="4"/>
      <c r="B478" s="4"/>
      <c r="C478" s="4"/>
      <c r="D478" s="4"/>
      <c r="E478" s="20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6.25" customHeight="1">
      <c r="A479" s="4"/>
      <c r="B479" s="4"/>
      <c r="C479" s="4"/>
      <c r="D479" s="4"/>
      <c r="E479" s="20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6.25" customHeight="1">
      <c r="A480" s="4"/>
      <c r="B480" s="4"/>
      <c r="C480" s="4"/>
      <c r="D480" s="4"/>
      <c r="E480" s="20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6.25" customHeight="1">
      <c r="A481" s="4"/>
      <c r="B481" s="4"/>
      <c r="C481" s="4"/>
      <c r="D481" s="4"/>
      <c r="E481" s="20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6.25" customHeight="1">
      <c r="A482" s="4"/>
      <c r="B482" s="4"/>
      <c r="C482" s="4"/>
      <c r="D482" s="4"/>
      <c r="E482" s="20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6.25" customHeight="1">
      <c r="A483" s="4"/>
      <c r="B483" s="4"/>
      <c r="C483" s="4"/>
      <c r="D483" s="4"/>
      <c r="E483" s="20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6.25" customHeight="1">
      <c r="A484" s="4"/>
      <c r="B484" s="4"/>
      <c r="C484" s="4"/>
      <c r="D484" s="4"/>
      <c r="E484" s="20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6.25" customHeight="1">
      <c r="A485" s="4"/>
      <c r="B485" s="4"/>
      <c r="C485" s="4"/>
      <c r="D485" s="4"/>
      <c r="E485" s="20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6.25" customHeight="1">
      <c r="A486" s="4"/>
      <c r="B486" s="4"/>
      <c r="C486" s="4"/>
      <c r="D486" s="4"/>
      <c r="E486" s="20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6.25" customHeight="1">
      <c r="A487" s="4"/>
      <c r="B487" s="4"/>
      <c r="C487" s="4"/>
      <c r="D487" s="4"/>
      <c r="E487" s="20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6.25" customHeight="1">
      <c r="A488" s="4"/>
      <c r="B488" s="4"/>
      <c r="C488" s="4"/>
      <c r="D488" s="4"/>
      <c r="E488" s="20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6.25" customHeight="1">
      <c r="A489" s="4"/>
      <c r="B489" s="4"/>
      <c r="C489" s="4"/>
      <c r="D489" s="4"/>
      <c r="E489" s="20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6.25" customHeight="1">
      <c r="A490" s="4"/>
      <c r="B490" s="4"/>
      <c r="C490" s="4"/>
      <c r="D490" s="4"/>
      <c r="E490" s="20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6.25" customHeight="1">
      <c r="A491" s="4"/>
      <c r="B491" s="4"/>
      <c r="C491" s="4"/>
      <c r="D491" s="4"/>
      <c r="E491" s="20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6.25" customHeight="1">
      <c r="A492" s="4"/>
      <c r="B492" s="4"/>
      <c r="C492" s="4"/>
      <c r="D492" s="4"/>
      <c r="E492" s="20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6.25" customHeight="1">
      <c r="A493" s="4"/>
      <c r="B493" s="4"/>
      <c r="C493" s="4"/>
      <c r="D493" s="4"/>
      <c r="E493" s="20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6.25" customHeight="1">
      <c r="A494" s="4"/>
      <c r="B494" s="4"/>
      <c r="C494" s="4"/>
      <c r="D494" s="4"/>
      <c r="E494" s="20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26.25" customHeight="1">
      <c r="A495" s="4"/>
      <c r="B495" s="4"/>
      <c r="C495" s="4"/>
      <c r="D495" s="4"/>
      <c r="E495" s="20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26.25" customHeight="1">
      <c r="A496" s="4"/>
      <c r="B496" s="4"/>
      <c r="C496" s="4"/>
      <c r="D496" s="4"/>
      <c r="E496" s="20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26.25" customHeight="1">
      <c r="A497" s="4"/>
      <c r="B497" s="4"/>
      <c r="C497" s="4"/>
      <c r="D497" s="4"/>
      <c r="E497" s="20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26.25" customHeight="1">
      <c r="A498" s="4"/>
      <c r="B498" s="4"/>
      <c r="C498" s="4"/>
      <c r="D498" s="4"/>
      <c r="E498" s="20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26.25" customHeight="1">
      <c r="A499" s="4"/>
      <c r="B499" s="4"/>
      <c r="C499" s="4"/>
      <c r="D499" s="4"/>
      <c r="E499" s="20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26.25" customHeight="1">
      <c r="A500" s="4"/>
      <c r="B500" s="4"/>
      <c r="C500" s="4"/>
      <c r="D500" s="4"/>
      <c r="E500" s="20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26.25" customHeight="1">
      <c r="A501" s="4"/>
      <c r="B501" s="4"/>
      <c r="C501" s="4"/>
      <c r="D501" s="4"/>
      <c r="E501" s="20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26.25" customHeight="1">
      <c r="A502" s="4"/>
      <c r="B502" s="4"/>
      <c r="C502" s="4"/>
      <c r="D502" s="4"/>
      <c r="E502" s="20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26.25" customHeight="1">
      <c r="A503" s="4"/>
      <c r="B503" s="4"/>
      <c r="C503" s="4"/>
      <c r="D503" s="4"/>
      <c r="E503" s="20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6.25" customHeight="1">
      <c r="A504" s="4"/>
      <c r="B504" s="4"/>
      <c r="C504" s="4"/>
      <c r="D504" s="4"/>
      <c r="E504" s="20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26.25" customHeight="1">
      <c r="A505" s="4"/>
      <c r="B505" s="4"/>
      <c r="C505" s="4"/>
      <c r="D505" s="4"/>
      <c r="E505" s="20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26.25" customHeight="1">
      <c r="A506" s="4"/>
      <c r="B506" s="4"/>
      <c r="C506" s="4"/>
      <c r="D506" s="4"/>
      <c r="E506" s="20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26.25" customHeight="1">
      <c r="A507" s="4"/>
      <c r="B507" s="4"/>
      <c r="C507" s="4"/>
      <c r="D507" s="4"/>
      <c r="E507" s="20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26.25" customHeight="1">
      <c r="A508" s="4"/>
      <c r="B508" s="4"/>
      <c r="C508" s="4"/>
      <c r="D508" s="4"/>
      <c r="E508" s="20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26.25" customHeight="1">
      <c r="A509" s="4"/>
      <c r="B509" s="4"/>
      <c r="C509" s="4"/>
      <c r="D509" s="4"/>
      <c r="E509" s="20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26.25" customHeight="1">
      <c r="A510" s="4"/>
      <c r="B510" s="4"/>
      <c r="C510" s="4"/>
      <c r="D510" s="4"/>
      <c r="E510" s="20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26.25" customHeight="1">
      <c r="A511" s="4"/>
      <c r="B511" s="4"/>
      <c r="C511" s="4"/>
      <c r="D511" s="4"/>
      <c r="E511" s="20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26.25" customHeight="1">
      <c r="A512" s="4"/>
      <c r="B512" s="4"/>
      <c r="C512" s="4"/>
      <c r="D512" s="4"/>
      <c r="E512" s="20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6.25" customHeight="1">
      <c r="A513" s="4"/>
      <c r="B513" s="4"/>
      <c r="C513" s="4"/>
      <c r="D513" s="4"/>
      <c r="E513" s="20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26.25" customHeight="1">
      <c r="A514" s="4"/>
      <c r="B514" s="4"/>
      <c r="C514" s="4"/>
      <c r="D514" s="4"/>
      <c r="E514" s="20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26.25" customHeight="1">
      <c r="A515" s="4"/>
      <c r="B515" s="4"/>
      <c r="C515" s="4"/>
      <c r="D515" s="4"/>
      <c r="E515" s="20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26.25" customHeight="1">
      <c r="A516" s="4"/>
      <c r="B516" s="4"/>
      <c r="C516" s="4"/>
      <c r="D516" s="4"/>
      <c r="E516" s="20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26.25" customHeight="1">
      <c r="A517" s="4"/>
      <c r="B517" s="4"/>
      <c r="C517" s="4"/>
      <c r="D517" s="4"/>
      <c r="E517" s="20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6.25" customHeight="1">
      <c r="A518" s="4"/>
      <c r="B518" s="4"/>
      <c r="C518" s="4"/>
      <c r="D518" s="4"/>
      <c r="E518" s="20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6.25" customHeight="1">
      <c r="A519" s="4"/>
      <c r="B519" s="4"/>
      <c r="C519" s="4"/>
      <c r="D519" s="4"/>
      <c r="E519" s="20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6.25" customHeight="1">
      <c r="A520" s="4"/>
      <c r="B520" s="4"/>
      <c r="C520" s="4"/>
      <c r="D520" s="4"/>
      <c r="E520" s="20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6.25" customHeight="1">
      <c r="A521" s="4"/>
      <c r="B521" s="4"/>
      <c r="C521" s="4"/>
      <c r="D521" s="4"/>
      <c r="E521" s="20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26.25" customHeight="1">
      <c r="A522" s="4"/>
      <c r="B522" s="4"/>
      <c r="C522" s="4"/>
      <c r="D522" s="4"/>
      <c r="E522" s="20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26.25" customHeight="1">
      <c r="A523" s="4"/>
      <c r="B523" s="4"/>
      <c r="C523" s="4"/>
      <c r="D523" s="4"/>
      <c r="E523" s="20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26.25" customHeight="1">
      <c r="A524" s="4"/>
      <c r="B524" s="4"/>
      <c r="C524" s="4"/>
      <c r="D524" s="4"/>
      <c r="E524" s="20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26.25" customHeight="1">
      <c r="A525" s="4"/>
      <c r="B525" s="4"/>
      <c r="C525" s="4"/>
      <c r="D525" s="4"/>
      <c r="E525" s="20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26.25" customHeight="1">
      <c r="A526" s="4"/>
      <c r="B526" s="4"/>
      <c r="C526" s="4"/>
      <c r="D526" s="4"/>
      <c r="E526" s="20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26.25" customHeight="1">
      <c r="A527" s="4"/>
      <c r="B527" s="4"/>
      <c r="C527" s="4"/>
      <c r="D527" s="4"/>
      <c r="E527" s="20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26.25" customHeight="1">
      <c r="A528" s="4"/>
      <c r="B528" s="4"/>
      <c r="C528" s="4"/>
      <c r="D528" s="4"/>
      <c r="E528" s="20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26.25" customHeight="1">
      <c r="A529" s="4"/>
      <c r="B529" s="4"/>
      <c r="C529" s="4"/>
      <c r="D529" s="4"/>
      <c r="E529" s="20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26.25" customHeight="1">
      <c r="A530" s="4"/>
      <c r="B530" s="4"/>
      <c r="C530" s="4"/>
      <c r="D530" s="4"/>
      <c r="E530" s="20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26.25" customHeight="1">
      <c r="A531" s="4"/>
      <c r="B531" s="4"/>
      <c r="C531" s="4"/>
      <c r="D531" s="4"/>
      <c r="E531" s="20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26.25" customHeight="1">
      <c r="A532" s="4"/>
      <c r="B532" s="4"/>
      <c r="C532" s="4"/>
      <c r="D532" s="4"/>
      <c r="E532" s="20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26.25" customHeight="1">
      <c r="A533" s="4"/>
      <c r="B533" s="4"/>
      <c r="C533" s="4"/>
      <c r="D533" s="4"/>
      <c r="E533" s="20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26.25" customHeight="1">
      <c r="A534" s="4"/>
      <c r="B534" s="4"/>
      <c r="C534" s="4"/>
      <c r="D534" s="4"/>
      <c r="E534" s="20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26.25" customHeight="1">
      <c r="A535" s="4"/>
      <c r="B535" s="4"/>
      <c r="C535" s="4"/>
      <c r="D535" s="4"/>
      <c r="E535" s="20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26.25" customHeight="1">
      <c r="A536" s="4"/>
      <c r="B536" s="4"/>
      <c r="C536" s="4"/>
      <c r="D536" s="4"/>
      <c r="E536" s="20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26.25" customHeight="1">
      <c r="A537" s="4"/>
      <c r="B537" s="4"/>
      <c r="C537" s="4"/>
      <c r="D537" s="4"/>
      <c r="E537" s="20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26.25" customHeight="1">
      <c r="A538" s="4"/>
      <c r="B538" s="4"/>
      <c r="C538" s="4"/>
      <c r="D538" s="4"/>
      <c r="E538" s="20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26.25" customHeight="1">
      <c r="A539" s="4"/>
      <c r="B539" s="4"/>
      <c r="C539" s="4"/>
      <c r="D539" s="4"/>
      <c r="E539" s="20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26.25" customHeight="1">
      <c r="A540" s="4"/>
      <c r="B540" s="4"/>
      <c r="C540" s="4"/>
      <c r="D540" s="4"/>
      <c r="E540" s="20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26.25" customHeight="1">
      <c r="A541" s="4"/>
      <c r="B541" s="4"/>
      <c r="C541" s="4"/>
      <c r="D541" s="4"/>
      <c r="E541" s="20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26.25" customHeight="1">
      <c r="A542" s="4"/>
      <c r="B542" s="4"/>
      <c r="C542" s="4"/>
      <c r="D542" s="4"/>
      <c r="E542" s="20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6.25" customHeight="1">
      <c r="A543" s="4"/>
      <c r="B543" s="4"/>
      <c r="C543" s="4"/>
      <c r="D543" s="4"/>
      <c r="E543" s="20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26.25" customHeight="1">
      <c r="A544" s="4"/>
      <c r="B544" s="4"/>
      <c r="C544" s="4"/>
      <c r="D544" s="4"/>
      <c r="E544" s="20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26.25" customHeight="1">
      <c r="A545" s="4"/>
      <c r="B545" s="4"/>
      <c r="C545" s="4"/>
      <c r="D545" s="4"/>
      <c r="E545" s="20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26.25" customHeight="1">
      <c r="A546" s="4"/>
      <c r="B546" s="4"/>
      <c r="C546" s="4"/>
      <c r="D546" s="4"/>
      <c r="E546" s="20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26.25" customHeight="1">
      <c r="A547" s="4"/>
      <c r="B547" s="4"/>
      <c r="C547" s="4"/>
      <c r="D547" s="4"/>
      <c r="E547" s="20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26.25" customHeight="1">
      <c r="A548" s="4"/>
      <c r="B548" s="4"/>
      <c r="C548" s="4"/>
      <c r="D548" s="4"/>
      <c r="E548" s="20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26.25" customHeight="1">
      <c r="A549" s="4"/>
      <c r="B549" s="4"/>
      <c r="C549" s="4"/>
      <c r="D549" s="4"/>
      <c r="E549" s="20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26.25" customHeight="1">
      <c r="A550" s="4"/>
      <c r="B550" s="4"/>
      <c r="C550" s="4"/>
      <c r="D550" s="4"/>
      <c r="E550" s="20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26.25" customHeight="1">
      <c r="A551" s="4"/>
      <c r="B551" s="4"/>
      <c r="C551" s="4"/>
      <c r="D551" s="4"/>
      <c r="E551" s="20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26.25" customHeight="1">
      <c r="A552" s="4"/>
      <c r="B552" s="4"/>
      <c r="C552" s="4"/>
      <c r="D552" s="4"/>
      <c r="E552" s="20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26.25" customHeight="1">
      <c r="A553" s="4"/>
      <c r="B553" s="4"/>
      <c r="C553" s="4"/>
      <c r="D553" s="4"/>
      <c r="E553" s="20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26.25" customHeight="1">
      <c r="A554" s="4"/>
      <c r="B554" s="4"/>
      <c r="C554" s="4"/>
      <c r="D554" s="4"/>
      <c r="E554" s="20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26.25" customHeight="1">
      <c r="A555" s="4"/>
      <c r="B555" s="4"/>
      <c r="C555" s="4"/>
      <c r="D555" s="4"/>
      <c r="E555" s="20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26.25" customHeight="1">
      <c r="A556" s="4"/>
      <c r="B556" s="4"/>
      <c r="C556" s="4"/>
      <c r="D556" s="4"/>
      <c r="E556" s="20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26.25" customHeight="1">
      <c r="A557" s="4"/>
      <c r="B557" s="4"/>
      <c r="C557" s="4"/>
      <c r="D557" s="4"/>
      <c r="E557" s="20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26.25" customHeight="1">
      <c r="A558" s="4"/>
      <c r="B558" s="4"/>
      <c r="C558" s="4"/>
      <c r="D558" s="4"/>
      <c r="E558" s="20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26.25" customHeight="1">
      <c r="A559" s="4"/>
      <c r="B559" s="4"/>
      <c r="C559" s="4"/>
      <c r="D559" s="4"/>
      <c r="E559" s="20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26.25" customHeight="1">
      <c r="A560" s="4"/>
      <c r="B560" s="4"/>
      <c r="C560" s="4"/>
      <c r="D560" s="4"/>
      <c r="E560" s="20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26.25" customHeight="1">
      <c r="A561" s="4"/>
      <c r="B561" s="4"/>
      <c r="C561" s="4"/>
      <c r="D561" s="4"/>
      <c r="E561" s="20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26.25" customHeight="1">
      <c r="A562" s="4"/>
      <c r="B562" s="4"/>
      <c r="C562" s="4"/>
      <c r="D562" s="4"/>
      <c r="E562" s="20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26.25" customHeight="1">
      <c r="A563" s="4"/>
      <c r="B563" s="4"/>
      <c r="C563" s="4"/>
      <c r="D563" s="4"/>
      <c r="E563" s="20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26.25" customHeight="1">
      <c r="A564" s="4"/>
      <c r="B564" s="4"/>
      <c r="C564" s="4"/>
      <c r="D564" s="4"/>
      <c r="E564" s="20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26.25" customHeight="1">
      <c r="A565" s="4"/>
      <c r="B565" s="4"/>
      <c r="C565" s="4"/>
      <c r="D565" s="4"/>
      <c r="E565" s="20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26.25" customHeight="1">
      <c r="A566" s="4"/>
      <c r="B566" s="4"/>
      <c r="C566" s="4"/>
      <c r="D566" s="4"/>
      <c r="E566" s="20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26.25" customHeight="1">
      <c r="A567" s="4"/>
      <c r="B567" s="4"/>
      <c r="C567" s="4"/>
      <c r="D567" s="4"/>
      <c r="E567" s="20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26.25" customHeight="1">
      <c r="A568" s="4"/>
      <c r="B568" s="4"/>
      <c r="C568" s="4"/>
      <c r="D568" s="4"/>
      <c r="E568" s="20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26.25" customHeight="1">
      <c r="A569" s="4"/>
      <c r="B569" s="4"/>
      <c r="C569" s="4"/>
      <c r="D569" s="4"/>
      <c r="E569" s="20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26.25" customHeight="1">
      <c r="A570" s="4"/>
      <c r="B570" s="4"/>
      <c r="C570" s="4"/>
      <c r="D570" s="4"/>
      <c r="E570" s="20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26.25" customHeight="1">
      <c r="A571" s="4"/>
      <c r="B571" s="4"/>
      <c r="C571" s="4"/>
      <c r="D571" s="4"/>
      <c r="E571" s="20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26.25" customHeight="1">
      <c r="A572" s="4"/>
      <c r="B572" s="4"/>
      <c r="C572" s="4"/>
      <c r="D572" s="4"/>
      <c r="E572" s="20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26.25" customHeight="1">
      <c r="A573" s="4"/>
      <c r="B573" s="4"/>
      <c r="C573" s="4"/>
      <c r="D573" s="4"/>
      <c r="E573" s="20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26.25" customHeight="1">
      <c r="A574" s="4"/>
      <c r="B574" s="4"/>
      <c r="C574" s="4"/>
      <c r="D574" s="4"/>
      <c r="E574" s="20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26.25" customHeight="1">
      <c r="A575" s="4"/>
      <c r="B575" s="4"/>
      <c r="C575" s="4"/>
      <c r="D575" s="4"/>
      <c r="E575" s="20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26.25" customHeight="1">
      <c r="A576" s="4"/>
      <c r="B576" s="4"/>
      <c r="C576" s="4"/>
      <c r="D576" s="4"/>
      <c r="E576" s="20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26.25" customHeight="1">
      <c r="A577" s="4"/>
      <c r="B577" s="4"/>
      <c r="C577" s="4"/>
      <c r="D577" s="4"/>
      <c r="E577" s="20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6.25" customHeight="1">
      <c r="A578" s="4"/>
      <c r="B578" s="4"/>
      <c r="C578" s="4"/>
      <c r="D578" s="4"/>
      <c r="E578" s="20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26.25" customHeight="1">
      <c r="A579" s="4"/>
      <c r="B579" s="4"/>
      <c r="C579" s="4"/>
      <c r="D579" s="4"/>
      <c r="E579" s="20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26.25" customHeight="1">
      <c r="A580" s="4"/>
      <c r="B580" s="4"/>
      <c r="C580" s="4"/>
      <c r="D580" s="4"/>
      <c r="E580" s="20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26.25" customHeight="1">
      <c r="A581" s="4"/>
      <c r="B581" s="4"/>
      <c r="C581" s="4"/>
      <c r="D581" s="4"/>
      <c r="E581" s="20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26.25" customHeight="1">
      <c r="A582" s="4"/>
      <c r="B582" s="4"/>
      <c r="C582" s="4"/>
      <c r="D582" s="4"/>
      <c r="E582" s="20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26.25" customHeight="1">
      <c r="A583" s="4"/>
      <c r="B583" s="4"/>
      <c r="C583" s="4"/>
      <c r="D583" s="4"/>
      <c r="E583" s="20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26.25" customHeight="1">
      <c r="A584" s="4"/>
      <c r="B584" s="4"/>
      <c r="C584" s="4"/>
      <c r="D584" s="4"/>
      <c r="E584" s="20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6.25" customHeight="1">
      <c r="A585" s="4"/>
      <c r="B585" s="4"/>
      <c r="C585" s="4"/>
      <c r="D585" s="4"/>
      <c r="E585" s="20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26.25" customHeight="1">
      <c r="A586" s="4"/>
      <c r="B586" s="4"/>
      <c r="C586" s="4"/>
      <c r="D586" s="4"/>
      <c r="E586" s="20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6.25" customHeight="1">
      <c r="A587" s="4"/>
      <c r="B587" s="4"/>
      <c r="C587" s="4"/>
      <c r="D587" s="4"/>
      <c r="E587" s="20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6.25" customHeight="1">
      <c r="A588" s="4"/>
      <c r="B588" s="4"/>
      <c r="C588" s="4"/>
      <c r="D588" s="4"/>
      <c r="E588" s="20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6.25" customHeight="1">
      <c r="A589" s="4"/>
      <c r="B589" s="4"/>
      <c r="C589" s="4"/>
      <c r="D589" s="4"/>
      <c r="E589" s="20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6.25" customHeight="1">
      <c r="A590" s="4"/>
      <c r="B590" s="4"/>
      <c r="C590" s="4"/>
      <c r="D590" s="4"/>
      <c r="E590" s="20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26.25" customHeight="1">
      <c r="A591" s="4"/>
      <c r="B591" s="4"/>
      <c r="C591" s="4"/>
      <c r="D591" s="4"/>
      <c r="E591" s="20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26.25" customHeight="1">
      <c r="A592" s="4"/>
      <c r="B592" s="4"/>
      <c r="C592" s="4"/>
      <c r="D592" s="4"/>
      <c r="E592" s="20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26.25" customHeight="1">
      <c r="A593" s="4"/>
      <c r="B593" s="4"/>
      <c r="C593" s="4"/>
      <c r="D593" s="4"/>
      <c r="E593" s="20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26.25" customHeight="1">
      <c r="A594" s="4"/>
      <c r="B594" s="4"/>
      <c r="C594" s="4"/>
      <c r="D594" s="4"/>
      <c r="E594" s="20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26.25" customHeight="1">
      <c r="A595" s="4"/>
      <c r="B595" s="4"/>
      <c r="C595" s="4"/>
      <c r="D595" s="4"/>
      <c r="E595" s="20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26.25" customHeight="1">
      <c r="A596" s="4"/>
      <c r="B596" s="4"/>
      <c r="C596" s="4"/>
      <c r="D596" s="4"/>
      <c r="E596" s="20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26.25" customHeight="1">
      <c r="A597" s="4"/>
      <c r="B597" s="4"/>
      <c r="C597" s="4"/>
      <c r="D597" s="4"/>
      <c r="E597" s="20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26.25" customHeight="1">
      <c r="A598" s="4"/>
      <c r="B598" s="4"/>
      <c r="C598" s="4"/>
      <c r="D598" s="4"/>
      <c r="E598" s="20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26.25" customHeight="1">
      <c r="A599" s="4"/>
      <c r="B599" s="4"/>
      <c r="C599" s="4"/>
      <c r="D599" s="4"/>
      <c r="E599" s="20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6.25" customHeight="1">
      <c r="A600" s="4"/>
      <c r="B600" s="4"/>
      <c r="C600" s="4"/>
      <c r="D600" s="4"/>
      <c r="E600" s="20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26.25" customHeight="1">
      <c r="A601" s="4"/>
      <c r="B601" s="4"/>
      <c r="C601" s="4"/>
      <c r="D601" s="4"/>
      <c r="E601" s="20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6.25" customHeight="1">
      <c r="A602" s="4"/>
      <c r="B602" s="4"/>
      <c r="C602" s="4"/>
      <c r="D602" s="4"/>
      <c r="E602" s="20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6.25" customHeight="1">
      <c r="A603" s="4"/>
      <c r="B603" s="4"/>
      <c r="C603" s="4"/>
      <c r="D603" s="4"/>
      <c r="E603" s="20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6.25" customHeight="1">
      <c r="A604" s="4"/>
      <c r="B604" s="4"/>
      <c r="C604" s="4"/>
      <c r="D604" s="4"/>
      <c r="E604" s="20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26.25" customHeight="1">
      <c r="A605" s="4"/>
      <c r="B605" s="4"/>
      <c r="C605" s="4"/>
      <c r="D605" s="4"/>
      <c r="E605" s="20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6.25" customHeight="1">
      <c r="A606" s="4"/>
      <c r="B606" s="4"/>
      <c r="C606" s="4"/>
      <c r="D606" s="4"/>
      <c r="E606" s="20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6.25" customHeight="1">
      <c r="A607" s="4"/>
      <c r="B607" s="4"/>
      <c r="C607" s="4"/>
      <c r="D607" s="4"/>
      <c r="E607" s="20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26.25" customHeight="1">
      <c r="A608" s="4"/>
      <c r="B608" s="4"/>
      <c r="C608" s="4"/>
      <c r="D608" s="4"/>
      <c r="E608" s="20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6.25" customHeight="1">
      <c r="A609" s="4"/>
      <c r="B609" s="4"/>
      <c r="C609" s="4"/>
      <c r="D609" s="4"/>
      <c r="E609" s="20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6.25" customHeight="1">
      <c r="A610" s="4"/>
      <c r="B610" s="4"/>
      <c r="C610" s="4"/>
      <c r="D610" s="4"/>
      <c r="E610" s="20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6.25" customHeight="1">
      <c r="A611" s="4"/>
      <c r="B611" s="4"/>
      <c r="C611" s="4"/>
      <c r="D611" s="4"/>
      <c r="E611" s="20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6.25" customHeight="1">
      <c r="A612" s="4"/>
      <c r="B612" s="4"/>
      <c r="C612" s="4"/>
      <c r="D612" s="4"/>
      <c r="E612" s="20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6.25" customHeight="1">
      <c r="A613" s="4"/>
      <c r="B613" s="4"/>
      <c r="C613" s="4"/>
      <c r="D613" s="4"/>
      <c r="E613" s="20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26.25" customHeight="1">
      <c r="A614" s="4"/>
      <c r="B614" s="4"/>
      <c r="C614" s="4"/>
      <c r="D614" s="4"/>
      <c r="E614" s="20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6.25" customHeight="1">
      <c r="A615" s="4"/>
      <c r="B615" s="4"/>
      <c r="C615" s="4"/>
      <c r="D615" s="4"/>
      <c r="E615" s="20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26.25" customHeight="1">
      <c r="A616" s="4"/>
      <c r="B616" s="4"/>
      <c r="C616" s="4"/>
      <c r="D616" s="4"/>
      <c r="E616" s="20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6.25" customHeight="1">
      <c r="A617" s="4"/>
      <c r="B617" s="4"/>
      <c r="C617" s="4"/>
      <c r="D617" s="4"/>
      <c r="E617" s="20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6.25" customHeight="1">
      <c r="A618" s="4"/>
      <c r="B618" s="4"/>
      <c r="C618" s="4"/>
      <c r="D618" s="4"/>
      <c r="E618" s="20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6.25" customHeight="1">
      <c r="A619" s="4"/>
      <c r="B619" s="4"/>
      <c r="C619" s="4"/>
      <c r="D619" s="4"/>
      <c r="E619" s="20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6.25" customHeight="1">
      <c r="A620" s="4"/>
      <c r="B620" s="4"/>
      <c r="C620" s="4"/>
      <c r="D620" s="4"/>
      <c r="E620" s="20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6.25" customHeight="1">
      <c r="A621" s="4"/>
      <c r="B621" s="4"/>
      <c r="C621" s="4"/>
      <c r="D621" s="4"/>
      <c r="E621" s="20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6.25" customHeight="1">
      <c r="A622" s="4"/>
      <c r="B622" s="4"/>
      <c r="C622" s="4"/>
      <c r="D622" s="4"/>
      <c r="E622" s="20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6.25" customHeight="1">
      <c r="A623" s="4"/>
      <c r="B623" s="4"/>
      <c r="C623" s="4"/>
      <c r="D623" s="4"/>
      <c r="E623" s="20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26.25" customHeight="1">
      <c r="A624" s="4"/>
      <c r="B624" s="4"/>
      <c r="C624" s="4"/>
      <c r="D624" s="4"/>
      <c r="E624" s="20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26.25" customHeight="1">
      <c r="A625" s="4"/>
      <c r="B625" s="4"/>
      <c r="C625" s="4"/>
      <c r="D625" s="4"/>
      <c r="E625" s="20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26.25" customHeight="1">
      <c r="A626" s="4"/>
      <c r="B626" s="4"/>
      <c r="C626" s="4"/>
      <c r="D626" s="4"/>
      <c r="E626" s="20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26.25" customHeight="1">
      <c r="A627" s="4"/>
      <c r="B627" s="4"/>
      <c r="C627" s="4"/>
      <c r="D627" s="4"/>
      <c r="E627" s="20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26.25" customHeight="1">
      <c r="A628" s="4"/>
      <c r="B628" s="4"/>
      <c r="C628" s="4"/>
      <c r="D628" s="4"/>
      <c r="E628" s="20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26.25" customHeight="1">
      <c r="A629" s="4"/>
      <c r="B629" s="4"/>
      <c r="C629" s="4"/>
      <c r="D629" s="4"/>
      <c r="E629" s="20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26.25" customHeight="1">
      <c r="A630" s="4"/>
      <c r="B630" s="4"/>
      <c r="C630" s="4"/>
      <c r="D630" s="4"/>
      <c r="E630" s="20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26.25" customHeight="1">
      <c r="A631" s="4"/>
      <c r="B631" s="4"/>
      <c r="C631" s="4"/>
      <c r="D631" s="4"/>
      <c r="E631" s="20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26.25" customHeight="1">
      <c r="A632" s="4"/>
      <c r="B632" s="4"/>
      <c r="C632" s="4"/>
      <c r="D632" s="4"/>
      <c r="E632" s="20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26.25" customHeight="1">
      <c r="A633" s="4"/>
      <c r="B633" s="4"/>
      <c r="C633" s="4"/>
      <c r="D633" s="4"/>
      <c r="E633" s="20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26.25" customHeight="1">
      <c r="A634" s="4"/>
      <c r="B634" s="4"/>
      <c r="C634" s="4"/>
      <c r="D634" s="4"/>
      <c r="E634" s="20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26.25" customHeight="1">
      <c r="A635" s="4"/>
      <c r="B635" s="4"/>
      <c r="C635" s="4"/>
      <c r="D635" s="4"/>
      <c r="E635" s="20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26.25" customHeight="1">
      <c r="A636" s="4"/>
      <c r="B636" s="4"/>
      <c r="C636" s="4"/>
      <c r="D636" s="4"/>
      <c r="E636" s="20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26.25" customHeight="1">
      <c r="A637" s="4"/>
      <c r="B637" s="4"/>
      <c r="C637" s="4"/>
      <c r="D637" s="4"/>
      <c r="E637" s="20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26.25" customHeight="1">
      <c r="A638" s="4"/>
      <c r="B638" s="4"/>
      <c r="C638" s="4"/>
      <c r="D638" s="4"/>
      <c r="E638" s="20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26.25" customHeight="1">
      <c r="A639" s="4"/>
      <c r="B639" s="4"/>
      <c r="C639" s="4"/>
      <c r="D639" s="4"/>
      <c r="E639" s="20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26.25" customHeight="1">
      <c r="A640" s="4"/>
      <c r="B640" s="4"/>
      <c r="C640" s="4"/>
      <c r="D640" s="4"/>
      <c r="E640" s="20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26.25" customHeight="1">
      <c r="A641" s="4"/>
      <c r="B641" s="4"/>
      <c r="C641" s="4"/>
      <c r="D641" s="4"/>
      <c r="E641" s="20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26.25" customHeight="1">
      <c r="A642" s="4"/>
      <c r="B642" s="4"/>
      <c r="C642" s="4"/>
      <c r="D642" s="4"/>
      <c r="E642" s="20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26.25" customHeight="1">
      <c r="A643" s="4"/>
      <c r="B643" s="4"/>
      <c r="C643" s="4"/>
      <c r="D643" s="4"/>
      <c r="E643" s="20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26.25" customHeight="1">
      <c r="A644" s="4"/>
      <c r="B644" s="4"/>
      <c r="C644" s="4"/>
      <c r="D644" s="4"/>
      <c r="E644" s="20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26.25" customHeight="1">
      <c r="A645" s="4"/>
      <c r="B645" s="4"/>
      <c r="C645" s="4"/>
      <c r="D645" s="4"/>
      <c r="E645" s="20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26.25" customHeight="1">
      <c r="A646" s="4"/>
      <c r="B646" s="4"/>
      <c r="C646" s="4"/>
      <c r="D646" s="4"/>
      <c r="E646" s="20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26.25" customHeight="1">
      <c r="A647" s="4"/>
      <c r="B647" s="4"/>
      <c r="C647" s="4"/>
      <c r="D647" s="4"/>
      <c r="E647" s="20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26.25" customHeight="1">
      <c r="A648" s="4"/>
      <c r="B648" s="4"/>
      <c r="C648" s="4"/>
      <c r="D648" s="4"/>
      <c r="E648" s="20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26.25" customHeight="1">
      <c r="A649" s="4"/>
      <c r="B649" s="4"/>
      <c r="C649" s="4"/>
      <c r="D649" s="4"/>
      <c r="E649" s="20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26.25" customHeight="1">
      <c r="A650" s="4"/>
      <c r="B650" s="4"/>
      <c r="C650" s="4"/>
      <c r="D650" s="4"/>
      <c r="E650" s="20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26.25" customHeight="1">
      <c r="A651" s="4"/>
      <c r="B651" s="4"/>
      <c r="C651" s="4"/>
      <c r="D651" s="4"/>
      <c r="E651" s="20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26.25" customHeight="1">
      <c r="A652" s="4"/>
      <c r="B652" s="4"/>
      <c r="C652" s="4"/>
      <c r="D652" s="4"/>
      <c r="E652" s="20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26.25" customHeight="1">
      <c r="A653" s="4"/>
      <c r="B653" s="4"/>
      <c r="C653" s="4"/>
      <c r="D653" s="4"/>
      <c r="E653" s="20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26.25" customHeight="1">
      <c r="A654" s="4"/>
      <c r="B654" s="4"/>
      <c r="C654" s="4"/>
      <c r="D654" s="4"/>
      <c r="E654" s="20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26.25" customHeight="1">
      <c r="A655" s="4"/>
      <c r="B655" s="4"/>
      <c r="C655" s="4"/>
      <c r="D655" s="4"/>
      <c r="E655" s="20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6.25" customHeight="1">
      <c r="A656" s="4"/>
      <c r="B656" s="4"/>
      <c r="C656" s="4"/>
      <c r="D656" s="4"/>
      <c r="E656" s="20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26.25" customHeight="1">
      <c r="A657" s="4"/>
      <c r="B657" s="4"/>
      <c r="C657" s="4"/>
      <c r="D657" s="4"/>
      <c r="E657" s="20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26.25" customHeight="1">
      <c r="A658" s="4"/>
      <c r="B658" s="4"/>
      <c r="C658" s="4"/>
      <c r="D658" s="4"/>
      <c r="E658" s="20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6.25" customHeight="1">
      <c r="A659" s="4"/>
      <c r="B659" s="4"/>
      <c r="C659" s="4"/>
      <c r="D659" s="4"/>
      <c r="E659" s="20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26.25" customHeight="1">
      <c r="A660" s="4"/>
      <c r="B660" s="4"/>
      <c r="C660" s="4"/>
      <c r="D660" s="4"/>
      <c r="E660" s="20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26.25" customHeight="1">
      <c r="A661" s="4"/>
      <c r="B661" s="4"/>
      <c r="C661" s="4"/>
      <c r="D661" s="4"/>
      <c r="E661" s="20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26.25" customHeight="1">
      <c r="A662" s="4"/>
      <c r="B662" s="4"/>
      <c r="C662" s="4"/>
      <c r="D662" s="4"/>
      <c r="E662" s="20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26.25" customHeight="1">
      <c r="A663" s="4"/>
      <c r="B663" s="4"/>
      <c r="C663" s="4"/>
      <c r="D663" s="4"/>
      <c r="E663" s="20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26.25" customHeight="1">
      <c r="A664" s="4"/>
      <c r="B664" s="4"/>
      <c r="C664" s="4"/>
      <c r="D664" s="4"/>
      <c r="E664" s="20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26.25" customHeight="1">
      <c r="A665" s="4"/>
      <c r="B665" s="4"/>
      <c r="C665" s="4"/>
      <c r="D665" s="4"/>
      <c r="E665" s="20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6.25" customHeight="1">
      <c r="A666" s="4"/>
      <c r="B666" s="4"/>
      <c r="C666" s="4"/>
      <c r="D666" s="4"/>
      <c r="E666" s="20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26.25" customHeight="1">
      <c r="A667" s="4"/>
      <c r="B667" s="4"/>
      <c r="C667" s="4"/>
      <c r="D667" s="4"/>
      <c r="E667" s="20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26.25" customHeight="1">
      <c r="A668" s="4"/>
      <c r="B668" s="4"/>
      <c r="C668" s="4"/>
      <c r="D668" s="4"/>
      <c r="E668" s="20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26.25" customHeight="1">
      <c r="A669" s="4"/>
      <c r="B669" s="4"/>
      <c r="C669" s="4"/>
      <c r="D669" s="4"/>
      <c r="E669" s="20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26.25" customHeight="1">
      <c r="A670" s="4"/>
      <c r="B670" s="4"/>
      <c r="C670" s="4"/>
      <c r="D670" s="4"/>
      <c r="E670" s="20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26.25" customHeight="1">
      <c r="A671" s="4"/>
      <c r="B671" s="4"/>
      <c r="C671" s="4"/>
      <c r="D671" s="4"/>
      <c r="E671" s="20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26.25" customHeight="1">
      <c r="A672" s="4"/>
      <c r="B672" s="4"/>
      <c r="C672" s="4"/>
      <c r="D672" s="4"/>
      <c r="E672" s="20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26.25" customHeight="1">
      <c r="A673" s="4"/>
      <c r="B673" s="4"/>
      <c r="C673" s="4"/>
      <c r="D673" s="4"/>
      <c r="E673" s="20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26.25" customHeight="1">
      <c r="A674" s="4"/>
      <c r="B674" s="4"/>
      <c r="C674" s="4"/>
      <c r="D674" s="4"/>
      <c r="E674" s="20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26.25" customHeight="1">
      <c r="A675" s="4"/>
      <c r="B675" s="4"/>
      <c r="C675" s="4"/>
      <c r="D675" s="4"/>
      <c r="E675" s="20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26.25" customHeight="1">
      <c r="A676" s="4"/>
      <c r="B676" s="4"/>
      <c r="C676" s="4"/>
      <c r="D676" s="4"/>
      <c r="E676" s="20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26.25" customHeight="1">
      <c r="A677" s="4"/>
      <c r="B677" s="4"/>
      <c r="C677" s="4"/>
      <c r="D677" s="4"/>
      <c r="E677" s="20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26.25" customHeight="1">
      <c r="A678" s="4"/>
      <c r="B678" s="4"/>
      <c r="C678" s="4"/>
      <c r="D678" s="4"/>
      <c r="E678" s="20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26.25" customHeight="1">
      <c r="A679" s="4"/>
      <c r="B679" s="4"/>
      <c r="C679" s="4"/>
      <c r="D679" s="4"/>
      <c r="E679" s="20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26.25" customHeight="1">
      <c r="A680" s="4"/>
      <c r="B680" s="4"/>
      <c r="C680" s="4"/>
      <c r="D680" s="4"/>
      <c r="E680" s="20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26.25" customHeight="1">
      <c r="A681" s="4"/>
      <c r="B681" s="4"/>
      <c r="C681" s="4"/>
      <c r="D681" s="4"/>
      <c r="E681" s="20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26.25" customHeight="1">
      <c r="A682" s="4"/>
      <c r="B682" s="4"/>
      <c r="C682" s="4"/>
      <c r="D682" s="4"/>
      <c r="E682" s="20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26.25" customHeight="1">
      <c r="A683" s="4"/>
      <c r="B683" s="4"/>
      <c r="C683" s="4"/>
      <c r="D683" s="4"/>
      <c r="E683" s="20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26.25" customHeight="1">
      <c r="A684" s="4"/>
      <c r="B684" s="4"/>
      <c r="C684" s="4"/>
      <c r="D684" s="4"/>
      <c r="E684" s="20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26.25" customHeight="1">
      <c r="A685" s="4"/>
      <c r="B685" s="4"/>
      <c r="C685" s="4"/>
      <c r="D685" s="4"/>
      <c r="E685" s="20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26.25" customHeight="1">
      <c r="A686" s="4"/>
      <c r="B686" s="4"/>
      <c r="C686" s="4"/>
      <c r="D686" s="4"/>
      <c r="E686" s="20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26.25" customHeight="1">
      <c r="A687" s="4"/>
      <c r="B687" s="4"/>
      <c r="C687" s="4"/>
      <c r="D687" s="4"/>
      <c r="E687" s="20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26.25" customHeight="1">
      <c r="A688" s="4"/>
      <c r="B688" s="4"/>
      <c r="C688" s="4"/>
      <c r="D688" s="4"/>
      <c r="E688" s="20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26.25" customHeight="1">
      <c r="A689" s="4"/>
      <c r="B689" s="4"/>
      <c r="C689" s="4"/>
      <c r="D689" s="4"/>
      <c r="E689" s="20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26.25" customHeight="1">
      <c r="A690" s="4"/>
      <c r="B690" s="4"/>
      <c r="C690" s="4"/>
      <c r="D690" s="4"/>
      <c r="E690" s="20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26.25" customHeight="1">
      <c r="A691" s="4"/>
      <c r="B691" s="4"/>
      <c r="C691" s="4"/>
      <c r="D691" s="4"/>
      <c r="E691" s="20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26.25" customHeight="1">
      <c r="A692" s="4"/>
      <c r="B692" s="4"/>
      <c r="C692" s="4"/>
      <c r="D692" s="4"/>
      <c r="E692" s="20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26.25" customHeight="1">
      <c r="A693" s="4"/>
      <c r="B693" s="4"/>
      <c r="C693" s="4"/>
      <c r="D693" s="4"/>
      <c r="E693" s="20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26.25" customHeight="1">
      <c r="A694" s="4"/>
      <c r="B694" s="4"/>
      <c r="C694" s="4"/>
      <c r="D694" s="4"/>
      <c r="E694" s="20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26.25" customHeight="1">
      <c r="A695" s="4"/>
      <c r="B695" s="4"/>
      <c r="C695" s="4"/>
      <c r="D695" s="4"/>
      <c r="E695" s="20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26.25" customHeight="1">
      <c r="A696" s="4"/>
      <c r="B696" s="4"/>
      <c r="C696" s="4"/>
      <c r="D696" s="4"/>
      <c r="E696" s="20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26.25" customHeight="1">
      <c r="A697" s="4"/>
      <c r="B697" s="4"/>
      <c r="C697" s="4"/>
      <c r="D697" s="4"/>
      <c r="E697" s="20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26.25" customHeight="1">
      <c r="A698" s="4"/>
      <c r="B698" s="4"/>
      <c r="C698" s="4"/>
      <c r="D698" s="4"/>
      <c r="E698" s="20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26.25" customHeight="1">
      <c r="A699" s="4"/>
      <c r="B699" s="4"/>
      <c r="C699" s="4"/>
      <c r="D699" s="4"/>
      <c r="E699" s="20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26.25" customHeight="1">
      <c r="A700" s="4"/>
      <c r="B700" s="4"/>
      <c r="C700" s="4"/>
      <c r="D700" s="4"/>
      <c r="E700" s="20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26.25" customHeight="1">
      <c r="A701" s="4"/>
      <c r="B701" s="4"/>
      <c r="C701" s="4"/>
      <c r="D701" s="4"/>
      <c r="E701" s="20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26.25" customHeight="1">
      <c r="A702" s="4"/>
      <c r="B702" s="4"/>
      <c r="C702" s="4"/>
      <c r="D702" s="4"/>
      <c r="E702" s="20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26.25" customHeight="1">
      <c r="A703" s="4"/>
      <c r="B703" s="4"/>
      <c r="C703" s="4"/>
      <c r="D703" s="4"/>
      <c r="E703" s="20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26.25" customHeight="1">
      <c r="A704" s="4"/>
      <c r="B704" s="4"/>
      <c r="C704" s="4"/>
      <c r="D704" s="4"/>
      <c r="E704" s="20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26.25" customHeight="1">
      <c r="A705" s="4"/>
      <c r="B705" s="4"/>
      <c r="C705" s="4"/>
      <c r="D705" s="4"/>
      <c r="E705" s="20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26.25" customHeight="1">
      <c r="A706" s="4"/>
      <c r="B706" s="4"/>
      <c r="C706" s="4"/>
      <c r="D706" s="4"/>
      <c r="E706" s="20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26.25" customHeight="1">
      <c r="A707" s="4"/>
      <c r="B707" s="4"/>
      <c r="C707" s="4"/>
      <c r="D707" s="4"/>
      <c r="E707" s="20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26.25" customHeight="1">
      <c r="A708" s="4"/>
      <c r="B708" s="4"/>
      <c r="C708" s="4"/>
      <c r="D708" s="4"/>
      <c r="E708" s="20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26.25" customHeight="1">
      <c r="A709" s="4"/>
      <c r="B709" s="4"/>
      <c r="C709" s="4"/>
      <c r="D709" s="4"/>
      <c r="E709" s="20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6.25" customHeight="1">
      <c r="A710" s="4"/>
      <c r="B710" s="4"/>
      <c r="C710" s="4"/>
      <c r="D710" s="4"/>
      <c r="E710" s="20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26.25" customHeight="1">
      <c r="A711" s="4"/>
      <c r="B711" s="4"/>
      <c r="C711" s="4"/>
      <c r="D711" s="4"/>
      <c r="E711" s="20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26.25" customHeight="1">
      <c r="A712" s="4"/>
      <c r="B712" s="4"/>
      <c r="C712" s="4"/>
      <c r="D712" s="4"/>
      <c r="E712" s="20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26.25" customHeight="1">
      <c r="A713" s="4"/>
      <c r="B713" s="4"/>
      <c r="C713" s="4"/>
      <c r="D713" s="4"/>
      <c r="E713" s="20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26.25" customHeight="1">
      <c r="A714" s="4"/>
      <c r="B714" s="4"/>
      <c r="C714" s="4"/>
      <c r="D714" s="4"/>
      <c r="E714" s="20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26.25" customHeight="1">
      <c r="A715" s="4"/>
      <c r="B715" s="4"/>
      <c r="C715" s="4"/>
      <c r="D715" s="4"/>
      <c r="E715" s="20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26.25" customHeight="1">
      <c r="A716" s="4"/>
      <c r="B716" s="4"/>
      <c r="C716" s="4"/>
      <c r="D716" s="4"/>
      <c r="E716" s="20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26.25" customHeight="1">
      <c r="A717" s="4"/>
      <c r="B717" s="4"/>
      <c r="C717" s="4"/>
      <c r="D717" s="4"/>
      <c r="E717" s="20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26.25" customHeight="1">
      <c r="A718" s="4"/>
      <c r="B718" s="4"/>
      <c r="C718" s="4"/>
      <c r="D718" s="4"/>
      <c r="E718" s="20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26.25" customHeight="1">
      <c r="A719" s="4"/>
      <c r="B719" s="4"/>
      <c r="C719" s="4"/>
      <c r="D719" s="4"/>
      <c r="E719" s="20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26.25" customHeight="1">
      <c r="A720" s="4"/>
      <c r="B720" s="4"/>
      <c r="C720" s="4"/>
      <c r="D720" s="4"/>
      <c r="E720" s="20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26.25" customHeight="1">
      <c r="A721" s="4"/>
      <c r="B721" s="4"/>
      <c r="C721" s="4"/>
      <c r="D721" s="4"/>
      <c r="E721" s="20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26.25" customHeight="1">
      <c r="A722" s="4"/>
      <c r="B722" s="4"/>
      <c r="C722" s="4"/>
      <c r="D722" s="4"/>
      <c r="E722" s="20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26.25" customHeight="1">
      <c r="A723" s="4"/>
      <c r="B723" s="4"/>
      <c r="C723" s="4"/>
      <c r="D723" s="4"/>
      <c r="E723" s="20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26.25" customHeight="1">
      <c r="A724" s="4"/>
      <c r="B724" s="4"/>
      <c r="C724" s="4"/>
      <c r="D724" s="4"/>
      <c r="E724" s="20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26.25" customHeight="1">
      <c r="A725" s="4"/>
      <c r="B725" s="4"/>
      <c r="C725" s="4"/>
      <c r="D725" s="4"/>
      <c r="E725" s="20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26.25" customHeight="1">
      <c r="A726" s="4"/>
      <c r="B726" s="4"/>
      <c r="C726" s="4"/>
      <c r="D726" s="4"/>
      <c r="E726" s="20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6.25" customHeight="1">
      <c r="A727" s="4"/>
      <c r="B727" s="4"/>
      <c r="C727" s="4"/>
      <c r="D727" s="4"/>
      <c r="E727" s="20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26.25" customHeight="1">
      <c r="A728" s="4"/>
      <c r="B728" s="4"/>
      <c r="C728" s="4"/>
      <c r="D728" s="4"/>
      <c r="E728" s="20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26.25" customHeight="1">
      <c r="A729" s="4"/>
      <c r="B729" s="4"/>
      <c r="C729" s="4"/>
      <c r="D729" s="4"/>
      <c r="E729" s="20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26.25" customHeight="1">
      <c r="A730" s="4"/>
      <c r="B730" s="4"/>
      <c r="C730" s="4"/>
      <c r="D730" s="4"/>
      <c r="E730" s="20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26.25" customHeight="1">
      <c r="A731" s="4"/>
      <c r="B731" s="4"/>
      <c r="C731" s="4"/>
      <c r="D731" s="4"/>
      <c r="E731" s="20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26.25" customHeight="1">
      <c r="A732" s="4"/>
      <c r="B732" s="4"/>
      <c r="C732" s="4"/>
      <c r="D732" s="4"/>
      <c r="E732" s="20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26.25" customHeight="1">
      <c r="A733" s="4"/>
      <c r="B733" s="4"/>
      <c r="C733" s="4"/>
      <c r="D733" s="4"/>
      <c r="E733" s="20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26.25" customHeight="1">
      <c r="A734" s="4"/>
      <c r="B734" s="4"/>
      <c r="C734" s="4"/>
      <c r="D734" s="4"/>
      <c r="E734" s="20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26.25" customHeight="1">
      <c r="A735" s="4"/>
      <c r="B735" s="4"/>
      <c r="C735" s="4"/>
      <c r="D735" s="4"/>
      <c r="E735" s="20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26.25" customHeight="1">
      <c r="A736" s="4"/>
      <c r="B736" s="4"/>
      <c r="C736" s="4"/>
      <c r="D736" s="4"/>
      <c r="E736" s="20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26.25" customHeight="1">
      <c r="A737" s="4"/>
      <c r="B737" s="4"/>
      <c r="C737" s="4"/>
      <c r="D737" s="4"/>
      <c r="E737" s="20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26.25" customHeight="1">
      <c r="A738" s="4"/>
      <c r="B738" s="4"/>
      <c r="C738" s="4"/>
      <c r="D738" s="4"/>
      <c r="E738" s="20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26.25" customHeight="1">
      <c r="A739" s="4"/>
      <c r="B739" s="4"/>
      <c r="C739" s="4"/>
      <c r="D739" s="4"/>
      <c r="E739" s="20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26.25" customHeight="1">
      <c r="A740" s="4"/>
      <c r="B740" s="4"/>
      <c r="C740" s="4"/>
      <c r="D740" s="4"/>
      <c r="E740" s="20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26.25" customHeight="1">
      <c r="A741" s="4"/>
      <c r="B741" s="4"/>
      <c r="C741" s="4"/>
      <c r="D741" s="4"/>
      <c r="E741" s="20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26.25" customHeight="1">
      <c r="A742" s="4"/>
      <c r="B742" s="4"/>
      <c r="C742" s="4"/>
      <c r="D742" s="4"/>
      <c r="E742" s="20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26.25" customHeight="1">
      <c r="A743" s="4"/>
      <c r="B743" s="4"/>
      <c r="C743" s="4"/>
      <c r="D743" s="4"/>
      <c r="E743" s="20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26.25" customHeight="1">
      <c r="A744" s="4"/>
      <c r="B744" s="4"/>
      <c r="C744" s="4"/>
      <c r="D744" s="4"/>
      <c r="E744" s="20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26.25" customHeight="1">
      <c r="A745" s="4"/>
      <c r="B745" s="4"/>
      <c r="C745" s="4"/>
      <c r="D745" s="4"/>
      <c r="E745" s="20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26.25" customHeight="1">
      <c r="A746" s="4"/>
      <c r="B746" s="4"/>
      <c r="C746" s="4"/>
      <c r="D746" s="4"/>
      <c r="E746" s="20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26.25" customHeight="1">
      <c r="A747" s="4"/>
      <c r="B747" s="4"/>
      <c r="C747" s="4"/>
      <c r="D747" s="4"/>
      <c r="E747" s="20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26.25" customHeight="1">
      <c r="A748" s="4"/>
      <c r="B748" s="4"/>
      <c r="C748" s="4"/>
      <c r="D748" s="4"/>
      <c r="E748" s="20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26.25" customHeight="1">
      <c r="A749" s="4"/>
      <c r="B749" s="4"/>
      <c r="C749" s="4"/>
      <c r="D749" s="4"/>
      <c r="E749" s="20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26.25" customHeight="1">
      <c r="A750" s="4"/>
      <c r="B750" s="4"/>
      <c r="C750" s="4"/>
      <c r="D750" s="4"/>
      <c r="E750" s="20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26.25" customHeight="1">
      <c r="A751" s="4"/>
      <c r="B751" s="4"/>
      <c r="C751" s="4"/>
      <c r="D751" s="4"/>
      <c r="E751" s="20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26.25" customHeight="1">
      <c r="A752" s="4"/>
      <c r="B752" s="4"/>
      <c r="C752" s="4"/>
      <c r="D752" s="4"/>
      <c r="E752" s="20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26.25" customHeight="1">
      <c r="A753" s="4"/>
      <c r="B753" s="4"/>
      <c r="C753" s="4"/>
      <c r="D753" s="4"/>
      <c r="E753" s="20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26.25" customHeight="1">
      <c r="A754" s="4"/>
      <c r="B754" s="4"/>
      <c r="C754" s="4"/>
      <c r="D754" s="4"/>
      <c r="E754" s="20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26.25" customHeight="1">
      <c r="A755" s="4"/>
      <c r="B755" s="4"/>
      <c r="C755" s="4"/>
      <c r="D755" s="4"/>
      <c r="E755" s="20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26.25" customHeight="1">
      <c r="A756" s="4"/>
      <c r="B756" s="4"/>
      <c r="C756" s="4"/>
      <c r="D756" s="4"/>
      <c r="E756" s="20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26.25" customHeight="1">
      <c r="A757" s="4"/>
      <c r="B757" s="4"/>
      <c r="C757" s="4"/>
      <c r="D757" s="4"/>
      <c r="E757" s="20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26.25" customHeight="1">
      <c r="A758" s="4"/>
      <c r="B758" s="4"/>
      <c r="C758" s="4"/>
      <c r="D758" s="4"/>
      <c r="E758" s="20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26.25" customHeight="1">
      <c r="A759" s="4"/>
      <c r="B759" s="4"/>
      <c r="C759" s="4"/>
      <c r="D759" s="4"/>
      <c r="E759" s="20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26.25" customHeight="1">
      <c r="A760" s="4"/>
      <c r="B760" s="4"/>
      <c r="C760" s="4"/>
      <c r="D760" s="4"/>
      <c r="E760" s="20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26.25" customHeight="1">
      <c r="A761" s="4"/>
      <c r="B761" s="4"/>
      <c r="C761" s="4"/>
      <c r="D761" s="4"/>
      <c r="E761" s="20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26.25" customHeight="1">
      <c r="A762" s="4"/>
      <c r="B762" s="4"/>
      <c r="C762" s="4"/>
      <c r="D762" s="4"/>
      <c r="E762" s="20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6.25" customHeight="1">
      <c r="A763" s="4"/>
      <c r="B763" s="4"/>
      <c r="C763" s="4"/>
      <c r="D763" s="4"/>
      <c r="E763" s="20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26.25" customHeight="1">
      <c r="A764" s="4"/>
      <c r="B764" s="4"/>
      <c r="C764" s="4"/>
      <c r="D764" s="4"/>
      <c r="E764" s="20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26.25" customHeight="1">
      <c r="A765" s="4"/>
      <c r="B765" s="4"/>
      <c r="C765" s="4"/>
      <c r="D765" s="4"/>
      <c r="E765" s="20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26.25" customHeight="1">
      <c r="A766" s="4"/>
      <c r="B766" s="4"/>
      <c r="C766" s="4"/>
      <c r="D766" s="4"/>
      <c r="E766" s="20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26.25" customHeight="1">
      <c r="A767" s="4"/>
      <c r="B767" s="4"/>
      <c r="C767" s="4"/>
      <c r="D767" s="4"/>
      <c r="E767" s="20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26.25" customHeight="1">
      <c r="A768" s="4"/>
      <c r="B768" s="4"/>
      <c r="C768" s="4"/>
      <c r="D768" s="4"/>
      <c r="E768" s="20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26.25" customHeight="1">
      <c r="A769" s="4"/>
      <c r="B769" s="4"/>
      <c r="C769" s="4"/>
      <c r="D769" s="4"/>
      <c r="E769" s="20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26.25" customHeight="1">
      <c r="A770" s="4"/>
      <c r="B770" s="4"/>
      <c r="C770" s="4"/>
      <c r="D770" s="4"/>
      <c r="E770" s="20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26.25" customHeight="1">
      <c r="A771" s="4"/>
      <c r="B771" s="4"/>
      <c r="C771" s="4"/>
      <c r="D771" s="4"/>
      <c r="E771" s="20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26.25" customHeight="1">
      <c r="A772" s="4"/>
      <c r="B772" s="4"/>
      <c r="C772" s="4"/>
      <c r="D772" s="4"/>
      <c r="E772" s="20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26.25" customHeight="1">
      <c r="A773" s="4"/>
      <c r="B773" s="4"/>
      <c r="C773" s="4"/>
      <c r="D773" s="4"/>
      <c r="E773" s="20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26.25" customHeight="1">
      <c r="A774" s="4"/>
      <c r="B774" s="4"/>
      <c r="C774" s="4"/>
      <c r="D774" s="4"/>
      <c r="E774" s="20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26.25" customHeight="1">
      <c r="A775" s="4"/>
      <c r="B775" s="4"/>
      <c r="C775" s="4"/>
      <c r="D775" s="4"/>
      <c r="E775" s="20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26.25" customHeight="1">
      <c r="A776" s="4"/>
      <c r="B776" s="4"/>
      <c r="C776" s="4"/>
      <c r="D776" s="4"/>
      <c r="E776" s="20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26.25" customHeight="1">
      <c r="A777" s="4"/>
      <c r="B777" s="4"/>
      <c r="C777" s="4"/>
      <c r="D777" s="4"/>
      <c r="E777" s="20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26.25" customHeight="1">
      <c r="A778" s="4"/>
      <c r="B778" s="4"/>
      <c r="C778" s="4"/>
      <c r="D778" s="4"/>
      <c r="E778" s="20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26.25" customHeight="1">
      <c r="A779" s="4"/>
      <c r="B779" s="4"/>
      <c r="C779" s="4"/>
      <c r="D779" s="4"/>
      <c r="E779" s="20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26.25" customHeight="1">
      <c r="A780" s="4"/>
      <c r="B780" s="4"/>
      <c r="C780" s="4"/>
      <c r="D780" s="4"/>
      <c r="E780" s="20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26.25" customHeight="1">
      <c r="A781" s="4"/>
      <c r="B781" s="4"/>
      <c r="C781" s="4"/>
      <c r="D781" s="4"/>
      <c r="E781" s="20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26.25" customHeight="1">
      <c r="A782" s="4"/>
      <c r="B782" s="4"/>
      <c r="C782" s="4"/>
      <c r="D782" s="4"/>
      <c r="E782" s="20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26.25" customHeight="1">
      <c r="A783" s="4"/>
      <c r="B783" s="4"/>
      <c r="C783" s="4"/>
      <c r="D783" s="4"/>
      <c r="E783" s="20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26.25" customHeight="1">
      <c r="A784" s="4"/>
      <c r="B784" s="4"/>
      <c r="C784" s="4"/>
      <c r="D784" s="4"/>
      <c r="E784" s="20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26.25" customHeight="1">
      <c r="A785" s="4"/>
      <c r="B785" s="4"/>
      <c r="C785" s="4"/>
      <c r="D785" s="4"/>
      <c r="E785" s="20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26.25" customHeight="1">
      <c r="A786" s="4"/>
      <c r="B786" s="4"/>
      <c r="C786" s="4"/>
      <c r="D786" s="4"/>
      <c r="E786" s="20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26.25" customHeight="1">
      <c r="A787" s="4"/>
      <c r="B787" s="4"/>
      <c r="C787" s="4"/>
      <c r="D787" s="4"/>
      <c r="E787" s="20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26.25" customHeight="1">
      <c r="A788" s="4"/>
      <c r="B788" s="4"/>
      <c r="C788" s="4"/>
      <c r="D788" s="4"/>
      <c r="E788" s="20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26.25" customHeight="1">
      <c r="A789" s="4"/>
      <c r="B789" s="4"/>
      <c r="C789" s="4"/>
      <c r="D789" s="4"/>
      <c r="E789" s="20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26.25" customHeight="1">
      <c r="A790" s="4"/>
      <c r="B790" s="4"/>
      <c r="C790" s="4"/>
      <c r="D790" s="4"/>
      <c r="E790" s="20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26.25" customHeight="1">
      <c r="A791" s="4"/>
      <c r="B791" s="4"/>
      <c r="C791" s="4"/>
      <c r="D791" s="4"/>
      <c r="E791" s="20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26.25" customHeight="1">
      <c r="A792" s="4"/>
      <c r="B792" s="4"/>
      <c r="C792" s="4"/>
      <c r="D792" s="4"/>
      <c r="E792" s="20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26.25" customHeight="1">
      <c r="A793" s="4"/>
      <c r="B793" s="4"/>
      <c r="C793" s="4"/>
      <c r="D793" s="4"/>
      <c r="E793" s="20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26.25" customHeight="1">
      <c r="A794" s="4"/>
      <c r="B794" s="4"/>
      <c r="C794" s="4"/>
      <c r="D794" s="4"/>
      <c r="E794" s="20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26.25" customHeight="1">
      <c r="A795" s="4"/>
      <c r="B795" s="4"/>
      <c r="C795" s="4"/>
      <c r="D795" s="4"/>
      <c r="E795" s="20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26.25" customHeight="1">
      <c r="A796" s="4"/>
      <c r="B796" s="4"/>
      <c r="C796" s="4"/>
      <c r="D796" s="4"/>
      <c r="E796" s="20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26.25" customHeight="1">
      <c r="A797" s="4"/>
      <c r="B797" s="4"/>
      <c r="C797" s="4"/>
      <c r="D797" s="4"/>
      <c r="E797" s="20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26.25" customHeight="1">
      <c r="A798" s="4"/>
      <c r="B798" s="4"/>
      <c r="C798" s="4"/>
      <c r="D798" s="4"/>
      <c r="E798" s="20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26.25" customHeight="1">
      <c r="A799" s="4"/>
      <c r="B799" s="4"/>
      <c r="C799" s="4"/>
      <c r="D799" s="4"/>
      <c r="E799" s="20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26.25" customHeight="1">
      <c r="A800" s="4"/>
      <c r="B800" s="4"/>
      <c r="C800" s="4"/>
      <c r="D800" s="4"/>
      <c r="E800" s="20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26.25" customHeight="1">
      <c r="A801" s="4"/>
      <c r="B801" s="4"/>
      <c r="C801" s="4"/>
      <c r="D801" s="4"/>
      <c r="E801" s="20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26.25" customHeight="1">
      <c r="A802" s="4"/>
      <c r="B802" s="4"/>
      <c r="C802" s="4"/>
      <c r="D802" s="4"/>
      <c r="E802" s="20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6.25" customHeight="1">
      <c r="A803" s="4"/>
      <c r="B803" s="4"/>
      <c r="C803" s="4"/>
      <c r="D803" s="4"/>
      <c r="E803" s="20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26.25" customHeight="1">
      <c r="A804" s="4"/>
      <c r="B804" s="4"/>
      <c r="C804" s="4"/>
      <c r="D804" s="4"/>
      <c r="E804" s="20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26.25" customHeight="1">
      <c r="A805" s="4"/>
      <c r="B805" s="4"/>
      <c r="C805" s="4"/>
      <c r="D805" s="4"/>
      <c r="E805" s="20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26.25" customHeight="1">
      <c r="A806" s="4"/>
      <c r="B806" s="4"/>
      <c r="C806" s="4"/>
      <c r="D806" s="4"/>
      <c r="E806" s="20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26.25" customHeight="1">
      <c r="A807" s="4"/>
      <c r="B807" s="4"/>
      <c r="C807" s="4"/>
      <c r="D807" s="4"/>
      <c r="E807" s="20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26.25" customHeight="1">
      <c r="A808" s="4"/>
      <c r="B808" s="4"/>
      <c r="C808" s="4"/>
      <c r="D808" s="4"/>
      <c r="E808" s="20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26.25" customHeight="1">
      <c r="A809" s="4"/>
      <c r="B809" s="4"/>
      <c r="C809" s="4"/>
      <c r="D809" s="4"/>
      <c r="E809" s="20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26.25" customHeight="1">
      <c r="A810" s="4"/>
      <c r="B810" s="4"/>
      <c r="C810" s="4"/>
      <c r="D810" s="4"/>
      <c r="E810" s="20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6.25" customHeight="1">
      <c r="A811" s="4"/>
      <c r="B811" s="4"/>
      <c r="C811" s="4"/>
      <c r="D811" s="4"/>
      <c r="E811" s="20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26.25" customHeight="1">
      <c r="A812" s="4"/>
      <c r="B812" s="4"/>
      <c r="C812" s="4"/>
      <c r="D812" s="4"/>
      <c r="E812" s="20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26.25" customHeight="1">
      <c r="A813" s="4"/>
      <c r="B813" s="4"/>
      <c r="C813" s="4"/>
      <c r="D813" s="4"/>
      <c r="E813" s="20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26.25" customHeight="1">
      <c r="A814" s="4"/>
      <c r="B814" s="4"/>
      <c r="C814" s="4"/>
      <c r="D814" s="4"/>
      <c r="E814" s="20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26.25" customHeight="1">
      <c r="A815" s="4"/>
      <c r="B815" s="4"/>
      <c r="C815" s="4"/>
      <c r="D815" s="4"/>
      <c r="E815" s="20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26.25" customHeight="1">
      <c r="A816" s="4"/>
      <c r="B816" s="4"/>
      <c r="C816" s="4"/>
      <c r="D816" s="4"/>
      <c r="E816" s="20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26.25" customHeight="1">
      <c r="A817" s="4"/>
      <c r="B817" s="4"/>
      <c r="C817" s="4"/>
      <c r="D817" s="4"/>
      <c r="E817" s="20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26.25" customHeight="1">
      <c r="A818" s="4"/>
      <c r="B818" s="4"/>
      <c r="C818" s="4"/>
      <c r="D818" s="4"/>
      <c r="E818" s="20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26.25" customHeight="1">
      <c r="A819" s="4"/>
      <c r="B819" s="4"/>
      <c r="C819" s="4"/>
      <c r="D819" s="4"/>
      <c r="E819" s="20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26.25" customHeight="1">
      <c r="A820" s="4"/>
      <c r="B820" s="4"/>
      <c r="C820" s="4"/>
      <c r="D820" s="4"/>
      <c r="E820" s="20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26.25" customHeight="1">
      <c r="A821" s="4"/>
      <c r="B821" s="4"/>
      <c r="C821" s="4"/>
      <c r="D821" s="4"/>
      <c r="E821" s="20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26.25" customHeight="1">
      <c r="A822" s="4"/>
      <c r="B822" s="4"/>
      <c r="C822" s="4"/>
      <c r="D822" s="4"/>
      <c r="E822" s="20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26.25" customHeight="1">
      <c r="A823" s="4"/>
      <c r="B823" s="4"/>
      <c r="C823" s="4"/>
      <c r="D823" s="4"/>
      <c r="E823" s="20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26.25" customHeight="1">
      <c r="A824" s="4"/>
      <c r="B824" s="4"/>
      <c r="C824" s="4"/>
      <c r="D824" s="4"/>
      <c r="E824" s="20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26.25" customHeight="1">
      <c r="A825" s="4"/>
      <c r="B825" s="4"/>
      <c r="C825" s="4"/>
      <c r="D825" s="4"/>
      <c r="E825" s="20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26.25" customHeight="1">
      <c r="A826" s="4"/>
      <c r="B826" s="4"/>
      <c r="C826" s="4"/>
      <c r="D826" s="4"/>
      <c r="E826" s="20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26.25" customHeight="1">
      <c r="A827" s="4"/>
      <c r="B827" s="4"/>
      <c r="C827" s="4"/>
      <c r="D827" s="4"/>
      <c r="E827" s="20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26.25" customHeight="1">
      <c r="A828" s="4"/>
      <c r="B828" s="4"/>
      <c r="C828" s="4"/>
      <c r="D828" s="4"/>
      <c r="E828" s="20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26.25" customHeight="1">
      <c r="A829" s="4"/>
      <c r="B829" s="4"/>
      <c r="C829" s="4"/>
      <c r="D829" s="4"/>
      <c r="E829" s="20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26.25" customHeight="1">
      <c r="A830" s="4"/>
      <c r="B830" s="4"/>
      <c r="C830" s="4"/>
      <c r="D830" s="4"/>
      <c r="E830" s="20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26.25" customHeight="1">
      <c r="A831" s="4"/>
      <c r="B831" s="4"/>
      <c r="C831" s="4"/>
      <c r="D831" s="4"/>
      <c r="E831" s="20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26.25" customHeight="1">
      <c r="A832" s="4"/>
      <c r="B832" s="4"/>
      <c r="C832" s="4"/>
      <c r="D832" s="4"/>
      <c r="E832" s="20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6.25" customHeight="1">
      <c r="A833" s="4"/>
      <c r="B833" s="4"/>
      <c r="C833" s="4"/>
      <c r="D833" s="4"/>
      <c r="E833" s="20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26.25" customHeight="1">
      <c r="A834" s="4"/>
      <c r="B834" s="4"/>
      <c r="C834" s="4"/>
      <c r="D834" s="4"/>
      <c r="E834" s="20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26.25" customHeight="1">
      <c r="A835" s="4"/>
      <c r="B835" s="4"/>
      <c r="C835" s="4"/>
      <c r="D835" s="4"/>
      <c r="E835" s="20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26.25" customHeight="1">
      <c r="A836" s="4"/>
      <c r="B836" s="4"/>
      <c r="C836" s="4"/>
      <c r="D836" s="4"/>
      <c r="E836" s="20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6.25" customHeight="1">
      <c r="A837" s="4"/>
      <c r="B837" s="4"/>
      <c r="C837" s="4"/>
      <c r="D837" s="4"/>
      <c r="E837" s="20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26.25" customHeight="1">
      <c r="A838" s="4"/>
      <c r="B838" s="4"/>
      <c r="C838" s="4"/>
      <c r="D838" s="4"/>
      <c r="E838" s="20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26.25" customHeight="1">
      <c r="A839" s="4"/>
      <c r="B839" s="4"/>
      <c r="C839" s="4"/>
      <c r="D839" s="4"/>
      <c r="E839" s="20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26.25" customHeight="1">
      <c r="A840" s="4"/>
      <c r="B840" s="4"/>
      <c r="C840" s="4"/>
      <c r="D840" s="4"/>
      <c r="E840" s="20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26.25" customHeight="1">
      <c r="A841" s="4"/>
      <c r="B841" s="4"/>
      <c r="C841" s="4"/>
      <c r="D841" s="4"/>
      <c r="E841" s="20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26.25" customHeight="1">
      <c r="A842" s="4"/>
      <c r="B842" s="4"/>
      <c r="C842" s="4"/>
      <c r="D842" s="4"/>
      <c r="E842" s="20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26.25" customHeight="1">
      <c r="A843" s="4"/>
      <c r="B843" s="4"/>
      <c r="C843" s="4"/>
      <c r="D843" s="4"/>
      <c r="E843" s="20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26.25" customHeight="1">
      <c r="A844" s="4"/>
      <c r="B844" s="4"/>
      <c r="C844" s="4"/>
      <c r="D844" s="4"/>
      <c r="E844" s="20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26.25" customHeight="1">
      <c r="A845" s="4"/>
      <c r="B845" s="4"/>
      <c r="C845" s="4"/>
      <c r="D845" s="4"/>
      <c r="E845" s="20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26.25" customHeight="1">
      <c r="A846" s="4"/>
      <c r="B846" s="4"/>
      <c r="C846" s="4"/>
      <c r="D846" s="4"/>
      <c r="E846" s="20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26.25" customHeight="1">
      <c r="A847" s="4"/>
      <c r="B847" s="4"/>
      <c r="C847" s="4"/>
      <c r="D847" s="4"/>
      <c r="E847" s="20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26.25" customHeight="1">
      <c r="A848" s="4"/>
      <c r="B848" s="4"/>
      <c r="C848" s="4"/>
      <c r="D848" s="4"/>
      <c r="E848" s="20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26.25" customHeight="1">
      <c r="A849" s="4"/>
      <c r="B849" s="4"/>
      <c r="C849" s="4"/>
      <c r="D849" s="4"/>
      <c r="E849" s="20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26.25" customHeight="1">
      <c r="A850" s="4"/>
      <c r="B850" s="4"/>
      <c r="C850" s="4"/>
      <c r="D850" s="4"/>
      <c r="E850" s="20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26.25" customHeight="1">
      <c r="A851" s="4"/>
      <c r="B851" s="4"/>
      <c r="C851" s="4"/>
      <c r="D851" s="4"/>
      <c r="E851" s="20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26.25" customHeight="1">
      <c r="A852" s="4"/>
      <c r="B852" s="4"/>
      <c r="C852" s="4"/>
      <c r="D852" s="4"/>
      <c r="E852" s="20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26.25" customHeight="1">
      <c r="A853" s="4"/>
      <c r="B853" s="4"/>
      <c r="C853" s="4"/>
      <c r="D853" s="4"/>
      <c r="E853" s="20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26.25" customHeight="1">
      <c r="A854" s="4"/>
      <c r="B854" s="4"/>
      <c r="C854" s="4"/>
      <c r="D854" s="4"/>
      <c r="E854" s="20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26.25" customHeight="1">
      <c r="A855" s="4"/>
      <c r="B855" s="4"/>
      <c r="C855" s="4"/>
      <c r="D855" s="4"/>
      <c r="E855" s="20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26.25" customHeight="1">
      <c r="A856" s="4"/>
      <c r="B856" s="4"/>
      <c r="C856" s="4"/>
      <c r="D856" s="4"/>
      <c r="E856" s="20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6.25" customHeight="1">
      <c r="A857" s="4"/>
      <c r="B857" s="4"/>
      <c r="C857" s="4"/>
      <c r="D857" s="4"/>
      <c r="E857" s="20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26.25" customHeight="1">
      <c r="A858" s="4"/>
      <c r="B858" s="4"/>
      <c r="C858" s="4"/>
      <c r="D858" s="4"/>
      <c r="E858" s="20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26.25" customHeight="1">
      <c r="A859" s="4"/>
      <c r="B859" s="4"/>
      <c r="C859" s="4"/>
      <c r="D859" s="4"/>
      <c r="E859" s="20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26.25" customHeight="1">
      <c r="A860" s="4"/>
      <c r="B860" s="4"/>
      <c r="C860" s="4"/>
      <c r="D860" s="4"/>
      <c r="E860" s="20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26.25" customHeight="1">
      <c r="A861" s="4"/>
      <c r="B861" s="4"/>
      <c r="C861" s="4"/>
      <c r="D861" s="4"/>
      <c r="E861" s="20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26.25" customHeight="1">
      <c r="A862" s="4"/>
      <c r="B862" s="4"/>
      <c r="C862" s="4"/>
      <c r="D862" s="4"/>
      <c r="E862" s="20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26.25" customHeight="1">
      <c r="A863" s="4"/>
      <c r="B863" s="4"/>
      <c r="C863" s="4"/>
      <c r="D863" s="4"/>
      <c r="E863" s="20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26.25" customHeight="1">
      <c r="A864" s="4"/>
      <c r="B864" s="4"/>
      <c r="C864" s="4"/>
      <c r="D864" s="4"/>
      <c r="E864" s="20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26.25" customHeight="1">
      <c r="A865" s="4"/>
      <c r="B865" s="4"/>
      <c r="C865" s="4"/>
      <c r="D865" s="4"/>
      <c r="E865" s="20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26.25" customHeight="1">
      <c r="A866" s="4"/>
      <c r="B866" s="4"/>
      <c r="C866" s="4"/>
      <c r="D866" s="4"/>
      <c r="E866" s="20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26.25" customHeight="1">
      <c r="A867" s="4"/>
      <c r="B867" s="4"/>
      <c r="C867" s="4"/>
      <c r="D867" s="4"/>
      <c r="E867" s="20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26.25" customHeight="1">
      <c r="A868" s="4"/>
      <c r="B868" s="4"/>
      <c r="C868" s="4"/>
      <c r="D868" s="4"/>
      <c r="E868" s="20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26.25" customHeight="1">
      <c r="A869" s="4"/>
      <c r="B869" s="4"/>
      <c r="C869" s="4"/>
      <c r="D869" s="4"/>
      <c r="E869" s="20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26.25" customHeight="1">
      <c r="A870" s="4"/>
      <c r="B870" s="4"/>
      <c r="C870" s="4"/>
      <c r="D870" s="4"/>
      <c r="E870" s="20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26.25" customHeight="1">
      <c r="A871" s="4"/>
      <c r="B871" s="4"/>
      <c r="C871" s="4"/>
      <c r="D871" s="4"/>
      <c r="E871" s="20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26.25" customHeight="1">
      <c r="A872" s="4"/>
      <c r="B872" s="4"/>
      <c r="C872" s="4"/>
      <c r="D872" s="4"/>
      <c r="E872" s="20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26.25" customHeight="1">
      <c r="A873" s="4"/>
      <c r="B873" s="4"/>
      <c r="C873" s="4"/>
      <c r="D873" s="4"/>
      <c r="E873" s="20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26.25" customHeight="1">
      <c r="A874" s="4"/>
      <c r="B874" s="4"/>
      <c r="C874" s="4"/>
      <c r="D874" s="4"/>
      <c r="E874" s="20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26.25" customHeight="1">
      <c r="A875" s="4"/>
      <c r="B875" s="4"/>
      <c r="C875" s="4"/>
      <c r="D875" s="4"/>
      <c r="E875" s="20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26.25" customHeight="1">
      <c r="A876" s="4"/>
      <c r="B876" s="4"/>
      <c r="C876" s="4"/>
      <c r="D876" s="4"/>
      <c r="E876" s="20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26.25" customHeight="1">
      <c r="A877" s="4"/>
      <c r="B877" s="4"/>
      <c r="C877" s="4"/>
      <c r="D877" s="4"/>
      <c r="E877" s="20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26.25" customHeight="1">
      <c r="A878" s="4"/>
      <c r="B878" s="4"/>
      <c r="C878" s="4"/>
      <c r="D878" s="4"/>
      <c r="E878" s="20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26.25" customHeight="1">
      <c r="A879" s="4"/>
      <c r="B879" s="4"/>
      <c r="C879" s="4"/>
      <c r="D879" s="4"/>
      <c r="E879" s="20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26.25" customHeight="1">
      <c r="A880" s="4"/>
      <c r="B880" s="4"/>
      <c r="C880" s="4"/>
      <c r="D880" s="4"/>
      <c r="E880" s="20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26.25" customHeight="1">
      <c r="A881" s="4"/>
      <c r="B881" s="4"/>
      <c r="C881" s="4"/>
      <c r="D881" s="4"/>
      <c r="E881" s="20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26.25" customHeight="1">
      <c r="A882" s="4"/>
      <c r="B882" s="4"/>
      <c r="C882" s="4"/>
      <c r="D882" s="4"/>
      <c r="E882" s="20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26.25" customHeight="1">
      <c r="A883" s="4"/>
      <c r="B883" s="4"/>
      <c r="C883" s="4"/>
      <c r="D883" s="4"/>
      <c r="E883" s="20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26.25" customHeight="1">
      <c r="A884" s="4"/>
      <c r="B884" s="4"/>
      <c r="C884" s="4"/>
      <c r="D884" s="4"/>
      <c r="E884" s="20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26.25" customHeight="1">
      <c r="A885" s="4"/>
      <c r="B885" s="4"/>
      <c r="C885" s="4"/>
      <c r="D885" s="4"/>
      <c r="E885" s="20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26.25" customHeight="1">
      <c r="A886" s="4"/>
      <c r="B886" s="4"/>
      <c r="C886" s="4"/>
      <c r="D886" s="4"/>
      <c r="E886" s="20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26.25" customHeight="1">
      <c r="A887" s="4"/>
      <c r="B887" s="4"/>
      <c r="C887" s="4"/>
      <c r="D887" s="4"/>
      <c r="E887" s="20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26.25" customHeight="1">
      <c r="A888" s="4"/>
      <c r="B888" s="4"/>
      <c r="C888" s="4"/>
      <c r="D888" s="4"/>
      <c r="E888" s="20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26.25" customHeight="1">
      <c r="A889" s="4"/>
      <c r="B889" s="4"/>
      <c r="C889" s="4"/>
      <c r="D889" s="4"/>
      <c r="E889" s="20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26.25" customHeight="1">
      <c r="A890" s="4"/>
      <c r="B890" s="4"/>
      <c r="C890" s="4"/>
      <c r="D890" s="4"/>
      <c r="E890" s="20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26.25" customHeight="1">
      <c r="A891" s="4"/>
      <c r="B891" s="4"/>
      <c r="C891" s="4"/>
      <c r="D891" s="4"/>
      <c r="E891" s="20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26.25" customHeight="1">
      <c r="A892" s="4"/>
      <c r="B892" s="4"/>
      <c r="C892" s="4"/>
      <c r="D892" s="4"/>
      <c r="E892" s="20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26.25" customHeight="1">
      <c r="A893" s="4"/>
      <c r="B893" s="4"/>
      <c r="C893" s="4"/>
      <c r="D893" s="4"/>
      <c r="E893" s="20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26.25" customHeight="1">
      <c r="A894" s="4"/>
      <c r="B894" s="4"/>
      <c r="C894" s="4"/>
      <c r="D894" s="4"/>
      <c r="E894" s="20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26.25" customHeight="1">
      <c r="A895" s="4"/>
      <c r="B895" s="4"/>
      <c r="C895" s="4"/>
      <c r="D895" s="4"/>
      <c r="E895" s="20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26.25" customHeight="1">
      <c r="A896" s="4"/>
      <c r="B896" s="4"/>
      <c r="C896" s="4"/>
      <c r="D896" s="4"/>
      <c r="E896" s="20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26.25" customHeight="1">
      <c r="A897" s="4"/>
      <c r="B897" s="4"/>
      <c r="C897" s="4"/>
      <c r="D897" s="4"/>
      <c r="E897" s="20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26.25" customHeight="1">
      <c r="A898" s="4"/>
      <c r="B898" s="4"/>
      <c r="C898" s="4"/>
      <c r="D898" s="4"/>
      <c r="E898" s="20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26.25" customHeight="1">
      <c r="A899" s="4"/>
      <c r="B899" s="4"/>
      <c r="C899" s="4"/>
      <c r="D899" s="4"/>
      <c r="E899" s="20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6.25" customHeight="1">
      <c r="A900" s="4"/>
      <c r="B900" s="4"/>
      <c r="C900" s="4"/>
      <c r="D900" s="4"/>
      <c r="E900" s="20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26.25" customHeight="1">
      <c r="A901" s="4"/>
      <c r="B901" s="4"/>
      <c r="C901" s="4"/>
      <c r="D901" s="4"/>
      <c r="E901" s="20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26.25" customHeight="1">
      <c r="A902" s="4"/>
      <c r="B902" s="4"/>
      <c r="C902" s="4"/>
      <c r="D902" s="4"/>
      <c r="E902" s="20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26.25" customHeight="1">
      <c r="A903" s="4"/>
      <c r="B903" s="4"/>
      <c r="C903" s="4"/>
      <c r="D903" s="4"/>
      <c r="E903" s="20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26.25" customHeight="1">
      <c r="A904" s="4"/>
      <c r="B904" s="4"/>
      <c r="C904" s="4"/>
      <c r="D904" s="4"/>
      <c r="E904" s="20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6.25" customHeight="1">
      <c r="A905" s="4"/>
      <c r="B905" s="4"/>
      <c r="C905" s="4"/>
      <c r="D905" s="4"/>
      <c r="E905" s="20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26.25" customHeight="1">
      <c r="A906" s="4"/>
      <c r="B906" s="4"/>
      <c r="C906" s="4"/>
      <c r="D906" s="4"/>
      <c r="E906" s="20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26.25" customHeight="1">
      <c r="A907" s="4"/>
      <c r="B907" s="4"/>
      <c r="C907" s="4"/>
      <c r="D907" s="4"/>
      <c r="E907" s="20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26.25" customHeight="1">
      <c r="A908" s="4"/>
      <c r="B908" s="4"/>
      <c r="C908" s="4"/>
      <c r="D908" s="4"/>
      <c r="E908" s="20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26.25" customHeight="1">
      <c r="A909" s="4"/>
      <c r="B909" s="4"/>
      <c r="C909" s="4"/>
      <c r="D909" s="4"/>
      <c r="E909" s="20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6.25" customHeight="1">
      <c r="A910" s="4"/>
      <c r="B910" s="4"/>
      <c r="C910" s="4"/>
      <c r="D910" s="4"/>
      <c r="E910" s="20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26.25" customHeight="1">
      <c r="A911" s="4"/>
      <c r="B911" s="4"/>
      <c r="C911" s="4"/>
      <c r="D911" s="4"/>
      <c r="E911" s="20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26.25" customHeight="1">
      <c r="A912" s="4"/>
      <c r="B912" s="4"/>
      <c r="C912" s="4"/>
      <c r="D912" s="4"/>
      <c r="E912" s="20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26.25" customHeight="1">
      <c r="A913" s="4"/>
      <c r="B913" s="4"/>
      <c r="C913" s="4"/>
      <c r="D913" s="4"/>
      <c r="E913" s="20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26.25" customHeight="1">
      <c r="A914" s="4"/>
      <c r="B914" s="4"/>
      <c r="C914" s="4"/>
      <c r="D914" s="4"/>
      <c r="E914" s="20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26.25" customHeight="1">
      <c r="A915" s="4"/>
      <c r="B915" s="4"/>
      <c r="C915" s="4"/>
      <c r="D915" s="4"/>
      <c r="E915" s="20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26.25" customHeight="1">
      <c r="A916" s="4"/>
      <c r="B916" s="4"/>
      <c r="C916" s="4"/>
      <c r="D916" s="4"/>
      <c r="E916" s="20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26.25" customHeight="1">
      <c r="A917" s="4"/>
      <c r="B917" s="4"/>
      <c r="C917" s="4"/>
      <c r="D917" s="4"/>
      <c r="E917" s="20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26.25" customHeight="1">
      <c r="A918" s="4"/>
      <c r="B918" s="4"/>
      <c r="C918" s="4"/>
      <c r="D918" s="4"/>
      <c r="E918" s="20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26.25" customHeight="1">
      <c r="A919" s="4"/>
      <c r="B919" s="4"/>
      <c r="C919" s="4"/>
      <c r="D919" s="4"/>
      <c r="E919" s="20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26.25" customHeight="1">
      <c r="A920" s="4"/>
      <c r="B920" s="4"/>
      <c r="C920" s="4"/>
      <c r="D920" s="4"/>
      <c r="E920" s="20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26.25" customHeight="1">
      <c r="A921" s="4"/>
      <c r="B921" s="4"/>
      <c r="C921" s="4"/>
      <c r="D921" s="4"/>
      <c r="E921" s="20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26.25" customHeight="1">
      <c r="A922" s="4"/>
      <c r="B922" s="4"/>
      <c r="C922" s="4"/>
      <c r="D922" s="4"/>
      <c r="E922" s="20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26.25" customHeight="1">
      <c r="A923" s="4"/>
      <c r="B923" s="4"/>
      <c r="C923" s="4"/>
      <c r="D923" s="4"/>
      <c r="E923" s="20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26.25" customHeight="1">
      <c r="A924" s="4"/>
      <c r="B924" s="4"/>
      <c r="C924" s="4"/>
      <c r="D924" s="4"/>
      <c r="E924" s="20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26.25" customHeight="1">
      <c r="A925" s="4"/>
      <c r="B925" s="4"/>
      <c r="C925" s="4"/>
      <c r="D925" s="4"/>
      <c r="E925" s="20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26.25" customHeight="1">
      <c r="A926" s="4"/>
      <c r="B926" s="4"/>
      <c r="C926" s="4"/>
      <c r="D926" s="4"/>
      <c r="E926" s="20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26.25" customHeight="1">
      <c r="A927" s="4"/>
      <c r="B927" s="4"/>
      <c r="C927" s="4"/>
      <c r="D927" s="4"/>
      <c r="E927" s="20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26.25" customHeight="1">
      <c r="A928" s="4"/>
      <c r="B928" s="4"/>
      <c r="C928" s="4"/>
      <c r="D928" s="4"/>
      <c r="E928" s="20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26.25" customHeight="1">
      <c r="A929" s="4"/>
      <c r="B929" s="4"/>
      <c r="C929" s="4"/>
      <c r="D929" s="4"/>
      <c r="E929" s="20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26.25" customHeight="1">
      <c r="A930" s="4"/>
      <c r="B930" s="4"/>
      <c r="C930" s="4"/>
      <c r="D930" s="4"/>
      <c r="E930" s="20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26.25" customHeight="1">
      <c r="A931" s="4"/>
      <c r="B931" s="4"/>
      <c r="C931" s="4"/>
      <c r="D931" s="4"/>
      <c r="E931" s="20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26.25" customHeight="1">
      <c r="A932" s="4"/>
      <c r="B932" s="4"/>
      <c r="C932" s="4"/>
      <c r="D932" s="4"/>
      <c r="E932" s="20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26.25" customHeight="1">
      <c r="A933" s="4"/>
      <c r="B933" s="4"/>
      <c r="C933" s="4"/>
      <c r="D933" s="4"/>
      <c r="E933" s="20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26.25" customHeight="1">
      <c r="A934" s="4"/>
      <c r="B934" s="4"/>
      <c r="C934" s="4"/>
      <c r="D934" s="4"/>
      <c r="E934" s="20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26.25" customHeight="1">
      <c r="A935" s="4"/>
      <c r="B935" s="4"/>
      <c r="C935" s="4"/>
      <c r="D935" s="4"/>
      <c r="E935" s="20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26.25" customHeight="1">
      <c r="A936" s="4"/>
      <c r="B936" s="4"/>
      <c r="C936" s="4"/>
      <c r="D936" s="4"/>
      <c r="E936" s="20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26.25" customHeight="1">
      <c r="A937" s="4"/>
      <c r="B937" s="4"/>
      <c r="C937" s="4"/>
      <c r="D937" s="4"/>
      <c r="E937" s="20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26.25" customHeight="1">
      <c r="A938" s="4"/>
      <c r="B938" s="4"/>
      <c r="C938" s="4"/>
      <c r="D938" s="4"/>
      <c r="E938" s="20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26.25" customHeight="1">
      <c r="A939" s="4"/>
      <c r="B939" s="4"/>
      <c r="C939" s="4"/>
      <c r="D939" s="4"/>
      <c r="E939" s="20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26.25" customHeight="1">
      <c r="A940" s="4"/>
      <c r="B940" s="4"/>
      <c r="C940" s="4"/>
      <c r="D940" s="4"/>
      <c r="E940" s="20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26.25" customHeight="1">
      <c r="A941" s="4"/>
      <c r="B941" s="4"/>
      <c r="C941" s="4"/>
      <c r="D941" s="4"/>
      <c r="E941" s="20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26.25" customHeight="1">
      <c r="A942" s="4"/>
      <c r="B942" s="4"/>
      <c r="C942" s="4"/>
      <c r="D942" s="4"/>
      <c r="E942" s="20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26.25" customHeight="1">
      <c r="A943" s="4"/>
      <c r="B943" s="4"/>
      <c r="C943" s="4"/>
      <c r="D943" s="4"/>
      <c r="E943" s="20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26.25" customHeight="1">
      <c r="A944" s="4"/>
      <c r="B944" s="4"/>
      <c r="C944" s="4"/>
      <c r="D944" s="4"/>
      <c r="E944" s="20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26.25" customHeight="1">
      <c r="A945" s="4"/>
      <c r="B945" s="4"/>
      <c r="C945" s="4"/>
      <c r="D945" s="4"/>
      <c r="E945" s="20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26.25" customHeight="1">
      <c r="A946" s="4"/>
      <c r="B946" s="4"/>
      <c r="C946" s="4"/>
      <c r="D946" s="4"/>
      <c r="E946" s="20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26.25" customHeight="1">
      <c r="A947" s="4"/>
      <c r="B947" s="4"/>
      <c r="C947" s="4"/>
      <c r="D947" s="4"/>
      <c r="E947" s="20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26.25" customHeight="1">
      <c r="A948" s="4"/>
      <c r="B948" s="4"/>
      <c r="C948" s="4"/>
      <c r="D948" s="4"/>
      <c r="E948" s="20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26.25" customHeight="1">
      <c r="A949" s="4"/>
      <c r="B949" s="4"/>
      <c r="C949" s="4"/>
      <c r="D949" s="4"/>
      <c r="E949" s="20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26.25" customHeight="1">
      <c r="A950" s="4"/>
      <c r="B950" s="4"/>
      <c r="C950" s="4"/>
      <c r="D950" s="4"/>
      <c r="E950" s="20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26.25" customHeight="1">
      <c r="A951" s="4"/>
      <c r="B951" s="4"/>
      <c r="C951" s="4"/>
      <c r="D951" s="4"/>
      <c r="E951" s="20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26.25" customHeight="1">
      <c r="A952" s="4"/>
      <c r="B952" s="4"/>
      <c r="C952" s="4"/>
      <c r="D952" s="4"/>
      <c r="E952" s="20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26.25" customHeight="1">
      <c r="A953" s="4"/>
      <c r="B953" s="4"/>
      <c r="C953" s="4"/>
      <c r="D953" s="4"/>
      <c r="E953" s="20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26.25" customHeight="1">
      <c r="A954" s="4"/>
      <c r="B954" s="4"/>
      <c r="C954" s="4"/>
      <c r="D954" s="4"/>
      <c r="E954" s="20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26.25" customHeight="1">
      <c r="A955" s="4"/>
      <c r="B955" s="4"/>
      <c r="C955" s="4"/>
      <c r="D955" s="4"/>
      <c r="E955" s="20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26.25" customHeight="1">
      <c r="A956" s="4"/>
      <c r="B956" s="4"/>
      <c r="C956" s="4"/>
      <c r="D956" s="4"/>
      <c r="E956" s="20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26.25" customHeight="1">
      <c r="A957" s="4"/>
      <c r="B957" s="4"/>
      <c r="C957" s="4"/>
      <c r="D957" s="4"/>
      <c r="E957" s="20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26.25" customHeight="1">
      <c r="A958" s="4"/>
      <c r="B958" s="4"/>
      <c r="C958" s="4"/>
      <c r="D958" s="4"/>
      <c r="E958" s="20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26.25" customHeight="1">
      <c r="A959" s="4"/>
      <c r="B959" s="4"/>
      <c r="C959" s="4"/>
      <c r="D959" s="4"/>
      <c r="E959" s="20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26.25" customHeight="1">
      <c r="A960" s="4"/>
      <c r="B960" s="4"/>
      <c r="C960" s="4"/>
      <c r="D960" s="4"/>
      <c r="E960" s="20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26.25" customHeight="1">
      <c r="A961" s="4"/>
      <c r="B961" s="4"/>
      <c r="C961" s="4"/>
      <c r="D961" s="4"/>
      <c r="E961" s="20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26.25" customHeight="1">
      <c r="A962" s="4"/>
      <c r="B962" s="4"/>
      <c r="C962" s="4"/>
      <c r="D962" s="4"/>
      <c r="E962" s="20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26.25" customHeight="1">
      <c r="A963" s="4"/>
      <c r="B963" s="4"/>
      <c r="C963" s="4"/>
      <c r="D963" s="4"/>
      <c r="E963" s="20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26.25" customHeight="1">
      <c r="A964" s="4"/>
      <c r="B964" s="4"/>
      <c r="C964" s="4"/>
      <c r="D964" s="4"/>
      <c r="E964" s="20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26.25" customHeight="1">
      <c r="A965" s="4"/>
      <c r="B965" s="4"/>
      <c r="C965" s="4"/>
      <c r="D965" s="4"/>
      <c r="E965" s="20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26.25" customHeight="1">
      <c r="A966" s="4"/>
      <c r="B966" s="4"/>
      <c r="C966" s="4"/>
      <c r="D966" s="4"/>
      <c r="E966" s="20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26.25" customHeight="1">
      <c r="A967" s="4"/>
      <c r="B967" s="4"/>
      <c r="C967" s="4"/>
      <c r="D967" s="4"/>
      <c r="E967" s="20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26.25" customHeight="1">
      <c r="A968" s="4"/>
      <c r="B968" s="4"/>
      <c r="C968" s="4"/>
      <c r="D968" s="4"/>
      <c r="E968" s="20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26.25" customHeight="1">
      <c r="A969" s="4"/>
      <c r="B969" s="4"/>
      <c r="C969" s="4"/>
      <c r="D969" s="4"/>
      <c r="E969" s="20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26.25" customHeight="1">
      <c r="A970" s="4"/>
      <c r="B970" s="4"/>
      <c r="C970" s="4"/>
      <c r="D970" s="4"/>
      <c r="E970" s="20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26.25" customHeight="1">
      <c r="A971" s="4"/>
      <c r="B971" s="4"/>
      <c r="C971" s="4"/>
      <c r="D971" s="4"/>
      <c r="E971" s="20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26.25" customHeight="1">
      <c r="A972" s="4"/>
      <c r="B972" s="4"/>
      <c r="C972" s="4"/>
      <c r="D972" s="4"/>
      <c r="E972" s="20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26.25" customHeight="1">
      <c r="A973" s="4"/>
      <c r="B973" s="4"/>
      <c r="C973" s="4"/>
      <c r="D973" s="4"/>
      <c r="E973" s="20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26.25" customHeight="1">
      <c r="A974" s="4"/>
      <c r="B974" s="4"/>
      <c r="C974" s="4"/>
      <c r="D974" s="4"/>
      <c r="E974" s="20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26.25" customHeight="1">
      <c r="A975" s="4"/>
      <c r="B975" s="4"/>
      <c r="C975" s="4"/>
      <c r="D975" s="4"/>
      <c r="E975" s="20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26.25" customHeight="1">
      <c r="A976" s="4"/>
      <c r="B976" s="4"/>
      <c r="C976" s="4"/>
      <c r="D976" s="4"/>
      <c r="E976" s="20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26.25" customHeight="1">
      <c r="A977" s="4"/>
      <c r="B977" s="4"/>
      <c r="C977" s="4"/>
      <c r="D977" s="4"/>
      <c r="E977" s="20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26.25" customHeight="1">
      <c r="A978" s="4"/>
      <c r="B978" s="4"/>
      <c r="C978" s="4"/>
      <c r="D978" s="4"/>
      <c r="E978" s="20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26.25" customHeight="1">
      <c r="A979" s="4"/>
      <c r="B979" s="4"/>
      <c r="C979" s="4"/>
      <c r="D979" s="4"/>
      <c r="E979" s="20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26.25" customHeight="1">
      <c r="A980" s="4"/>
      <c r="B980" s="4"/>
      <c r="C980" s="4"/>
      <c r="D980" s="4"/>
      <c r="E980" s="20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26.25" customHeight="1">
      <c r="A981" s="4"/>
      <c r="B981" s="4"/>
      <c r="C981" s="4"/>
      <c r="D981" s="4"/>
      <c r="E981" s="20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26.25" customHeight="1">
      <c r="A982" s="4"/>
      <c r="B982" s="4"/>
      <c r="C982" s="4"/>
      <c r="D982" s="4"/>
      <c r="E982" s="20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26.25" customHeight="1">
      <c r="A983" s="4"/>
      <c r="B983" s="4"/>
      <c r="C983" s="4"/>
      <c r="D983" s="4"/>
      <c r="E983" s="20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26.25" customHeight="1">
      <c r="A984" s="4"/>
      <c r="B984" s="4"/>
      <c r="C984" s="4"/>
      <c r="D984" s="4"/>
      <c r="E984" s="20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26.25" customHeight="1">
      <c r="A985" s="4"/>
      <c r="B985" s="4"/>
      <c r="C985" s="4"/>
      <c r="D985" s="4"/>
      <c r="E985" s="20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26.25" customHeight="1">
      <c r="A986" s="4"/>
      <c r="B986" s="4"/>
      <c r="C986" s="4"/>
      <c r="D986" s="4"/>
      <c r="E986" s="20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26.25" customHeight="1">
      <c r="A987" s="4"/>
      <c r="B987" s="4"/>
      <c r="C987" s="4"/>
      <c r="D987" s="4"/>
      <c r="E987" s="20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26.25" customHeight="1">
      <c r="A988" s="4"/>
      <c r="B988" s="4"/>
      <c r="C988" s="4"/>
      <c r="D988" s="4"/>
      <c r="E988" s="20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26.25" customHeight="1">
      <c r="A989" s="4"/>
      <c r="B989" s="4"/>
      <c r="C989" s="4"/>
      <c r="D989" s="4"/>
      <c r="E989" s="20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26.25" customHeight="1">
      <c r="A990" s="4"/>
      <c r="B990" s="4"/>
      <c r="C990" s="4"/>
      <c r="D990" s="4"/>
      <c r="E990" s="20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26.25" customHeight="1">
      <c r="A991" s="4"/>
      <c r="B991" s="4"/>
      <c r="C991" s="4"/>
      <c r="D991" s="4"/>
      <c r="E991" s="20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26.25" customHeight="1">
      <c r="A992" s="4"/>
      <c r="B992" s="4"/>
      <c r="C992" s="4"/>
      <c r="D992" s="4"/>
      <c r="E992" s="20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26.25" customHeight="1">
      <c r="A993" s="4"/>
      <c r="B993" s="4"/>
      <c r="C993" s="4"/>
      <c r="D993" s="4"/>
      <c r="E993" s="20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26.25" customHeight="1">
      <c r="A994" s="4"/>
      <c r="B994" s="4"/>
      <c r="C994" s="4"/>
      <c r="D994" s="4"/>
      <c r="E994" s="20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26.25" customHeight="1">
      <c r="A995" s="4"/>
      <c r="B995" s="4"/>
      <c r="C995" s="4"/>
      <c r="D995" s="4"/>
      <c r="E995" s="20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26.25" customHeight="1">
      <c r="A996" s="4"/>
      <c r="B996" s="4"/>
      <c r="C996" s="4"/>
      <c r="D996" s="4"/>
      <c r="E996" s="20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26.25" customHeight="1">
      <c r="A997" s="4"/>
      <c r="B997" s="4"/>
      <c r="C997" s="4"/>
      <c r="D997" s="4"/>
      <c r="E997" s="20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26.25" customHeight="1">
      <c r="A998" s="4"/>
      <c r="B998" s="4"/>
      <c r="C998" s="4"/>
      <c r="D998" s="4"/>
      <c r="E998" s="20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26.25" customHeight="1">
      <c r="A999" s="4"/>
      <c r="B999" s="4"/>
      <c r="C999" s="4"/>
      <c r="D999" s="4"/>
      <c r="E999" s="20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26.25" customHeight="1">
      <c r="A1000" s="4"/>
      <c r="B1000" s="4"/>
      <c r="C1000" s="4"/>
      <c r="D1000" s="4"/>
      <c r="E1000" s="20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honeticPr fontId="16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シフト表 _入力用</vt:lpstr>
      <vt:lpstr>施設名</vt:lpstr>
      <vt:lpstr>職名</vt:lpstr>
      <vt:lpstr>日数・時間数一覧</vt:lpstr>
      <vt:lpstr>'シフト表 _入力用'!Print_Area</vt:lpstr>
      <vt:lpstr>日数・時間数一覧!Print_Area</vt:lpstr>
      <vt:lpstr>'シフト表 _入力用'!Print_Titles</vt:lpstr>
      <vt:lpstr>日数・時間数一覧!ValidDepts.</vt:lpstr>
      <vt:lpstr>ValidDepts.</vt:lpstr>
      <vt:lpstr>'シフト表 _入力用'!Z_77B81440_DAB7_4D69_BC62_C06CEDB021A6_.wvu.PrintArea</vt:lpstr>
      <vt:lpstr>施設名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早野</dc:creator>
  <cp:lastModifiedBy>honda honda</cp:lastModifiedBy>
  <cp:lastPrinted>2022-03-22T08:26:13Z</cp:lastPrinted>
  <dcterms:created xsi:type="dcterms:W3CDTF">2018-07-17T02:45:09Z</dcterms:created>
  <dcterms:modified xsi:type="dcterms:W3CDTF">2022-07-18T06:41:07Z</dcterms:modified>
</cp:coreProperties>
</file>