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13_ncr:1_{995EEA06-70A9-44E3-AF44-6BCBA0660525}" xr6:coauthVersionLast="43" xr6:coauthVersionMax="43" xr10:uidLastSave="{00000000-0000-0000-0000-000000000000}"/>
  <bookViews>
    <workbookView xWindow="-120" yWindow="-120" windowWidth="20730" windowHeight="11160" xr2:uid="{79B1D907-55DA-4548-B711-092C225814F0}"/>
  </bookViews>
  <sheets>
    <sheet name="Sheet1" sheetId="1" r:id="rId1"/>
  </sheets>
  <definedNames>
    <definedName name="_xlnm.Print_Titles" localSheetId="0">Sheet1!$A:$D,Sheet1!$1:$2</definedName>
    <definedName name="QB_COLUMN_59200" localSheetId="0" hidden="1">Sheet1!$E$2</definedName>
    <definedName name="QB_COLUMN_63620" localSheetId="0" hidden="1">Sheet1!$I$2</definedName>
    <definedName name="QB_COLUMN_64430" localSheetId="0" hidden="1">Sheet1!$K$2</definedName>
    <definedName name="QB_COLUMN_76210" localSheetId="0" hidden="1">Sheet1!$G$2</definedName>
    <definedName name="QB_DATA_0" localSheetId="0" hidden="1">Sheet1!$4:$4,Sheet1!$5:$5,Sheet1!$6:$6,Sheet1!$8:$8,Sheet1!$9:$9,Sheet1!$10:$10,Sheet1!$12:$12,Sheet1!$14:$14,Sheet1!$15:$15,Sheet1!$17:$17,Sheet1!$21:$21,Sheet1!$22:$22,Sheet1!$23:$23,Sheet1!$26:$26,Sheet1!$27:$27,Sheet1!$28:$28</definedName>
    <definedName name="QB_DATA_1" localSheetId="0" hidden="1">Sheet1!$29:$29,Sheet1!$30:$30,Sheet1!$33:$33,Sheet1!$34:$34,Sheet1!$35:$35,Sheet1!$36:$36,Sheet1!$37:$37,Sheet1!$38:$38,Sheet1!$39:$39,Sheet1!$42:$42,Sheet1!$43:$43,Sheet1!$44:$44,Sheet1!$47:$47,Sheet1!$48:$48,Sheet1!$49:$49,Sheet1!$52:$52</definedName>
    <definedName name="QB_DATA_2" localSheetId="0" hidden="1">Sheet1!$53:$53,Sheet1!$54:$54,Sheet1!$55:$55,Sheet1!$56:$56,Sheet1!$57:$57,Sheet1!$58:$58,Sheet1!$59:$59,Sheet1!$62:$62,Sheet1!$63:$63,Sheet1!$64:$64,Sheet1!$65:$65,Sheet1!$66:$66,Sheet1!$67:$67,Sheet1!$68:$68,Sheet1!$69:$69,Sheet1!$72:$72</definedName>
    <definedName name="QB_DATA_3" localSheetId="0" hidden="1">Sheet1!$75:$75,Sheet1!$76:$76,Sheet1!$77:$77,Sheet1!$78:$78,Sheet1!$81:$81,Sheet1!$84:$84,Sheet1!$87:$87,Sheet1!$89:$89,Sheet1!$90:$90</definedName>
    <definedName name="QB_FORMULA_0" localSheetId="0" hidden="1">Sheet1!$I$4,Sheet1!$K$4,Sheet1!$I$5,Sheet1!$K$5,Sheet1!$I$6,Sheet1!$K$6,Sheet1!$I$8,Sheet1!$K$8,Sheet1!$I$9,Sheet1!$K$9,Sheet1!$I$10,Sheet1!$K$10,Sheet1!$E$11,Sheet1!$G$11,Sheet1!$I$11,Sheet1!$K$11</definedName>
    <definedName name="QB_FORMULA_1" localSheetId="0" hidden="1">Sheet1!$I$12,Sheet1!$K$12,Sheet1!$I$14,Sheet1!$K$14,Sheet1!$I$15,Sheet1!$K$15,Sheet1!$E$16,Sheet1!$G$16,Sheet1!$I$16,Sheet1!$K$16,Sheet1!$I$17,Sheet1!$K$17,Sheet1!$E$18,Sheet1!$G$18,Sheet1!$I$18,Sheet1!$K$18</definedName>
    <definedName name="QB_FORMULA_10" localSheetId="0" hidden="1">Sheet1!$E$91,Sheet1!$G$91,Sheet1!$I$91,Sheet1!$K$91,Sheet1!$E$92,Sheet1!$G$92,Sheet1!$I$92,Sheet1!$K$92</definedName>
    <definedName name="QB_FORMULA_2" localSheetId="0" hidden="1">Sheet1!$I$21,Sheet1!$K$21,Sheet1!$I$22,Sheet1!$K$22,Sheet1!$I$23,Sheet1!$K$23,Sheet1!$E$24,Sheet1!$G$24,Sheet1!$I$24,Sheet1!$K$24,Sheet1!$I$26,Sheet1!$K$26,Sheet1!$I$27,Sheet1!$K$27,Sheet1!$I$28,Sheet1!$K$28</definedName>
    <definedName name="QB_FORMULA_3" localSheetId="0" hidden="1">Sheet1!$I$29,Sheet1!$K$29,Sheet1!$I$30,Sheet1!$K$30,Sheet1!$E$31,Sheet1!$G$31,Sheet1!$I$31,Sheet1!$K$31,Sheet1!$I$33,Sheet1!$K$33,Sheet1!$I$34,Sheet1!$K$34,Sheet1!$I$35,Sheet1!$K$35,Sheet1!$I$36,Sheet1!$K$36</definedName>
    <definedName name="QB_FORMULA_4" localSheetId="0" hidden="1">Sheet1!$I$38,Sheet1!$K$38,Sheet1!$I$39,Sheet1!$K$39,Sheet1!$E$40,Sheet1!$G$40,Sheet1!$I$40,Sheet1!$K$40,Sheet1!$I$42,Sheet1!$K$42,Sheet1!$I$43,Sheet1!$K$43,Sheet1!$I$44,Sheet1!$K$44,Sheet1!$E$45,Sheet1!$G$45</definedName>
    <definedName name="QB_FORMULA_5" localSheetId="0" hidden="1">Sheet1!$I$45,Sheet1!$K$45,Sheet1!$I$47,Sheet1!$K$47,Sheet1!$I$48,Sheet1!$K$48,Sheet1!$I$49,Sheet1!$K$49,Sheet1!$E$50,Sheet1!$G$50,Sheet1!$I$50,Sheet1!$K$50,Sheet1!$I$52,Sheet1!$K$52,Sheet1!$I$53,Sheet1!$K$53</definedName>
    <definedName name="QB_FORMULA_6" localSheetId="0" hidden="1">Sheet1!$I$54,Sheet1!$K$54,Sheet1!$I$55,Sheet1!$K$55,Sheet1!$I$56,Sheet1!$K$56,Sheet1!$I$57,Sheet1!$K$57,Sheet1!$I$59,Sheet1!$K$59,Sheet1!$E$60,Sheet1!$G$60,Sheet1!$I$60,Sheet1!$K$60,Sheet1!$I$63,Sheet1!$K$63</definedName>
    <definedName name="QB_FORMULA_7" localSheetId="0" hidden="1">Sheet1!$I$65,Sheet1!$K$65,Sheet1!$I$68,Sheet1!$K$68,Sheet1!$I$69,Sheet1!$K$69,Sheet1!$E$70,Sheet1!$G$70,Sheet1!$I$70,Sheet1!$K$70,Sheet1!$I$72,Sheet1!$K$72,Sheet1!$E$73,Sheet1!$G$73,Sheet1!$I$73,Sheet1!$K$73</definedName>
    <definedName name="QB_FORMULA_8" localSheetId="0" hidden="1">Sheet1!$I$76,Sheet1!$K$76,Sheet1!$I$77,Sheet1!$K$77,Sheet1!$I$78,Sheet1!$K$78,Sheet1!$E$79,Sheet1!$G$79,Sheet1!$I$79,Sheet1!$K$79,Sheet1!$I$81,Sheet1!$K$81,Sheet1!$E$82,Sheet1!$G$82,Sheet1!$I$82,Sheet1!$K$82</definedName>
    <definedName name="QB_FORMULA_9" localSheetId="0" hidden="1">Sheet1!$I$84,Sheet1!$K$84,Sheet1!$E$85,Sheet1!$G$85,Sheet1!$I$85,Sheet1!$K$85,Sheet1!$I$87,Sheet1!$K$87,Sheet1!$E$88,Sheet1!$G$88,Sheet1!$I$88,Sheet1!$K$88,Sheet1!$I$89,Sheet1!$K$89,Sheet1!$I$90,Sheet1!$K$90</definedName>
    <definedName name="QB_ROW_103230" localSheetId="0" hidden="1">Sheet1!$D$65</definedName>
    <definedName name="QB_ROW_104230" localSheetId="0" hidden="1">Sheet1!$D$66</definedName>
    <definedName name="QB_ROW_107230" localSheetId="0" hidden="1">Sheet1!$D$67</definedName>
    <definedName name="QB_ROW_108230" localSheetId="0" hidden="1">Sheet1!$D$68</definedName>
    <definedName name="QB_ROW_109230" localSheetId="0" hidden="1">Sheet1!$D$69</definedName>
    <definedName name="QB_ROW_112020" localSheetId="0" hidden="1">Sheet1!$C$25</definedName>
    <definedName name="QB_ROW_112320" localSheetId="0" hidden="1">Sheet1!$C$31</definedName>
    <definedName name="QB_ROW_113230" localSheetId="0" hidden="1">Sheet1!$D$26</definedName>
    <definedName name="QB_ROW_114230" localSheetId="0" hidden="1">Sheet1!$D$27</definedName>
    <definedName name="QB_ROW_115230" localSheetId="0" hidden="1">Sheet1!$D$28</definedName>
    <definedName name="QB_ROW_116230" localSheetId="0" hidden="1">Sheet1!$D$29</definedName>
    <definedName name="QB_ROW_122230" localSheetId="0" hidden="1">Sheet1!$D$30</definedName>
    <definedName name="QB_ROW_125020" localSheetId="0" hidden="1">Sheet1!$C$71</definedName>
    <definedName name="QB_ROW_125320" localSheetId="0" hidden="1">Sheet1!$C$73</definedName>
    <definedName name="QB_ROW_126230" localSheetId="0" hidden="1">Sheet1!$D$72</definedName>
    <definedName name="QB_ROW_133020" localSheetId="0" hidden="1">Sheet1!$C$41</definedName>
    <definedName name="QB_ROW_133320" localSheetId="0" hidden="1">Sheet1!$C$45</definedName>
    <definedName name="QB_ROW_134230" localSheetId="0" hidden="1">Sheet1!$D$42</definedName>
    <definedName name="QB_ROW_137230" localSheetId="0" hidden="1">Sheet1!$D$43</definedName>
    <definedName name="QB_ROW_139230" localSheetId="0" hidden="1">Sheet1!$D$44</definedName>
    <definedName name="QB_ROW_14230" localSheetId="0" hidden="1">Sheet1!$D$87</definedName>
    <definedName name="QB_ROW_147020" localSheetId="0" hidden="1">Sheet1!$C$32</definedName>
    <definedName name="QB_ROW_147320" localSheetId="0" hidden="1">Sheet1!$C$40</definedName>
    <definedName name="QB_ROW_148230" localSheetId="0" hidden="1">Sheet1!$D$33</definedName>
    <definedName name="QB_ROW_149230" localSheetId="0" hidden="1">Sheet1!$D$34</definedName>
    <definedName name="QB_ROW_151230" localSheetId="0" hidden="1">Sheet1!$D$35</definedName>
    <definedName name="QB_ROW_152230" localSheetId="0" hidden="1">Sheet1!$D$36</definedName>
    <definedName name="QB_ROW_153230" localSheetId="0" hidden="1">Sheet1!$D$37</definedName>
    <definedName name="QB_ROW_156230" localSheetId="0" hidden="1">Sheet1!$D$38</definedName>
    <definedName name="QB_ROW_158230" localSheetId="0" hidden="1">Sheet1!$D$39</definedName>
    <definedName name="QB_ROW_161020" localSheetId="0" hidden="1">Sheet1!$C$46</definedName>
    <definedName name="QB_ROW_161320" localSheetId="0" hidden="1">Sheet1!$C$50</definedName>
    <definedName name="QB_ROW_162230" localSheetId="0" hidden="1">Sheet1!$D$47</definedName>
    <definedName name="QB_ROW_166230" localSheetId="0" hidden="1">Sheet1!$D$49</definedName>
    <definedName name="QB_ROW_167020" localSheetId="0" hidden="1">Sheet1!$C$51</definedName>
    <definedName name="QB_ROW_167320" localSheetId="0" hidden="1">Sheet1!$C$60</definedName>
    <definedName name="QB_ROW_168230" localSheetId="0" hidden="1">Sheet1!$D$53</definedName>
    <definedName name="QB_ROW_169230" localSheetId="0" hidden="1">Sheet1!$D$54</definedName>
    <definedName name="QB_ROW_170230" localSheetId="0" hidden="1">Sheet1!$D$55</definedName>
    <definedName name="QB_ROW_171230" localSheetId="0" hidden="1">Sheet1!$D$56</definedName>
    <definedName name="QB_ROW_172230" localSheetId="0" hidden="1">Sheet1!$D$57</definedName>
    <definedName name="QB_ROW_173230" localSheetId="0" hidden="1">Sheet1!$D$58</definedName>
    <definedName name="QB_ROW_177230" localSheetId="0" hidden="1">Sheet1!$D$59</definedName>
    <definedName name="QB_ROW_180020" localSheetId="0" hidden="1">Sheet1!$C$80</definedName>
    <definedName name="QB_ROW_180320" localSheetId="0" hidden="1">Sheet1!$C$82</definedName>
    <definedName name="QB_ROW_18301" localSheetId="0" hidden="1">Sheet1!$A$92</definedName>
    <definedName name="QB_ROW_188020" localSheetId="0" hidden="1">Sheet1!$C$74</definedName>
    <definedName name="QB_ROW_188320" localSheetId="0" hidden="1">Sheet1!$C$79</definedName>
    <definedName name="QB_ROW_189230" localSheetId="0" hidden="1">Sheet1!$D$75</definedName>
    <definedName name="QB_ROW_192230" localSheetId="0" hidden="1">Sheet1!$D$76</definedName>
    <definedName name="QB_ROW_194230" localSheetId="0" hidden="1">Sheet1!$D$78</definedName>
    <definedName name="QB_ROW_198020" localSheetId="0" hidden="1">Sheet1!$C$83</definedName>
    <definedName name="QB_ROW_198320" localSheetId="0" hidden="1">Sheet1!$C$85</definedName>
    <definedName name="QB_ROW_199230" localSheetId="0" hidden="1">Sheet1!$D$84</definedName>
    <definedName name="QB_ROW_20012" localSheetId="0" hidden="1">Sheet1!$B$3</definedName>
    <definedName name="QB_ROW_201020" localSheetId="0" hidden="1">Sheet1!$C$86</definedName>
    <definedName name="QB_ROW_201320" localSheetId="0" hidden="1">Sheet1!$C$88</definedName>
    <definedName name="QB_ROW_20312" localSheetId="0" hidden="1">Sheet1!$B$18</definedName>
    <definedName name="QB_ROW_205230" localSheetId="0" hidden="1">Sheet1!$D$81</definedName>
    <definedName name="QB_ROW_206230" localSheetId="0" hidden="1">Sheet1!$D$52</definedName>
    <definedName name="QB_ROW_21012" localSheetId="0" hidden="1">Sheet1!$B$19</definedName>
    <definedName name="QB_ROW_21312" localSheetId="0" hidden="1">Sheet1!$B$91</definedName>
    <definedName name="QB_ROW_30020" localSheetId="0" hidden="1">Sheet1!$C$61</definedName>
    <definedName name="QB_ROW_30320" localSheetId="0" hidden="1">Sheet1!$C$70</definedName>
    <definedName name="QB_ROW_33220" localSheetId="0" hidden="1">Sheet1!$C$17</definedName>
    <definedName name="QB_ROW_51230" localSheetId="0" hidden="1">Sheet1!$D$64</definedName>
    <definedName name="QB_ROW_60220" localSheetId="0" hidden="1">Sheet1!$C$90</definedName>
    <definedName name="QB_ROW_6220" localSheetId="0" hidden="1">Sheet1!$C$89</definedName>
    <definedName name="QB_ROW_67230" localSheetId="0" hidden="1">Sheet1!$D$48</definedName>
    <definedName name="QB_ROW_74220" localSheetId="0" hidden="1">Sheet1!$C$4</definedName>
    <definedName name="QB_ROW_75220" localSheetId="0" hidden="1">Sheet1!$C$5</definedName>
    <definedName name="QB_ROW_76220" localSheetId="0" hidden="1">Sheet1!$C$6</definedName>
    <definedName name="QB_ROW_82020" localSheetId="0" hidden="1">Sheet1!$C$7</definedName>
    <definedName name="QB_ROW_82230" localSheetId="0" hidden="1">Sheet1!$D$10</definedName>
    <definedName name="QB_ROW_8230" localSheetId="0" hidden="1">Sheet1!$D$77</definedName>
    <definedName name="QB_ROW_82320" localSheetId="0" hidden="1">Sheet1!$C$11</definedName>
    <definedName name="QB_ROW_84230" localSheetId="0" hidden="1">Sheet1!$D$8</definedName>
    <definedName name="QB_ROW_87220" localSheetId="0" hidden="1">Sheet1!$C$12</definedName>
    <definedName name="QB_ROW_88020" localSheetId="0" hidden="1">Sheet1!$C$13</definedName>
    <definedName name="QB_ROW_88230" localSheetId="0" hidden="1">Sheet1!$D$15</definedName>
    <definedName name="QB_ROW_88320" localSheetId="0" hidden="1">Sheet1!$C$16</definedName>
    <definedName name="QB_ROW_89230" localSheetId="0" hidden="1">Sheet1!$D$9</definedName>
    <definedName name="QB_ROW_90230" localSheetId="0" hidden="1">Sheet1!$D$14</definedName>
    <definedName name="QB_ROW_94020" localSheetId="0" hidden="1">Sheet1!$C$20</definedName>
    <definedName name="QB_ROW_94320" localSheetId="0" hidden="1">Sheet1!$C$24</definedName>
    <definedName name="QB_ROW_95230" localSheetId="0" hidden="1">Sheet1!$D$21</definedName>
    <definedName name="QB_ROW_96230" localSheetId="0" hidden="1">Sheet1!$D$22</definedName>
    <definedName name="QB_ROW_97230" localSheetId="0" hidden="1">Sheet1!$D$23</definedName>
    <definedName name="QB_ROW_98230" localSheetId="0" hidden="1">Sheet1!$D$62</definedName>
    <definedName name="QB_ROW_99230" localSheetId="0" hidden="1">Sheet1!$D$63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20200331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TRUE</definedName>
    <definedName name="QBREPORTCOMPARECOL_BUDGET" localSheetId="0">TRUE</definedName>
    <definedName name="QBREPORTCOMPARECOL_BUDPCT" localSheetId="0">TRUE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24</definedName>
    <definedName name="QBREPORTTYPE" localSheetId="0">288</definedName>
    <definedName name="QBROWHEADERS" localSheetId="0">4</definedName>
    <definedName name="QBSTARTDATE" localSheetId="0">20190401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2" i="1" l="1"/>
  <c r="I92" i="1"/>
  <c r="G92" i="1"/>
  <c r="E92" i="1"/>
  <c r="K91" i="1"/>
  <c r="I91" i="1"/>
  <c r="G91" i="1"/>
  <c r="E91" i="1"/>
  <c r="K90" i="1"/>
  <c r="I90" i="1"/>
  <c r="K89" i="1"/>
  <c r="I89" i="1"/>
  <c r="K88" i="1"/>
  <c r="I88" i="1"/>
  <c r="G88" i="1"/>
  <c r="E88" i="1"/>
  <c r="K87" i="1"/>
  <c r="I87" i="1"/>
  <c r="K85" i="1"/>
  <c r="I85" i="1"/>
  <c r="G85" i="1"/>
  <c r="E85" i="1"/>
  <c r="K84" i="1"/>
  <c r="I84" i="1"/>
  <c r="K82" i="1"/>
  <c r="I82" i="1"/>
  <c r="G82" i="1"/>
  <c r="E82" i="1"/>
  <c r="K81" i="1"/>
  <c r="I81" i="1"/>
  <c r="K79" i="1"/>
  <c r="I79" i="1"/>
  <c r="G79" i="1"/>
  <c r="E79" i="1"/>
  <c r="K78" i="1"/>
  <c r="I78" i="1"/>
  <c r="K77" i="1"/>
  <c r="I77" i="1"/>
  <c r="K76" i="1"/>
  <c r="I76" i="1"/>
  <c r="K73" i="1"/>
  <c r="I73" i="1"/>
  <c r="G73" i="1"/>
  <c r="E73" i="1"/>
  <c r="K72" i="1"/>
  <c r="I72" i="1"/>
  <c r="K70" i="1"/>
  <c r="I70" i="1"/>
  <c r="G70" i="1"/>
  <c r="E70" i="1"/>
  <c r="K69" i="1"/>
  <c r="I69" i="1"/>
  <c r="K68" i="1"/>
  <c r="I68" i="1"/>
  <c r="K65" i="1"/>
  <c r="I65" i="1"/>
  <c r="K63" i="1"/>
  <c r="I63" i="1"/>
  <c r="K60" i="1"/>
  <c r="I60" i="1"/>
  <c r="G60" i="1"/>
  <c r="E60" i="1"/>
  <c r="K59" i="1"/>
  <c r="I59" i="1"/>
  <c r="K57" i="1"/>
  <c r="I57" i="1"/>
  <c r="K56" i="1"/>
  <c r="I56" i="1"/>
  <c r="K55" i="1"/>
  <c r="I55" i="1"/>
  <c r="K54" i="1"/>
  <c r="I54" i="1"/>
  <c r="K53" i="1"/>
  <c r="I53" i="1"/>
  <c r="K52" i="1"/>
  <c r="I52" i="1"/>
  <c r="K50" i="1"/>
  <c r="I50" i="1"/>
  <c r="G50" i="1"/>
  <c r="E50" i="1"/>
  <c r="K49" i="1"/>
  <c r="I49" i="1"/>
  <c r="K48" i="1"/>
  <c r="I48" i="1"/>
  <c r="K47" i="1"/>
  <c r="I47" i="1"/>
  <c r="K45" i="1"/>
  <c r="I45" i="1"/>
  <c r="G45" i="1"/>
  <c r="E45" i="1"/>
  <c r="K44" i="1"/>
  <c r="I44" i="1"/>
  <c r="K43" i="1"/>
  <c r="I43" i="1"/>
  <c r="K42" i="1"/>
  <c r="I42" i="1"/>
  <c r="K40" i="1"/>
  <c r="I40" i="1"/>
  <c r="G40" i="1"/>
  <c r="E40" i="1"/>
  <c r="K39" i="1"/>
  <c r="I39" i="1"/>
  <c r="K38" i="1"/>
  <c r="I38" i="1"/>
  <c r="K36" i="1"/>
  <c r="I36" i="1"/>
  <c r="K35" i="1"/>
  <c r="I35" i="1"/>
  <c r="K34" i="1"/>
  <c r="I34" i="1"/>
  <c r="K33" i="1"/>
  <c r="I33" i="1"/>
  <c r="K31" i="1"/>
  <c r="I31" i="1"/>
  <c r="G31" i="1"/>
  <c r="E31" i="1"/>
  <c r="K30" i="1"/>
  <c r="I30" i="1"/>
  <c r="K29" i="1"/>
  <c r="I29" i="1"/>
  <c r="K28" i="1"/>
  <c r="I28" i="1"/>
  <c r="K27" i="1"/>
  <c r="I27" i="1"/>
  <c r="K26" i="1"/>
  <c r="I26" i="1"/>
  <c r="K24" i="1"/>
  <c r="I24" i="1"/>
  <c r="G24" i="1"/>
  <c r="E24" i="1"/>
  <c r="K23" i="1"/>
  <c r="I23" i="1"/>
  <c r="K22" i="1"/>
  <c r="I22" i="1"/>
  <c r="K21" i="1"/>
  <c r="I21" i="1"/>
  <c r="K18" i="1"/>
  <c r="I18" i="1"/>
  <c r="G18" i="1"/>
  <c r="E18" i="1"/>
  <c r="K17" i="1"/>
  <c r="I17" i="1"/>
  <c r="K16" i="1"/>
  <c r="I16" i="1"/>
  <c r="G16" i="1"/>
  <c r="E16" i="1"/>
  <c r="K15" i="1"/>
  <c r="I15" i="1"/>
  <c r="K14" i="1"/>
  <c r="I14" i="1"/>
  <c r="K12" i="1"/>
  <c r="I12" i="1"/>
  <c r="K11" i="1"/>
  <c r="I11" i="1"/>
  <c r="G11" i="1"/>
  <c r="E11" i="1"/>
  <c r="K10" i="1"/>
  <c r="I10" i="1"/>
  <c r="K9" i="1"/>
  <c r="I9" i="1"/>
  <c r="K8" i="1"/>
  <c r="I8" i="1"/>
  <c r="K6" i="1"/>
  <c r="I6" i="1"/>
  <c r="K5" i="1"/>
  <c r="I5" i="1"/>
  <c r="K4" i="1"/>
  <c r="I4" i="1"/>
</calcChain>
</file>

<file path=xl/sharedStrings.xml><?xml version="1.0" encoding="utf-8"?>
<sst xmlns="http://schemas.openxmlformats.org/spreadsheetml/2006/main" count="94" uniqueCount="94">
  <si>
    <t>Apr '19 - Mar 20</t>
  </si>
  <si>
    <t>Budget</t>
  </si>
  <si>
    <t>$ Over Budget</t>
  </si>
  <si>
    <t>% of Budget</t>
  </si>
  <si>
    <t>Income</t>
  </si>
  <si>
    <t>400 REVENUE CONTROL</t>
  </si>
  <si>
    <t>403 CURRENT REAL PROPERTY</t>
  </si>
  <si>
    <t>407 DELINQUENT REAL PROPERTY</t>
  </si>
  <si>
    <t>574 STATE SHARED REVENUE</t>
  </si>
  <si>
    <t>568 Constitutional sales tax</t>
  </si>
  <si>
    <t>569 National Forest</t>
  </si>
  <si>
    <t>574 STATE SHARED REVENUE - Other</t>
  </si>
  <si>
    <t>Total 574 STATE SHARED REVENUE</t>
  </si>
  <si>
    <t>664 INTEREST &amp; DIVIDENDS</t>
  </si>
  <si>
    <t>671 OTHER REVENUES</t>
  </si>
  <si>
    <t>970 Lot Sales</t>
  </si>
  <si>
    <t>671 OTHER REVENUES - Other</t>
  </si>
  <si>
    <t>Total 671 OTHER REVENUES</t>
  </si>
  <si>
    <t>697 MISC INCOME</t>
  </si>
  <si>
    <t>Total Income</t>
  </si>
  <si>
    <t>Expense</t>
  </si>
  <si>
    <t>101 TRUSTEES</t>
  </si>
  <si>
    <t>101-702 Salaries-wages</t>
  </si>
  <si>
    <t>101-714 Pension Plan</t>
  </si>
  <si>
    <t>101-716 Twp.share med care</t>
  </si>
  <si>
    <t>Total 101 TRUSTEES</t>
  </si>
  <si>
    <t>171 SUPERVISOR</t>
  </si>
  <si>
    <t>171-702 Salaries-wages</t>
  </si>
  <si>
    <t>171-714 Twp.share pension plan</t>
  </si>
  <si>
    <t>171-716 Twp. share med tax</t>
  </si>
  <si>
    <t>171-727 Office supplies</t>
  </si>
  <si>
    <t>171-860 Travel/Mileage</t>
  </si>
  <si>
    <t>Total 171 SUPERVISOR</t>
  </si>
  <si>
    <t>215 CLERK</t>
  </si>
  <si>
    <t>215-702 Salaries/Wages</t>
  </si>
  <si>
    <t>215-714 Twp.share pension plan</t>
  </si>
  <si>
    <t>215-716 Twp. share med tax</t>
  </si>
  <si>
    <t>215-726 General Supplies</t>
  </si>
  <si>
    <t>215-727 Office Supplies</t>
  </si>
  <si>
    <t>215-800 Charges for Services</t>
  </si>
  <si>
    <t>215-860 Travel/Mileage</t>
  </si>
  <si>
    <t>Total 215 CLERK</t>
  </si>
  <si>
    <t>243 ASSESSOR</t>
  </si>
  <si>
    <t>243-702 Salaries/Wages</t>
  </si>
  <si>
    <t>243-726 General Supplies</t>
  </si>
  <si>
    <t>243-729 Postage</t>
  </si>
  <si>
    <t>Total 243 ASSESSOR</t>
  </si>
  <si>
    <t>247 BOARD OF REVIEW</t>
  </si>
  <si>
    <t>247-702 Wages/Per Diem</t>
  </si>
  <si>
    <t>247-735 Meals/Lodging</t>
  </si>
  <si>
    <t>247-960 Education/training</t>
  </si>
  <si>
    <t>Total 247 BOARD OF REVIEW</t>
  </si>
  <si>
    <t>253 TREASURER</t>
  </si>
  <si>
    <t>253-800 CHARGES FOR SERVICES</t>
  </si>
  <si>
    <t>253-702 Salaries/Wages</t>
  </si>
  <si>
    <t>253-714 Twp.Share Pension Plan</t>
  </si>
  <si>
    <t>253-716 Twp.Share Med Tax</t>
  </si>
  <si>
    <t>253-726 General Supplies</t>
  </si>
  <si>
    <t>253-727 Office Supplies</t>
  </si>
  <si>
    <t>253-729 Postage</t>
  </si>
  <si>
    <t>253-860 Travel/Mileage</t>
  </si>
  <si>
    <t>Total 253 TREASURER</t>
  </si>
  <si>
    <t>260 GENERAL GOVERNMENT</t>
  </si>
  <si>
    <t>260-726 General Supplies</t>
  </si>
  <si>
    <t>260-727 Office Supplies</t>
  </si>
  <si>
    <t>260-800 Charges for Services</t>
  </si>
  <si>
    <t>260-802 Legal Services</t>
  </si>
  <si>
    <t>260-820 Membership &amp; Dues</t>
  </si>
  <si>
    <t>260-900 Printing &amp; Publication</t>
  </si>
  <si>
    <t>260-910 Insurance &amp; Bonds</t>
  </si>
  <si>
    <t>260-956 Miscellaneous</t>
  </si>
  <si>
    <t>Total 260 GENERAL GOVERNMENT</t>
  </si>
  <si>
    <t>262 ELECTIONS</t>
  </si>
  <si>
    <t>262-702 Wages/Per Diem</t>
  </si>
  <si>
    <t>Total 262 ELECTIONS</t>
  </si>
  <si>
    <t>265 HALL &amp; GROUNDS</t>
  </si>
  <si>
    <t>265-702 Salaries/Wages</t>
  </si>
  <si>
    <t>265-800 Charges for Services</t>
  </si>
  <si>
    <t>265-850 Telephone</t>
  </si>
  <si>
    <t>265-921 Utilities</t>
  </si>
  <si>
    <t>Total 265 HALL &amp; GROUNDS</t>
  </si>
  <si>
    <t>270 CEMETERY</t>
  </si>
  <si>
    <t>270-800 Charges for Services</t>
  </si>
  <si>
    <t>Total 270 CEMETERY</t>
  </si>
  <si>
    <t>449 ROADS</t>
  </si>
  <si>
    <t>449-930 Repairs/Maintenance</t>
  </si>
  <si>
    <t>Total 449 ROADS</t>
  </si>
  <si>
    <t>751 RECREATION/PARKS</t>
  </si>
  <si>
    <t>751-800 Charges for Services</t>
  </si>
  <si>
    <t>Total 751 RECREATION/PARKS</t>
  </si>
  <si>
    <t>Contingency</t>
  </si>
  <si>
    <t>Payroll Expenses</t>
  </si>
  <si>
    <t>Total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</si>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</sst>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#,##0.0#%;\-#,##0.0#%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3" xfId="0" applyNumberFormat="1" applyFont="1" applyBorder="1"/>
    <xf numFmtId="165" fontId="2" fillId="0" borderId="3" xfId="0" applyNumberFormat="1" applyFont="1" applyBorder="1"/>
    <xf numFmtId="164" fontId="2" fillId="0" borderId="0" xfId="0" applyNumberFormat="1" applyFont="1" applyBorder="1"/>
    <xf numFmtId="165" fontId="2" fillId="0" borderId="0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164" fontId="1" fillId="0" borderId="4" xfId="0" applyNumberFormat="1" applyFont="1" applyBorder="1"/>
    <xf numFmtId="165" fontId="1" fillId="0" borderId="4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7CE879A-C050-4224-A7FF-CFE16FC2C7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F5E5B29-BB15-4FDF-9180-E41687ADF8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E966-93EF-4010-9B17-2C74F04F1997}">
  <sheetPr codeName="Sheet1">
    <pageSetUpPr fitToPage="1"/>
  </sheetPr>
  <dimension ref="A1:K93"/>
  <sheetViews>
    <sheetView tabSelected="1" workbookViewId="0">
      <pane xSplit="4" ySplit="2" topLeftCell="E76" activePane="bottomRight" state="frozenSplit"/>
      <selection pane="topRight" activeCell="E1" sqref="E1"/>
      <selection pane="bottomLeft" activeCell="A3" sqref="A3"/>
      <selection pane="bottomRight" activeCell="A94" sqref="A94"/>
    </sheetView>
  </sheetViews>
  <sheetFormatPr defaultRowHeight="15.75" x14ac:dyDescent="0.25"/>
  <cols>
    <col min="1" max="3" width="3" style="20" customWidth="1"/>
    <col min="4" max="4" width="44.7109375" style="20" customWidth="1"/>
    <col min="5" max="5" width="18.140625" style="21" bestFit="1" customWidth="1"/>
    <col min="6" max="6" width="2.28515625" style="21" customWidth="1"/>
    <col min="7" max="7" width="12.7109375" style="21" bestFit="1" customWidth="1"/>
    <col min="8" max="8" width="2.28515625" style="21" customWidth="1"/>
    <col min="9" max="9" width="17" style="21" bestFit="1" customWidth="1"/>
    <col min="10" max="10" width="2.28515625" style="21" customWidth="1"/>
    <col min="11" max="11" width="15" style="21" bestFit="1" customWidth="1"/>
  </cols>
  <sheetData>
    <row r="1" spans="1:11" ht="16.5" thickBot="1" x14ac:dyDescent="0.3">
      <c r="A1" s="1"/>
      <c r="B1" s="1"/>
      <c r="C1" s="1"/>
      <c r="D1" s="1"/>
      <c r="E1" s="3"/>
      <c r="F1" s="2"/>
      <c r="G1" s="3"/>
      <c r="H1" s="2"/>
      <c r="I1" s="3"/>
      <c r="J1" s="2"/>
      <c r="K1" s="3"/>
    </row>
    <row r="2" spans="1:11" s="19" customFormat="1" ht="17.25" thickTop="1" thickBot="1" x14ac:dyDescent="0.3">
      <c r="A2" s="16"/>
      <c r="B2" s="16"/>
      <c r="C2" s="16"/>
      <c r="D2" s="16"/>
      <c r="E2" s="17" t="s">
        <v>0</v>
      </c>
      <c r="F2" s="18"/>
      <c r="G2" s="17" t="s">
        <v>1</v>
      </c>
      <c r="H2" s="18"/>
      <c r="I2" s="17" t="s">
        <v>2</v>
      </c>
      <c r="J2" s="18"/>
      <c r="K2" s="17" t="s">
        <v>3</v>
      </c>
    </row>
    <row r="3" spans="1:11" ht="16.5" thickTop="1" x14ac:dyDescent="0.25">
      <c r="A3" s="1"/>
      <c r="B3" s="1" t="s">
        <v>4</v>
      </c>
      <c r="C3" s="1"/>
      <c r="D3" s="1"/>
      <c r="E3" s="4"/>
      <c r="F3" s="5"/>
      <c r="G3" s="4"/>
      <c r="H3" s="5"/>
      <c r="I3" s="4"/>
      <c r="J3" s="5"/>
      <c r="K3" s="6"/>
    </row>
    <row r="4" spans="1:11" x14ac:dyDescent="0.25">
      <c r="A4" s="1"/>
      <c r="B4" s="1"/>
      <c r="C4" s="1" t="s">
        <v>5</v>
      </c>
      <c r="D4" s="1"/>
      <c r="E4" s="4">
        <v>0</v>
      </c>
      <c r="F4" s="5"/>
      <c r="G4" s="4">
        <v>114000</v>
      </c>
      <c r="H4" s="5"/>
      <c r="I4" s="4">
        <f>ROUND((E4-G4),5)</f>
        <v>-114000</v>
      </c>
      <c r="J4" s="5"/>
      <c r="K4" s="6">
        <f>ROUND(IF(G4=0, IF(E4=0, 0, 1), E4/G4),5)</f>
        <v>0</v>
      </c>
    </row>
    <row r="5" spans="1:11" x14ac:dyDescent="0.25">
      <c r="A5" s="1"/>
      <c r="B5" s="1"/>
      <c r="C5" s="1" t="s">
        <v>6</v>
      </c>
      <c r="D5" s="1"/>
      <c r="E5" s="4">
        <v>0</v>
      </c>
      <c r="F5" s="5"/>
      <c r="G5" s="4">
        <v>35000</v>
      </c>
      <c r="H5" s="5"/>
      <c r="I5" s="4">
        <f>ROUND((E5-G5),5)</f>
        <v>-35000</v>
      </c>
      <c r="J5" s="5"/>
      <c r="K5" s="6">
        <f>ROUND(IF(G5=0, IF(E5=0, 0, 1), E5/G5),5)</f>
        <v>0</v>
      </c>
    </row>
    <row r="6" spans="1:11" x14ac:dyDescent="0.25">
      <c r="A6" s="1"/>
      <c r="B6" s="1"/>
      <c r="C6" s="1" t="s">
        <v>7</v>
      </c>
      <c r="D6" s="1"/>
      <c r="E6" s="4">
        <v>0</v>
      </c>
      <c r="F6" s="5"/>
      <c r="G6" s="4">
        <v>11000</v>
      </c>
      <c r="H6" s="5"/>
      <c r="I6" s="4">
        <f>ROUND((E6-G6),5)</f>
        <v>-11000</v>
      </c>
      <c r="J6" s="5"/>
      <c r="K6" s="6">
        <f>ROUND(IF(G6=0, IF(E6=0, 0, 1), E6/G6),5)</f>
        <v>0</v>
      </c>
    </row>
    <row r="7" spans="1:11" x14ac:dyDescent="0.25">
      <c r="A7" s="1"/>
      <c r="B7" s="1"/>
      <c r="C7" s="1" t="s">
        <v>8</v>
      </c>
      <c r="D7" s="1"/>
      <c r="E7" s="4"/>
      <c r="F7" s="5"/>
      <c r="G7" s="4"/>
      <c r="H7" s="5"/>
      <c r="I7" s="4"/>
      <c r="J7" s="5"/>
      <c r="K7" s="6"/>
    </row>
    <row r="8" spans="1:11" x14ac:dyDescent="0.25">
      <c r="A8" s="1"/>
      <c r="B8" s="1"/>
      <c r="C8" s="1"/>
      <c r="D8" s="1" t="s">
        <v>9</v>
      </c>
      <c r="E8" s="4">
        <v>0</v>
      </c>
      <c r="F8" s="5"/>
      <c r="G8" s="4">
        <v>0</v>
      </c>
      <c r="H8" s="5"/>
      <c r="I8" s="4">
        <f>ROUND((E8-G8),5)</f>
        <v>0</v>
      </c>
      <c r="J8" s="5"/>
      <c r="K8" s="6">
        <f>ROUND(IF(G8=0, IF(E8=0, 0, 1), E8/G8),5)</f>
        <v>0</v>
      </c>
    </row>
    <row r="9" spans="1:11" x14ac:dyDescent="0.25">
      <c r="A9" s="1"/>
      <c r="B9" s="1"/>
      <c r="C9" s="1"/>
      <c r="D9" s="1" t="s">
        <v>10</v>
      </c>
      <c r="E9" s="4">
        <v>0</v>
      </c>
      <c r="F9" s="5"/>
      <c r="G9" s="4">
        <v>500</v>
      </c>
      <c r="H9" s="5"/>
      <c r="I9" s="4">
        <f>ROUND((E9-G9),5)</f>
        <v>-500</v>
      </c>
      <c r="J9" s="5"/>
      <c r="K9" s="6">
        <f>ROUND(IF(G9=0, IF(E9=0, 0, 1), E9/G9),5)</f>
        <v>0</v>
      </c>
    </row>
    <row r="10" spans="1:11" ht="16.5" thickBot="1" x14ac:dyDescent="0.3">
      <c r="A10" s="1"/>
      <c r="B10" s="1"/>
      <c r="C10" s="1"/>
      <c r="D10" s="1" t="s">
        <v>11</v>
      </c>
      <c r="E10" s="7">
        <v>0</v>
      </c>
      <c r="F10" s="5"/>
      <c r="G10" s="7">
        <v>46000</v>
      </c>
      <c r="H10" s="5"/>
      <c r="I10" s="7">
        <f>ROUND((E10-G10),5)</f>
        <v>-46000</v>
      </c>
      <c r="J10" s="5"/>
      <c r="K10" s="8">
        <f>ROUND(IF(G10=0, IF(E10=0, 0, 1), E10/G10),5)</f>
        <v>0</v>
      </c>
    </row>
    <row r="11" spans="1:11" x14ac:dyDescent="0.25">
      <c r="A11" s="1"/>
      <c r="B11" s="1"/>
      <c r="C11" s="1" t="s">
        <v>12</v>
      </c>
      <c r="D11" s="1"/>
      <c r="E11" s="4">
        <f>ROUND(SUM(E7:E10),5)</f>
        <v>0</v>
      </c>
      <c r="F11" s="5"/>
      <c r="G11" s="4">
        <f>ROUND(SUM(G7:G10),5)</f>
        <v>46500</v>
      </c>
      <c r="H11" s="5"/>
      <c r="I11" s="4">
        <f>ROUND((E11-G11),5)</f>
        <v>-46500</v>
      </c>
      <c r="J11" s="5"/>
      <c r="K11" s="6">
        <f>ROUND(IF(G11=0, IF(E11=0, 0, 1), E11/G11),5)</f>
        <v>0</v>
      </c>
    </row>
    <row r="12" spans="1:11" x14ac:dyDescent="0.25">
      <c r="A12" s="1"/>
      <c r="B12" s="1"/>
      <c r="C12" s="1" t="s">
        <v>13</v>
      </c>
      <c r="D12" s="1"/>
      <c r="E12" s="4">
        <v>0</v>
      </c>
      <c r="F12" s="5"/>
      <c r="G12" s="4">
        <v>600</v>
      </c>
      <c r="H12" s="5"/>
      <c r="I12" s="4">
        <f>ROUND((E12-G12),5)</f>
        <v>-600</v>
      </c>
      <c r="J12" s="5"/>
      <c r="K12" s="6">
        <f>ROUND(IF(G12=0, IF(E12=0, 0, 1), E12/G12),5)</f>
        <v>0</v>
      </c>
    </row>
    <row r="13" spans="1:11" x14ac:dyDescent="0.25">
      <c r="A13" s="1"/>
      <c r="B13" s="1"/>
      <c r="C13" s="1" t="s">
        <v>14</v>
      </c>
      <c r="D13" s="1"/>
      <c r="E13" s="4"/>
      <c r="F13" s="5"/>
      <c r="G13" s="4"/>
      <c r="H13" s="5"/>
      <c r="I13" s="4"/>
      <c r="J13" s="5"/>
      <c r="K13" s="6"/>
    </row>
    <row r="14" spans="1:11" x14ac:dyDescent="0.25">
      <c r="A14" s="1"/>
      <c r="B14" s="1"/>
      <c r="C14" s="1"/>
      <c r="D14" s="1" t="s">
        <v>15</v>
      </c>
      <c r="E14" s="4">
        <v>0</v>
      </c>
      <c r="F14" s="5"/>
      <c r="G14" s="4">
        <v>700</v>
      </c>
      <c r="H14" s="5"/>
      <c r="I14" s="4">
        <f>ROUND((E14-G14),5)</f>
        <v>-700</v>
      </c>
      <c r="J14" s="5"/>
      <c r="K14" s="6">
        <f>ROUND(IF(G14=0, IF(E14=0, 0, 1), E14/G14),5)</f>
        <v>0</v>
      </c>
    </row>
    <row r="15" spans="1:11" ht="16.5" thickBot="1" x14ac:dyDescent="0.3">
      <c r="A15" s="1"/>
      <c r="B15" s="1"/>
      <c r="C15" s="1"/>
      <c r="D15" s="1" t="s">
        <v>16</v>
      </c>
      <c r="E15" s="7">
        <v>0</v>
      </c>
      <c r="F15" s="5"/>
      <c r="G15" s="7">
        <v>8000</v>
      </c>
      <c r="H15" s="5"/>
      <c r="I15" s="7">
        <f>ROUND((E15-G15),5)</f>
        <v>-8000</v>
      </c>
      <c r="J15" s="5"/>
      <c r="K15" s="8">
        <f>ROUND(IF(G15=0, IF(E15=0, 0, 1), E15/G15),5)</f>
        <v>0</v>
      </c>
    </row>
    <row r="16" spans="1:11" x14ac:dyDescent="0.25">
      <c r="A16" s="1"/>
      <c r="B16" s="1"/>
      <c r="C16" s="1" t="s">
        <v>17</v>
      </c>
      <c r="D16" s="1"/>
      <c r="E16" s="4">
        <f>ROUND(SUM(E13:E15),5)</f>
        <v>0</v>
      </c>
      <c r="F16" s="5"/>
      <c r="G16" s="4">
        <f>ROUND(SUM(G13:G15),5)</f>
        <v>8700</v>
      </c>
      <c r="H16" s="5"/>
      <c r="I16" s="4">
        <f>ROUND((E16-G16),5)</f>
        <v>-8700</v>
      </c>
      <c r="J16" s="5"/>
      <c r="K16" s="6">
        <f>ROUND(IF(G16=0, IF(E16=0, 0, 1), E16/G16),5)</f>
        <v>0</v>
      </c>
    </row>
    <row r="17" spans="1:11" ht="16.5" thickBot="1" x14ac:dyDescent="0.3">
      <c r="A17" s="1"/>
      <c r="B17" s="1"/>
      <c r="C17" s="1" t="s">
        <v>18</v>
      </c>
      <c r="D17" s="1"/>
      <c r="E17" s="7">
        <v>0</v>
      </c>
      <c r="F17" s="5"/>
      <c r="G17" s="7">
        <v>0</v>
      </c>
      <c r="H17" s="5"/>
      <c r="I17" s="7">
        <f>ROUND((E17-G17),5)</f>
        <v>0</v>
      </c>
      <c r="J17" s="5"/>
      <c r="K17" s="8">
        <f>ROUND(IF(G17=0, IF(E17=0, 0, 1), E17/G17),5)</f>
        <v>0</v>
      </c>
    </row>
    <row r="18" spans="1:11" x14ac:dyDescent="0.25">
      <c r="A18" s="1"/>
      <c r="B18" s="1" t="s">
        <v>19</v>
      </c>
      <c r="C18" s="1"/>
      <c r="D18" s="1"/>
      <c r="E18" s="4">
        <f>ROUND(SUM(E3:E6)+SUM(E11:E12)+SUM(E16:E17),5)</f>
        <v>0</v>
      </c>
      <c r="F18" s="5"/>
      <c r="G18" s="4">
        <f>ROUND(SUM(G3:G6)+SUM(G11:G12)+SUM(G16:G17),5)</f>
        <v>215800</v>
      </c>
      <c r="H18" s="5"/>
      <c r="I18" s="4">
        <f>ROUND((E18-G18),5)</f>
        <v>-215800</v>
      </c>
      <c r="J18" s="5"/>
      <c r="K18" s="6">
        <f>ROUND(IF(G18=0, IF(E18=0, 0, 1), E18/G18),5)</f>
        <v>0</v>
      </c>
    </row>
    <row r="19" spans="1:11" x14ac:dyDescent="0.25">
      <c r="A19" s="1"/>
      <c r="B19" s="1" t="s">
        <v>20</v>
      </c>
      <c r="C19" s="1"/>
      <c r="D19" s="1"/>
      <c r="E19" s="4"/>
      <c r="F19" s="5"/>
      <c r="G19" s="4"/>
      <c r="H19" s="5"/>
      <c r="I19" s="4"/>
      <c r="J19" s="5"/>
      <c r="K19" s="6"/>
    </row>
    <row r="20" spans="1:11" x14ac:dyDescent="0.25">
      <c r="A20" s="1"/>
      <c r="B20" s="1"/>
      <c r="C20" s="1" t="s">
        <v>21</v>
      </c>
      <c r="D20" s="1"/>
      <c r="E20" s="4"/>
      <c r="F20" s="5"/>
      <c r="G20" s="4"/>
      <c r="H20" s="5"/>
      <c r="I20" s="4"/>
      <c r="J20" s="5"/>
      <c r="K20" s="6"/>
    </row>
    <row r="21" spans="1:11" x14ac:dyDescent="0.25">
      <c r="A21" s="1"/>
      <c r="B21" s="1"/>
      <c r="C21" s="1"/>
      <c r="D21" s="1" t="s">
        <v>22</v>
      </c>
      <c r="E21" s="4">
        <v>1000</v>
      </c>
      <c r="F21" s="5"/>
      <c r="G21" s="4">
        <v>3500</v>
      </c>
      <c r="H21" s="5"/>
      <c r="I21" s="4">
        <f>ROUND((E21-G21),5)</f>
        <v>-2500</v>
      </c>
      <c r="J21" s="5"/>
      <c r="K21" s="6">
        <f>ROUND(IF(G21=0, IF(E21=0, 0, 1), E21/G21),5)</f>
        <v>0.28571000000000002</v>
      </c>
    </row>
    <row r="22" spans="1:11" x14ac:dyDescent="0.25">
      <c r="A22" s="1"/>
      <c r="B22" s="1"/>
      <c r="C22" s="1"/>
      <c r="D22" s="1" t="s">
        <v>23</v>
      </c>
      <c r="E22" s="4">
        <v>0</v>
      </c>
      <c r="F22" s="5"/>
      <c r="G22" s="4">
        <v>0</v>
      </c>
      <c r="H22" s="5"/>
      <c r="I22" s="4">
        <f>ROUND((E22-G22),5)</f>
        <v>0</v>
      </c>
      <c r="J22" s="5"/>
      <c r="K22" s="6">
        <f>ROUND(IF(G22=0, IF(E22=0, 0, 1), E22/G22),5)</f>
        <v>0</v>
      </c>
    </row>
    <row r="23" spans="1:11" ht="16.5" thickBot="1" x14ac:dyDescent="0.3">
      <c r="A23" s="1"/>
      <c r="B23" s="1"/>
      <c r="C23" s="1"/>
      <c r="D23" s="1" t="s">
        <v>24</v>
      </c>
      <c r="E23" s="7">
        <v>0</v>
      </c>
      <c r="F23" s="5"/>
      <c r="G23" s="7">
        <v>0</v>
      </c>
      <c r="H23" s="5"/>
      <c r="I23" s="7">
        <f>ROUND((E23-G23),5)</f>
        <v>0</v>
      </c>
      <c r="J23" s="5"/>
      <c r="K23" s="8">
        <f>ROUND(IF(G23=0, IF(E23=0, 0, 1), E23/G23),5)</f>
        <v>0</v>
      </c>
    </row>
    <row r="24" spans="1:11" x14ac:dyDescent="0.25">
      <c r="A24" s="1"/>
      <c r="B24" s="1"/>
      <c r="C24" s="1" t="s">
        <v>25</v>
      </c>
      <c r="D24" s="1"/>
      <c r="E24" s="4">
        <f>ROUND(SUM(E20:E23),5)</f>
        <v>1000</v>
      </c>
      <c r="F24" s="5"/>
      <c r="G24" s="4">
        <f>ROUND(SUM(G20:G23),5)</f>
        <v>3500</v>
      </c>
      <c r="H24" s="5"/>
      <c r="I24" s="4">
        <f>ROUND((E24-G24),5)</f>
        <v>-2500</v>
      </c>
      <c r="J24" s="5"/>
      <c r="K24" s="6">
        <f>ROUND(IF(G24=0, IF(E24=0, 0, 1), E24/G24),5)</f>
        <v>0.28571000000000002</v>
      </c>
    </row>
    <row r="25" spans="1:11" x14ac:dyDescent="0.25">
      <c r="A25" s="1"/>
      <c r="B25" s="1"/>
      <c r="C25" s="1" t="s">
        <v>26</v>
      </c>
      <c r="D25" s="1"/>
      <c r="E25" s="4"/>
      <c r="F25" s="5"/>
      <c r="G25" s="4"/>
      <c r="H25" s="5"/>
      <c r="I25" s="4"/>
      <c r="J25" s="5"/>
      <c r="K25" s="6"/>
    </row>
    <row r="26" spans="1:11" x14ac:dyDescent="0.25">
      <c r="A26" s="1"/>
      <c r="B26" s="1"/>
      <c r="C26" s="1"/>
      <c r="D26" s="1" t="s">
        <v>27</v>
      </c>
      <c r="E26" s="4">
        <v>2400</v>
      </c>
      <c r="F26" s="5"/>
      <c r="G26" s="4">
        <v>7000</v>
      </c>
      <c r="H26" s="5"/>
      <c r="I26" s="4">
        <f>ROUND((E26-G26),5)</f>
        <v>-4600</v>
      </c>
      <c r="J26" s="5"/>
      <c r="K26" s="6">
        <f>ROUND(IF(G26=0, IF(E26=0, 0, 1), E26/G26),5)</f>
        <v>0.34286</v>
      </c>
    </row>
    <row r="27" spans="1:11" x14ac:dyDescent="0.25">
      <c r="A27" s="1"/>
      <c r="B27" s="1"/>
      <c r="C27" s="1"/>
      <c r="D27" s="1" t="s">
        <v>28</v>
      </c>
      <c r="E27" s="4">
        <v>0</v>
      </c>
      <c r="F27" s="5"/>
      <c r="G27" s="4">
        <v>0</v>
      </c>
      <c r="H27" s="5"/>
      <c r="I27" s="4">
        <f>ROUND((E27-G27),5)</f>
        <v>0</v>
      </c>
      <c r="J27" s="5"/>
      <c r="K27" s="6">
        <f>ROUND(IF(G27=0, IF(E27=0, 0, 1), E27/G27),5)</f>
        <v>0</v>
      </c>
    </row>
    <row r="28" spans="1:11" x14ac:dyDescent="0.25">
      <c r="A28" s="1"/>
      <c r="B28" s="1"/>
      <c r="C28" s="1"/>
      <c r="D28" s="1" t="s">
        <v>29</v>
      </c>
      <c r="E28" s="4">
        <v>0</v>
      </c>
      <c r="F28" s="5"/>
      <c r="G28" s="4">
        <v>0</v>
      </c>
      <c r="H28" s="5"/>
      <c r="I28" s="4">
        <f>ROUND((E28-G28),5)</f>
        <v>0</v>
      </c>
      <c r="J28" s="5"/>
      <c r="K28" s="6">
        <f>ROUND(IF(G28=0, IF(E28=0, 0, 1), E28/G28),5)</f>
        <v>0</v>
      </c>
    </row>
    <row r="29" spans="1:11" x14ac:dyDescent="0.25">
      <c r="A29" s="1"/>
      <c r="B29" s="1"/>
      <c r="C29" s="1"/>
      <c r="D29" s="1" t="s">
        <v>30</v>
      </c>
      <c r="E29" s="4">
        <v>0</v>
      </c>
      <c r="F29" s="5"/>
      <c r="G29" s="4">
        <v>0</v>
      </c>
      <c r="H29" s="5"/>
      <c r="I29" s="4">
        <f>ROUND((E29-G29),5)</f>
        <v>0</v>
      </c>
      <c r="J29" s="5"/>
      <c r="K29" s="6">
        <f>ROUND(IF(G29=0, IF(E29=0, 0, 1), E29/G29),5)</f>
        <v>0</v>
      </c>
    </row>
    <row r="30" spans="1:11" ht="16.5" thickBot="1" x14ac:dyDescent="0.3">
      <c r="A30" s="1"/>
      <c r="B30" s="1"/>
      <c r="C30" s="1"/>
      <c r="D30" s="1" t="s">
        <v>31</v>
      </c>
      <c r="E30" s="7">
        <v>0</v>
      </c>
      <c r="F30" s="5"/>
      <c r="G30" s="7">
        <v>100</v>
      </c>
      <c r="H30" s="5"/>
      <c r="I30" s="7">
        <f>ROUND((E30-G30),5)</f>
        <v>-100</v>
      </c>
      <c r="J30" s="5"/>
      <c r="K30" s="8">
        <f>ROUND(IF(G30=0, IF(E30=0, 0, 1), E30/G30),5)</f>
        <v>0</v>
      </c>
    </row>
    <row r="31" spans="1:11" x14ac:dyDescent="0.25">
      <c r="A31" s="1"/>
      <c r="B31" s="1"/>
      <c r="C31" s="1" t="s">
        <v>32</v>
      </c>
      <c r="D31" s="1"/>
      <c r="E31" s="4">
        <f>ROUND(SUM(E25:E30),5)</f>
        <v>2400</v>
      </c>
      <c r="F31" s="5"/>
      <c r="G31" s="4">
        <f>ROUND(SUM(G25:G30),5)</f>
        <v>7100</v>
      </c>
      <c r="H31" s="5"/>
      <c r="I31" s="4">
        <f>ROUND((E31-G31),5)</f>
        <v>-4700</v>
      </c>
      <c r="J31" s="5"/>
      <c r="K31" s="6">
        <f>ROUND(IF(G31=0, IF(E31=0, 0, 1), E31/G31),5)</f>
        <v>0.33803</v>
      </c>
    </row>
    <row r="32" spans="1:11" x14ac:dyDescent="0.25">
      <c r="A32" s="1"/>
      <c r="B32" s="1"/>
      <c r="C32" s="1" t="s">
        <v>33</v>
      </c>
      <c r="D32" s="1"/>
      <c r="E32" s="4"/>
      <c r="F32" s="5"/>
      <c r="G32" s="4"/>
      <c r="H32" s="5"/>
      <c r="I32" s="4"/>
      <c r="J32" s="5"/>
      <c r="K32" s="6"/>
    </row>
    <row r="33" spans="1:11" x14ac:dyDescent="0.25">
      <c r="A33" s="1"/>
      <c r="B33" s="1"/>
      <c r="C33" s="1"/>
      <c r="D33" s="1" t="s">
        <v>34</v>
      </c>
      <c r="E33" s="4">
        <v>2767.5</v>
      </c>
      <c r="F33" s="5"/>
      <c r="G33" s="4">
        <v>8300</v>
      </c>
      <c r="H33" s="5"/>
      <c r="I33" s="4">
        <f>ROUND((E33-G33),5)</f>
        <v>-5532.5</v>
      </c>
      <c r="J33" s="5"/>
      <c r="K33" s="6">
        <f>ROUND(IF(G33=0, IF(E33=0, 0, 1), E33/G33),5)</f>
        <v>0.33343</v>
      </c>
    </row>
    <row r="34" spans="1:11" x14ac:dyDescent="0.25">
      <c r="A34" s="1"/>
      <c r="B34" s="1"/>
      <c r="C34" s="1"/>
      <c r="D34" s="1" t="s">
        <v>35</v>
      </c>
      <c r="E34" s="4">
        <v>0</v>
      </c>
      <c r="F34" s="5"/>
      <c r="G34" s="4">
        <v>0</v>
      </c>
      <c r="H34" s="5"/>
      <c r="I34" s="4">
        <f>ROUND((E34-G34),5)</f>
        <v>0</v>
      </c>
      <c r="J34" s="5"/>
      <c r="K34" s="6">
        <f>ROUND(IF(G34=0, IF(E34=0, 0, 1), E34/G34),5)</f>
        <v>0</v>
      </c>
    </row>
    <row r="35" spans="1:11" x14ac:dyDescent="0.25">
      <c r="A35" s="1"/>
      <c r="B35" s="1"/>
      <c r="C35" s="1"/>
      <c r="D35" s="1" t="s">
        <v>36</v>
      </c>
      <c r="E35" s="4">
        <v>0</v>
      </c>
      <c r="F35" s="5"/>
      <c r="G35" s="4">
        <v>0</v>
      </c>
      <c r="H35" s="5"/>
      <c r="I35" s="4">
        <f>ROUND((E35-G35),5)</f>
        <v>0</v>
      </c>
      <c r="J35" s="5"/>
      <c r="K35" s="6">
        <f>ROUND(IF(G35=0, IF(E35=0, 0, 1), E35/G35),5)</f>
        <v>0</v>
      </c>
    </row>
    <row r="36" spans="1:11" x14ac:dyDescent="0.25">
      <c r="A36" s="1"/>
      <c r="B36" s="1"/>
      <c r="C36" s="1"/>
      <c r="D36" s="1" t="s">
        <v>37</v>
      </c>
      <c r="E36" s="4">
        <v>0</v>
      </c>
      <c r="F36" s="5"/>
      <c r="G36" s="4">
        <v>1830</v>
      </c>
      <c r="H36" s="5"/>
      <c r="I36" s="4">
        <f>ROUND((E36-G36),5)</f>
        <v>-1830</v>
      </c>
      <c r="J36" s="5"/>
      <c r="K36" s="6">
        <f>ROUND(IF(G36=0, IF(E36=0, 0, 1), E36/G36),5)</f>
        <v>0</v>
      </c>
    </row>
    <row r="37" spans="1:11" x14ac:dyDescent="0.25">
      <c r="A37" s="1"/>
      <c r="B37" s="1"/>
      <c r="C37" s="1"/>
      <c r="D37" s="1" t="s">
        <v>38</v>
      </c>
      <c r="E37" s="4">
        <v>513.66</v>
      </c>
      <c r="F37" s="5"/>
      <c r="G37" s="4"/>
      <c r="H37" s="5"/>
      <c r="I37" s="4"/>
      <c r="J37" s="5"/>
      <c r="K37" s="6"/>
    </row>
    <row r="38" spans="1:11" x14ac:dyDescent="0.25">
      <c r="A38" s="1"/>
      <c r="B38" s="1"/>
      <c r="C38" s="1"/>
      <c r="D38" s="1" t="s">
        <v>39</v>
      </c>
      <c r="E38" s="4">
        <v>0</v>
      </c>
      <c r="F38" s="5"/>
      <c r="G38" s="4">
        <v>0</v>
      </c>
      <c r="H38" s="5"/>
      <c r="I38" s="4">
        <f>ROUND((E38-G38),5)</f>
        <v>0</v>
      </c>
      <c r="J38" s="5"/>
      <c r="K38" s="6">
        <f>ROUND(IF(G38=0, IF(E38=0, 0, 1), E38/G38),5)</f>
        <v>0</v>
      </c>
    </row>
    <row r="39" spans="1:11" ht="16.5" thickBot="1" x14ac:dyDescent="0.3">
      <c r="A39" s="1"/>
      <c r="B39" s="1"/>
      <c r="C39" s="1"/>
      <c r="D39" s="1" t="s">
        <v>40</v>
      </c>
      <c r="E39" s="7">
        <v>91</v>
      </c>
      <c r="F39" s="5"/>
      <c r="G39" s="7">
        <v>0</v>
      </c>
      <c r="H39" s="5"/>
      <c r="I39" s="7">
        <f>ROUND((E39-G39),5)</f>
        <v>91</v>
      </c>
      <c r="J39" s="5"/>
      <c r="K39" s="8">
        <f>ROUND(IF(G39=0, IF(E39=0, 0, 1), E39/G39),5)</f>
        <v>1</v>
      </c>
    </row>
    <row r="40" spans="1:11" x14ac:dyDescent="0.25">
      <c r="A40" s="1"/>
      <c r="B40" s="1"/>
      <c r="C40" s="1" t="s">
        <v>41</v>
      </c>
      <c r="D40" s="1"/>
      <c r="E40" s="4">
        <f>ROUND(SUM(E32:E39),5)</f>
        <v>3372.16</v>
      </c>
      <c r="F40" s="5"/>
      <c r="G40" s="4">
        <f>ROUND(SUM(G32:G39),5)</f>
        <v>10130</v>
      </c>
      <c r="H40" s="5"/>
      <c r="I40" s="4">
        <f>ROUND((E40-G40),5)</f>
        <v>-6757.84</v>
      </c>
      <c r="J40" s="5"/>
      <c r="K40" s="6">
        <f>ROUND(IF(G40=0, IF(E40=0, 0, 1), E40/G40),5)</f>
        <v>0.33289000000000002</v>
      </c>
    </row>
    <row r="41" spans="1:11" x14ac:dyDescent="0.25">
      <c r="A41" s="1"/>
      <c r="B41" s="1"/>
      <c r="C41" s="1" t="s">
        <v>42</v>
      </c>
      <c r="D41" s="1"/>
      <c r="E41" s="4"/>
      <c r="F41" s="5"/>
      <c r="G41" s="4"/>
      <c r="H41" s="5"/>
      <c r="I41" s="4"/>
      <c r="J41" s="5"/>
      <c r="K41" s="6"/>
    </row>
    <row r="42" spans="1:11" x14ac:dyDescent="0.25">
      <c r="A42" s="1"/>
      <c r="B42" s="1"/>
      <c r="C42" s="1"/>
      <c r="D42" s="1" t="s">
        <v>43</v>
      </c>
      <c r="E42" s="4">
        <v>3000</v>
      </c>
      <c r="F42" s="5"/>
      <c r="G42" s="4">
        <v>9000</v>
      </c>
      <c r="H42" s="5"/>
      <c r="I42" s="4">
        <f>ROUND((E42-G42),5)</f>
        <v>-6000</v>
      </c>
      <c r="J42" s="5"/>
      <c r="K42" s="6">
        <f>ROUND(IF(G42=0, IF(E42=0, 0, 1), E42/G42),5)</f>
        <v>0.33333000000000002</v>
      </c>
    </row>
    <row r="43" spans="1:11" x14ac:dyDescent="0.25">
      <c r="A43" s="1"/>
      <c r="B43" s="1"/>
      <c r="C43" s="1"/>
      <c r="D43" s="1" t="s">
        <v>44</v>
      </c>
      <c r="E43" s="4">
        <v>0</v>
      </c>
      <c r="F43" s="5"/>
      <c r="G43" s="4">
        <v>350</v>
      </c>
      <c r="H43" s="5"/>
      <c r="I43" s="4">
        <f>ROUND((E43-G43),5)</f>
        <v>-350</v>
      </c>
      <c r="J43" s="5"/>
      <c r="K43" s="6">
        <f>ROUND(IF(G43=0, IF(E43=0, 0, 1), E43/G43),5)</f>
        <v>0</v>
      </c>
    </row>
    <row r="44" spans="1:11" ht="16.5" thickBot="1" x14ac:dyDescent="0.3">
      <c r="A44" s="1"/>
      <c r="B44" s="1"/>
      <c r="C44" s="1"/>
      <c r="D44" s="1" t="s">
        <v>45</v>
      </c>
      <c r="E44" s="7">
        <v>0</v>
      </c>
      <c r="F44" s="5"/>
      <c r="G44" s="7">
        <v>0</v>
      </c>
      <c r="H44" s="5"/>
      <c r="I44" s="7">
        <f>ROUND((E44-G44),5)</f>
        <v>0</v>
      </c>
      <c r="J44" s="5"/>
      <c r="K44" s="8">
        <f>ROUND(IF(G44=0, IF(E44=0, 0, 1), E44/G44),5)</f>
        <v>0</v>
      </c>
    </row>
    <row r="45" spans="1:11" x14ac:dyDescent="0.25">
      <c r="A45" s="1"/>
      <c r="B45" s="1"/>
      <c r="C45" s="1" t="s">
        <v>46</v>
      </c>
      <c r="D45" s="1"/>
      <c r="E45" s="4">
        <f>ROUND(SUM(E41:E44),5)</f>
        <v>3000</v>
      </c>
      <c r="F45" s="5"/>
      <c r="G45" s="4">
        <f>ROUND(SUM(G41:G44),5)</f>
        <v>9350</v>
      </c>
      <c r="H45" s="5"/>
      <c r="I45" s="4">
        <f>ROUND((E45-G45),5)</f>
        <v>-6350</v>
      </c>
      <c r="J45" s="5"/>
      <c r="K45" s="6">
        <f>ROUND(IF(G45=0, IF(E45=0, 0, 1), E45/G45),5)</f>
        <v>0.32085999999999998</v>
      </c>
    </row>
    <row r="46" spans="1:11" x14ac:dyDescent="0.25">
      <c r="A46" s="1"/>
      <c r="B46" s="1"/>
      <c r="C46" s="1" t="s">
        <v>47</v>
      </c>
      <c r="D46" s="1"/>
      <c r="E46" s="4"/>
      <c r="F46" s="5"/>
      <c r="G46" s="4"/>
      <c r="H46" s="5"/>
      <c r="I46" s="4"/>
      <c r="J46" s="5"/>
      <c r="K46" s="6"/>
    </row>
    <row r="47" spans="1:11" x14ac:dyDescent="0.25">
      <c r="A47" s="1"/>
      <c r="B47" s="1"/>
      <c r="C47" s="1"/>
      <c r="D47" s="1" t="s">
        <v>48</v>
      </c>
      <c r="E47" s="4">
        <v>450</v>
      </c>
      <c r="F47" s="5"/>
      <c r="G47" s="4">
        <v>1400</v>
      </c>
      <c r="H47" s="5"/>
      <c r="I47" s="4">
        <f>ROUND((E47-G47),5)</f>
        <v>-950</v>
      </c>
      <c r="J47" s="5"/>
      <c r="K47" s="6">
        <f>ROUND(IF(G47=0, IF(E47=0, 0, 1), E47/G47),5)</f>
        <v>0.32142999999999999</v>
      </c>
    </row>
    <row r="48" spans="1:11" x14ac:dyDescent="0.25">
      <c r="A48" s="1"/>
      <c r="B48" s="1"/>
      <c r="C48" s="1"/>
      <c r="D48" s="1" t="s">
        <v>49</v>
      </c>
      <c r="E48" s="4">
        <v>0</v>
      </c>
      <c r="F48" s="5"/>
      <c r="G48" s="4">
        <v>0</v>
      </c>
      <c r="H48" s="5"/>
      <c r="I48" s="4">
        <f>ROUND((E48-G48),5)</f>
        <v>0</v>
      </c>
      <c r="J48" s="5"/>
      <c r="K48" s="6">
        <f>ROUND(IF(G48=0, IF(E48=0, 0, 1), E48/G48),5)</f>
        <v>0</v>
      </c>
    </row>
    <row r="49" spans="1:11" ht="16.5" thickBot="1" x14ac:dyDescent="0.3">
      <c r="A49" s="1"/>
      <c r="B49" s="1"/>
      <c r="C49" s="1"/>
      <c r="D49" s="1" t="s">
        <v>50</v>
      </c>
      <c r="E49" s="7">
        <v>0</v>
      </c>
      <c r="F49" s="5"/>
      <c r="G49" s="7">
        <v>0</v>
      </c>
      <c r="H49" s="5"/>
      <c r="I49" s="7">
        <f>ROUND((E49-G49),5)</f>
        <v>0</v>
      </c>
      <c r="J49" s="5"/>
      <c r="K49" s="8">
        <f>ROUND(IF(G49=0, IF(E49=0, 0, 1), E49/G49),5)</f>
        <v>0</v>
      </c>
    </row>
    <row r="50" spans="1:11" x14ac:dyDescent="0.25">
      <c r="A50" s="1"/>
      <c r="B50" s="1"/>
      <c r="C50" s="1" t="s">
        <v>51</v>
      </c>
      <c r="D50" s="1"/>
      <c r="E50" s="4">
        <f>ROUND(SUM(E46:E49),5)</f>
        <v>450</v>
      </c>
      <c r="F50" s="5"/>
      <c r="G50" s="4">
        <f>ROUND(SUM(G46:G49),5)</f>
        <v>1400</v>
      </c>
      <c r="H50" s="5"/>
      <c r="I50" s="4">
        <f>ROUND((E50-G50),5)</f>
        <v>-950</v>
      </c>
      <c r="J50" s="5"/>
      <c r="K50" s="6">
        <f>ROUND(IF(G50=0, IF(E50=0, 0, 1), E50/G50),5)</f>
        <v>0.32142999999999999</v>
      </c>
    </row>
    <row r="51" spans="1:11" x14ac:dyDescent="0.25">
      <c r="A51" s="1"/>
      <c r="B51" s="1"/>
      <c r="C51" s="1" t="s">
        <v>52</v>
      </c>
      <c r="D51" s="1"/>
      <c r="E51" s="4"/>
      <c r="F51" s="5"/>
      <c r="G51" s="4"/>
      <c r="H51" s="5"/>
      <c r="I51" s="4"/>
      <c r="J51" s="5"/>
      <c r="K51" s="6"/>
    </row>
    <row r="52" spans="1:11" x14ac:dyDescent="0.25">
      <c r="A52" s="1"/>
      <c r="B52" s="1"/>
      <c r="C52" s="1"/>
      <c r="D52" s="1" t="s">
        <v>53</v>
      </c>
      <c r="E52" s="4">
        <v>0</v>
      </c>
      <c r="F52" s="5"/>
      <c r="G52" s="4">
        <v>0</v>
      </c>
      <c r="H52" s="5"/>
      <c r="I52" s="4">
        <f>ROUND((E52-G52),5)</f>
        <v>0</v>
      </c>
      <c r="J52" s="5"/>
      <c r="K52" s="6">
        <f>ROUND(IF(G52=0, IF(E52=0, 0, 1), E52/G52),5)</f>
        <v>0</v>
      </c>
    </row>
    <row r="53" spans="1:11" x14ac:dyDescent="0.25">
      <c r="A53" s="1"/>
      <c r="B53" s="1"/>
      <c r="C53" s="1"/>
      <c r="D53" s="1" t="s">
        <v>54</v>
      </c>
      <c r="E53" s="4">
        <v>2687.5</v>
      </c>
      <c r="F53" s="5"/>
      <c r="G53" s="4">
        <v>8300</v>
      </c>
      <c r="H53" s="5"/>
      <c r="I53" s="4">
        <f>ROUND((E53-G53),5)</f>
        <v>-5612.5</v>
      </c>
      <c r="J53" s="5"/>
      <c r="K53" s="6">
        <f>ROUND(IF(G53=0, IF(E53=0, 0, 1), E53/G53),5)</f>
        <v>0.32379999999999998</v>
      </c>
    </row>
    <row r="54" spans="1:11" x14ac:dyDescent="0.25">
      <c r="A54" s="1"/>
      <c r="B54" s="1"/>
      <c r="C54" s="1"/>
      <c r="D54" s="1" t="s">
        <v>55</v>
      </c>
      <c r="E54" s="4">
        <v>0</v>
      </c>
      <c r="F54" s="5"/>
      <c r="G54" s="4">
        <v>0</v>
      </c>
      <c r="H54" s="5"/>
      <c r="I54" s="4">
        <f>ROUND((E54-G54),5)</f>
        <v>0</v>
      </c>
      <c r="J54" s="5"/>
      <c r="K54" s="6">
        <f>ROUND(IF(G54=0, IF(E54=0, 0, 1), E54/G54),5)</f>
        <v>0</v>
      </c>
    </row>
    <row r="55" spans="1:11" x14ac:dyDescent="0.25">
      <c r="A55" s="1"/>
      <c r="B55" s="1"/>
      <c r="C55" s="1"/>
      <c r="D55" s="1" t="s">
        <v>56</v>
      </c>
      <c r="E55" s="4">
        <v>0</v>
      </c>
      <c r="F55" s="5"/>
      <c r="G55" s="4">
        <v>0</v>
      </c>
      <c r="H55" s="5"/>
      <c r="I55" s="4">
        <f>ROUND((E55-G55),5)</f>
        <v>0</v>
      </c>
      <c r="J55" s="5"/>
      <c r="K55" s="6">
        <f>ROUND(IF(G55=0, IF(E55=0, 0, 1), E55/G55),5)</f>
        <v>0</v>
      </c>
    </row>
    <row r="56" spans="1:11" x14ac:dyDescent="0.25">
      <c r="A56" s="1"/>
      <c r="B56" s="1"/>
      <c r="C56" s="1"/>
      <c r="D56" s="1" t="s">
        <v>57</v>
      </c>
      <c r="E56" s="4">
        <v>0</v>
      </c>
      <c r="F56" s="5"/>
      <c r="G56" s="4">
        <v>2000</v>
      </c>
      <c r="H56" s="5"/>
      <c r="I56" s="4">
        <f>ROUND((E56-G56),5)</f>
        <v>-2000</v>
      </c>
      <c r="J56" s="5"/>
      <c r="K56" s="6">
        <f>ROUND(IF(G56=0, IF(E56=0, 0, 1), E56/G56),5)</f>
        <v>0</v>
      </c>
    </row>
    <row r="57" spans="1:11" x14ac:dyDescent="0.25">
      <c r="A57" s="1"/>
      <c r="B57" s="1"/>
      <c r="C57" s="1"/>
      <c r="D57" s="1" t="s">
        <v>58</v>
      </c>
      <c r="E57" s="4">
        <v>213.13</v>
      </c>
      <c r="F57" s="5"/>
      <c r="G57" s="4">
        <v>0</v>
      </c>
      <c r="H57" s="5"/>
      <c r="I57" s="4">
        <f>ROUND((E57-G57),5)</f>
        <v>213.13</v>
      </c>
      <c r="J57" s="5"/>
      <c r="K57" s="6">
        <f>ROUND(IF(G57=0, IF(E57=0, 0, 1), E57/G57),5)</f>
        <v>1</v>
      </c>
    </row>
    <row r="58" spans="1:11" x14ac:dyDescent="0.25">
      <c r="A58" s="1"/>
      <c r="B58" s="1"/>
      <c r="C58" s="1"/>
      <c r="D58" s="1" t="s">
        <v>59</v>
      </c>
      <c r="E58" s="4">
        <v>1100</v>
      </c>
      <c r="F58" s="5"/>
      <c r="G58" s="4"/>
      <c r="H58" s="5"/>
      <c r="I58" s="4"/>
      <c r="J58" s="5"/>
      <c r="K58" s="6"/>
    </row>
    <row r="59" spans="1:11" ht="16.5" thickBot="1" x14ac:dyDescent="0.3">
      <c r="A59" s="1"/>
      <c r="B59" s="1"/>
      <c r="C59" s="1"/>
      <c r="D59" s="1" t="s">
        <v>60</v>
      </c>
      <c r="E59" s="7">
        <v>40</v>
      </c>
      <c r="F59" s="5"/>
      <c r="G59" s="7">
        <v>545</v>
      </c>
      <c r="H59" s="5"/>
      <c r="I59" s="7">
        <f>ROUND((E59-G59),5)</f>
        <v>-505</v>
      </c>
      <c r="J59" s="5"/>
      <c r="K59" s="8">
        <f>ROUND(IF(G59=0, IF(E59=0, 0, 1), E59/G59),5)</f>
        <v>7.3389999999999997E-2</v>
      </c>
    </row>
    <row r="60" spans="1:11" x14ac:dyDescent="0.25">
      <c r="A60" s="1"/>
      <c r="B60" s="1"/>
      <c r="C60" s="1" t="s">
        <v>61</v>
      </c>
      <c r="D60" s="1"/>
      <c r="E60" s="4">
        <f>ROUND(SUM(E51:E59),5)</f>
        <v>4040.63</v>
      </c>
      <c r="F60" s="5"/>
      <c r="G60" s="4">
        <f>ROUND(SUM(G51:G59),5)</f>
        <v>10845</v>
      </c>
      <c r="H60" s="5"/>
      <c r="I60" s="4">
        <f>ROUND((E60-G60),5)</f>
        <v>-6804.37</v>
      </c>
      <c r="J60" s="5"/>
      <c r="K60" s="6">
        <f>ROUND(IF(G60=0, IF(E60=0, 0, 1), E60/G60),5)</f>
        <v>0.37258000000000002</v>
      </c>
    </row>
    <row r="61" spans="1:11" x14ac:dyDescent="0.25">
      <c r="A61" s="1"/>
      <c r="B61" s="1"/>
      <c r="C61" s="1" t="s">
        <v>62</v>
      </c>
      <c r="D61" s="1"/>
      <c r="E61" s="4"/>
      <c r="F61" s="5"/>
      <c r="G61" s="4"/>
      <c r="H61" s="5"/>
      <c r="I61" s="4"/>
      <c r="J61" s="5"/>
      <c r="K61" s="6"/>
    </row>
    <row r="62" spans="1:11" x14ac:dyDescent="0.25">
      <c r="A62" s="1"/>
      <c r="B62" s="1"/>
      <c r="C62" s="1"/>
      <c r="D62" s="1" t="s">
        <v>63</v>
      </c>
      <c r="E62" s="4">
        <v>219.95</v>
      </c>
      <c r="F62" s="5"/>
      <c r="G62" s="4"/>
      <c r="H62" s="5"/>
      <c r="I62" s="4"/>
      <c r="J62" s="5"/>
      <c r="K62" s="6"/>
    </row>
    <row r="63" spans="1:11" x14ac:dyDescent="0.25">
      <c r="A63" s="1"/>
      <c r="B63" s="1"/>
      <c r="C63" s="1"/>
      <c r="D63" s="1" t="s">
        <v>64</v>
      </c>
      <c r="E63" s="4">
        <v>548.89</v>
      </c>
      <c r="F63" s="5"/>
      <c r="G63" s="4">
        <v>400</v>
      </c>
      <c r="H63" s="5"/>
      <c r="I63" s="4">
        <f>ROUND((E63-G63),5)</f>
        <v>148.88999999999999</v>
      </c>
      <c r="J63" s="5"/>
      <c r="K63" s="6">
        <f>ROUND(IF(G63=0, IF(E63=0, 0, 1), E63/G63),5)</f>
        <v>1.3722300000000001</v>
      </c>
    </row>
    <row r="64" spans="1:11" x14ac:dyDescent="0.25">
      <c r="A64" s="1"/>
      <c r="B64" s="1"/>
      <c r="C64" s="1"/>
      <c r="D64" s="1" t="s">
        <v>65</v>
      </c>
      <c r="E64" s="4">
        <v>1316.76</v>
      </c>
      <c r="F64" s="5"/>
      <c r="G64" s="4"/>
      <c r="H64" s="5"/>
      <c r="I64" s="4"/>
      <c r="J64" s="5"/>
      <c r="K64" s="6"/>
    </row>
    <row r="65" spans="1:11" x14ac:dyDescent="0.25">
      <c r="A65" s="1"/>
      <c r="B65" s="1"/>
      <c r="C65" s="1"/>
      <c r="D65" s="1" t="s">
        <v>66</v>
      </c>
      <c r="E65" s="4">
        <v>0</v>
      </c>
      <c r="F65" s="5"/>
      <c r="G65" s="4">
        <v>4000</v>
      </c>
      <c r="H65" s="5"/>
      <c r="I65" s="4">
        <f>ROUND((E65-G65),5)</f>
        <v>-4000</v>
      </c>
      <c r="J65" s="5"/>
      <c r="K65" s="6">
        <f>ROUND(IF(G65=0, IF(E65=0, 0, 1), E65/G65),5)</f>
        <v>0</v>
      </c>
    </row>
    <row r="66" spans="1:11" x14ac:dyDescent="0.25">
      <c r="A66" s="1"/>
      <c r="B66" s="1"/>
      <c r="C66" s="1"/>
      <c r="D66" s="1" t="s">
        <v>67</v>
      </c>
      <c r="E66" s="4">
        <v>447.28</v>
      </c>
      <c r="F66" s="5"/>
      <c r="G66" s="4"/>
      <c r="H66" s="5"/>
      <c r="I66" s="4"/>
      <c r="J66" s="5"/>
      <c r="K66" s="6"/>
    </row>
    <row r="67" spans="1:11" x14ac:dyDescent="0.25">
      <c r="A67" s="1"/>
      <c r="B67" s="1"/>
      <c r="C67" s="1"/>
      <c r="D67" s="1" t="s">
        <v>68</v>
      </c>
      <c r="E67" s="4">
        <v>535.20000000000005</v>
      </c>
      <c r="F67" s="5"/>
      <c r="G67" s="4"/>
      <c r="H67" s="5"/>
      <c r="I67" s="4"/>
      <c r="J67" s="5"/>
      <c r="K67" s="6"/>
    </row>
    <row r="68" spans="1:11" x14ac:dyDescent="0.25">
      <c r="A68" s="1"/>
      <c r="B68" s="1"/>
      <c r="C68" s="1"/>
      <c r="D68" s="1" t="s">
        <v>69</v>
      </c>
      <c r="E68" s="4">
        <v>0</v>
      </c>
      <c r="F68" s="5"/>
      <c r="G68" s="4">
        <v>0</v>
      </c>
      <c r="H68" s="5"/>
      <c r="I68" s="4">
        <f>ROUND((E68-G68),5)</f>
        <v>0</v>
      </c>
      <c r="J68" s="5"/>
      <c r="K68" s="6">
        <f>ROUND(IF(G68=0, IF(E68=0, 0, 1), E68/G68),5)</f>
        <v>0</v>
      </c>
    </row>
    <row r="69" spans="1:11" ht="16.5" thickBot="1" x14ac:dyDescent="0.3">
      <c r="A69" s="1"/>
      <c r="B69" s="1"/>
      <c r="C69" s="1"/>
      <c r="D69" s="1" t="s">
        <v>70</v>
      </c>
      <c r="E69" s="7">
        <v>1442.86</v>
      </c>
      <c r="F69" s="5"/>
      <c r="G69" s="7">
        <v>15000</v>
      </c>
      <c r="H69" s="5"/>
      <c r="I69" s="7">
        <f>ROUND((E69-G69),5)</f>
        <v>-13557.14</v>
      </c>
      <c r="J69" s="5"/>
      <c r="K69" s="8">
        <f>ROUND(IF(G69=0, IF(E69=0, 0, 1), E69/G69),5)</f>
        <v>9.6189999999999998E-2</v>
      </c>
    </row>
    <row r="70" spans="1:11" x14ac:dyDescent="0.25">
      <c r="A70" s="1"/>
      <c r="B70" s="1"/>
      <c r="C70" s="1" t="s">
        <v>71</v>
      </c>
      <c r="D70" s="1"/>
      <c r="E70" s="4">
        <f>ROUND(SUM(E61:E69),5)</f>
        <v>4510.9399999999996</v>
      </c>
      <c r="F70" s="5"/>
      <c r="G70" s="4">
        <f>ROUND(SUM(G61:G69),5)</f>
        <v>19400</v>
      </c>
      <c r="H70" s="5"/>
      <c r="I70" s="4">
        <f>ROUND((E70-G70),5)</f>
        <v>-14889.06</v>
      </c>
      <c r="J70" s="5"/>
      <c r="K70" s="6">
        <f>ROUND(IF(G70=0, IF(E70=0, 0, 1), E70/G70),5)</f>
        <v>0.23252</v>
      </c>
    </row>
    <row r="71" spans="1:11" x14ac:dyDescent="0.25">
      <c r="A71" s="1"/>
      <c r="B71" s="1"/>
      <c r="C71" s="1" t="s">
        <v>72</v>
      </c>
      <c r="D71" s="1"/>
      <c r="E71" s="4"/>
      <c r="F71" s="5"/>
      <c r="G71" s="4"/>
      <c r="H71" s="5"/>
      <c r="I71" s="4"/>
      <c r="J71" s="5"/>
      <c r="K71" s="6"/>
    </row>
    <row r="72" spans="1:11" ht="16.5" thickBot="1" x14ac:dyDescent="0.3">
      <c r="A72" s="1"/>
      <c r="B72" s="1"/>
      <c r="C72" s="1"/>
      <c r="D72" s="1" t="s">
        <v>73</v>
      </c>
      <c r="E72" s="7">
        <v>0</v>
      </c>
      <c r="F72" s="5"/>
      <c r="G72" s="7">
        <v>1000</v>
      </c>
      <c r="H72" s="5"/>
      <c r="I72" s="7">
        <f>ROUND((E72-G72),5)</f>
        <v>-1000</v>
      </c>
      <c r="J72" s="5"/>
      <c r="K72" s="8">
        <f>ROUND(IF(G72=0, IF(E72=0, 0, 1), E72/G72),5)</f>
        <v>0</v>
      </c>
    </row>
    <row r="73" spans="1:11" x14ac:dyDescent="0.25">
      <c r="A73" s="1"/>
      <c r="B73" s="1"/>
      <c r="C73" s="1" t="s">
        <v>74</v>
      </c>
      <c r="D73" s="1"/>
      <c r="E73" s="4">
        <f>ROUND(SUM(E71:E72),5)</f>
        <v>0</v>
      </c>
      <c r="F73" s="5"/>
      <c r="G73" s="4">
        <f>ROUND(SUM(G71:G72),5)</f>
        <v>1000</v>
      </c>
      <c r="H73" s="5"/>
      <c r="I73" s="4">
        <f>ROUND((E73-G73),5)</f>
        <v>-1000</v>
      </c>
      <c r="J73" s="5"/>
      <c r="K73" s="6">
        <f>ROUND(IF(G73=0, IF(E73=0, 0, 1), E73/G73),5)</f>
        <v>0</v>
      </c>
    </row>
    <row r="74" spans="1:11" x14ac:dyDescent="0.25">
      <c r="A74" s="1"/>
      <c r="B74" s="1"/>
      <c r="C74" s="1" t="s">
        <v>75</v>
      </c>
      <c r="D74" s="1"/>
      <c r="E74" s="4"/>
      <c r="F74" s="5"/>
      <c r="G74" s="4"/>
      <c r="H74" s="5"/>
      <c r="I74" s="4"/>
      <c r="J74" s="5"/>
      <c r="K74" s="6"/>
    </row>
    <row r="75" spans="1:11" x14ac:dyDescent="0.25">
      <c r="A75" s="1"/>
      <c r="B75" s="1"/>
      <c r="C75" s="1"/>
      <c r="D75" s="1" t="s">
        <v>76</v>
      </c>
      <c r="E75" s="4">
        <v>400</v>
      </c>
      <c r="F75" s="5"/>
      <c r="G75" s="4"/>
      <c r="H75" s="5"/>
      <c r="I75" s="4"/>
      <c r="J75" s="5"/>
      <c r="K75" s="6"/>
    </row>
    <row r="76" spans="1:11" x14ac:dyDescent="0.25">
      <c r="A76" s="1"/>
      <c r="B76" s="1"/>
      <c r="C76" s="1"/>
      <c r="D76" s="1" t="s">
        <v>77</v>
      </c>
      <c r="E76" s="4">
        <v>1644.5</v>
      </c>
      <c r="F76" s="5"/>
      <c r="G76" s="4">
        <v>67000</v>
      </c>
      <c r="H76" s="5"/>
      <c r="I76" s="4">
        <f>ROUND((E76-G76),5)</f>
        <v>-65355.5</v>
      </c>
      <c r="J76" s="5"/>
      <c r="K76" s="6">
        <f>ROUND(IF(G76=0, IF(E76=0, 0, 1), E76/G76),5)</f>
        <v>2.4539999999999999E-2</v>
      </c>
    </row>
    <row r="77" spans="1:11" x14ac:dyDescent="0.25">
      <c r="A77" s="1"/>
      <c r="B77" s="1"/>
      <c r="C77" s="1"/>
      <c r="D77" s="1" t="s">
        <v>78</v>
      </c>
      <c r="E77" s="4">
        <v>180.11</v>
      </c>
      <c r="F77" s="5"/>
      <c r="G77" s="4">
        <v>0</v>
      </c>
      <c r="H77" s="5"/>
      <c r="I77" s="4">
        <f>ROUND((E77-G77),5)</f>
        <v>180.11</v>
      </c>
      <c r="J77" s="5"/>
      <c r="K77" s="6">
        <f>ROUND(IF(G77=0, IF(E77=0, 0, 1), E77/G77),5)</f>
        <v>1</v>
      </c>
    </row>
    <row r="78" spans="1:11" ht="16.5" thickBot="1" x14ac:dyDescent="0.3">
      <c r="A78" s="1"/>
      <c r="B78" s="1"/>
      <c r="C78" s="1"/>
      <c r="D78" s="1" t="s">
        <v>79</v>
      </c>
      <c r="E78" s="7">
        <v>435.74</v>
      </c>
      <c r="F78" s="5"/>
      <c r="G78" s="7">
        <v>0</v>
      </c>
      <c r="H78" s="5"/>
      <c r="I78" s="7">
        <f>ROUND((E78-G78),5)</f>
        <v>435.74</v>
      </c>
      <c r="J78" s="5"/>
      <c r="K78" s="8">
        <f>ROUND(IF(G78=0, IF(E78=0, 0, 1), E78/G78),5)</f>
        <v>1</v>
      </c>
    </row>
    <row r="79" spans="1:11" x14ac:dyDescent="0.25">
      <c r="A79" s="1"/>
      <c r="B79" s="1"/>
      <c r="C79" s="1" t="s">
        <v>80</v>
      </c>
      <c r="D79" s="1"/>
      <c r="E79" s="4">
        <f>ROUND(SUM(E74:E78),5)</f>
        <v>2660.35</v>
      </c>
      <c r="F79" s="5"/>
      <c r="G79" s="4">
        <f>ROUND(SUM(G74:G78),5)</f>
        <v>67000</v>
      </c>
      <c r="H79" s="5"/>
      <c r="I79" s="4">
        <f>ROUND((E79-G79),5)</f>
        <v>-64339.65</v>
      </c>
      <c r="J79" s="5"/>
      <c r="K79" s="6">
        <f>ROUND(IF(G79=0, IF(E79=0, 0, 1), E79/G79),5)</f>
        <v>3.9710000000000002E-2</v>
      </c>
    </row>
    <row r="80" spans="1:11" x14ac:dyDescent="0.25">
      <c r="A80" s="1"/>
      <c r="B80" s="1"/>
      <c r="C80" s="1" t="s">
        <v>81</v>
      </c>
      <c r="D80" s="1"/>
      <c r="E80" s="4"/>
      <c r="F80" s="5"/>
      <c r="G80" s="4"/>
      <c r="H80" s="5"/>
      <c r="I80" s="4"/>
      <c r="J80" s="5"/>
      <c r="K80" s="6"/>
    </row>
    <row r="81" spans="1:11" ht="16.5" thickBot="1" x14ac:dyDescent="0.3">
      <c r="A81" s="1"/>
      <c r="B81" s="1"/>
      <c r="C81" s="1"/>
      <c r="D81" s="1" t="s">
        <v>82</v>
      </c>
      <c r="E81" s="7">
        <v>400</v>
      </c>
      <c r="F81" s="5"/>
      <c r="G81" s="7">
        <v>3000</v>
      </c>
      <c r="H81" s="5"/>
      <c r="I81" s="7">
        <f>ROUND((E81-G81),5)</f>
        <v>-2600</v>
      </c>
      <c r="J81" s="5"/>
      <c r="K81" s="8">
        <f>ROUND(IF(G81=0, IF(E81=0, 0, 1), E81/G81),5)</f>
        <v>0.13333</v>
      </c>
    </row>
    <row r="82" spans="1:11" x14ac:dyDescent="0.25">
      <c r="A82" s="1"/>
      <c r="B82" s="1"/>
      <c r="C82" s="1" t="s">
        <v>83</v>
      </c>
      <c r="D82" s="1"/>
      <c r="E82" s="4">
        <f>ROUND(SUM(E80:E81),5)</f>
        <v>400</v>
      </c>
      <c r="F82" s="5"/>
      <c r="G82" s="4">
        <f>ROUND(SUM(G80:G81),5)</f>
        <v>3000</v>
      </c>
      <c r="H82" s="5"/>
      <c r="I82" s="4">
        <f>ROUND((E82-G82),5)</f>
        <v>-2600</v>
      </c>
      <c r="J82" s="5"/>
      <c r="K82" s="6">
        <f>ROUND(IF(G82=0, IF(E82=0, 0, 1), E82/G82),5)</f>
        <v>0.13333</v>
      </c>
    </row>
    <row r="83" spans="1:11" x14ac:dyDescent="0.25">
      <c r="A83" s="1"/>
      <c r="B83" s="1"/>
      <c r="C83" s="1" t="s">
        <v>84</v>
      </c>
      <c r="D83" s="1"/>
      <c r="E83" s="4"/>
      <c r="F83" s="5"/>
      <c r="G83" s="4"/>
      <c r="H83" s="5"/>
      <c r="I83" s="4"/>
      <c r="J83" s="5"/>
      <c r="K83" s="6"/>
    </row>
    <row r="84" spans="1:11" ht="16.5" thickBot="1" x14ac:dyDescent="0.3">
      <c r="A84" s="1"/>
      <c r="B84" s="1"/>
      <c r="C84" s="1"/>
      <c r="D84" s="1" t="s">
        <v>85</v>
      </c>
      <c r="E84" s="7">
        <v>0</v>
      </c>
      <c r="F84" s="5"/>
      <c r="G84" s="7">
        <v>30000</v>
      </c>
      <c r="H84" s="5"/>
      <c r="I84" s="7">
        <f>ROUND((E84-G84),5)</f>
        <v>-30000</v>
      </c>
      <c r="J84" s="5"/>
      <c r="K84" s="8">
        <f>ROUND(IF(G84=0, IF(E84=0, 0, 1), E84/G84),5)</f>
        <v>0</v>
      </c>
    </row>
    <row r="85" spans="1:11" x14ac:dyDescent="0.25">
      <c r="A85" s="1"/>
      <c r="B85" s="1"/>
      <c r="C85" s="1" t="s">
        <v>86</v>
      </c>
      <c r="D85" s="1"/>
      <c r="E85" s="4">
        <f>ROUND(SUM(E83:E84),5)</f>
        <v>0</v>
      </c>
      <c r="F85" s="5"/>
      <c r="G85" s="4">
        <f>ROUND(SUM(G83:G84),5)</f>
        <v>30000</v>
      </c>
      <c r="H85" s="5"/>
      <c r="I85" s="4">
        <f>ROUND((E85-G85),5)</f>
        <v>-30000</v>
      </c>
      <c r="J85" s="5"/>
      <c r="K85" s="6">
        <f>ROUND(IF(G85=0, IF(E85=0, 0, 1), E85/G85),5)</f>
        <v>0</v>
      </c>
    </row>
    <row r="86" spans="1:11" x14ac:dyDescent="0.25">
      <c r="A86" s="1"/>
      <c r="B86" s="1"/>
      <c r="C86" s="1" t="s">
        <v>87</v>
      </c>
      <c r="D86" s="1"/>
      <c r="E86" s="4"/>
      <c r="F86" s="5"/>
      <c r="G86" s="4"/>
      <c r="H86" s="5"/>
      <c r="I86" s="4"/>
      <c r="J86" s="5"/>
      <c r="K86" s="6"/>
    </row>
    <row r="87" spans="1:11" ht="16.5" thickBot="1" x14ac:dyDescent="0.3">
      <c r="A87" s="1"/>
      <c r="B87" s="1"/>
      <c r="C87" s="1"/>
      <c r="D87" s="1" t="s">
        <v>88</v>
      </c>
      <c r="E87" s="7">
        <v>292</v>
      </c>
      <c r="F87" s="5"/>
      <c r="G87" s="7">
        <v>2000</v>
      </c>
      <c r="H87" s="5"/>
      <c r="I87" s="7">
        <f>ROUND((E87-G87),5)</f>
        <v>-1708</v>
      </c>
      <c r="J87" s="5"/>
      <c r="K87" s="8">
        <f>ROUND(IF(G87=0, IF(E87=0, 0, 1), E87/G87),5)</f>
        <v>0.14599999999999999</v>
      </c>
    </row>
    <row r="88" spans="1:11" x14ac:dyDescent="0.25">
      <c r="A88" s="1"/>
      <c r="B88" s="1"/>
      <c r="C88" s="1" t="s">
        <v>89</v>
      </c>
      <c r="D88" s="1"/>
      <c r="E88" s="4">
        <f>ROUND(SUM(E86:E87),5)</f>
        <v>292</v>
      </c>
      <c r="F88" s="5"/>
      <c r="G88" s="4">
        <f>ROUND(SUM(G86:G87),5)</f>
        <v>2000</v>
      </c>
      <c r="H88" s="5"/>
      <c r="I88" s="4">
        <f>ROUND((E88-G88),5)</f>
        <v>-1708</v>
      </c>
      <c r="J88" s="5"/>
      <c r="K88" s="6">
        <f>ROUND(IF(G88=0, IF(E88=0, 0, 1), E88/G88),5)</f>
        <v>0.14599999999999999</v>
      </c>
    </row>
    <row r="89" spans="1:11" x14ac:dyDescent="0.25">
      <c r="A89" s="1"/>
      <c r="B89" s="1"/>
      <c r="C89" s="1" t="s">
        <v>90</v>
      </c>
      <c r="D89" s="1"/>
      <c r="E89" s="4">
        <v>0</v>
      </c>
      <c r="F89" s="5"/>
      <c r="G89" s="4">
        <v>119375</v>
      </c>
      <c r="H89" s="5"/>
      <c r="I89" s="4">
        <f>ROUND((E89-G89),5)</f>
        <v>-119375</v>
      </c>
      <c r="J89" s="5"/>
      <c r="K89" s="6">
        <f>ROUND(IF(G89=0, IF(E89=0, 0, 1), E89/G89),5)</f>
        <v>0</v>
      </c>
    </row>
    <row r="90" spans="1:11" ht="16.5" thickBot="1" x14ac:dyDescent="0.3">
      <c r="A90" s="1"/>
      <c r="B90" s="1"/>
      <c r="C90" s="1" t="s">
        <v>91</v>
      </c>
      <c r="D90" s="1"/>
      <c r="E90" s="9">
        <v>816.2</v>
      </c>
      <c r="F90" s="5"/>
      <c r="G90" s="9">
        <v>0</v>
      </c>
      <c r="H90" s="5"/>
      <c r="I90" s="9">
        <f>ROUND((E90-G90),5)</f>
        <v>816.2</v>
      </c>
      <c r="J90" s="5"/>
      <c r="K90" s="10">
        <f>ROUND(IF(G90=0, IF(E90=0, 0, 1), E90/G90),5)</f>
        <v>1</v>
      </c>
    </row>
    <row r="91" spans="1:11" ht="16.5" thickBot="1" x14ac:dyDescent="0.3">
      <c r="A91" s="1"/>
      <c r="B91" s="1" t="s">
        <v>92</v>
      </c>
      <c r="C91" s="1"/>
      <c r="D91" s="1"/>
      <c r="E91" s="11">
        <f>ROUND(E19+E24+E31+E40+E45+E50+E60+E70+E73+E79+E82+E85+SUM(E88:E90),5)</f>
        <v>22942.28</v>
      </c>
      <c r="F91" s="5"/>
      <c r="G91" s="11">
        <f>ROUND(G19+G24+G31+G40+G45+G50+G60+G70+G73+G79+G82+G85+SUM(G88:G90),5)</f>
        <v>284100</v>
      </c>
      <c r="H91" s="5"/>
      <c r="I91" s="11">
        <f>ROUND((E91-G91),5)</f>
        <v>-261157.72</v>
      </c>
      <c r="J91" s="5"/>
      <c r="K91" s="12">
        <f>ROUND(IF(G91=0, IF(E91=0, 0, 1), E91/G91),5)</f>
        <v>8.0750000000000002E-2</v>
      </c>
    </row>
    <row r="92" spans="1:11" s="15" customFormat="1" ht="16.5" thickBot="1" x14ac:dyDescent="0.3">
      <c r="A92" s="1" t="s">
        <v>93</v>
      </c>
      <c r="B92" s="1"/>
      <c r="C92" s="1"/>
      <c r="D92" s="1"/>
      <c r="E92" s="13">
        <f>ROUND(E18-E91,5)</f>
        <v>-22942.28</v>
      </c>
      <c r="F92" s="1"/>
      <c r="G92" s="13">
        <f>ROUND(G18-G91,5)</f>
        <v>-68300</v>
      </c>
      <c r="H92" s="1"/>
      <c r="I92" s="13">
        <f>ROUND((E92-G92),5)</f>
        <v>45357.72</v>
      </c>
      <c r="J92" s="1"/>
      <c r="K92" s="14">
        <f>ROUND(IF(G92=0, IF(E92=0, 0, 1), E92/G92),5)</f>
        <v>0.33589999999999998</v>
      </c>
    </row>
    <row r="93" spans="1:11" ht="16.5" thickTop="1" x14ac:dyDescent="0.25"/>
  </sheetData>
  <pageMargins left="0.7" right="0.7" top="0.75" bottom="0.75" header="0.1" footer="0.3"/>
  <pageSetup scale="69" fitToHeight="0" orientation="landscape" r:id="rId1"/>
  <headerFooter>
    <oddHeader>&amp;L&amp;"Arial,Bold"&amp;8 9:54 AM
&amp;"Arial,Bold"&amp;12 07/06/19
&amp;"Arial,Bold"&amp;8 Cash Basis&amp;C&amp;"Arial,Bold"&amp;12 Leavitt Township
&amp;"Arial,Bold"&amp;14 Profit &amp;&amp; Loss Budget vs. Actual
&amp;"Arial,Bold"&amp;12 April 2019 through March 2020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2019-07-06T13:56:49Z</cp:lastPrinted>
  <dcterms:created xsi:type="dcterms:W3CDTF">2019-07-06T13:54:16Z</dcterms:created>
  <dcterms:modified xsi:type="dcterms:W3CDTF">2019-07-06T13:56:53Z</dcterms:modified>
</cp:coreProperties>
</file>