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45" yWindow="180" windowWidth="22035" windowHeight="13740" tabRatio="500" activeTab="2"/>
  </bookViews>
  <sheets>
    <sheet name="chain length J" sheetId="8" r:id="rId1"/>
    <sheet name="protein number 113 bp" sheetId="6" r:id="rId2"/>
    <sheet name="HU positions 113 bp" sheetId="7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3" i="7" l="1"/>
  <c r="U103" i="7"/>
  <c r="V103" i="7"/>
  <c r="W103" i="7"/>
  <c r="AR101" i="7" l="1"/>
  <c r="AR100" i="7"/>
  <c r="AR98" i="7"/>
  <c r="AR96" i="7"/>
  <c r="AR90" i="7"/>
  <c r="AR89" i="7"/>
  <c r="AR88" i="7"/>
  <c r="AR85" i="7"/>
  <c r="AR80" i="7"/>
  <c r="AR79" i="7"/>
  <c r="AR75" i="7"/>
  <c r="AR71" i="7"/>
  <c r="AR68" i="7"/>
  <c r="AR62" i="7"/>
  <c r="AR61" i="7"/>
  <c r="AR60" i="7"/>
  <c r="AR59" i="7"/>
  <c r="AR58" i="7"/>
  <c r="AR56" i="7"/>
  <c r="AR53" i="7"/>
  <c r="AR51" i="7"/>
  <c r="AM100" i="7"/>
  <c r="AM101" i="7" s="1"/>
  <c r="AM102" i="7" s="1"/>
  <c r="AM103" i="7" s="1"/>
  <c r="AM104" i="7"/>
  <c r="AM105" i="7" s="1"/>
  <c r="AM106" i="7" s="1"/>
  <c r="AM107" i="7" s="1"/>
  <c r="AM108" i="7" s="1"/>
  <c r="AC103" i="7"/>
  <c r="AD103" i="7"/>
  <c r="AE103" i="7"/>
  <c r="AH103" i="7" s="1"/>
  <c r="AF103" i="7"/>
  <c r="AC102" i="7"/>
  <c r="AD102" i="7"/>
  <c r="AE102" i="7"/>
  <c r="AF102" i="7"/>
  <c r="AC101" i="7"/>
  <c r="AD101" i="7"/>
  <c r="AH101" i="7" s="1"/>
  <c r="AE101" i="7"/>
  <c r="AF101" i="7"/>
  <c r="AC100" i="7"/>
  <c r="AD100" i="7"/>
  <c r="AE100" i="7"/>
  <c r="AF100" i="7"/>
  <c r="AH100" i="7"/>
  <c r="AC99" i="7"/>
  <c r="AD99" i="7"/>
  <c r="AH99" i="7" s="1"/>
  <c r="AE99" i="7"/>
  <c r="AF99" i="7"/>
  <c r="AC98" i="7"/>
  <c r="AD98" i="7"/>
  <c r="AH98" i="7" s="1"/>
  <c r="AE98" i="7"/>
  <c r="AF98" i="7"/>
  <c r="AC97" i="7"/>
  <c r="AD97" i="7"/>
  <c r="AH97" i="7" s="1"/>
  <c r="AE97" i="7"/>
  <c r="AF97" i="7"/>
  <c r="AC96" i="7"/>
  <c r="AD96" i="7"/>
  <c r="AE96" i="7"/>
  <c r="AF96" i="7"/>
  <c r="AH96" i="7"/>
  <c r="AC95" i="7"/>
  <c r="AD95" i="7"/>
  <c r="AH95" i="7" s="1"/>
  <c r="AE95" i="7"/>
  <c r="AF95" i="7"/>
  <c r="AC94" i="7"/>
  <c r="AD94" i="7"/>
  <c r="AH94" i="7" s="1"/>
  <c r="AE94" i="7"/>
  <c r="AF94" i="7"/>
  <c r="AC93" i="7"/>
  <c r="AD93" i="7"/>
  <c r="AH93" i="7" s="1"/>
  <c r="AE93" i="7"/>
  <c r="AF93" i="7"/>
  <c r="AC92" i="7"/>
  <c r="AD92" i="7"/>
  <c r="AE92" i="7"/>
  <c r="AF92" i="7"/>
  <c r="AH92" i="7"/>
  <c r="AC91" i="7"/>
  <c r="AD91" i="7"/>
  <c r="AE91" i="7"/>
  <c r="AF91" i="7"/>
  <c r="AC90" i="7"/>
  <c r="AD90" i="7"/>
  <c r="AE90" i="7"/>
  <c r="AF90" i="7"/>
  <c r="AC89" i="7"/>
  <c r="AD89" i="7"/>
  <c r="AH89" i="7" s="1"/>
  <c r="AE89" i="7"/>
  <c r="AF89" i="7"/>
  <c r="AC88" i="7"/>
  <c r="AD88" i="7"/>
  <c r="AE88" i="7"/>
  <c r="AF88" i="7"/>
  <c r="AH88" i="7"/>
  <c r="AC87" i="7"/>
  <c r="AD87" i="7"/>
  <c r="AE87" i="7"/>
  <c r="AF87" i="7"/>
  <c r="AC86" i="7"/>
  <c r="AD86" i="7"/>
  <c r="AE86" i="7"/>
  <c r="AF86" i="7"/>
  <c r="AC85" i="7"/>
  <c r="AD85" i="7"/>
  <c r="AH85" i="7" s="1"/>
  <c r="AE85" i="7"/>
  <c r="AF85" i="7"/>
  <c r="AC84" i="7"/>
  <c r="AD84" i="7"/>
  <c r="AE84" i="7"/>
  <c r="AF84" i="7"/>
  <c r="AH84" i="7"/>
  <c r="AC83" i="7"/>
  <c r="AD83" i="7"/>
  <c r="AH83" i="7" s="1"/>
  <c r="AE83" i="7"/>
  <c r="AF83" i="7"/>
  <c r="AC82" i="7"/>
  <c r="AD82" i="7"/>
  <c r="AH82" i="7" s="1"/>
  <c r="AE82" i="7"/>
  <c r="AF82" i="7"/>
  <c r="AC81" i="7"/>
  <c r="AD81" i="7"/>
  <c r="AH81" i="7" s="1"/>
  <c r="AE81" i="7"/>
  <c r="AF81" i="7"/>
  <c r="AC80" i="7"/>
  <c r="AD80" i="7"/>
  <c r="AE80" i="7"/>
  <c r="AF80" i="7"/>
  <c r="AH80" i="7"/>
  <c r="AC79" i="7"/>
  <c r="AD79" i="7"/>
  <c r="AH79" i="7" s="1"/>
  <c r="AE79" i="7"/>
  <c r="AF79" i="7"/>
  <c r="AC78" i="7"/>
  <c r="AD78" i="7"/>
  <c r="AH78" i="7" s="1"/>
  <c r="AE78" i="7"/>
  <c r="AF78" i="7"/>
  <c r="AC77" i="7"/>
  <c r="AD77" i="7"/>
  <c r="AH77" i="7" s="1"/>
  <c r="AE77" i="7"/>
  <c r="AF77" i="7"/>
  <c r="AC76" i="7"/>
  <c r="AD76" i="7"/>
  <c r="AE76" i="7"/>
  <c r="AF76" i="7"/>
  <c r="AH76" i="7"/>
  <c r="AC75" i="7"/>
  <c r="AD75" i="7"/>
  <c r="AE75" i="7"/>
  <c r="AF75" i="7"/>
  <c r="AC74" i="7"/>
  <c r="AD74" i="7"/>
  <c r="AE74" i="7"/>
  <c r="AF74" i="7"/>
  <c r="AC73" i="7"/>
  <c r="AD73" i="7"/>
  <c r="AH73" i="7" s="1"/>
  <c r="AE73" i="7"/>
  <c r="AF73" i="7"/>
  <c r="AC72" i="7"/>
  <c r="AD72" i="7"/>
  <c r="AE72" i="7"/>
  <c r="AF72" i="7"/>
  <c r="AH72" i="7"/>
  <c r="AC71" i="7"/>
  <c r="AD71" i="7"/>
  <c r="AE71" i="7"/>
  <c r="AF71" i="7"/>
  <c r="AC70" i="7"/>
  <c r="AD70" i="7"/>
  <c r="AE70" i="7"/>
  <c r="AH70" i="7" s="1"/>
  <c r="AF70" i="7"/>
  <c r="AC69" i="7"/>
  <c r="AD69" i="7"/>
  <c r="AH69" i="7" s="1"/>
  <c r="AE69" i="7"/>
  <c r="AF69" i="7"/>
  <c r="AC68" i="7"/>
  <c r="AD68" i="7"/>
  <c r="AE68" i="7"/>
  <c r="AF68" i="7"/>
  <c r="AH68" i="7"/>
  <c r="AC67" i="7"/>
  <c r="AD67" i="7"/>
  <c r="AH67" i="7" s="1"/>
  <c r="AE67" i="7"/>
  <c r="AF67" i="7"/>
  <c r="AC66" i="7"/>
  <c r="AD66" i="7"/>
  <c r="AE66" i="7"/>
  <c r="AH66" i="7" s="1"/>
  <c r="AF66" i="7"/>
  <c r="AC65" i="7"/>
  <c r="AD65" i="7"/>
  <c r="AH65" i="7" s="1"/>
  <c r="AE65" i="7"/>
  <c r="AF65" i="7"/>
  <c r="AC64" i="7"/>
  <c r="AD64" i="7"/>
  <c r="AE64" i="7"/>
  <c r="AF64" i="7"/>
  <c r="AH64" i="7"/>
  <c r="AC63" i="7"/>
  <c r="AD63" i="7"/>
  <c r="AH63" i="7" s="1"/>
  <c r="AE63" i="7"/>
  <c r="AF63" i="7"/>
  <c r="AC62" i="7"/>
  <c r="AD62" i="7"/>
  <c r="AE62" i="7"/>
  <c r="AH62" i="7" s="1"/>
  <c r="AF62" i="7"/>
  <c r="AC61" i="7"/>
  <c r="AD61" i="7"/>
  <c r="AH61" i="7" s="1"/>
  <c r="AE61" i="7"/>
  <c r="AF61" i="7"/>
  <c r="AC60" i="7"/>
  <c r="AD60" i="7"/>
  <c r="AE60" i="7"/>
  <c r="AF60" i="7"/>
  <c r="AH60" i="7"/>
  <c r="AC59" i="7"/>
  <c r="AD59" i="7"/>
  <c r="AE59" i="7"/>
  <c r="AF59" i="7"/>
  <c r="AC58" i="7"/>
  <c r="AD58" i="7"/>
  <c r="AE58" i="7"/>
  <c r="AH58" i="7" s="1"/>
  <c r="AF58" i="7"/>
  <c r="AC57" i="7"/>
  <c r="AD57" i="7"/>
  <c r="AH57" i="7" s="1"/>
  <c r="AE57" i="7"/>
  <c r="AF57" i="7"/>
  <c r="AC56" i="7"/>
  <c r="AD56" i="7"/>
  <c r="AE56" i="7"/>
  <c r="AF56" i="7"/>
  <c r="AH56" i="7"/>
  <c r="AC55" i="7"/>
  <c r="AD55" i="7"/>
  <c r="AE55" i="7"/>
  <c r="AF55" i="7"/>
  <c r="AC54" i="7"/>
  <c r="AD54" i="7"/>
  <c r="AE54" i="7"/>
  <c r="AH54" i="7" s="1"/>
  <c r="AF54" i="7"/>
  <c r="AC53" i="7"/>
  <c r="AD53" i="7"/>
  <c r="AH53" i="7" s="1"/>
  <c r="AE53" i="7"/>
  <c r="AF53" i="7"/>
  <c r="AC52" i="7"/>
  <c r="AD52" i="7"/>
  <c r="AE52" i="7"/>
  <c r="AF52" i="7"/>
  <c r="AH52" i="7"/>
  <c r="AC51" i="7"/>
  <c r="AD51" i="7"/>
  <c r="AH51" i="7" s="1"/>
  <c r="AE51" i="7"/>
  <c r="AF51" i="7"/>
  <c r="AC50" i="7"/>
  <c r="AD50" i="7"/>
  <c r="AE50" i="7"/>
  <c r="AH50" i="7" s="1"/>
  <c r="AF50" i="7"/>
  <c r="AC49" i="7"/>
  <c r="AD49" i="7"/>
  <c r="AH49" i="7" s="1"/>
  <c r="AE49" i="7"/>
  <c r="AF49" i="7"/>
  <c r="AC48" i="7"/>
  <c r="AD48" i="7"/>
  <c r="AE48" i="7"/>
  <c r="AF48" i="7"/>
  <c r="AH48" i="7"/>
  <c r="AC47" i="7"/>
  <c r="AD47" i="7"/>
  <c r="AH47" i="7" s="1"/>
  <c r="AE47" i="7"/>
  <c r="AF47" i="7"/>
  <c r="AC46" i="7"/>
  <c r="AD46" i="7"/>
  <c r="AE46" i="7"/>
  <c r="AH46" i="7" s="1"/>
  <c r="AF46" i="7"/>
  <c r="AC45" i="7"/>
  <c r="AD45" i="7"/>
  <c r="AH45" i="7" s="1"/>
  <c r="AE45" i="7"/>
  <c r="AF45" i="7"/>
  <c r="AC44" i="7"/>
  <c r="AD44" i="7"/>
  <c r="AE44" i="7"/>
  <c r="AF44" i="7"/>
  <c r="AH44" i="7"/>
  <c r="AC43" i="7"/>
  <c r="AD43" i="7"/>
  <c r="AE43" i="7"/>
  <c r="AF43" i="7"/>
  <c r="AC42" i="7"/>
  <c r="AD42" i="7"/>
  <c r="AE42" i="7"/>
  <c r="AH42" i="7" s="1"/>
  <c r="AF42" i="7"/>
  <c r="AC41" i="7"/>
  <c r="AD41" i="7"/>
  <c r="AH41" i="7" s="1"/>
  <c r="AE41" i="7"/>
  <c r="AF41" i="7"/>
  <c r="AC40" i="7"/>
  <c r="AD40" i="7"/>
  <c r="AE40" i="7"/>
  <c r="AF40" i="7"/>
  <c r="AH40" i="7"/>
  <c r="AC39" i="7"/>
  <c r="AD39" i="7"/>
  <c r="AE39" i="7"/>
  <c r="AF39" i="7"/>
  <c r="AC38" i="7"/>
  <c r="AD38" i="7"/>
  <c r="AE38" i="7"/>
  <c r="AH38" i="7" s="1"/>
  <c r="AF38" i="7"/>
  <c r="AC37" i="7"/>
  <c r="AD37" i="7"/>
  <c r="AH37" i="7" s="1"/>
  <c r="AE37" i="7"/>
  <c r="AF37" i="7"/>
  <c r="AC36" i="7"/>
  <c r="AD36" i="7"/>
  <c r="AE36" i="7"/>
  <c r="AF36" i="7"/>
  <c r="AH36" i="7"/>
  <c r="AC35" i="7"/>
  <c r="AD35" i="7"/>
  <c r="AH35" i="7" s="1"/>
  <c r="AE35" i="7"/>
  <c r="AF35" i="7"/>
  <c r="AC34" i="7"/>
  <c r="AD34" i="7"/>
  <c r="AE34" i="7"/>
  <c r="AH34" i="7" s="1"/>
  <c r="AF34" i="7"/>
  <c r="AC33" i="7"/>
  <c r="AD33" i="7"/>
  <c r="AH33" i="7" s="1"/>
  <c r="AE33" i="7"/>
  <c r="AF33" i="7"/>
  <c r="AC32" i="7"/>
  <c r="AD32" i="7"/>
  <c r="AE32" i="7"/>
  <c r="AF32" i="7"/>
  <c r="AH32" i="7"/>
  <c r="AC31" i="7"/>
  <c r="AD31" i="7"/>
  <c r="AH31" i="7" s="1"/>
  <c r="AE31" i="7"/>
  <c r="AF31" i="7"/>
  <c r="AC30" i="7"/>
  <c r="AD30" i="7"/>
  <c r="AE30" i="7"/>
  <c r="AH30" i="7" s="1"/>
  <c r="AF30" i="7"/>
  <c r="AC29" i="7"/>
  <c r="AD29" i="7"/>
  <c r="AH29" i="7" s="1"/>
  <c r="AE29" i="7"/>
  <c r="AF29" i="7"/>
  <c r="AC28" i="7"/>
  <c r="AD28" i="7"/>
  <c r="AE28" i="7"/>
  <c r="AF28" i="7"/>
  <c r="AH28" i="7"/>
  <c r="AC27" i="7"/>
  <c r="AD27" i="7"/>
  <c r="AE27" i="7"/>
  <c r="AF27" i="7"/>
  <c r="AC26" i="7"/>
  <c r="AD26" i="7"/>
  <c r="AE26" i="7"/>
  <c r="AH26" i="7" s="1"/>
  <c r="AF26" i="7"/>
  <c r="AC25" i="7"/>
  <c r="AD25" i="7"/>
  <c r="AH25" i="7" s="1"/>
  <c r="AE25" i="7"/>
  <c r="AF25" i="7"/>
  <c r="AC24" i="7"/>
  <c r="AD24" i="7"/>
  <c r="AE24" i="7"/>
  <c r="AF24" i="7"/>
  <c r="AH24" i="7"/>
  <c r="AC23" i="7"/>
  <c r="AD23" i="7"/>
  <c r="AE23" i="7"/>
  <c r="AF23" i="7"/>
  <c r="AC22" i="7"/>
  <c r="AD22" i="7"/>
  <c r="AE22" i="7"/>
  <c r="AH22" i="7" s="1"/>
  <c r="AF22" i="7"/>
  <c r="AC21" i="7"/>
  <c r="AD21" i="7"/>
  <c r="AH21" i="7" s="1"/>
  <c r="AE21" i="7"/>
  <c r="AF21" i="7"/>
  <c r="AC20" i="7"/>
  <c r="AD20" i="7"/>
  <c r="AE20" i="7"/>
  <c r="AF20" i="7"/>
  <c r="AH20" i="7"/>
  <c r="AC19" i="7"/>
  <c r="AD19" i="7"/>
  <c r="AH19" i="7" s="1"/>
  <c r="AE19" i="7"/>
  <c r="AF19" i="7"/>
  <c r="AC18" i="7"/>
  <c r="AD18" i="7"/>
  <c r="AE18" i="7"/>
  <c r="AH18" i="7" s="1"/>
  <c r="AF18" i="7"/>
  <c r="AC17" i="7"/>
  <c r="AD17" i="7"/>
  <c r="AH17" i="7" s="1"/>
  <c r="AE17" i="7"/>
  <c r="AF17" i="7"/>
  <c r="AC16" i="7"/>
  <c r="AD16" i="7"/>
  <c r="AE16" i="7"/>
  <c r="AF16" i="7"/>
  <c r="AH16" i="7"/>
  <c r="AC15" i="7"/>
  <c r="AD15" i="7"/>
  <c r="AH15" i="7" s="1"/>
  <c r="AE15" i="7"/>
  <c r="AF15" i="7"/>
  <c r="AC14" i="7"/>
  <c r="AD14" i="7"/>
  <c r="AE14" i="7"/>
  <c r="AH14" i="7" s="1"/>
  <c r="AF14" i="7"/>
  <c r="AC13" i="7"/>
  <c r="AD13" i="7"/>
  <c r="AH13" i="7" s="1"/>
  <c r="AE13" i="7"/>
  <c r="AF13" i="7"/>
  <c r="AC12" i="7"/>
  <c r="AD12" i="7"/>
  <c r="AE12" i="7"/>
  <c r="AF12" i="7"/>
  <c r="AH12" i="7"/>
  <c r="AC11" i="7"/>
  <c r="AD11" i="7"/>
  <c r="AE11" i="7"/>
  <c r="AF11" i="7"/>
  <c r="AC10" i="7"/>
  <c r="AD10" i="7"/>
  <c r="AE10" i="7"/>
  <c r="AH10" i="7" s="1"/>
  <c r="AF10" i="7"/>
  <c r="AC9" i="7"/>
  <c r="AD9" i="7"/>
  <c r="AH9" i="7" s="1"/>
  <c r="AE9" i="7"/>
  <c r="AF9" i="7"/>
  <c r="AC8" i="7"/>
  <c r="AD8" i="7"/>
  <c r="AE8" i="7"/>
  <c r="AF8" i="7"/>
  <c r="AH8" i="7"/>
  <c r="AC7" i="7"/>
  <c r="AD7" i="7"/>
  <c r="AE7" i="7"/>
  <c r="AF7" i="7"/>
  <c r="AC6" i="7"/>
  <c r="AD6" i="7"/>
  <c r="AE6" i="7"/>
  <c r="AF6" i="7"/>
  <c r="AC5" i="7"/>
  <c r="AD5" i="7"/>
  <c r="AH5" i="7" s="1"/>
  <c r="AE5" i="7"/>
  <c r="AF5" i="7"/>
  <c r="AC4" i="7"/>
  <c r="AD4" i="7"/>
  <c r="AE4" i="7"/>
  <c r="AF4" i="7"/>
  <c r="AH4" i="7"/>
  <c r="AC3" i="7"/>
  <c r="AD3" i="7"/>
  <c r="AE3" i="7"/>
  <c r="AF3" i="7"/>
  <c r="AF105" i="7" s="1"/>
  <c r="AC2" i="7"/>
  <c r="AD2" i="7"/>
  <c r="AE2" i="7"/>
  <c r="AF2" i="7"/>
  <c r="AH2" i="7"/>
  <c r="AP3" i="7"/>
  <c r="AP4" i="7"/>
  <c r="AP5" i="7" s="1"/>
  <c r="AP6" i="7"/>
  <c r="AP7" i="7" s="1"/>
  <c r="AP8" i="7" s="1"/>
  <c r="AP9" i="7" s="1"/>
  <c r="AP10" i="7" s="1"/>
  <c r="AP11" i="7" s="1"/>
  <c r="AP12" i="7" s="1"/>
  <c r="AP13" i="7" s="1"/>
  <c r="AP14" i="7" s="1"/>
  <c r="AP15" i="7" s="1"/>
  <c r="AP16" i="7" s="1"/>
  <c r="AP17" i="7" s="1"/>
  <c r="AP18" i="7" s="1"/>
  <c r="AP19" i="7" s="1"/>
  <c r="AP20" i="7" s="1"/>
  <c r="AP21" i="7" s="1"/>
  <c r="AP22" i="7" s="1"/>
  <c r="AP23" i="7" s="1"/>
  <c r="AP24" i="7" s="1"/>
  <c r="AP25" i="7" s="1"/>
  <c r="AP26" i="7" s="1"/>
  <c r="AP27" i="7" s="1"/>
  <c r="AP28" i="7" s="1"/>
  <c r="AP29" i="7" s="1"/>
  <c r="AP30" i="7" s="1"/>
  <c r="AP31" i="7" s="1"/>
  <c r="AP32" i="7" s="1"/>
  <c r="AP33" i="7" s="1"/>
  <c r="AP34" i="7" s="1"/>
  <c r="AP35" i="7" s="1"/>
  <c r="AP36" i="7" s="1"/>
  <c r="AP37" i="7" s="1"/>
  <c r="AP38" i="7" s="1"/>
  <c r="AP39" i="7" s="1"/>
  <c r="AP40" i="7" s="1"/>
  <c r="AP41" i="7" s="1"/>
  <c r="AP42" i="7" s="1"/>
  <c r="AP43" i="7" s="1"/>
  <c r="AP44" i="7" s="1"/>
  <c r="AP45" i="7" s="1"/>
  <c r="AP46" i="7" s="1"/>
  <c r="AP47" i="7" s="1"/>
  <c r="AP48" i="7" s="1"/>
  <c r="AP49" i="7" s="1"/>
  <c r="AP50" i="7" s="1"/>
  <c r="AP51" i="7" s="1"/>
  <c r="AP52" i="7" s="1"/>
  <c r="AP53" i="7" s="1"/>
  <c r="AP54" i="7" s="1"/>
  <c r="AP55" i="7" s="1"/>
  <c r="AP56" i="7" s="1"/>
  <c r="AP57" i="7" s="1"/>
  <c r="AP58" i="7" s="1"/>
  <c r="AP59" i="7" s="1"/>
  <c r="AP60" i="7" s="1"/>
  <c r="AP61" i="7" s="1"/>
  <c r="AP62" i="7" s="1"/>
  <c r="AP64" i="7"/>
  <c r="AP65" i="7"/>
  <c r="AP66" i="7" s="1"/>
  <c r="AP67" i="7" s="1"/>
  <c r="AP68" i="7" s="1"/>
  <c r="AP69" i="7" s="1"/>
  <c r="AP70" i="7" s="1"/>
  <c r="AP71" i="7" s="1"/>
  <c r="AP72" i="7" s="1"/>
  <c r="AP73" i="7" s="1"/>
  <c r="AP74" i="7" s="1"/>
  <c r="AP75" i="7" s="1"/>
  <c r="AP76" i="7" s="1"/>
  <c r="AP77" i="7" s="1"/>
  <c r="AP78" i="7" s="1"/>
  <c r="AP79" i="7" s="1"/>
  <c r="AP80" i="7" s="1"/>
  <c r="AP81" i="7" s="1"/>
  <c r="AP82" i="7" s="1"/>
  <c r="AP83" i="7" s="1"/>
  <c r="AP84" i="7" s="1"/>
  <c r="AP85" i="7" s="1"/>
  <c r="AP86" i="7" s="1"/>
  <c r="AP87" i="7" s="1"/>
  <c r="AP88" i="7" s="1"/>
  <c r="AP89" i="7" s="1"/>
  <c r="AP90" i="7" s="1"/>
  <c r="AP91" i="7" s="1"/>
  <c r="AP92" i="7" s="1"/>
  <c r="AP93" i="7" s="1"/>
  <c r="AP94" i="7" s="1"/>
  <c r="AP95" i="7" s="1"/>
  <c r="AP96" i="7" s="1"/>
  <c r="AP97" i="7" s="1"/>
  <c r="AP98" i="7" s="1"/>
  <c r="AP99" i="7" s="1"/>
  <c r="AP100" i="7" s="1"/>
  <c r="AP101" i="7" s="1"/>
  <c r="AP102" i="7" s="1"/>
  <c r="AP103" i="7" s="1"/>
  <c r="AP104" i="7" s="1"/>
  <c r="AP105" i="7" s="1"/>
  <c r="AP106" i="7" s="1"/>
  <c r="AP107" i="7" s="1"/>
  <c r="AP108" i="7" s="1"/>
  <c r="AP109" i="7" s="1"/>
  <c r="AP110" i="7" s="1"/>
  <c r="AP111" i="7" s="1"/>
  <c r="AP112" i="7" s="1"/>
  <c r="AP113" i="7" s="1"/>
  <c r="AP114" i="7" s="1"/>
  <c r="AP115" i="7" s="1"/>
  <c r="AP116" i="7" s="1"/>
  <c r="AO4" i="7"/>
  <c r="AO5" i="7" s="1"/>
  <c r="AO6" i="7"/>
  <c r="AO7" i="7"/>
  <c r="AO8" i="7" s="1"/>
  <c r="AO9" i="7" s="1"/>
  <c r="AO10" i="7" s="1"/>
  <c r="AO11" i="7" s="1"/>
  <c r="AO12" i="7" s="1"/>
  <c r="AO13" i="7" s="1"/>
  <c r="AO14" i="7" s="1"/>
  <c r="AO15" i="7" s="1"/>
  <c r="AO16" i="7" s="1"/>
  <c r="AO17" i="7" s="1"/>
  <c r="AO18" i="7" s="1"/>
  <c r="AO19" i="7" s="1"/>
  <c r="AO20" i="7" s="1"/>
  <c r="AO21" i="7" s="1"/>
  <c r="AO22" i="7" s="1"/>
  <c r="AO23" i="7" s="1"/>
  <c r="AO24" i="7" s="1"/>
  <c r="AO25" i="7" s="1"/>
  <c r="AO26" i="7" s="1"/>
  <c r="AO27" i="7" s="1"/>
  <c r="AO28" i="7" s="1"/>
  <c r="AO29" i="7" s="1"/>
  <c r="AO30" i="7" s="1"/>
  <c r="AO31" i="7" s="1"/>
  <c r="AO32" i="7" s="1"/>
  <c r="AO33" i="7" s="1"/>
  <c r="AO34" i="7" s="1"/>
  <c r="AO35" i="7" s="1"/>
  <c r="AO36" i="7" s="1"/>
  <c r="AO37" i="7" s="1"/>
  <c r="AO38" i="7" s="1"/>
  <c r="AO39" i="7" s="1"/>
  <c r="AO40" i="7" s="1"/>
  <c r="AO41" i="7" s="1"/>
  <c r="AO42" i="7" s="1"/>
  <c r="AO43" i="7" s="1"/>
  <c r="AO44" i="7" s="1"/>
  <c r="AO45" i="7" s="1"/>
  <c r="AO46" i="7" s="1"/>
  <c r="AO47" i="7" s="1"/>
  <c r="AO48" i="7" s="1"/>
  <c r="AO49" i="7" s="1"/>
  <c r="AO50" i="7" s="1"/>
  <c r="AO51" i="7" s="1"/>
  <c r="AO52" i="7" s="1"/>
  <c r="AO53" i="7" s="1"/>
  <c r="AO54" i="7" s="1"/>
  <c r="AO55" i="7" s="1"/>
  <c r="AO56" i="7" s="1"/>
  <c r="AO57" i="7" s="1"/>
  <c r="AO58" i="7" s="1"/>
  <c r="AO59" i="7" s="1"/>
  <c r="AO60" i="7" s="1"/>
  <c r="AO61" i="7" s="1"/>
  <c r="AO62" i="7" s="1"/>
  <c r="AO63" i="7" s="1"/>
  <c r="AO64" i="7" s="1"/>
  <c r="AO65" i="7" s="1"/>
  <c r="AO66" i="7" s="1"/>
  <c r="AO67" i="7" s="1"/>
  <c r="AO68" i="7" s="1"/>
  <c r="AO69" i="7" s="1"/>
  <c r="AO70" i="7" s="1"/>
  <c r="AO71" i="7" s="1"/>
  <c r="AO72" i="7" s="1"/>
  <c r="AO73" i="7" s="1"/>
  <c r="AO74" i="7" s="1"/>
  <c r="AO75" i="7" s="1"/>
  <c r="AO76" i="7" s="1"/>
  <c r="AO77" i="7" s="1"/>
  <c r="AO78" i="7" s="1"/>
  <c r="AO79" i="7" s="1"/>
  <c r="AO80" i="7" s="1"/>
  <c r="AO81" i="7" s="1"/>
  <c r="AO82" i="7" s="1"/>
  <c r="AO83" i="7" s="1"/>
  <c r="AO84" i="7" s="1"/>
  <c r="AO85" i="7" s="1"/>
  <c r="AO86" i="7" s="1"/>
  <c r="AO87" i="7" s="1"/>
  <c r="AO88" i="7" s="1"/>
  <c r="AO89" i="7" s="1"/>
  <c r="AO90" i="7" s="1"/>
  <c r="AO91" i="7" s="1"/>
  <c r="AO92" i="7" s="1"/>
  <c r="AO93" i="7" s="1"/>
  <c r="AO94" i="7" s="1"/>
  <c r="AO95" i="7" s="1"/>
  <c r="AO96" i="7" s="1"/>
  <c r="AO97" i="7" s="1"/>
  <c r="AO98" i="7" s="1"/>
  <c r="AO99" i="7" s="1"/>
  <c r="AO100" i="7" s="1"/>
  <c r="AO101" i="7" s="1"/>
  <c r="AO102" i="7" s="1"/>
  <c r="AO103" i="7" s="1"/>
  <c r="AO104" i="7" s="1"/>
  <c r="AO105" i="7" s="1"/>
  <c r="AO106" i="7" s="1"/>
  <c r="AO107" i="7" s="1"/>
  <c r="AO108" i="7" s="1"/>
  <c r="AO109" i="7" s="1"/>
  <c r="AO110" i="7" s="1"/>
  <c r="AO111" i="7" s="1"/>
  <c r="AO112" i="7" s="1"/>
  <c r="AO113" i="7" s="1"/>
  <c r="AO114" i="7" s="1"/>
  <c r="AO115" i="7" s="1"/>
  <c r="AM90" i="7"/>
  <c r="AM91" i="7"/>
  <c r="AM92" i="7" s="1"/>
  <c r="AM93" i="7" s="1"/>
  <c r="AM94" i="7" s="1"/>
  <c r="AM95" i="7" s="1"/>
  <c r="AM96" i="7" s="1"/>
  <c r="AM97" i="7" s="1"/>
  <c r="AM98" i="7" s="1"/>
  <c r="AM80" i="7"/>
  <c r="AM81" i="7" s="1"/>
  <c r="AM82" i="7" s="1"/>
  <c r="AM83" i="7" s="1"/>
  <c r="AM84" i="7" s="1"/>
  <c r="AM85" i="7" s="1"/>
  <c r="AM86" i="7" s="1"/>
  <c r="AM87" i="7" s="1"/>
  <c r="AM88" i="7" s="1"/>
  <c r="AM70" i="7"/>
  <c r="AM71" i="7" s="1"/>
  <c r="AM72" i="7"/>
  <c r="AM73" i="7" s="1"/>
  <c r="AM74" i="7" s="1"/>
  <c r="AM75" i="7" s="1"/>
  <c r="AM76" i="7" s="1"/>
  <c r="AM77" i="7" s="1"/>
  <c r="AM78" i="7" s="1"/>
  <c r="AM60" i="7"/>
  <c r="AM61" i="7"/>
  <c r="AM62" i="7"/>
  <c r="AM63" i="7" s="1"/>
  <c r="AM64" i="7" s="1"/>
  <c r="AM65" i="7" s="1"/>
  <c r="AM66" i="7" s="1"/>
  <c r="AM67" i="7" s="1"/>
  <c r="AM68" i="7" s="1"/>
  <c r="AM50" i="7"/>
  <c r="AM51" i="7"/>
  <c r="AM52" i="7" s="1"/>
  <c r="AM53" i="7" s="1"/>
  <c r="AM54" i="7" s="1"/>
  <c r="AM55" i="7" s="1"/>
  <c r="AM56" i="7"/>
  <c r="AM57" i="7" s="1"/>
  <c r="AM58" i="7" s="1"/>
  <c r="AM40" i="7"/>
  <c r="AM41" i="7" s="1"/>
  <c r="AM42" i="7" s="1"/>
  <c r="AM43" i="7"/>
  <c r="AM44" i="7" s="1"/>
  <c r="AM45" i="7" s="1"/>
  <c r="AM46" i="7" s="1"/>
  <c r="AM47" i="7" s="1"/>
  <c r="AM48" i="7" s="1"/>
  <c r="AM30" i="7"/>
  <c r="AM31" i="7" s="1"/>
  <c r="AM32" i="7"/>
  <c r="AM33" i="7" s="1"/>
  <c r="AM34" i="7"/>
  <c r="AM35" i="7" s="1"/>
  <c r="AM36" i="7" s="1"/>
  <c r="AM37" i="7" s="1"/>
  <c r="AM38" i="7" s="1"/>
  <c r="AM20" i="7"/>
  <c r="AM21" i="7" s="1"/>
  <c r="AM22" i="7" s="1"/>
  <c r="AM23" i="7" s="1"/>
  <c r="AM24" i="7"/>
  <c r="AM25" i="7" s="1"/>
  <c r="AM26" i="7" s="1"/>
  <c r="AM27" i="7" s="1"/>
  <c r="AM28" i="7" s="1"/>
  <c r="AM10" i="7"/>
  <c r="AM11" i="7"/>
  <c r="AM12" i="7" s="1"/>
  <c r="AM13" i="7"/>
  <c r="AM14" i="7" s="1"/>
  <c r="AM15" i="7" s="1"/>
  <c r="AM16" i="7" s="1"/>
  <c r="AM17" i="7" s="1"/>
  <c r="AM18" i="7" s="1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Y19" i="7" s="1"/>
  <c r="U20" i="7"/>
  <c r="U21" i="7"/>
  <c r="U22" i="7"/>
  <c r="U23" i="7"/>
  <c r="U24" i="7"/>
  <c r="U25" i="7"/>
  <c r="U26" i="7"/>
  <c r="U27" i="7"/>
  <c r="Y27" i="7" s="1"/>
  <c r="Z27" i="7" s="1"/>
  <c r="U28" i="7"/>
  <c r="U29" i="7"/>
  <c r="U30" i="7"/>
  <c r="U31" i="7"/>
  <c r="U32" i="7"/>
  <c r="U33" i="7"/>
  <c r="U34" i="7"/>
  <c r="U35" i="7"/>
  <c r="Y35" i="7" s="1"/>
  <c r="Z35" i="7" s="1"/>
  <c r="U36" i="7"/>
  <c r="U37" i="7"/>
  <c r="U38" i="7"/>
  <c r="U39" i="7"/>
  <c r="U40" i="7"/>
  <c r="U41" i="7"/>
  <c r="U42" i="7"/>
  <c r="U43" i="7"/>
  <c r="Y43" i="7" s="1"/>
  <c r="Z43" i="7" s="1"/>
  <c r="U44" i="7"/>
  <c r="U45" i="7"/>
  <c r="U46" i="7"/>
  <c r="U47" i="7"/>
  <c r="U48" i="7"/>
  <c r="U49" i="7"/>
  <c r="U50" i="7"/>
  <c r="U51" i="7"/>
  <c r="Y51" i="7" s="1"/>
  <c r="Z51" i="7" s="1"/>
  <c r="U52" i="7"/>
  <c r="U53" i="7"/>
  <c r="U54" i="7"/>
  <c r="U55" i="7"/>
  <c r="U56" i="7"/>
  <c r="U57" i="7"/>
  <c r="U58" i="7"/>
  <c r="U59" i="7"/>
  <c r="Y59" i="7" s="1"/>
  <c r="Z59" i="7" s="1"/>
  <c r="U60" i="7"/>
  <c r="U61" i="7"/>
  <c r="U62" i="7"/>
  <c r="U63" i="7"/>
  <c r="U64" i="7"/>
  <c r="U65" i="7"/>
  <c r="U66" i="7"/>
  <c r="U67" i="7"/>
  <c r="Y67" i="7" s="1"/>
  <c r="Z67" i="7" s="1"/>
  <c r="U68" i="7"/>
  <c r="U69" i="7"/>
  <c r="U70" i="7"/>
  <c r="U71" i="7"/>
  <c r="Y71" i="7" s="1"/>
  <c r="Z71" i="7" s="1"/>
  <c r="U72" i="7"/>
  <c r="U73" i="7"/>
  <c r="U74" i="7"/>
  <c r="U75" i="7"/>
  <c r="Y75" i="7" s="1"/>
  <c r="Z75" i="7" s="1"/>
  <c r="U76" i="7"/>
  <c r="U77" i="7"/>
  <c r="U78" i="7"/>
  <c r="U79" i="7"/>
  <c r="Y79" i="7" s="1"/>
  <c r="Z79" i="7" s="1"/>
  <c r="U80" i="7"/>
  <c r="U81" i="7"/>
  <c r="U82" i="7"/>
  <c r="U83" i="7"/>
  <c r="Y83" i="7" s="1"/>
  <c r="Z83" i="7" s="1"/>
  <c r="U84" i="7"/>
  <c r="U85" i="7"/>
  <c r="U86" i="7"/>
  <c r="U87" i="7"/>
  <c r="Y87" i="7" s="1"/>
  <c r="Z87" i="7" s="1"/>
  <c r="U88" i="7"/>
  <c r="U89" i="7"/>
  <c r="U90" i="7"/>
  <c r="U91" i="7"/>
  <c r="Y91" i="7" s="1"/>
  <c r="Z91" i="7" s="1"/>
  <c r="U92" i="7"/>
  <c r="U93" i="7"/>
  <c r="U94" i="7"/>
  <c r="U95" i="7"/>
  <c r="Y95" i="7" s="1"/>
  <c r="Z95" i="7" s="1"/>
  <c r="U96" i="7"/>
  <c r="U97" i="7"/>
  <c r="U98" i="7"/>
  <c r="U99" i="7"/>
  <c r="Y99" i="7" s="1"/>
  <c r="Z99" i="7" s="1"/>
  <c r="U100" i="7"/>
  <c r="U101" i="7"/>
  <c r="U102" i="7"/>
  <c r="U2" i="7"/>
  <c r="V3" i="7"/>
  <c r="V4" i="7"/>
  <c r="Y4" i="7" s="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2" i="7"/>
  <c r="V105" i="7" s="1"/>
  <c r="W3" i="7"/>
  <c r="W4" i="7"/>
  <c r="W5" i="7"/>
  <c r="Y5" i="7" s="1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Y23" i="7" s="1"/>
  <c r="Z23" i="7" s="1"/>
  <c r="W24" i="7"/>
  <c r="W25" i="7"/>
  <c r="W26" i="7"/>
  <c r="W27" i="7"/>
  <c r="W28" i="7"/>
  <c r="W29" i="7"/>
  <c r="W30" i="7"/>
  <c r="W31" i="7"/>
  <c r="Y31" i="7" s="1"/>
  <c r="Z31" i="7" s="1"/>
  <c r="W32" i="7"/>
  <c r="W33" i="7"/>
  <c r="W34" i="7"/>
  <c r="W35" i="7"/>
  <c r="W36" i="7"/>
  <c r="W37" i="7"/>
  <c r="W38" i="7"/>
  <c r="W39" i="7"/>
  <c r="Y39" i="7" s="1"/>
  <c r="W40" i="7"/>
  <c r="W41" i="7"/>
  <c r="W42" i="7"/>
  <c r="W43" i="7"/>
  <c r="W44" i="7"/>
  <c r="W45" i="7"/>
  <c r="W46" i="7"/>
  <c r="W47" i="7"/>
  <c r="Y47" i="7" s="1"/>
  <c r="W48" i="7"/>
  <c r="W49" i="7"/>
  <c r="W50" i="7"/>
  <c r="W51" i="7"/>
  <c r="W52" i="7"/>
  <c r="W53" i="7"/>
  <c r="W54" i="7"/>
  <c r="W55" i="7"/>
  <c r="Y55" i="7" s="1"/>
  <c r="W56" i="7"/>
  <c r="W57" i="7"/>
  <c r="W58" i="7"/>
  <c r="W59" i="7"/>
  <c r="W60" i="7"/>
  <c r="W61" i="7"/>
  <c r="W62" i="7"/>
  <c r="W63" i="7"/>
  <c r="Y63" i="7" s="1"/>
  <c r="W64" i="7"/>
  <c r="W65" i="7"/>
  <c r="W66" i="7"/>
  <c r="W67" i="7"/>
  <c r="W68" i="7"/>
  <c r="W69" i="7"/>
  <c r="Y69" i="7" s="1"/>
  <c r="Z69" i="7" s="1"/>
  <c r="W70" i="7"/>
  <c r="W71" i="7"/>
  <c r="W72" i="7"/>
  <c r="W73" i="7"/>
  <c r="Y73" i="7" s="1"/>
  <c r="Z73" i="7" s="1"/>
  <c r="W74" i="7"/>
  <c r="W75" i="7"/>
  <c r="W76" i="7"/>
  <c r="W77" i="7"/>
  <c r="Y77" i="7" s="1"/>
  <c r="Z77" i="7" s="1"/>
  <c r="W78" i="7"/>
  <c r="W79" i="7"/>
  <c r="W80" i="7"/>
  <c r="W81" i="7"/>
  <c r="Y81" i="7" s="1"/>
  <c r="Z81" i="7" s="1"/>
  <c r="W82" i="7"/>
  <c r="W83" i="7"/>
  <c r="W84" i="7"/>
  <c r="W85" i="7"/>
  <c r="Y85" i="7" s="1"/>
  <c r="Z85" i="7" s="1"/>
  <c r="W86" i="7"/>
  <c r="W87" i="7"/>
  <c r="W88" i="7"/>
  <c r="W89" i="7"/>
  <c r="Y89" i="7" s="1"/>
  <c r="Z89" i="7" s="1"/>
  <c r="W90" i="7"/>
  <c r="W91" i="7"/>
  <c r="W92" i="7"/>
  <c r="W93" i="7"/>
  <c r="Y93" i="7" s="1"/>
  <c r="Z93" i="7" s="1"/>
  <c r="W94" i="7"/>
  <c r="W95" i="7"/>
  <c r="W96" i="7"/>
  <c r="W97" i="7"/>
  <c r="Y97" i="7" s="1"/>
  <c r="Z97" i="7" s="1"/>
  <c r="W98" i="7"/>
  <c r="W99" i="7"/>
  <c r="W100" i="7"/>
  <c r="W101" i="7"/>
  <c r="Y101" i="7" s="1"/>
  <c r="Z101" i="7" s="1"/>
  <c r="W102" i="7"/>
  <c r="W2" i="7"/>
  <c r="W105" i="7"/>
  <c r="AC105" i="7"/>
  <c r="AD105" i="7"/>
  <c r="AE105" i="7"/>
  <c r="AH105" i="7"/>
  <c r="Y102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Y100" i="7"/>
  <c r="Y98" i="7"/>
  <c r="Y96" i="7"/>
  <c r="Y94" i="7"/>
  <c r="Y92" i="7"/>
  <c r="Y90" i="7"/>
  <c r="Y88" i="7"/>
  <c r="Y86" i="7"/>
  <c r="Y84" i="7"/>
  <c r="Y82" i="7"/>
  <c r="Y80" i="7"/>
  <c r="Y78" i="7"/>
  <c r="Y76" i="7"/>
  <c r="Y74" i="7"/>
  <c r="Y72" i="7"/>
  <c r="Y70" i="7"/>
  <c r="Y68" i="7"/>
  <c r="Y66" i="7"/>
  <c r="Z66" i="7" s="1"/>
  <c r="Y65" i="7"/>
  <c r="Z65" i="7" s="1"/>
  <c r="Y64" i="7"/>
  <c r="Y62" i="7"/>
  <c r="Y61" i="7"/>
  <c r="Y60" i="7"/>
  <c r="Z60" i="7" s="1"/>
  <c r="Y58" i="7"/>
  <c r="Y57" i="7"/>
  <c r="Z57" i="7" s="1"/>
  <c r="Y56" i="7"/>
  <c r="Y54" i="7"/>
  <c r="Y53" i="7"/>
  <c r="Y52" i="7"/>
  <c r="Y50" i="7"/>
  <c r="Z50" i="7" s="1"/>
  <c r="Y49" i="7"/>
  <c r="Z49" i="7" s="1"/>
  <c r="Y48" i="7"/>
  <c r="Y46" i="7"/>
  <c r="Y45" i="7"/>
  <c r="Y44" i="7"/>
  <c r="Z44" i="7" s="1"/>
  <c r="Y42" i="7"/>
  <c r="Y41" i="7"/>
  <c r="Z41" i="7" s="1"/>
  <c r="Y40" i="7"/>
  <c r="Y38" i="7"/>
  <c r="Y37" i="7"/>
  <c r="Y36" i="7"/>
  <c r="Y34" i="7"/>
  <c r="Z34" i="7" s="1"/>
  <c r="Y33" i="7"/>
  <c r="Z33" i="7" s="1"/>
  <c r="Y32" i="7"/>
  <c r="Y30" i="7"/>
  <c r="Y29" i="7"/>
  <c r="Y28" i="7"/>
  <c r="Y26" i="7"/>
  <c r="Y25" i="7"/>
  <c r="Z25" i="7" s="1"/>
  <c r="Y24" i="7"/>
  <c r="Y22" i="7"/>
  <c r="Y21" i="7"/>
  <c r="Y20" i="7"/>
  <c r="Z20" i="7" s="1"/>
  <c r="Y18" i="7"/>
  <c r="Y17" i="7"/>
  <c r="Z17" i="7" s="1"/>
  <c r="Y16" i="7"/>
  <c r="Y15" i="7"/>
  <c r="Z15" i="7" s="1"/>
  <c r="Y14" i="7"/>
  <c r="Y13" i="7"/>
  <c r="Z13" i="7" s="1"/>
  <c r="Y12" i="7"/>
  <c r="Y11" i="7"/>
  <c r="Z11" i="7" s="1"/>
  <c r="Y10" i="7"/>
  <c r="Y9" i="7"/>
  <c r="Z9" i="7" s="1"/>
  <c r="Y8" i="7"/>
  <c r="Y7" i="7"/>
  <c r="Z7" i="7" s="1"/>
  <c r="Y6" i="7"/>
  <c r="Y3" i="7"/>
  <c r="Z4" i="7"/>
  <c r="U107" i="7"/>
  <c r="W107" i="7"/>
  <c r="N2" i="7"/>
  <c r="Q2" i="7" s="1"/>
  <c r="N3" i="7"/>
  <c r="N4" i="7"/>
  <c r="N5" i="7"/>
  <c r="O2" i="7"/>
  <c r="O3" i="7"/>
  <c r="O4" i="7"/>
  <c r="O5" i="7"/>
  <c r="Q5" i="7" s="1"/>
  <c r="M2" i="7"/>
  <c r="M3" i="7"/>
  <c r="Q3" i="7" s="1"/>
  <c r="M4" i="7"/>
  <c r="M7" i="7" s="1"/>
  <c r="M5" i="7"/>
  <c r="Q4" i="7"/>
  <c r="V40" i="8"/>
  <c r="T40" i="8"/>
  <c r="S40" i="8"/>
  <c r="V39" i="8"/>
  <c r="V38" i="8"/>
  <c r="T38" i="8"/>
  <c r="V36" i="8"/>
  <c r="T36" i="8"/>
  <c r="S36" i="8"/>
  <c r="V35" i="8"/>
  <c r="V34" i="8"/>
  <c r="T34" i="8"/>
  <c r="V32" i="8"/>
  <c r="T32" i="8"/>
  <c r="S32" i="8"/>
  <c r="V30" i="8"/>
  <c r="T30" i="8"/>
  <c r="V28" i="8"/>
  <c r="T28" i="8"/>
  <c r="S28" i="8"/>
  <c r="V26" i="8"/>
  <c r="T26" i="8"/>
  <c r="V25" i="8"/>
  <c r="V24" i="8"/>
  <c r="T24" i="8"/>
  <c r="S24" i="8"/>
  <c r="V23" i="8"/>
  <c r="V22" i="8"/>
  <c r="T22" i="8"/>
  <c r="V21" i="8"/>
  <c r="V20" i="8"/>
  <c r="T20" i="8"/>
  <c r="S20" i="8"/>
  <c r="T19" i="8"/>
  <c r="V18" i="8"/>
  <c r="T18" i="8"/>
  <c r="V16" i="8"/>
  <c r="T16" i="8"/>
  <c r="S16" i="8"/>
  <c r="V15" i="8"/>
  <c r="T15" i="8"/>
  <c r="V14" i="8"/>
  <c r="T14" i="8"/>
  <c r="V12" i="8"/>
  <c r="T12" i="8"/>
  <c r="S12" i="8"/>
  <c r="V11" i="8"/>
  <c r="T11" i="8"/>
  <c r="V10" i="8"/>
  <c r="T10" i="8"/>
  <c r="T9" i="8"/>
  <c r="V8" i="8"/>
  <c r="T8" i="8"/>
  <c r="S8" i="8"/>
  <c r="V7" i="8"/>
  <c r="V6" i="8"/>
  <c r="T6" i="8"/>
  <c r="V5" i="8"/>
  <c r="V4" i="8"/>
  <c r="T4" i="8"/>
  <c r="S4" i="8"/>
  <c r="T3" i="8"/>
  <c r="V2" i="8"/>
  <c r="T2" i="8"/>
  <c r="G3" i="8"/>
  <c r="G4" i="8"/>
  <c r="U4" i="8" s="1"/>
  <c r="G5" i="8"/>
  <c r="G6" i="8"/>
  <c r="S6" i="8" s="1"/>
  <c r="G7" i="8"/>
  <c r="G8" i="8"/>
  <c r="U8" i="8" s="1"/>
  <c r="G9" i="8"/>
  <c r="G10" i="8"/>
  <c r="S10" i="8" s="1"/>
  <c r="G11" i="8"/>
  <c r="G12" i="8"/>
  <c r="U12" i="8" s="1"/>
  <c r="G13" i="8"/>
  <c r="V13" i="8" s="1"/>
  <c r="G14" i="8"/>
  <c r="S14" i="8" s="1"/>
  <c r="G15" i="8"/>
  <c r="G16" i="8"/>
  <c r="U16" i="8" s="1"/>
  <c r="G17" i="8"/>
  <c r="G18" i="8"/>
  <c r="S18" i="8" s="1"/>
  <c r="G19" i="8"/>
  <c r="G20" i="8"/>
  <c r="U20" i="8" s="1"/>
  <c r="G21" i="8"/>
  <c r="G22" i="8"/>
  <c r="S22" i="8" s="1"/>
  <c r="G23" i="8"/>
  <c r="G24" i="8"/>
  <c r="U24" i="8" s="1"/>
  <c r="G25" i="8"/>
  <c r="G26" i="8"/>
  <c r="S26" i="8" s="1"/>
  <c r="G27" i="8"/>
  <c r="G28" i="8"/>
  <c r="U28" i="8" s="1"/>
  <c r="G29" i="8"/>
  <c r="G30" i="8"/>
  <c r="S30" i="8" s="1"/>
  <c r="G31" i="8"/>
  <c r="V31" i="8" s="1"/>
  <c r="G32" i="8"/>
  <c r="U32" i="8" s="1"/>
  <c r="G33" i="8"/>
  <c r="G34" i="8"/>
  <c r="S34" i="8" s="1"/>
  <c r="G35" i="8"/>
  <c r="G36" i="8"/>
  <c r="U36" i="8" s="1"/>
  <c r="G37" i="8"/>
  <c r="V37" i="8" s="1"/>
  <c r="G38" i="8"/>
  <c r="S38" i="8" s="1"/>
  <c r="G39" i="8"/>
  <c r="G40" i="8"/>
  <c r="U40" i="8" s="1"/>
  <c r="G41" i="8"/>
  <c r="G2" i="8"/>
  <c r="S2" i="8" s="1"/>
  <c r="B2" i="8"/>
  <c r="R2" i="8" s="1"/>
  <c r="A3" i="8"/>
  <c r="A4" i="8" s="1"/>
  <c r="B4" i="8" s="1"/>
  <c r="R4" i="8" s="1"/>
  <c r="A5" i="8"/>
  <c r="A6" i="8" s="1"/>
  <c r="B6" i="8" s="1"/>
  <c r="R6" i="8" s="1"/>
  <c r="A7" i="8"/>
  <c r="A8" i="8" s="1"/>
  <c r="B8" i="8" s="1"/>
  <c r="R8" i="8" s="1"/>
  <c r="C23" i="6"/>
  <c r="C22" i="6"/>
  <c r="C21" i="6"/>
  <c r="C17" i="6"/>
  <c r="C16" i="6"/>
  <c r="C15" i="6"/>
  <c r="C11" i="6"/>
  <c r="C10" i="6"/>
  <c r="C3" i="6"/>
  <c r="C5" i="6"/>
  <c r="C4" i="6"/>
  <c r="S41" i="8" l="1"/>
  <c r="U41" i="8"/>
  <c r="T41" i="8"/>
  <c r="S33" i="8"/>
  <c r="U33" i="8"/>
  <c r="T33" i="8"/>
  <c r="S25" i="8"/>
  <c r="U25" i="8"/>
  <c r="T25" i="8"/>
  <c r="S17" i="8"/>
  <c r="U17" i="8"/>
  <c r="S9" i="8"/>
  <c r="U9" i="8"/>
  <c r="T13" i="8"/>
  <c r="Q7" i="7"/>
  <c r="R5" i="7" s="1"/>
  <c r="Z12" i="7"/>
  <c r="T17" i="8"/>
  <c r="V33" i="8"/>
  <c r="Z6" i="7"/>
  <c r="Z26" i="7"/>
  <c r="Z32" i="7"/>
  <c r="Z36" i="7"/>
  <c r="Z52" i="7"/>
  <c r="Z68" i="7"/>
  <c r="Z5" i="7"/>
  <c r="B7" i="8"/>
  <c r="R7" i="8" s="1"/>
  <c r="S37" i="8"/>
  <c r="U37" i="8"/>
  <c r="T37" i="8"/>
  <c r="S29" i="8"/>
  <c r="U29" i="8"/>
  <c r="T29" i="8"/>
  <c r="S21" i="8"/>
  <c r="U21" i="8"/>
  <c r="S13" i="8"/>
  <c r="U13" i="8"/>
  <c r="S5" i="8"/>
  <c r="U5" i="8"/>
  <c r="V9" i="8"/>
  <c r="N7" i="7"/>
  <c r="Z8" i="7"/>
  <c r="Z16" i="7"/>
  <c r="B5" i="8"/>
  <c r="R5" i="8" s="1"/>
  <c r="A9" i="8"/>
  <c r="B3" i="8"/>
  <c r="R3" i="8" s="1"/>
  <c r="S39" i="8"/>
  <c r="U39" i="8"/>
  <c r="T39" i="8"/>
  <c r="S35" i="8"/>
  <c r="U35" i="8"/>
  <c r="T35" i="8"/>
  <c r="S31" i="8"/>
  <c r="U31" i="8"/>
  <c r="T31" i="8"/>
  <c r="S27" i="8"/>
  <c r="U27" i="8"/>
  <c r="T27" i="8"/>
  <c r="S23" i="8"/>
  <c r="U23" i="8"/>
  <c r="S19" i="8"/>
  <c r="U19" i="8"/>
  <c r="S15" i="8"/>
  <c r="U15" i="8"/>
  <c r="S11" i="8"/>
  <c r="U11" i="8"/>
  <c r="S7" i="8"/>
  <c r="U7" i="8"/>
  <c r="S3" i="8"/>
  <c r="U3" i="8"/>
  <c r="V3" i="8"/>
  <c r="T5" i="8"/>
  <c r="T7" i="8"/>
  <c r="V17" i="8"/>
  <c r="V19" i="8"/>
  <c r="T21" i="8"/>
  <c r="T23" i="8"/>
  <c r="V27" i="8"/>
  <c r="V29" i="8"/>
  <c r="O7" i="7"/>
  <c r="Z10" i="7"/>
  <c r="Z14" i="7"/>
  <c r="Z18" i="7"/>
  <c r="Z24" i="7"/>
  <c r="Z28" i="7"/>
  <c r="Z42" i="7"/>
  <c r="Z58" i="7"/>
  <c r="V41" i="8"/>
  <c r="R4" i="7"/>
  <c r="Z63" i="7"/>
  <c r="Z64" i="7"/>
  <c r="Z55" i="7"/>
  <c r="Z56" i="7"/>
  <c r="Z47" i="7"/>
  <c r="Z48" i="7"/>
  <c r="Z39" i="7"/>
  <c r="Z40" i="7"/>
  <c r="Z19" i="7"/>
  <c r="Z21" i="7"/>
  <c r="Z29" i="7"/>
  <c r="Z37" i="7"/>
  <c r="Z45" i="7"/>
  <c r="Z53" i="7"/>
  <c r="Z61" i="7"/>
  <c r="Z70" i="7"/>
  <c r="Z74" i="7"/>
  <c r="Z78" i="7"/>
  <c r="Z82" i="7"/>
  <c r="Z86" i="7"/>
  <c r="Z90" i="7"/>
  <c r="Z94" i="7"/>
  <c r="Z98" i="7"/>
  <c r="U2" i="8"/>
  <c r="U6" i="8"/>
  <c r="U10" i="8"/>
  <c r="U14" i="8"/>
  <c r="U18" i="8"/>
  <c r="U22" i="8"/>
  <c r="U26" i="8"/>
  <c r="U30" i="8"/>
  <c r="U34" i="8"/>
  <c r="U38" i="8"/>
  <c r="V107" i="7"/>
  <c r="Y107" i="7" s="1"/>
  <c r="Y2" i="7"/>
  <c r="Z3" i="7" s="1"/>
  <c r="Z72" i="7"/>
  <c r="Z76" i="7"/>
  <c r="Z80" i="7"/>
  <c r="Z84" i="7"/>
  <c r="Z88" i="7"/>
  <c r="Z92" i="7"/>
  <c r="Z96" i="7"/>
  <c r="Z100" i="7"/>
  <c r="Y103" i="7"/>
  <c r="Z103" i="7" s="1"/>
  <c r="U105" i="7"/>
  <c r="Y105" i="7" s="1"/>
  <c r="Z22" i="7"/>
  <c r="Z30" i="7"/>
  <c r="Z38" i="7"/>
  <c r="Z46" i="7"/>
  <c r="Z54" i="7"/>
  <c r="Z62" i="7"/>
  <c r="AH6" i="7"/>
  <c r="AH107" i="7" s="1"/>
  <c r="AH7" i="7"/>
  <c r="AH23" i="7"/>
  <c r="AH39" i="7"/>
  <c r="AH55" i="7"/>
  <c r="AH71" i="7"/>
  <c r="AH86" i="7"/>
  <c r="AH87" i="7"/>
  <c r="AH102" i="7"/>
  <c r="AH3" i="7"/>
  <c r="AH11" i="7"/>
  <c r="AH27" i="7"/>
  <c r="AH43" i="7"/>
  <c r="AH59" i="7"/>
  <c r="AH74" i="7"/>
  <c r="AH75" i="7"/>
  <c r="AH90" i="7"/>
  <c r="AH91" i="7"/>
  <c r="AQ105" i="7" l="1"/>
  <c r="AQ41" i="7"/>
  <c r="AQ57" i="7"/>
  <c r="AQ65" i="7"/>
  <c r="AQ32" i="7"/>
  <c r="AQ51" i="7"/>
  <c r="AQ78" i="7"/>
  <c r="AQ95" i="7"/>
  <c r="AQ112" i="7"/>
  <c r="AQ29" i="7"/>
  <c r="AQ93" i="7"/>
  <c r="AQ53" i="7"/>
  <c r="AQ39" i="7"/>
  <c r="AQ66" i="7"/>
  <c r="AQ114" i="7"/>
  <c r="AQ43" i="7"/>
  <c r="AQ70" i="7"/>
  <c r="AQ28" i="7"/>
  <c r="AQ47" i="7"/>
  <c r="AQ74" i="7"/>
  <c r="AQ91" i="7"/>
  <c r="AQ108" i="7"/>
  <c r="AQ42" i="7"/>
  <c r="AQ60" i="7"/>
  <c r="AQ106" i="7"/>
  <c r="AQ113" i="7"/>
  <c r="AQ30" i="7"/>
  <c r="AQ48" i="7"/>
  <c r="AQ94" i="7"/>
  <c r="AQ55" i="7"/>
  <c r="AQ59" i="7"/>
  <c r="AQ26" i="7"/>
  <c r="AQ63" i="7"/>
  <c r="AQ107" i="7"/>
  <c r="AQ73" i="7"/>
  <c r="AQ17" i="7"/>
  <c r="AQ81" i="7"/>
  <c r="AQ35" i="7"/>
  <c r="AQ62" i="7"/>
  <c r="AQ80" i="7"/>
  <c r="AQ96" i="7"/>
  <c r="AQ116" i="7"/>
  <c r="AQ45" i="7"/>
  <c r="AQ109" i="7"/>
  <c r="AQ69" i="7"/>
  <c r="AQ23" i="7"/>
  <c r="AQ50" i="7"/>
  <c r="AQ98" i="7"/>
  <c r="AQ27" i="7"/>
  <c r="AQ54" i="7"/>
  <c r="AQ15" i="7"/>
  <c r="AQ31" i="7"/>
  <c r="AQ58" i="7"/>
  <c r="AQ76" i="7"/>
  <c r="AQ92" i="7"/>
  <c r="AQ89" i="7"/>
  <c r="AQ33" i="7"/>
  <c r="AQ97" i="7"/>
  <c r="AQ46" i="7"/>
  <c r="AQ64" i="7"/>
  <c r="AQ83" i="7"/>
  <c r="AQ110" i="7"/>
  <c r="AQ18" i="7"/>
  <c r="AQ61" i="7"/>
  <c r="AQ21" i="7"/>
  <c r="AQ85" i="7"/>
  <c r="AQ34" i="7"/>
  <c r="AQ71" i="7"/>
  <c r="AQ38" i="7"/>
  <c r="AQ75" i="7"/>
  <c r="AQ102" i="7"/>
  <c r="AQ79" i="7"/>
  <c r="AQ25" i="7"/>
  <c r="AQ49" i="7"/>
  <c r="AQ67" i="7"/>
  <c r="AQ111" i="7"/>
  <c r="AQ77" i="7"/>
  <c r="AQ37" i="7"/>
  <c r="AQ101" i="7"/>
  <c r="AQ82" i="7"/>
  <c r="AQ22" i="7"/>
  <c r="AQ86" i="7"/>
  <c r="AQ44" i="7"/>
  <c r="AQ90" i="7"/>
  <c r="AQ103" i="7"/>
  <c r="AQ40" i="7"/>
  <c r="AQ36" i="7"/>
  <c r="AQ56" i="7"/>
  <c r="AQ16" i="7"/>
  <c r="AQ99" i="7"/>
  <c r="AQ52" i="7"/>
  <c r="Z102" i="7"/>
  <c r="AQ88" i="7"/>
  <c r="AQ72" i="7"/>
  <c r="AQ115" i="7"/>
  <c r="AQ68" i="7"/>
  <c r="A10" i="8"/>
  <c r="B9" i="8"/>
  <c r="R9" i="8" s="1"/>
  <c r="AQ100" i="7"/>
  <c r="AQ19" i="7"/>
  <c r="AQ104" i="7"/>
  <c r="AQ87" i="7"/>
  <c r="AQ24" i="7"/>
  <c r="AQ84" i="7"/>
  <c r="AQ20" i="7"/>
  <c r="R3" i="7"/>
  <c r="R2" i="7"/>
  <c r="B10" i="8" l="1"/>
  <c r="R10" i="8" s="1"/>
  <c r="A11" i="8"/>
  <c r="A12" i="8" l="1"/>
  <c r="B11" i="8"/>
  <c r="R11" i="8" s="1"/>
  <c r="B12" i="8" l="1"/>
  <c r="R12" i="8" s="1"/>
  <c r="A13" i="8"/>
  <c r="A14" i="8" l="1"/>
  <c r="B13" i="8"/>
  <c r="R13" i="8" s="1"/>
  <c r="B14" i="8" l="1"/>
  <c r="R14" i="8" s="1"/>
  <c r="A15" i="8"/>
  <c r="A16" i="8" l="1"/>
  <c r="B15" i="8"/>
  <c r="R15" i="8" s="1"/>
  <c r="B16" i="8" l="1"/>
  <c r="R16" i="8" s="1"/>
  <c r="A17" i="8"/>
  <c r="A18" i="8" l="1"/>
  <c r="B17" i="8"/>
  <c r="R17" i="8" s="1"/>
  <c r="B18" i="8" l="1"/>
  <c r="R18" i="8" s="1"/>
  <c r="A19" i="8"/>
  <c r="A20" i="8" l="1"/>
  <c r="B19" i="8"/>
  <c r="R19" i="8" s="1"/>
  <c r="B20" i="8" l="1"/>
  <c r="R20" i="8" s="1"/>
  <c r="A21" i="8"/>
  <c r="A22" i="8" l="1"/>
  <c r="B21" i="8"/>
  <c r="R21" i="8" s="1"/>
  <c r="B22" i="8" l="1"/>
  <c r="R22" i="8" s="1"/>
  <c r="A23" i="8"/>
  <c r="A24" i="8" l="1"/>
  <c r="B23" i="8"/>
  <c r="R23" i="8" s="1"/>
  <c r="B24" i="8" l="1"/>
  <c r="R24" i="8" s="1"/>
  <c r="A25" i="8"/>
  <c r="A26" i="8" l="1"/>
  <c r="B25" i="8"/>
  <c r="R25" i="8" s="1"/>
  <c r="B26" i="8" l="1"/>
  <c r="R26" i="8" s="1"/>
  <c r="A27" i="8"/>
  <c r="A28" i="8" l="1"/>
  <c r="B27" i="8"/>
  <c r="R27" i="8" s="1"/>
  <c r="B28" i="8" l="1"/>
  <c r="R28" i="8" s="1"/>
  <c r="A29" i="8"/>
  <c r="A30" i="8" l="1"/>
  <c r="B29" i="8"/>
  <c r="R29" i="8" s="1"/>
  <c r="B30" i="8" l="1"/>
  <c r="R30" i="8" s="1"/>
  <c r="A31" i="8"/>
  <c r="A32" i="8" l="1"/>
  <c r="B31" i="8"/>
  <c r="R31" i="8" s="1"/>
  <c r="B32" i="8" l="1"/>
  <c r="R32" i="8" s="1"/>
  <c r="A33" i="8"/>
  <c r="A34" i="8" l="1"/>
  <c r="B33" i="8"/>
  <c r="R33" i="8" s="1"/>
  <c r="B34" i="8" l="1"/>
  <c r="R34" i="8" s="1"/>
  <c r="A35" i="8"/>
  <c r="A36" i="8" l="1"/>
  <c r="B35" i="8"/>
  <c r="R35" i="8" s="1"/>
  <c r="B36" i="8" l="1"/>
  <c r="R36" i="8" s="1"/>
  <c r="A37" i="8"/>
  <c r="A38" i="8" l="1"/>
  <c r="B37" i="8"/>
  <c r="R37" i="8" s="1"/>
  <c r="B38" i="8" l="1"/>
  <c r="R38" i="8" s="1"/>
  <c r="A39" i="8"/>
  <c r="A40" i="8" l="1"/>
  <c r="B39" i="8"/>
  <c r="R39" i="8" s="1"/>
  <c r="B40" i="8" l="1"/>
  <c r="R40" i="8" s="1"/>
  <c r="A41" i="8"/>
  <c r="B41" i="8" s="1"/>
  <c r="R41" i="8" s="1"/>
</calcChain>
</file>

<file path=xl/sharedStrings.xml><?xml version="1.0" encoding="utf-8"?>
<sst xmlns="http://schemas.openxmlformats.org/spreadsheetml/2006/main" count="190" uniqueCount="56">
  <si>
    <t>A1</t>
  </si>
  <si>
    <t>P2</t>
  </si>
  <si>
    <t>P1</t>
  </si>
  <si>
    <t>A2</t>
  </si>
  <si>
    <t>1 HU</t>
  </si>
  <si>
    <t>2 HU</t>
  </si>
  <si>
    <t>3 HU</t>
  </si>
  <si>
    <t>HU distances</t>
  </si>
  <si>
    <t xml:space="preserve"> </t>
  </si>
  <si>
    <t>value of -ln(N) , the absolute free energy in kT [population]</t>
  </si>
  <si>
    <t>steps</t>
  </si>
  <si>
    <t>J A1</t>
  </si>
  <si>
    <t>J P2</t>
  </si>
  <si>
    <t>J P1</t>
  </si>
  <si>
    <t>J A2</t>
  </si>
  <si>
    <t># of chains</t>
  </si>
  <si>
    <t>fA1</t>
  </si>
  <si>
    <t>fA2</t>
  </si>
  <si>
    <t>fP1</t>
  </si>
  <si>
    <t>fP2</t>
  </si>
  <si>
    <t>1HU</t>
  </si>
  <si>
    <t>Loops_total</t>
  </si>
  <si>
    <t>2HU (2x#2HU)</t>
  </si>
  <si>
    <t>3HU (3x#3HU)</t>
  </si>
  <si>
    <t>all HU</t>
  </si>
  <si>
    <t>max@</t>
  </si>
  <si>
    <t>HU_center</t>
  </si>
  <si>
    <t>all loops</t>
  </si>
  <si>
    <t>Aki/Adhya</t>
  </si>
  <si>
    <t>Gal_loop</t>
  </si>
  <si>
    <t>G</t>
  </si>
  <si>
    <t>CpG</t>
  </si>
  <si>
    <t>A</t>
  </si>
  <si>
    <t>T</t>
  </si>
  <si>
    <t>C</t>
  </si>
  <si>
    <t>a</t>
  </si>
  <si>
    <t>c</t>
  </si>
  <si>
    <t>t</t>
  </si>
  <si>
    <t>g</t>
  </si>
  <si>
    <t>MC</t>
  </si>
  <si>
    <t>max</t>
  </si>
  <si>
    <t>center-to-center</t>
  </si>
  <si>
    <t>secondary sites at 3-end of loop arise from P2 loops</t>
  </si>
  <si>
    <t>dominant binding site on loops with 1HU</t>
  </si>
  <si>
    <t>many secondary binding sites on loops with 2HU</t>
  </si>
  <si>
    <t>dominant binding site comes from HU on A1 loops</t>
  </si>
  <si>
    <t>Aki/Adhya report two types of sites.</t>
  </si>
  <si>
    <t>Dominant site with 70–100% intensities</t>
  </si>
  <si>
    <t>Secondary sites with and 40–70% intensities</t>
  </si>
  <si>
    <t>Expt data scaled so that secondary loops has 30% weight and dominant state 100%</t>
  </si>
  <si>
    <t>Simulated data scaled so that predicted site of max binding corresponds to 100&amp;</t>
  </si>
  <si>
    <t>J LacV-HU (M)</t>
  </si>
  <si>
    <t>J total Lac_flex-HU (M)</t>
  </si>
  <si>
    <t>J LacV+HU (M)</t>
  </si>
  <si>
    <t>J total Lac_flex+HU (M)</t>
  </si>
  <si>
    <t>J total_Gal+HU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</si>
</sst>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0.0E+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3366FF"/>
      <name val="Calibri"/>
      <scheme val="minor"/>
    </font>
    <font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'chain length J'!$S$1</c:f>
              <c:strCache>
                <c:ptCount val="1"/>
                <c:pt idx="0">
                  <c:v>fA1</c:v>
                </c:pt>
              </c:strCache>
            </c:strRef>
          </c:tx>
          <c:invertIfNegative val="0"/>
          <c:cat>
            <c:numRef>
              <c:f>'chain length J'!$R$2:$R$41</c:f>
              <c:numCache>
                <c:formatCode>General</c:formatCode>
                <c:ptCount val="4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  <c:pt idx="37">
                  <c:v>118</c:v>
                </c:pt>
                <c:pt idx="38">
                  <c:v>119</c:v>
                </c:pt>
                <c:pt idx="39">
                  <c:v>120</c:v>
                </c:pt>
              </c:numCache>
            </c:numRef>
          </c:cat>
          <c:val>
            <c:numRef>
              <c:f>'chain length J'!$S$2:$S$41</c:f>
              <c:numCache>
                <c:formatCode>General</c:formatCode>
                <c:ptCount val="40"/>
                <c:pt idx="0">
                  <c:v>0.71478873980185276</c:v>
                </c:pt>
                <c:pt idx="1">
                  <c:v>0.57738088206973093</c:v>
                </c:pt>
                <c:pt idx="2">
                  <c:v>0.37037039078520989</c:v>
                </c:pt>
                <c:pt idx="3">
                  <c:v>0.26783220479830411</c:v>
                </c:pt>
                <c:pt idx="4">
                  <c:v>0.37045083351298558</c:v>
                </c:pt>
                <c:pt idx="5">
                  <c:v>0.45472956753017135</c:v>
                </c:pt>
                <c:pt idx="6">
                  <c:v>0.52776319243975622</c:v>
                </c:pt>
                <c:pt idx="7">
                  <c:v>0.58689380513310918</c:v>
                </c:pt>
                <c:pt idx="8">
                  <c:v>0.63934579303637296</c:v>
                </c:pt>
                <c:pt idx="9">
                  <c:v>0.68914382727746226</c:v>
                </c:pt>
                <c:pt idx="10">
                  <c:v>0.61032121723082866</c:v>
                </c:pt>
                <c:pt idx="11">
                  <c:v>0.48682706486018673</c:v>
                </c:pt>
                <c:pt idx="12">
                  <c:v>0.27579364143622925</c:v>
                </c:pt>
                <c:pt idx="13">
                  <c:v>0.25222555700948451</c:v>
                </c:pt>
                <c:pt idx="14">
                  <c:v>0.29299129866136597</c:v>
                </c:pt>
                <c:pt idx="15">
                  <c:v>0.39437200398360661</c:v>
                </c:pt>
                <c:pt idx="16">
                  <c:v>0.42791828025108575</c:v>
                </c:pt>
                <c:pt idx="17">
                  <c:v>0.50651167467522162</c:v>
                </c:pt>
                <c:pt idx="18">
                  <c:v>0.55071148864540975</c:v>
                </c:pt>
                <c:pt idx="19">
                  <c:v>0.60168001817357042</c:v>
                </c:pt>
                <c:pt idx="20">
                  <c:v>0.60438772360103743</c:v>
                </c:pt>
                <c:pt idx="21">
                  <c:v>0.61667109887400418</c:v>
                </c:pt>
                <c:pt idx="22">
                  <c:v>0.45475639380205707</c:v>
                </c:pt>
                <c:pt idx="23">
                  <c:v>0.2460765515356316</c:v>
                </c:pt>
                <c:pt idx="24">
                  <c:v>0.29459938785553358</c:v>
                </c:pt>
                <c:pt idx="25">
                  <c:v>0.36464781845508354</c:v>
                </c:pt>
                <c:pt idx="26">
                  <c:v>0.38226095016992157</c:v>
                </c:pt>
                <c:pt idx="27">
                  <c:v>0.4543129112711794</c:v>
                </c:pt>
                <c:pt idx="28">
                  <c:v>0.49886585621726171</c:v>
                </c:pt>
                <c:pt idx="29">
                  <c:v>0.55399466533882535</c:v>
                </c:pt>
                <c:pt idx="30">
                  <c:v>0.55477905231804425</c:v>
                </c:pt>
                <c:pt idx="31">
                  <c:v>0.54257000888107487</c:v>
                </c:pt>
                <c:pt idx="32">
                  <c:v>0.46823068942420798</c:v>
                </c:pt>
                <c:pt idx="33">
                  <c:v>0.34668570583535413</c:v>
                </c:pt>
                <c:pt idx="34">
                  <c:v>0.2921834086294034</c:v>
                </c:pt>
                <c:pt idx="35">
                  <c:v>0.30935864437640032</c:v>
                </c:pt>
                <c:pt idx="36">
                  <c:v>0.33641189941550875</c:v>
                </c:pt>
                <c:pt idx="37">
                  <c:v>0.39656335902201267</c:v>
                </c:pt>
                <c:pt idx="38">
                  <c:v>0.48043827308738934</c:v>
                </c:pt>
                <c:pt idx="39">
                  <c:v>0.52671631726606138</c:v>
                </c:pt>
              </c:numCache>
            </c:numRef>
          </c:val>
        </c:ser>
        <c:ser>
          <c:idx val="1"/>
          <c:order val="1"/>
          <c:tx>
            <c:strRef>
              <c:f>'chain length J'!$T$1</c:f>
              <c:strCache>
                <c:ptCount val="1"/>
                <c:pt idx="0">
                  <c:v>fA2</c:v>
                </c:pt>
              </c:strCache>
            </c:strRef>
          </c:tx>
          <c:invertIfNegative val="0"/>
          <c:cat>
            <c:numRef>
              <c:f>'chain length J'!$R$2:$R$41</c:f>
              <c:numCache>
                <c:formatCode>General</c:formatCode>
                <c:ptCount val="4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  <c:pt idx="37">
                  <c:v>118</c:v>
                </c:pt>
                <c:pt idx="38">
                  <c:v>119</c:v>
                </c:pt>
                <c:pt idx="39">
                  <c:v>120</c:v>
                </c:pt>
              </c:numCache>
            </c:numRef>
          </c:cat>
          <c:val>
            <c:numRef>
              <c:f>'chain length J'!$T$2:$T$41</c:f>
              <c:numCache>
                <c:formatCode>General</c:formatCode>
                <c:ptCount val="40"/>
                <c:pt idx="0">
                  <c:v>0.12323942671070583</c:v>
                </c:pt>
                <c:pt idx="1">
                  <c:v>0.20238096844089715</c:v>
                </c:pt>
                <c:pt idx="2">
                  <c:v>0.26495727895601207</c:v>
                </c:pt>
                <c:pt idx="3">
                  <c:v>0.29965033082938264</c:v>
                </c:pt>
                <c:pt idx="4">
                  <c:v>0.32096080029951374</c:v>
                </c:pt>
                <c:pt idx="5">
                  <c:v>0.37805686780164632</c:v>
                </c:pt>
                <c:pt idx="6">
                  <c:v>0.40363618509610644</c:v>
                </c:pt>
                <c:pt idx="7">
                  <c:v>0.38308446150091247</c:v>
                </c:pt>
                <c:pt idx="8">
                  <c:v>0.32504136126401983</c:v>
                </c:pt>
                <c:pt idx="9">
                  <c:v>0.22698656214805554</c:v>
                </c:pt>
                <c:pt idx="10">
                  <c:v>0.17482886367455516</c:v>
                </c:pt>
                <c:pt idx="11">
                  <c:v>0.13631154650131871</c:v>
                </c:pt>
                <c:pt idx="12">
                  <c:v>0.2976190619816016</c:v>
                </c:pt>
                <c:pt idx="13">
                  <c:v>0.41295747332933375</c:v>
                </c:pt>
                <c:pt idx="14">
                  <c:v>0.41450838977392057</c:v>
                </c:pt>
                <c:pt idx="15">
                  <c:v>0.42255337111098346</c:v>
                </c:pt>
                <c:pt idx="16">
                  <c:v>0.48520887191049</c:v>
                </c:pt>
                <c:pt idx="17">
                  <c:v>0.45863624717377838</c:v>
                </c:pt>
                <c:pt idx="18">
                  <c:v>0.42226080483237061</c:v>
                </c:pt>
                <c:pt idx="19">
                  <c:v>0.355352260304518</c:v>
                </c:pt>
                <c:pt idx="20">
                  <c:v>0.29582459254623394</c:v>
                </c:pt>
                <c:pt idx="21">
                  <c:v>0.19723918177918526</c:v>
                </c:pt>
                <c:pt idx="22">
                  <c:v>0.21809751088140503</c:v>
                </c:pt>
                <c:pt idx="23">
                  <c:v>0.33458882434982856</c:v>
                </c:pt>
                <c:pt idx="24">
                  <c:v>0.30566621602042371</c:v>
                </c:pt>
                <c:pt idx="25">
                  <c:v>0.35946132812733383</c:v>
                </c:pt>
                <c:pt idx="26">
                  <c:v>0.45599048596090186</c:v>
                </c:pt>
                <c:pt idx="27">
                  <c:v>0.46565940020801788</c:v>
                </c:pt>
                <c:pt idx="28">
                  <c:v>0.45635115858780018</c:v>
                </c:pt>
                <c:pt idx="29">
                  <c:v>0.39534609606194721</c:v>
                </c:pt>
                <c:pt idx="30">
                  <c:v>0.35149022783432921</c:v>
                </c:pt>
                <c:pt idx="31">
                  <c:v>0.27982770768697024</c:v>
                </c:pt>
                <c:pt idx="32">
                  <c:v>0.24079507602176614</c:v>
                </c:pt>
                <c:pt idx="33">
                  <c:v>0.25989506490302178</c:v>
                </c:pt>
                <c:pt idx="34">
                  <c:v>0.32419958774934277</c:v>
                </c:pt>
                <c:pt idx="35">
                  <c:v>0.38469027278813905</c:v>
                </c:pt>
                <c:pt idx="36">
                  <c:v>0.4683704525368319</c:v>
                </c:pt>
                <c:pt idx="37">
                  <c:v>0.4913028932969955</c:v>
                </c:pt>
                <c:pt idx="38">
                  <c:v>0.45713406336014445</c:v>
                </c:pt>
                <c:pt idx="39">
                  <c:v>0.42534488131105158</c:v>
                </c:pt>
              </c:numCache>
            </c:numRef>
          </c:val>
        </c:ser>
        <c:ser>
          <c:idx val="2"/>
          <c:order val="2"/>
          <c:tx>
            <c:strRef>
              <c:f>'chain length J'!$U$1</c:f>
              <c:strCache>
                <c:ptCount val="1"/>
                <c:pt idx="0">
                  <c:v>fP1</c:v>
                </c:pt>
              </c:strCache>
            </c:strRef>
          </c:tx>
          <c:invertIfNegative val="0"/>
          <c:cat>
            <c:numRef>
              <c:f>'chain length J'!$R$2:$R$41</c:f>
              <c:numCache>
                <c:formatCode>General</c:formatCode>
                <c:ptCount val="4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  <c:pt idx="37">
                  <c:v>118</c:v>
                </c:pt>
                <c:pt idx="38">
                  <c:v>119</c:v>
                </c:pt>
                <c:pt idx="39">
                  <c:v>120</c:v>
                </c:pt>
              </c:numCache>
            </c:numRef>
          </c:cat>
          <c:val>
            <c:numRef>
              <c:f>'chain length J'!$U$2:$U$41</c:f>
              <c:numCache>
                <c:formatCode>General</c:formatCode>
                <c:ptCount val="40"/>
                <c:pt idx="0">
                  <c:v>1.1737089030540544E-3</c:v>
                </c:pt>
                <c:pt idx="1">
                  <c:v>4.1666668037637564E-2</c:v>
                </c:pt>
                <c:pt idx="2">
                  <c:v>0.35612531821208265</c:v>
                </c:pt>
                <c:pt idx="3">
                  <c:v>0.43251746437231325</c:v>
                </c:pt>
                <c:pt idx="4">
                  <c:v>0.3084436588494075</c:v>
                </c:pt>
                <c:pt idx="5">
                  <c:v>0.16659833784019581</c:v>
                </c:pt>
                <c:pt idx="6">
                  <c:v>6.6354299191023133E-2</c:v>
                </c:pt>
                <c:pt idx="7">
                  <c:v>2.1540816409089943E-2</c:v>
                </c:pt>
                <c:pt idx="8">
                  <c:v>8.0526850415051903E-3</c:v>
                </c:pt>
                <c:pt idx="9">
                  <c:v>5.7358701442642938E-3</c:v>
                </c:pt>
                <c:pt idx="10">
                  <c:v>4.7393361135113126E-3</c:v>
                </c:pt>
                <c:pt idx="11">
                  <c:v>2.9782354351906661E-2</c:v>
                </c:pt>
                <c:pt idx="12">
                  <c:v>0.19642856555298116</c:v>
                </c:pt>
                <c:pt idx="13">
                  <c:v>0.3254203328709101</c:v>
                </c:pt>
                <c:pt idx="14">
                  <c:v>0.29213207768799282</c:v>
                </c:pt>
                <c:pt idx="15">
                  <c:v>0.18265958381243802</c:v>
                </c:pt>
                <c:pt idx="16">
                  <c:v>8.5648582040540752E-2</c:v>
                </c:pt>
                <c:pt idx="17">
                  <c:v>3.1081133750792512E-2</c:v>
                </c:pt>
                <c:pt idx="18">
                  <c:v>1.4104691703564522E-2</c:v>
                </c:pt>
                <c:pt idx="19">
                  <c:v>5.8932182204399107E-3</c:v>
                </c:pt>
                <c:pt idx="20">
                  <c:v>6.6727313253778543E-3</c:v>
                </c:pt>
                <c:pt idx="21">
                  <c:v>1.6458719775772988E-2</c:v>
                </c:pt>
                <c:pt idx="22">
                  <c:v>0.10440834830380216</c:v>
                </c:pt>
                <c:pt idx="23">
                  <c:v>0.3333333680336184</c:v>
                </c:pt>
                <c:pt idx="24">
                  <c:v>0.38756086679022178</c:v>
                </c:pt>
                <c:pt idx="25">
                  <c:v>0.27446873520290604</c:v>
                </c:pt>
                <c:pt idx="26">
                  <c:v>0.15980386158304949</c:v>
                </c:pt>
                <c:pt idx="27">
                  <c:v>7.4730632042614695E-2</c:v>
                </c:pt>
                <c:pt idx="28">
                  <c:v>3.1694460507666652E-2</c:v>
                </c:pt>
                <c:pt idx="29">
                  <c:v>1.5146762832774536E-2</c:v>
                </c:pt>
                <c:pt idx="30">
                  <c:v>1.2127440011473188E-2</c:v>
                </c:pt>
                <c:pt idx="31">
                  <c:v>1.7516150767448457E-2</c:v>
                </c:pt>
                <c:pt idx="32">
                  <c:v>6.3864450720601179E-2</c:v>
                </c:pt>
                <c:pt idx="33">
                  <c:v>0.23128280045540062</c:v>
                </c:pt>
                <c:pt idx="34">
                  <c:v>0.33342952031702433</c:v>
                </c:pt>
                <c:pt idx="35">
                  <c:v>0.297553855866242</c:v>
                </c:pt>
                <c:pt idx="36">
                  <c:v>0.19268728369111651</c:v>
                </c:pt>
                <c:pt idx="37">
                  <c:v>0.10816515837758531</c:v>
                </c:pt>
                <c:pt idx="38">
                  <c:v>5.4170853215145261E-2</c:v>
                </c:pt>
                <c:pt idx="39">
                  <c:v>2.3888012924146673E-2</c:v>
                </c:pt>
              </c:numCache>
            </c:numRef>
          </c:val>
        </c:ser>
        <c:ser>
          <c:idx val="3"/>
          <c:order val="3"/>
          <c:tx>
            <c:strRef>
              <c:f>'chain length J'!$V$1</c:f>
              <c:strCache>
                <c:ptCount val="1"/>
                <c:pt idx="0">
                  <c:v>fP2</c:v>
                </c:pt>
              </c:strCache>
            </c:strRef>
          </c:tx>
          <c:invertIfNegative val="0"/>
          <c:cat>
            <c:numRef>
              <c:f>'chain length J'!$R$2:$R$41</c:f>
              <c:numCache>
                <c:formatCode>General</c:formatCode>
                <c:ptCount val="4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  <c:pt idx="37">
                  <c:v>118</c:v>
                </c:pt>
                <c:pt idx="38">
                  <c:v>119</c:v>
                </c:pt>
                <c:pt idx="39">
                  <c:v>120</c:v>
                </c:pt>
              </c:numCache>
            </c:numRef>
          </c:cat>
          <c:val>
            <c:numRef>
              <c:f>'chain length J'!$V$2:$V$41</c:f>
              <c:numCache>
                <c:formatCode>General</c:formatCode>
                <c:ptCount val="40"/>
                <c:pt idx="0">
                  <c:v>0.16079812458438739</c:v>
                </c:pt>
                <c:pt idx="1">
                  <c:v>0.17857148145173449</c:v>
                </c:pt>
                <c:pt idx="2">
                  <c:v>8.5470120466953261E-3</c:v>
                </c:pt>
                <c:pt idx="3">
                  <c:v>0</c:v>
                </c:pt>
                <c:pt idx="4">
                  <c:v>1.4470733809319458E-4</c:v>
                </c:pt>
                <c:pt idx="5">
                  <c:v>6.1522682798644554E-4</c:v>
                </c:pt>
                <c:pt idx="6">
                  <c:v>2.2463232731142011E-3</c:v>
                </c:pt>
                <c:pt idx="7">
                  <c:v>8.4809169568883236E-3</c:v>
                </c:pt>
                <c:pt idx="8">
                  <c:v>2.7560160658102049E-2</c:v>
                </c:pt>
                <c:pt idx="9">
                  <c:v>7.8133740430217938E-2</c:v>
                </c:pt>
                <c:pt idx="10">
                  <c:v>0.21011058298110494</c:v>
                </c:pt>
                <c:pt idx="11">
                  <c:v>0.34707903428658787</c:v>
                </c:pt>
                <c:pt idx="12">
                  <c:v>0.23015873102918799</c:v>
                </c:pt>
                <c:pt idx="13">
                  <c:v>9.3966367902715876E-3</c:v>
                </c:pt>
                <c:pt idx="14">
                  <c:v>3.6823387672063975E-4</c:v>
                </c:pt>
                <c:pt idx="15">
                  <c:v>4.1504109297186328E-4</c:v>
                </c:pt>
                <c:pt idx="16">
                  <c:v>1.2242657978835331E-3</c:v>
                </c:pt>
                <c:pt idx="17">
                  <c:v>3.7709444002073816E-3</c:v>
                </c:pt>
                <c:pt idx="18">
                  <c:v>1.292301481865522E-2</c:v>
                </c:pt>
                <c:pt idx="19">
                  <c:v>3.7074503301471627E-2</c:v>
                </c:pt>
                <c:pt idx="20">
                  <c:v>9.3114952527350831E-2</c:v>
                </c:pt>
                <c:pt idx="21">
                  <c:v>0.16963099957103767</c:v>
                </c:pt>
                <c:pt idx="22">
                  <c:v>0.22273774701273574</c:v>
                </c:pt>
                <c:pt idx="23">
                  <c:v>8.6001256080921337E-2</c:v>
                </c:pt>
                <c:pt idx="24">
                  <c:v>1.2173529333820807E-2</c:v>
                </c:pt>
                <c:pt idx="25">
                  <c:v>1.4221182146766029E-3</c:v>
                </c:pt>
                <c:pt idx="26">
                  <c:v>1.9447022861270448E-3</c:v>
                </c:pt>
                <c:pt idx="27">
                  <c:v>5.2970564781880704E-3</c:v>
                </c:pt>
                <c:pt idx="28">
                  <c:v>1.308852468727153E-2</c:v>
                </c:pt>
                <c:pt idx="29">
                  <c:v>3.5512475766452729E-2</c:v>
                </c:pt>
                <c:pt idx="30">
                  <c:v>8.1603279836153328E-2</c:v>
                </c:pt>
                <c:pt idx="31">
                  <c:v>0.16008613266450641</c:v>
                </c:pt>
                <c:pt idx="32">
                  <c:v>0.22710978383342467</c:v>
                </c:pt>
                <c:pt idx="33">
                  <c:v>0.16213642880622356</c:v>
                </c:pt>
                <c:pt idx="34">
                  <c:v>5.0187483304229445E-2</c:v>
                </c:pt>
                <c:pt idx="35">
                  <c:v>8.3972269692185655E-3</c:v>
                </c:pt>
                <c:pt idx="36">
                  <c:v>2.5303643565428744E-3</c:v>
                </c:pt>
                <c:pt idx="37">
                  <c:v>3.9685893034065358E-3</c:v>
                </c:pt>
                <c:pt idx="38">
                  <c:v>8.256810337321006E-3</c:v>
                </c:pt>
                <c:pt idx="39">
                  <c:v>2.4050788498740403E-2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70560"/>
        <c:axId val="43972096"/>
      </c:barChart>
      <c:catAx>
        <c:axId val="439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72096"/>
        <c:crosses val="autoZero"/>
        <c:auto val="1"/>
        <c:lblAlgn val="ctr"/>
        <c:lblOffset val="100"/>
        <c:noMultiLvlLbl val="0"/>
      </c:catAx>
      <c:valAx>
        <c:axId val="4397209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1902887139099"/>
          <c:y val="6.0185185185185203E-2"/>
          <c:w val="0.76646719160105004"/>
          <c:h val="0.79006197142023904"/>
        </c:manualLayout>
      </c:layout>
      <c:scatterChart>
        <c:scatterStyle val="lineMarker"/>
        <c:varyColors val="0"/>
        <c:ser>
          <c:idx val="4"/>
          <c:order val="0"/>
          <c:tx>
            <c:strRef>
              <c:f>'chain length J'!$G$1</c:f>
              <c:strCache>
                <c:ptCount val="1"/>
                <c:pt idx="0">
                  <c:v>J total_Gal+HU (M)</c:v>
                </c:pt>
              </c:strCache>
            </c:strRef>
          </c:tx>
          <c:marker>
            <c:symbol val="none"/>
          </c:marker>
          <c:xVal>
            <c:numRef>
              <c:f>'chain length J'!$B$2:$B$41</c:f>
              <c:numCache>
                <c:formatCode>General</c:formatCode>
                <c:ptCount val="4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  <c:pt idx="37">
                  <c:v>118</c:v>
                </c:pt>
                <c:pt idx="38">
                  <c:v>119</c:v>
                </c:pt>
                <c:pt idx="39">
                  <c:v>120</c:v>
                </c:pt>
              </c:numCache>
            </c:numRef>
          </c:xVal>
          <c:yVal>
            <c:numRef>
              <c:f>'chain length J'!$G$2:$G$41</c:f>
              <c:numCache>
                <c:formatCode>0.00E+00</c:formatCode>
                <c:ptCount val="40"/>
                <c:pt idx="0">
                  <c:v>3.0826255049999996E-6</c:v>
                </c:pt>
                <c:pt idx="1">
                  <c:v>6.0784173999999993E-7</c:v>
                </c:pt>
                <c:pt idx="2">
                  <c:v>1.2699549200000001E-6</c:v>
                </c:pt>
                <c:pt idx="3">
                  <c:v>1.0347780999999999E-5</c:v>
                </c:pt>
                <c:pt idx="4">
                  <c:v>5.0005826209999999E-5</c:v>
                </c:pt>
                <c:pt idx="5">
                  <c:v>1.4114228452000001E-4</c:v>
                </c:pt>
                <c:pt idx="6">
                  <c:v>2.061668975E-4</c:v>
                </c:pt>
                <c:pt idx="7">
                  <c:v>2.03069787E-4</c:v>
                </c:pt>
                <c:pt idx="8">
                  <c:v>1.1592047810000001E-4</c:v>
                </c:pt>
                <c:pt idx="9">
                  <c:v>5.1724427599999999E-5</c:v>
                </c:pt>
                <c:pt idx="10">
                  <c:v>1.3741563889999999E-5</c:v>
                </c:pt>
                <c:pt idx="11">
                  <c:v>3.1586062300000001E-6</c:v>
                </c:pt>
                <c:pt idx="12">
                  <c:v>1.823525E-6</c:v>
                </c:pt>
                <c:pt idx="13">
                  <c:v>7.3158089999999999E-6</c:v>
                </c:pt>
                <c:pt idx="14">
                  <c:v>2.9476701320000002E-5</c:v>
                </c:pt>
                <c:pt idx="15">
                  <c:v>8.7174621050000004E-5</c:v>
                </c:pt>
                <c:pt idx="16">
                  <c:v>1.448110372E-4</c:v>
                </c:pt>
                <c:pt idx="17">
                  <c:v>1.8613703240000001E-4</c:v>
                </c:pt>
                <c:pt idx="18">
                  <c:v>1.43906513E-4</c:v>
                </c:pt>
                <c:pt idx="19">
                  <c:v>8.2268479100000008E-5</c:v>
                </c:pt>
                <c:pt idx="20">
                  <c:v>3.5786679900000001E-5</c:v>
                </c:pt>
                <c:pt idx="21">
                  <c:v>1.3629401499999999E-5</c:v>
                </c:pt>
                <c:pt idx="22">
                  <c:v>4.6782102000000001E-6</c:v>
                </c:pt>
                <c:pt idx="23">
                  <c:v>5.7636414000000004E-6</c:v>
                </c:pt>
                <c:pt idx="24">
                  <c:v>1.6346598800000001E-5</c:v>
                </c:pt>
                <c:pt idx="25">
                  <c:v>4.325082779E-5</c:v>
                </c:pt>
                <c:pt idx="26">
                  <c:v>8.5582662800000005E-5</c:v>
                </c:pt>
                <c:pt idx="27">
                  <c:v>1.2021516149999999E-4</c:v>
                </c:pt>
                <c:pt idx="28">
                  <c:v>1.1803706199999999E-4</c:v>
                </c:pt>
                <c:pt idx="29">
                  <c:v>9.220379400000001E-5</c:v>
                </c:pt>
                <c:pt idx="30">
                  <c:v>5.2806247600000001E-5</c:v>
                </c:pt>
                <c:pt idx="31">
                  <c:v>2.5200102800000001E-5</c:v>
                </c:pt>
                <c:pt idx="32">
                  <c:v>1.11039646E-5</c:v>
                </c:pt>
                <c:pt idx="33">
                  <c:v>7.5871659999999994E-6</c:v>
                </c:pt>
                <c:pt idx="34">
                  <c:v>1.25439703E-5</c:v>
                </c:pt>
                <c:pt idx="35">
                  <c:v>2.9729969300000002E-5</c:v>
                </c:pt>
                <c:pt idx="36">
                  <c:v>5.7195004199999998E-5</c:v>
                </c:pt>
                <c:pt idx="37">
                  <c:v>8.5698436900000002E-5</c:v>
                </c:pt>
                <c:pt idx="38">
                  <c:v>9.3774044499999999E-5</c:v>
                </c:pt>
                <c:pt idx="39">
                  <c:v>8.8907687999999996E-5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'chain length J'!$J$1</c:f>
              <c:strCache>
                <c:ptCount val="1"/>
                <c:pt idx="0">
                  <c:v>J LacV+HU (M)</c:v>
                </c:pt>
              </c:strCache>
            </c:strRef>
          </c:tx>
          <c:marker>
            <c:symbol val="none"/>
          </c:marker>
          <c:xVal>
            <c:numRef>
              <c:f>'chain length J'!$B$2:$B$41</c:f>
              <c:numCache>
                <c:formatCode>General</c:formatCode>
                <c:ptCount val="4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  <c:pt idx="37">
                  <c:v>118</c:v>
                </c:pt>
                <c:pt idx="38">
                  <c:v>119</c:v>
                </c:pt>
                <c:pt idx="39">
                  <c:v>120</c:v>
                </c:pt>
              </c:numCache>
            </c:numRef>
          </c:xVal>
          <c:yVal>
            <c:numRef>
              <c:f>'chain length J'!$J$2:$J$41</c:f>
              <c:numCache>
                <c:formatCode>General</c:formatCode>
                <c:ptCount val="40"/>
                <c:pt idx="0">
                  <c:v>2.37818E-5</c:v>
                </c:pt>
                <c:pt idx="1">
                  <c:v>1.8000350000000001E-5</c:v>
                </c:pt>
                <c:pt idx="2">
                  <c:v>7.6310170000000001E-6</c:v>
                </c:pt>
                <c:pt idx="3">
                  <c:v>8.1060940000000005E-6</c:v>
                </c:pt>
                <c:pt idx="4">
                  <c:v>2.3523670000000004E-5</c:v>
                </c:pt>
                <c:pt idx="5">
                  <c:v>7.99968E-5</c:v>
                </c:pt>
                <c:pt idx="6">
                  <c:v>1.9118580000000002E-4</c:v>
                </c:pt>
                <c:pt idx="7">
                  <c:v>2.4998320000000002E-4</c:v>
                </c:pt>
                <c:pt idx="8">
                  <c:v>1.7531300000000002E-4</c:v>
                </c:pt>
                <c:pt idx="9">
                  <c:v>7.6877909999999999E-5</c:v>
                </c:pt>
                <c:pt idx="10">
                  <c:v>3.8533820000000002E-5</c:v>
                </c:pt>
                <c:pt idx="11">
                  <c:v>2.4259450000000004E-5</c:v>
                </c:pt>
                <c:pt idx="12">
                  <c:v>1.4296800000000002E-5</c:v>
                </c:pt>
                <c:pt idx="13">
                  <c:v>1.0476330000000002E-5</c:v>
                </c:pt>
                <c:pt idx="14">
                  <c:v>1.7177789999999999E-5</c:v>
                </c:pt>
                <c:pt idx="15">
                  <c:v>4.4075160000000005E-5</c:v>
                </c:pt>
                <c:pt idx="16">
                  <c:v>1.038617E-4</c:v>
                </c:pt>
                <c:pt idx="17">
                  <c:v>1.6635710000000001E-4</c:v>
                </c:pt>
                <c:pt idx="18">
                  <c:v>1.5832820000000002E-4</c:v>
                </c:pt>
                <c:pt idx="19">
                  <c:v>1.0259240000000001E-4</c:v>
                </c:pt>
                <c:pt idx="20">
                  <c:v>5.047877E-5</c:v>
                </c:pt>
                <c:pt idx="21">
                  <c:v>2.5242329999999999E-5</c:v>
                </c:pt>
                <c:pt idx="22">
                  <c:v>1.4668920000000003E-5</c:v>
                </c:pt>
                <c:pt idx="23">
                  <c:v>8.6856000000000003E-6</c:v>
                </c:pt>
                <c:pt idx="24">
                  <c:v>1.097715E-5</c:v>
                </c:pt>
                <c:pt idx="25">
                  <c:v>2.7502250000000003E-5</c:v>
                </c:pt>
                <c:pt idx="26">
                  <c:v>6.5048780000000005E-5</c:v>
                </c:pt>
                <c:pt idx="27">
                  <c:v>1.200496E-4</c:v>
                </c:pt>
                <c:pt idx="28">
                  <c:v>1.4560849999999999E-4</c:v>
                </c:pt>
                <c:pt idx="29">
                  <c:v>1.1513040000000002E-4</c:v>
                </c:pt>
                <c:pt idx="30">
                  <c:v>7.017498000000001E-5</c:v>
                </c:pt>
                <c:pt idx="31">
                  <c:v>3.7044610000000009E-5</c:v>
                </c:pt>
                <c:pt idx="32">
                  <c:v>2.0628710000000002E-5</c:v>
                </c:pt>
                <c:pt idx="33">
                  <c:v>1.1661079999999999E-5</c:v>
                </c:pt>
                <c:pt idx="34">
                  <c:v>1.005825E-5</c:v>
                </c:pt>
                <c:pt idx="35">
                  <c:v>1.8554850000000001E-5</c:v>
                </c:pt>
                <c:pt idx="36">
                  <c:v>3.9694670000000003E-5</c:v>
                </c:pt>
                <c:pt idx="37">
                  <c:v>7.3645400000000005E-5</c:v>
                </c:pt>
                <c:pt idx="38">
                  <c:v>1.010046E-4</c:v>
                </c:pt>
                <c:pt idx="39">
                  <c:v>9.825417000000001E-5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'chain length J'!$K$1</c:f>
              <c:strCache>
                <c:ptCount val="1"/>
                <c:pt idx="0">
                  <c:v>J total Lac_flex+HU (M)</c:v>
                </c:pt>
              </c:strCache>
            </c:strRef>
          </c:tx>
          <c:marker>
            <c:symbol val="none"/>
          </c:marker>
          <c:xVal>
            <c:numRef>
              <c:f>'chain length J'!$B$2:$B$41</c:f>
              <c:numCache>
                <c:formatCode>General</c:formatCode>
                <c:ptCount val="4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  <c:pt idx="37">
                  <c:v>118</c:v>
                </c:pt>
                <c:pt idx="38">
                  <c:v>119</c:v>
                </c:pt>
                <c:pt idx="39">
                  <c:v>120</c:v>
                </c:pt>
              </c:numCache>
            </c:numRef>
          </c:xVal>
          <c:yVal>
            <c:numRef>
              <c:f>'chain length J'!$K$2:$K$41</c:f>
              <c:numCache>
                <c:formatCode>0.0E+00</c:formatCode>
                <c:ptCount val="40"/>
                <c:pt idx="0">
                  <c:v>2.9372594200000001E-5</c:v>
                </c:pt>
                <c:pt idx="1">
                  <c:v>3.3663918799999997E-5</c:v>
                </c:pt>
                <c:pt idx="2">
                  <c:v>4.4689601500000007E-5</c:v>
                </c:pt>
                <c:pt idx="3">
                  <c:v>5.4054532699999998E-5</c:v>
                </c:pt>
                <c:pt idx="4">
                  <c:v>5.7745397999999999E-5</c:v>
                </c:pt>
                <c:pt idx="5">
                  <c:v>7.3757552000000009E-5</c:v>
                </c:pt>
                <c:pt idx="6">
                  <c:v>1.305105004E-4</c:v>
                </c:pt>
                <c:pt idx="7">
                  <c:v>2.0188990460000001E-4</c:v>
                </c:pt>
                <c:pt idx="8">
                  <c:v>1.9756273056000003E-4</c:v>
                </c:pt>
                <c:pt idx="9">
                  <c:v>1.3346447885000001E-4</c:v>
                </c:pt>
                <c:pt idx="10">
                  <c:v>6.9928070710000001E-5</c:v>
                </c:pt>
                <c:pt idx="11">
                  <c:v>4.6222383899999998E-5</c:v>
                </c:pt>
                <c:pt idx="12">
                  <c:v>4.4639038999999997E-5</c:v>
                </c:pt>
                <c:pt idx="13">
                  <c:v>4.9569982800000005E-5</c:v>
                </c:pt>
                <c:pt idx="14">
                  <c:v>5.2413088999999991E-5</c:v>
                </c:pt>
                <c:pt idx="15">
                  <c:v>6.1452976999999993E-5</c:v>
                </c:pt>
                <c:pt idx="16">
                  <c:v>9.6146847000000001E-5</c:v>
                </c:pt>
                <c:pt idx="17">
                  <c:v>1.5351699000000003E-4</c:v>
                </c:pt>
                <c:pt idx="18">
                  <c:v>1.8987508480000002E-4</c:v>
                </c:pt>
                <c:pt idx="19">
                  <c:v>1.7066333812E-4</c:v>
                </c:pt>
                <c:pt idx="20">
                  <c:v>1.1396572218E-4</c:v>
                </c:pt>
                <c:pt idx="21">
                  <c:v>6.8176684600000013E-5</c:v>
                </c:pt>
                <c:pt idx="22">
                  <c:v>5.0283702E-5</c:v>
                </c:pt>
                <c:pt idx="23">
                  <c:v>4.6659403000000004E-5</c:v>
                </c:pt>
                <c:pt idx="24">
                  <c:v>4.7869708999999998E-5</c:v>
                </c:pt>
                <c:pt idx="25">
                  <c:v>5.4981529999999997E-5</c:v>
                </c:pt>
                <c:pt idx="26">
                  <c:v>7.6121344000000006E-5</c:v>
                </c:pt>
                <c:pt idx="27">
                  <c:v>1.21024221E-4</c:v>
                </c:pt>
                <c:pt idx="28">
                  <c:v>1.7026326900000002E-4</c:v>
                </c:pt>
                <c:pt idx="29">
                  <c:v>1.7705297069999998E-4</c:v>
                </c:pt>
                <c:pt idx="30">
                  <c:v>1.4296453760000001E-4</c:v>
                </c:pt>
                <c:pt idx="31">
                  <c:v>9.5424290300000008E-5</c:v>
                </c:pt>
                <c:pt idx="32">
                  <c:v>6.3659954599999994E-5</c:v>
                </c:pt>
                <c:pt idx="33">
                  <c:v>5.0467556000000004E-5</c:v>
                </c:pt>
                <c:pt idx="34">
                  <c:v>4.8324752000000004E-5</c:v>
                </c:pt>
                <c:pt idx="35">
                  <c:v>4.9412427000000002E-5</c:v>
                </c:pt>
                <c:pt idx="36">
                  <c:v>6.1842920000000005E-5</c:v>
                </c:pt>
                <c:pt idx="37">
                  <c:v>9.2597737000000004E-5</c:v>
                </c:pt>
                <c:pt idx="38">
                  <c:v>1.3464500300000001E-4</c:v>
                </c:pt>
                <c:pt idx="39">
                  <c:v>1.5648511100000001E-4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4640"/>
        <c:axId val="56074624"/>
      </c:scatterChart>
      <c:valAx>
        <c:axId val="56064640"/>
        <c:scaling>
          <c:orientation val="minMax"/>
          <c:max val="120"/>
          <c:min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56074624"/>
        <c:crossesAt val="9.9999999999999998E-13"/>
        <c:crossBetween val="midCat"/>
      </c:valAx>
      <c:valAx>
        <c:axId val="56074624"/>
        <c:scaling>
          <c:logBase val="10"/>
          <c:orientation val="minMax"/>
          <c:max val="1E-3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60646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5277777777777803"/>
          <c:y val="0.57349810440361604"/>
          <c:w val="0.344444444444444"/>
          <c:h val="0.278929352580926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'HU positions 113 bp'!$U$1</c:f>
              <c:strCache>
                <c:ptCount val="1"/>
                <c:pt idx="0">
                  <c:v>1 HU</c:v>
                </c:pt>
              </c:strCache>
            </c:strRef>
          </c:tx>
          <c:invertIfNegative val="0"/>
          <c:cat>
            <c:numRef>
              <c:f>'HU positions 113 bp'!$T$2:$T$103</c:f>
              <c:numCache>
                <c:formatCode>General</c:formatCode>
                <c:ptCount val="10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</c:numCache>
            </c:numRef>
          </c:cat>
          <c:val>
            <c:numRef>
              <c:f>'HU positions 113 bp'!$U$2:$U$103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49</c:v>
                </c:pt>
                <c:pt idx="31">
                  <c:v>47</c:v>
                </c:pt>
                <c:pt idx="32">
                  <c:v>8</c:v>
                </c:pt>
                <c:pt idx="33">
                  <c:v>0</c:v>
                </c:pt>
                <c:pt idx="34">
                  <c:v>2</c:v>
                </c:pt>
                <c:pt idx="35">
                  <c:v>20</c:v>
                </c:pt>
                <c:pt idx="36">
                  <c:v>24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95</c:v>
                </c:pt>
                <c:pt idx="41">
                  <c:v>138</c:v>
                </c:pt>
                <c:pt idx="42">
                  <c:v>187</c:v>
                </c:pt>
                <c:pt idx="43">
                  <c:v>83</c:v>
                </c:pt>
                <c:pt idx="44">
                  <c:v>11</c:v>
                </c:pt>
                <c:pt idx="45">
                  <c:v>0</c:v>
                </c:pt>
                <c:pt idx="46">
                  <c:v>6</c:v>
                </c:pt>
                <c:pt idx="47">
                  <c:v>21</c:v>
                </c:pt>
                <c:pt idx="48">
                  <c:v>7</c:v>
                </c:pt>
                <c:pt idx="49">
                  <c:v>0</c:v>
                </c:pt>
                <c:pt idx="50">
                  <c:v>2</c:v>
                </c:pt>
                <c:pt idx="51">
                  <c:v>16</c:v>
                </c:pt>
                <c:pt idx="52">
                  <c:v>365</c:v>
                </c:pt>
                <c:pt idx="53">
                  <c:v>330</c:v>
                </c:pt>
                <c:pt idx="54">
                  <c:v>19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15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ser>
          <c:idx val="1"/>
          <c:order val="1"/>
          <c:tx>
            <c:strRef>
              <c:f>'HU positions 113 bp'!$V$1</c:f>
              <c:strCache>
                <c:ptCount val="1"/>
                <c:pt idx="0">
                  <c:v>2 HU</c:v>
                </c:pt>
              </c:strCache>
            </c:strRef>
          </c:tx>
          <c:invertIfNegative val="0"/>
          <c:cat>
            <c:numRef>
              <c:f>'HU positions 113 bp'!$T$2:$T$103</c:f>
              <c:numCache>
                <c:formatCode>General</c:formatCode>
                <c:ptCount val="10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</c:numCache>
            </c:numRef>
          </c:cat>
          <c:val>
            <c:numRef>
              <c:f>'HU positions 113 bp'!$V$2:$V$103</c:f>
              <c:numCache>
                <c:formatCode>General</c:formatCode>
                <c:ptCount val="102"/>
                <c:pt idx="0">
                  <c:v>30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22</c:v>
                </c:pt>
                <c:pt idx="7">
                  <c:v>30</c:v>
                </c:pt>
                <c:pt idx="8">
                  <c:v>71</c:v>
                </c:pt>
                <c:pt idx="9">
                  <c:v>83</c:v>
                </c:pt>
                <c:pt idx="10">
                  <c:v>68</c:v>
                </c:pt>
                <c:pt idx="11">
                  <c:v>44</c:v>
                </c:pt>
                <c:pt idx="12">
                  <c:v>17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15</c:v>
                </c:pt>
                <c:pt idx="18">
                  <c:v>51</c:v>
                </c:pt>
                <c:pt idx="19">
                  <c:v>82</c:v>
                </c:pt>
                <c:pt idx="20">
                  <c:v>123</c:v>
                </c:pt>
                <c:pt idx="21">
                  <c:v>76</c:v>
                </c:pt>
                <c:pt idx="22">
                  <c:v>42</c:v>
                </c:pt>
                <c:pt idx="23">
                  <c:v>13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2</c:v>
                </c:pt>
                <c:pt idx="28">
                  <c:v>5</c:v>
                </c:pt>
                <c:pt idx="29">
                  <c:v>35</c:v>
                </c:pt>
                <c:pt idx="30">
                  <c:v>48</c:v>
                </c:pt>
                <c:pt idx="31">
                  <c:v>76</c:v>
                </c:pt>
                <c:pt idx="32">
                  <c:v>45</c:v>
                </c:pt>
                <c:pt idx="33">
                  <c:v>2</c:v>
                </c:pt>
                <c:pt idx="34">
                  <c:v>5</c:v>
                </c:pt>
                <c:pt idx="35">
                  <c:v>9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28</c:v>
                </c:pt>
                <c:pt idx="42">
                  <c:v>14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12</c:v>
                </c:pt>
                <c:pt idx="52">
                  <c:v>34</c:v>
                </c:pt>
                <c:pt idx="53">
                  <c:v>17</c:v>
                </c:pt>
                <c:pt idx="54">
                  <c:v>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5</c:v>
                </c:pt>
                <c:pt idx="61">
                  <c:v>11</c:v>
                </c:pt>
                <c:pt idx="62">
                  <c:v>15</c:v>
                </c:pt>
                <c:pt idx="63">
                  <c:v>66</c:v>
                </c:pt>
                <c:pt idx="64">
                  <c:v>111</c:v>
                </c:pt>
                <c:pt idx="65">
                  <c:v>51</c:v>
                </c:pt>
                <c:pt idx="66">
                  <c:v>14</c:v>
                </c:pt>
                <c:pt idx="67">
                  <c:v>7</c:v>
                </c:pt>
                <c:pt idx="68">
                  <c:v>4</c:v>
                </c:pt>
                <c:pt idx="69">
                  <c:v>6</c:v>
                </c:pt>
                <c:pt idx="70">
                  <c:v>8</c:v>
                </c:pt>
                <c:pt idx="71">
                  <c:v>7</c:v>
                </c:pt>
                <c:pt idx="72">
                  <c:v>30</c:v>
                </c:pt>
                <c:pt idx="73">
                  <c:v>59</c:v>
                </c:pt>
                <c:pt idx="74">
                  <c:v>102</c:v>
                </c:pt>
                <c:pt idx="75">
                  <c:v>87</c:v>
                </c:pt>
                <c:pt idx="76">
                  <c:v>54</c:v>
                </c:pt>
                <c:pt idx="77">
                  <c:v>24</c:v>
                </c:pt>
                <c:pt idx="78">
                  <c:v>7</c:v>
                </c:pt>
                <c:pt idx="79">
                  <c:v>6</c:v>
                </c:pt>
                <c:pt idx="80">
                  <c:v>5</c:v>
                </c:pt>
                <c:pt idx="81">
                  <c:v>4</c:v>
                </c:pt>
                <c:pt idx="82">
                  <c:v>6</c:v>
                </c:pt>
                <c:pt idx="83">
                  <c:v>23</c:v>
                </c:pt>
                <c:pt idx="84">
                  <c:v>56</c:v>
                </c:pt>
                <c:pt idx="85">
                  <c:v>122</c:v>
                </c:pt>
                <c:pt idx="86">
                  <c:v>74</c:v>
                </c:pt>
                <c:pt idx="87">
                  <c:v>33</c:v>
                </c:pt>
                <c:pt idx="88">
                  <c:v>29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ser>
          <c:idx val="2"/>
          <c:order val="2"/>
          <c:tx>
            <c:strRef>
              <c:f>'HU positions 113 bp'!$W$1</c:f>
              <c:strCache>
                <c:ptCount val="1"/>
                <c:pt idx="0">
                  <c:v>3 HU</c:v>
                </c:pt>
              </c:strCache>
            </c:strRef>
          </c:tx>
          <c:invertIfNegative val="0"/>
          <c:cat>
            <c:numRef>
              <c:f>'HU positions 113 bp'!$T$2:$T$103</c:f>
              <c:numCache>
                <c:formatCode>General</c:formatCode>
                <c:ptCount val="10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</c:numCache>
            </c:numRef>
          </c:cat>
          <c:val>
            <c:numRef>
              <c:f>'HU positions 113 bp'!$W$2:$W$103</c:f>
              <c:numCache>
                <c:formatCode>General</c:formatCode>
                <c:ptCount val="102"/>
                <c:pt idx="0">
                  <c:v>57</c:v>
                </c:pt>
                <c:pt idx="1">
                  <c:v>22</c:v>
                </c:pt>
                <c:pt idx="2">
                  <c:v>21</c:v>
                </c:pt>
                <c:pt idx="3">
                  <c:v>2</c:v>
                </c:pt>
                <c:pt idx="4">
                  <c:v>4</c:v>
                </c:pt>
                <c:pt idx="5">
                  <c:v>30</c:v>
                </c:pt>
                <c:pt idx="6">
                  <c:v>31</c:v>
                </c:pt>
                <c:pt idx="7">
                  <c:v>6</c:v>
                </c:pt>
                <c:pt idx="8">
                  <c:v>16</c:v>
                </c:pt>
                <c:pt idx="9">
                  <c:v>31</c:v>
                </c:pt>
                <c:pt idx="10">
                  <c:v>34</c:v>
                </c:pt>
                <c:pt idx="11">
                  <c:v>23</c:v>
                </c:pt>
                <c:pt idx="12">
                  <c:v>36</c:v>
                </c:pt>
                <c:pt idx="13">
                  <c:v>11</c:v>
                </c:pt>
                <c:pt idx="14">
                  <c:v>4</c:v>
                </c:pt>
                <c:pt idx="15">
                  <c:v>2</c:v>
                </c:pt>
                <c:pt idx="16">
                  <c:v>10</c:v>
                </c:pt>
                <c:pt idx="17">
                  <c:v>28</c:v>
                </c:pt>
                <c:pt idx="18">
                  <c:v>4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19</c:v>
                </c:pt>
                <c:pt idx="23">
                  <c:v>6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8</c:v>
                </c:pt>
                <c:pt idx="29">
                  <c:v>12</c:v>
                </c:pt>
                <c:pt idx="30">
                  <c:v>24</c:v>
                </c:pt>
                <c:pt idx="31">
                  <c:v>33</c:v>
                </c:pt>
                <c:pt idx="32">
                  <c:v>42</c:v>
                </c:pt>
                <c:pt idx="33">
                  <c:v>23</c:v>
                </c:pt>
                <c:pt idx="34">
                  <c:v>4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11</c:v>
                </c:pt>
                <c:pt idx="40">
                  <c:v>20</c:v>
                </c:pt>
                <c:pt idx="41">
                  <c:v>45</c:v>
                </c:pt>
                <c:pt idx="42">
                  <c:v>38</c:v>
                </c:pt>
                <c:pt idx="43">
                  <c:v>27</c:v>
                </c:pt>
                <c:pt idx="44">
                  <c:v>27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11</c:v>
                </c:pt>
                <c:pt idx="50">
                  <c:v>15</c:v>
                </c:pt>
                <c:pt idx="51">
                  <c:v>27</c:v>
                </c:pt>
                <c:pt idx="52">
                  <c:v>38</c:v>
                </c:pt>
                <c:pt idx="53">
                  <c:v>22</c:v>
                </c:pt>
                <c:pt idx="54">
                  <c:v>11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10</c:v>
                </c:pt>
                <c:pt idx="61">
                  <c:v>5</c:v>
                </c:pt>
                <c:pt idx="62">
                  <c:v>22</c:v>
                </c:pt>
                <c:pt idx="63">
                  <c:v>21</c:v>
                </c:pt>
                <c:pt idx="64">
                  <c:v>13</c:v>
                </c:pt>
                <c:pt idx="65">
                  <c:v>12</c:v>
                </c:pt>
                <c:pt idx="66">
                  <c:v>31</c:v>
                </c:pt>
                <c:pt idx="67">
                  <c:v>15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12</c:v>
                </c:pt>
                <c:pt idx="72">
                  <c:v>16</c:v>
                </c:pt>
                <c:pt idx="73">
                  <c:v>25</c:v>
                </c:pt>
                <c:pt idx="74">
                  <c:v>8</c:v>
                </c:pt>
                <c:pt idx="75">
                  <c:v>2</c:v>
                </c:pt>
                <c:pt idx="76">
                  <c:v>28</c:v>
                </c:pt>
                <c:pt idx="77">
                  <c:v>61</c:v>
                </c:pt>
                <c:pt idx="78">
                  <c:v>27</c:v>
                </c:pt>
                <c:pt idx="79">
                  <c:v>0</c:v>
                </c:pt>
                <c:pt idx="80">
                  <c:v>3</c:v>
                </c:pt>
                <c:pt idx="81">
                  <c:v>15</c:v>
                </c:pt>
                <c:pt idx="82">
                  <c:v>19</c:v>
                </c:pt>
                <c:pt idx="83">
                  <c:v>24</c:v>
                </c:pt>
                <c:pt idx="84">
                  <c:v>28</c:v>
                </c:pt>
                <c:pt idx="85">
                  <c:v>35</c:v>
                </c:pt>
                <c:pt idx="86">
                  <c:v>24</c:v>
                </c:pt>
                <c:pt idx="87">
                  <c:v>19</c:v>
                </c:pt>
                <c:pt idx="88">
                  <c:v>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ser>
          <c:idx val="3"/>
          <c:order val="3"/>
          <c:tx>
            <c:strRef>
              <c:f>'HU positions 113 bp'!$X$1</c:f>
              <c:strCache>
                <c:ptCount val="1"/>
              </c:strCache>
            </c:strRef>
          </c:tx>
          <c:invertIfNegative val="0"/>
          <c:cat>
            <c:numRef>
              <c:f>'HU positions 113 bp'!$T$2:$T$103</c:f>
              <c:numCache>
                <c:formatCode>General</c:formatCode>
                <c:ptCount val="10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</c:numCache>
            </c:numRef>
          </c:cat>
          <c:val>
            <c:numRef>
              <c:f>'HU positions 113 bp'!$X$2:$X$103</c:f>
              <c:numCache>
                <c:formatCode>General</c:formatCode>
                <c:ptCount val="10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43136"/>
        <c:axId val="55657216"/>
      </c:barChart>
      <c:catAx>
        <c:axId val="556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57216"/>
        <c:crosses val="autoZero"/>
        <c:auto val="1"/>
        <c:lblAlgn val="ctr"/>
        <c:lblOffset val="100"/>
        <c:noMultiLvlLbl val="0"/>
      </c:catAx>
      <c:valAx>
        <c:axId val="5565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643136"/>
        <c:crosses val="autoZero"/>
        <c:crossBetween val="between"/>
        <c:maj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'HU positions 113 bp'!$AC$1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numRef>
              <c:f>'HU positions 113 bp'!$AB$2:$AB$103</c:f>
              <c:numCache>
                <c:formatCode>General</c:formatCode>
                <c:ptCount val="10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</c:numCache>
            </c:numRef>
          </c:cat>
          <c:val>
            <c:numRef>
              <c:f>'HU positions 113 bp'!$AC$2:$AC$103</c:f>
              <c:numCache>
                <c:formatCode>General</c:formatCode>
                <c:ptCount val="102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18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0</c:v>
                </c:pt>
                <c:pt idx="11">
                  <c:v>5</c:v>
                </c:pt>
                <c:pt idx="12">
                  <c:v>20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6</c:v>
                </c:pt>
                <c:pt idx="17">
                  <c:v>19</c:v>
                </c:pt>
                <c:pt idx="18">
                  <c:v>8</c:v>
                </c:pt>
                <c:pt idx="19">
                  <c:v>5</c:v>
                </c:pt>
                <c:pt idx="20">
                  <c:v>11</c:v>
                </c:pt>
                <c:pt idx="21">
                  <c:v>20</c:v>
                </c:pt>
                <c:pt idx="22">
                  <c:v>20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7</c:v>
                </c:pt>
                <c:pt idx="29">
                  <c:v>12</c:v>
                </c:pt>
                <c:pt idx="30">
                  <c:v>43</c:v>
                </c:pt>
                <c:pt idx="31">
                  <c:v>86</c:v>
                </c:pt>
                <c:pt idx="32">
                  <c:v>68</c:v>
                </c:pt>
                <c:pt idx="33">
                  <c:v>7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14</c:v>
                </c:pt>
                <c:pt idx="41">
                  <c:v>48</c:v>
                </c:pt>
                <c:pt idx="42">
                  <c:v>185</c:v>
                </c:pt>
                <c:pt idx="43">
                  <c:v>92</c:v>
                </c:pt>
                <c:pt idx="44">
                  <c:v>12</c:v>
                </c:pt>
                <c:pt idx="45">
                  <c:v>0</c:v>
                </c:pt>
                <c:pt idx="46">
                  <c:v>3</c:v>
                </c:pt>
                <c:pt idx="47">
                  <c:v>20</c:v>
                </c:pt>
                <c:pt idx="48">
                  <c:v>8</c:v>
                </c:pt>
                <c:pt idx="49">
                  <c:v>1</c:v>
                </c:pt>
                <c:pt idx="50">
                  <c:v>0</c:v>
                </c:pt>
                <c:pt idx="51">
                  <c:v>15</c:v>
                </c:pt>
                <c:pt idx="52">
                  <c:v>381</c:v>
                </c:pt>
                <c:pt idx="53">
                  <c:v>344</c:v>
                </c:pt>
                <c:pt idx="54">
                  <c:v>27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14</c:v>
                </c:pt>
                <c:pt idx="63">
                  <c:v>70</c:v>
                </c:pt>
                <c:pt idx="64">
                  <c:v>88</c:v>
                </c:pt>
                <c:pt idx="65">
                  <c:v>32</c:v>
                </c:pt>
                <c:pt idx="66">
                  <c:v>25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6</c:v>
                </c:pt>
                <c:pt idx="73">
                  <c:v>23</c:v>
                </c:pt>
                <c:pt idx="74">
                  <c:v>26</c:v>
                </c:pt>
                <c:pt idx="75">
                  <c:v>19</c:v>
                </c:pt>
                <c:pt idx="76">
                  <c:v>8</c:v>
                </c:pt>
                <c:pt idx="77">
                  <c:v>36</c:v>
                </c:pt>
                <c:pt idx="78">
                  <c:v>23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6</c:v>
                </c:pt>
                <c:pt idx="83">
                  <c:v>14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ser>
          <c:idx val="1"/>
          <c:order val="1"/>
          <c:tx>
            <c:strRef>
              <c:f>'HU positions 113 bp'!$AD$1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numRef>
              <c:f>'HU positions 113 bp'!$AB$2:$AB$103</c:f>
              <c:numCache>
                <c:formatCode>General</c:formatCode>
                <c:ptCount val="10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</c:numCache>
            </c:numRef>
          </c:cat>
          <c:val>
            <c:numRef>
              <c:f>'HU positions 113 bp'!$AD$2:$AD$103</c:f>
              <c:numCache>
                <c:formatCode>General</c:formatCode>
                <c:ptCount val="102"/>
                <c:pt idx="0">
                  <c:v>30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27</c:v>
                </c:pt>
                <c:pt idx="6">
                  <c:v>14</c:v>
                </c:pt>
                <c:pt idx="7">
                  <c:v>3</c:v>
                </c:pt>
                <c:pt idx="8">
                  <c:v>1</c:v>
                </c:pt>
                <c:pt idx="9">
                  <c:v>11</c:v>
                </c:pt>
                <c:pt idx="10">
                  <c:v>20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19</c:v>
                </c:pt>
                <c:pt idx="18">
                  <c:v>28</c:v>
                </c:pt>
                <c:pt idx="19">
                  <c:v>51</c:v>
                </c:pt>
                <c:pt idx="20">
                  <c:v>34</c:v>
                </c:pt>
                <c:pt idx="21">
                  <c:v>10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37</c:v>
                </c:pt>
                <c:pt idx="30">
                  <c:v>70</c:v>
                </c:pt>
                <c:pt idx="31">
                  <c:v>63</c:v>
                </c:pt>
                <c:pt idx="32">
                  <c:v>10</c:v>
                </c:pt>
                <c:pt idx="33">
                  <c:v>2</c:v>
                </c:pt>
                <c:pt idx="34">
                  <c:v>2</c:v>
                </c:pt>
                <c:pt idx="35">
                  <c:v>26</c:v>
                </c:pt>
                <c:pt idx="36">
                  <c:v>23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106</c:v>
                </c:pt>
                <c:pt idx="41">
                  <c:v>148</c:v>
                </c:pt>
                <c:pt idx="42">
                  <c:v>46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12</c:v>
                </c:pt>
                <c:pt idx="51">
                  <c:v>35</c:v>
                </c:pt>
                <c:pt idx="52">
                  <c:v>50</c:v>
                </c:pt>
                <c:pt idx="53">
                  <c:v>17</c:v>
                </c:pt>
                <c:pt idx="54">
                  <c:v>9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10</c:v>
                </c:pt>
                <c:pt idx="61">
                  <c:v>11</c:v>
                </c:pt>
                <c:pt idx="62">
                  <c:v>25</c:v>
                </c:pt>
                <c:pt idx="63">
                  <c:v>26</c:v>
                </c:pt>
                <c:pt idx="64">
                  <c:v>21</c:v>
                </c:pt>
                <c:pt idx="65">
                  <c:v>13</c:v>
                </c:pt>
                <c:pt idx="66">
                  <c:v>14</c:v>
                </c:pt>
                <c:pt idx="67">
                  <c:v>7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9</c:v>
                </c:pt>
                <c:pt idx="72">
                  <c:v>11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26</c:v>
                </c:pt>
                <c:pt idx="77">
                  <c:v>31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10</c:v>
                </c:pt>
                <c:pt idx="85">
                  <c:v>13</c:v>
                </c:pt>
                <c:pt idx="86">
                  <c:v>0</c:v>
                </c:pt>
                <c:pt idx="87">
                  <c:v>4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ser>
          <c:idx val="2"/>
          <c:order val="2"/>
          <c:tx>
            <c:strRef>
              <c:f>'HU positions 113 bp'!$AE$1</c:f>
              <c:strCache>
                <c:ptCount val="1"/>
                <c:pt idx="0">
                  <c:v>P1</c:v>
                </c:pt>
              </c:strCache>
            </c:strRef>
          </c:tx>
          <c:invertIfNegative val="0"/>
          <c:cat>
            <c:numRef>
              <c:f>'HU positions 113 bp'!$AB$2:$AB$103</c:f>
              <c:numCache>
                <c:formatCode>General</c:formatCode>
                <c:ptCount val="10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</c:numCache>
            </c:numRef>
          </c:cat>
          <c:val>
            <c:numRef>
              <c:f>'HU positions 113 bp'!$AE$2:$AE$103</c:f>
              <c:numCache>
                <c:formatCode>General</c:formatCode>
                <c:ptCount val="102"/>
                <c:pt idx="0">
                  <c:v>14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22</c:v>
                </c:pt>
                <c:pt idx="9">
                  <c:v>17</c:v>
                </c:pt>
                <c:pt idx="10">
                  <c:v>8</c:v>
                </c:pt>
                <c:pt idx="11">
                  <c:v>10</c:v>
                </c:pt>
                <c:pt idx="12">
                  <c:v>13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9</c:v>
                </c:pt>
                <c:pt idx="23">
                  <c:v>10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12</c:v>
                </c:pt>
                <c:pt idx="33">
                  <c:v>4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13</c:v>
                </c:pt>
                <c:pt idx="42">
                  <c:v>2</c:v>
                </c:pt>
                <c:pt idx="43">
                  <c:v>8</c:v>
                </c:pt>
                <c:pt idx="44">
                  <c:v>16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7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3</c:v>
                </c:pt>
                <c:pt idx="69">
                  <c:v>6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9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1</c:v>
                </c:pt>
                <c:pt idx="80">
                  <c:v>0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15</c:v>
                </c:pt>
                <c:pt idx="85">
                  <c:v>30</c:v>
                </c:pt>
                <c:pt idx="86">
                  <c:v>12</c:v>
                </c:pt>
                <c:pt idx="87">
                  <c:v>7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ser>
          <c:idx val="3"/>
          <c:order val="3"/>
          <c:tx>
            <c:strRef>
              <c:f>'HU positions 113 bp'!$AF$1</c:f>
              <c:strCache>
                <c:ptCount val="1"/>
                <c:pt idx="0">
                  <c:v>P2</c:v>
                </c:pt>
              </c:strCache>
            </c:strRef>
          </c:tx>
          <c:invertIfNegative val="0"/>
          <c:cat>
            <c:numRef>
              <c:f>'HU positions 113 bp'!$AB$2:$AB$103</c:f>
              <c:numCache>
                <c:formatCode>General</c:formatCode>
                <c:ptCount val="10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</c:numCache>
            </c:numRef>
          </c:cat>
          <c:val>
            <c:numRef>
              <c:f>'HU positions 113 bp'!$AF$2:$AF$103</c:f>
              <c:numCache>
                <c:formatCode>General</c:formatCode>
                <c:ptCount val="102"/>
                <c:pt idx="0">
                  <c:v>42</c:v>
                </c:pt>
                <c:pt idx="1">
                  <c:v>21</c:v>
                </c:pt>
                <c:pt idx="2">
                  <c:v>14</c:v>
                </c:pt>
                <c:pt idx="3">
                  <c:v>4</c:v>
                </c:pt>
                <c:pt idx="4">
                  <c:v>2</c:v>
                </c:pt>
                <c:pt idx="5">
                  <c:v>7</c:v>
                </c:pt>
                <c:pt idx="6">
                  <c:v>15</c:v>
                </c:pt>
                <c:pt idx="7">
                  <c:v>27</c:v>
                </c:pt>
                <c:pt idx="8">
                  <c:v>63</c:v>
                </c:pt>
                <c:pt idx="9">
                  <c:v>78</c:v>
                </c:pt>
                <c:pt idx="10">
                  <c:v>74</c:v>
                </c:pt>
                <c:pt idx="11">
                  <c:v>48</c:v>
                </c:pt>
                <c:pt idx="12">
                  <c:v>17</c:v>
                </c:pt>
                <c:pt idx="13">
                  <c:v>9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17</c:v>
                </c:pt>
                <c:pt idx="19">
                  <c:v>42</c:v>
                </c:pt>
                <c:pt idx="20">
                  <c:v>92</c:v>
                </c:pt>
                <c:pt idx="21">
                  <c:v>70</c:v>
                </c:pt>
                <c:pt idx="22">
                  <c:v>32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8</c:v>
                </c:pt>
                <c:pt idx="31">
                  <c:v>6</c:v>
                </c:pt>
                <c:pt idx="32">
                  <c:v>5</c:v>
                </c:pt>
                <c:pt idx="33">
                  <c:v>12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9</c:v>
                </c:pt>
                <c:pt idx="44">
                  <c:v>9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5</c:v>
                </c:pt>
                <c:pt idx="64">
                  <c:v>13</c:v>
                </c:pt>
                <c:pt idx="65">
                  <c:v>18</c:v>
                </c:pt>
                <c:pt idx="66">
                  <c:v>6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4</c:v>
                </c:pt>
                <c:pt idx="71">
                  <c:v>4</c:v>
                </c:pt>
                <c:pt idx="72">
                  <c:v>24</c:v>
                </c:pt>
                <c:pt idx="73">
                  <c:v>51</c:v>
                </c:pt>
                <c:pt idx="74">
                  <c:v>78</c:v>
                </c:pt>
                <c:pt idx="75">
                  <c:v>65</c:v>
                </c:pt>
                <c:pt idx="76">
                  <c:v>44</c:v>
                </c:pt>
                <c:pt idx="77">
                  <c:v>13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8</c:v>
                </c:pt>
                <c:pt idx="83">
                  <c:v>26</c:v>
                </c:pt>
                <c:pt idx="84">
                  <c:v>55</c:v>
                </c:pt>
                <c:pt idx="85">
                  <c:v>113</c:v>
                </c:pt>
                <c:pt idx="86">
                  <c:v>85</c:v>
                </c:pt>
                <c:pt idx="87">
                  <c:v>41</c:v>
                </c:pt>
                <c:pt idx="88">
                  <c:v>24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ser>
          <c:idx val="4"/>
          <c:order val="4"/>
          <c:tx>
            <c:strRef>
              <c:f>'HU positions 113 bp'!$AG$1</c:f>
              <c:strCache>
                <c:ptCount val="1"/>
              </c:strCache>
            </c:strRef>
          </c:tx>
          <c:invertIfNegative val="0"/>
          <c:cat>
            <c:numRef>
              <c:f>'HU positions 113 bp'!$AB$2:$AB$103</c:f>
              <c:numCache>
                <c:formatCode>General</c:formatCode>
                <c:ptCount val="10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</c:numCache>
            </c:numRef>
          </c:cat>
          <c:val>
            <c:numRef>
              <c:f>'HU positions 113 bp'!$AG$2:$AG$103</c:f>
              <c:numCache>
                <c:formatCode>General</c:formatCode>
                <c:ptCount val="10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86272"/>
        <c:axId val="55687808"/>
      </c:barChart>
      <c:catAx>
        <c:axId val="556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87808"/>
        <c:crosses val="autoZero"/>
        <c:auto val="1"/>
        <c:lblAlgn val="ctr"/>
        <c:lblOffset val="100"/>
        <c:noMultiLvlLbl val="0"/>
      </c:catAx>
      <c:valAx>
        <c:axId val="55687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686272"/>
        <c:crosses val="autoZero"/>
        <c:crossBetween val="between"/>
        <c:maj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'HU positions 113 bp'!$AQ$1:$AQ$2</c:f>
              <c:strCache>
                <c:ptCount val="1"/>
                <c:pt idx="0">
                  <c:v>MC</c:v>
                </c:pt>
              </c:strCache>
            </c:strRef>
          </c:tx>
          <c:invertIfNegative val="0"/>
          <c:cat>
            <c:numRef>
              <c:f>'HU positions 113 bp'!$AO$3:$AO$115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'HU positions 113 bp'!$AQ$3:$AQ$115</c:f>
              <c:numCache>
                <c:formatCode>General</c:formatCode>
                <c:ptCount val="113"/>
                <c:pt idx="12">
                  <c:v>19.908466819221967</c:v>
                </c:pt>
                <c:pt idx="13">
                  <c:v>6.8649885583524028</c:v>
                </c:pt>
                <c:pt idx="14">
                  <c:v>6.636155606407323</c:v>
                </c:pt>
                <c:pt idx="15">
                  <c:v>1.3729977116704806</c:v>
                </c:pt>
                <c:pt idx="16">
                  <c:v>1.6018306636155606</c:v>
                </c:pt>
                <c:pt idx="17">
                  <c:v>8.4668192219679632</c:v>
                </c:pt>
                <c:pt idx="18">
                  <c:v>12.128146453089245</c:v>
                </c:pt>
                <c:pt idx="19">
                  <c:v>8.2379862700228834</c:v>
                </c:pt>
                <c:pt idx="20">
                  <c:v>19.908466819221967</c:v>
                </c:pt>
                <c:pt idx="21">
                  <c:v>26.086956521739129</c:v>
                </c:pt>
                <c:pt idx="22">
                  <c:v>23.340961098398168</c:v>
                </c:pt>
                <c:pt idx="23">
                  <c:v>15.331807780320366</c:v>
                </c:pt>
                <c:pt idx="24">
                  <c:v>12.128146453089245</c:v>
                </c:pt>
                <c:pt idx="25">
                  <c:v>4.3478260869565215</c:v>
                </c:pt>
                <c:pt idx="26">
                  <c:v>1.3729977116704806</c:v>
                </c:pt>
                <c:pt idx="27">
                  <c:v>1.3729977116704806</c:v>
                </c:pt>
                <c:pt idx="28">
                  <c:v>2.7459954233409611</c:v>
                </c:pt>
                <c:pt idx="29">
                  <c:v>9.8398169336384438</c:v>
                </c:pt>
                <c:pt idx="30">
                  <c:v>12.585812356979405</c:v>
                </c:pt>
                <c:pt idx="31">
                  <c:v>22.654462242562929</c:v>
                </c:pt>
                <c:pt idx="32">
                  <c:v>32.036613272311214</c:v>
                </c:pt>
                <c:pt idx="33">
                  <c:v>23.112128146453088</c:v>
                </c:pt>
                <c:pt idx="34">
                  <c:v>13.958810068649885</c:v>
                </c:pt>
                <c:pt idx="35">
                  <c:v>4.3478260869565215</c:v>
                </c:pt>
                <c:pt idx="36">
                  <c:v>2.5171624713958809</c:v>
                </c:pt>
                <c:pt idx="37">
                  <c:v>0.91533180778032042</c:v>
                </c:pt>
                <c:pt idx="38">
                  <c:v>1.6018306636155606</c:v>
                </c:pt>
                <c:pt idx="39">
                  <c:v>0.91533180778032042</c:v>
                </c:pt>
                <c:pt idx="40">
                  <c:v>2.9748283752860414</c:v>
                </c:pt>
                <c:pt idx="41">
                  <c:v>11.670480549199084</c:v>
                </c:pt>
                <c:pt idx="42">
                  <c:v>27.688787185354691</c:v>
                </c:pt>
                <c:pt idx="43">
                  <c:v>35.697940503432491</c:v>
                </c:pt>
                <c:pt idx="44">
                  <c:v>21.739130434782609</c:v>
                </c:pt>
                <c:pt idx="45">
                  <c:v>5.7208237986270021</c:v>
                </c:pt>
                <c:pt idx="46">
                  <c:v>2.5171624713958809</c:v>
                </c:pt>
                <c:pt idx="47">
                  <c:v>8.0091533180778036</c:v>
                </c:pt>
                <c:pt idx="48">
                  <c:v>6.636155606407323</c:v>
                </c:pt>
                <c:pt idx="49">
                  <c:v>0.68649885583524028</c:v>
                </c:pt>
                <c:pt idx="50">
                  <c:v>0.45766590389016021</c:v>
                </c:pt>
                <c:pt idx="51">
                  <c:v>3.2036613272311212</c:v>
                </c:pt>
                <c:pt idx="52">
                  <c:v>28.83295194508009</c:v>
                </c:pt>
                <c:pt idx="53">
                  <c:v>48.283752860411902</c:v>
                </c:pt>
                <c:pt idx="54">
                  <c:v>54.691075514874143</c:v>
                </c:pt>
                <c:pt idx="55">
                  <c:v>25.40045766590389</c:v>
                </c:pt>
                <c:pt idx="56">
                  <c:v>8.695652173913043</c:v>
                </c:pt>
                <c:pt idx="57">
                  <c:v>1.3729977116704806</c:v>
                </c:pt>
                <c:pt idx="58">
                  <c:v>2.5171624713958809</c:v>
                </c:pt>
                <c:pt idx="59">
                  <c:v>6.4073226544622424</c:v>
                </c:pt>
                <c:pt idx="60">
                  <c:v>3.2036613272311212</c:v>
                </c:pt>
                <c:pt idx="61">
                  <c:v>2.5171624713958809</c:v>
                </c:pt>
                <c:pt idx="62">
                  <c:v>4.1189931350114417</c:v>
                </c:pt>
                <c:pt idx="63">
                  <c:v>12.585812356979405</c:v>
                </c:pt>
                <c:pt idx="64">
                  <c:v>100</c:v>
                </c:pt>
                <c:pt idx="65">
                  <c:v>84.439359267734559</c:v>
                </c:pt>
                <c:pt idx="66">
                  <c:v>8.695652173913043</c:v>
                </c:pt>
                <c:pt idx="67">
                  <c:v>0.91533180778032042</c:v>
                </c:pt>
                <c:pt idx="68">
                  <c:v>0.45766590389016021</c:v>
                </c:pt>
                <c:pt idx="69">
                  <c:v>1.3729977116704806</c:v>
                </c:pt>
                <c:pt idx="70">
                  <c:v>1.8306636155606408</c:v>
                </c:pt>
                <c:pt idx="71">
                  <c:v>2.0594965675057209</c:v>
                </c:pt>
                <c:pt idx="72">
                  <c:v>3.4324942791762014</c:v>
                </c:pt>
                <c:pt idx="73">
                  <c:v>3.8901601830663615</c:v>
                </c:pt>
                <c:pt idx="74">
                  <c:v>9.3821510297482842</c:v>
                </c:pt>
                <c:pt idx="75">
                  <c:v>23.340961098398168</c:v>
                </c:pt>
                <c:pt idx="76">
                  <c:v>28.60411899313501</c:v>
                </c:pt>
                <c:pt idx="77">
                  <c:v>14.416475972540045</c:v>
                </c:pt>
                <c:pt idx="78">
                  <c:v>10.297482837528603</c:v>
                </c:pt>
                <c:pt idx="79">
                  <c:v>5.0343249427917618</c:v>
                </c:pt>
                <c:pt idx="80">
                  <c:v>0.91533180778032042</c:v>
                </c:pt>
                <c:pt idx="81">
                  <c:v>1.3729977116704806</c:v>
                </c:pt>
                <c:pt idx="82">
                  <c:v>3.4324942791762014</c:v>
                </c:pt>
                <c:pt idx="83">
                  <c:v>4.3478260869565215</c:v>
                </c:pt>
                <c:pt idx="84">
                  <c:v>10.526315789473685</c:v>
                </c:pt>
                <c:pt idx="85">
                  <c:v>19.221967963386728</c:v>
                </c:pt>
                <c:pt idx="86">
                  <c:v>25.17162471395881</c:v>
                </c:pt>
                <c:pt idx="87">
                  <c:v>20.366132723112127</c:v>
                </c:pt>
                <c:pt idx="88">
                  <c:v>18.764302059496568</c:v>
                </c:pt>
                <c:pt idx="89">
                  <c:v>19.450800915331808</c:v>
                </c:pt>
                <c:pt idx="90">
                  <c:v>7.7803203661327229</c:v>
                </c:pt>
                <c:pt idx="91">
                  <c:v>1.3729977116704806</c:v>
                </c:pt>
                <c:pt idx="92">
                  <c:v>1.8306636155606408</c:v>
                </c:pt>
                <c:pt idx="93">
                  <c:v>4.3478260869565215</c:v>
                </c:pt>
                <c:pt idx="94">
                  <c:v>5.7208237986270021</c:v>
                </c:pt>
                <c:pt idx="95">
                  <c:v>10.755148741418765</c:v>
                </c:pt>
                <c:pt idx="96">
                  <c:v>19.221967963386728</c:v>
                </c:pt>
                <c:pt idx="97">
                  <c:v>35.926773455377571</c:v>
                </c:pt>
                <c:pt idx="98">
                  <c:v>22.425629290617849</c:v>
                </c:pt>
                <c:pt idx="99">
                  <c:v>11.899313501144166</c:v>
                </c:pt>
                <c:pt idx="100">
                  <c:v>15.789473684210526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</c:ser>
        <c:ser>
          <c:idx val="2"/>
          <c:order val="1"/>
          <c:tx>
            <c:strRef>
              <c:f>'HU positions 113 bp'!$AR$1:$AR$2</c:f>
              <c:strCache>
                <c:ptCount val="1"/>
                <c:pt idx="0">
                  <c:v>Aki/Adhya</c:v>
                </c:pt>
              </c:strCache>
            </c:strRef>
          </c:tx>
          <c:invertIfNegative val="0"/>
          <c:cat>
            <c:numRef>
              <c:f>'HU positions 113 bp'!$AO$3:$AO$115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'HU positions 113 bp'!$AR$3:$AR$115</c:f>
              <c:numCache>
                <c:formatCode>General</c:formatCode>
                <c:ptCount val="113"/>
                <c:pt idx="48">
                  <c:v>30</c:v>
                </c:pt>
                <c:pt idx="50">
                  <c:v>30</c:v>
                </c:pt>
                <c:pt idx="53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5">
                  <c:v>30</c:v>
                </c:pt>
                <c:pt idx="66">
                  <c:v>100</c:v>
                </c:pt>
                <c:pt idx="68">
                  <c:v>30</c:v>
                </c:pt>
                <c:pt idx="72">
                  <c:v>30</c:v>
                </c:pt>
                <c:pt idx="76">
                  <c:v>30</c:v>
                </c:pt>
                <c:pt idx="77">
                  <c:v>30</c:v>
                </c:pt>
                <c:pt idx="82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93">
                  <c:v>30</c:v>
                </c:pt>
                <c:pt idx="95">
                  <c:v>30</c:v>
                </c:pt>
                <c:pt idx="97">
                  <c:v>30</c:v>
                </c:pt>
                <c:pt idx="98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13152"/>
        <c:axId val="55714944"/>
      </c:barChart>
      <c:catAx>
        <c:axId val="557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14944"/>
        <c:crosses val="autoZero"/>
        <c:auto val="1"/>
        <c:lblAlgn val="ctr"/>
        <c:lblOffset val="100"/>
        <c:tickLblSkip val="10"/>
        <c:noMultiLvlLbl val="0"/>
      </c:catAx>
      <c:valAx>
        <c:axId val="55714944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crossAx val="55713152"/>
        <c:crosses val="autoZero"/>
        <c:crossBetween val="between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812800</xdr:colOff>
      <xdr:row>5</xdr:row>
      <xdr:rowOff>165100</xdr:rowOff>
    </xdr:from>
    <xdr:to>
      <xdr:col>30</xdr:col>
      <xdr:colOff>406400</xdr:colOff>
      <xdr:row>19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7</xdr:row>
      <xdr:rowOff>25400</xdr:rowOff>
    </xdr:from>
    <xdr:to>
      <xdr:col>16</xdr:col>
      <xdr:colOff>609600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108</xdr:row>
      <xdr:rowOff>50800</xdr:rowOff>
    </xdr:from>
    <xdr:to>
      <xdr:col>27</xdr:col>
      <xdr:colOff>127000</xdr:colOff>
      <xdr:row>122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254000</xdr:colOff>
      <xdr:row>108</xdr:row>
      <xdr:rowOff>152400</xdr:rowOff>
    </xdr:from>
    <xdr:to>
      <xdr:col>38</xdr:col>
      <xdr:colOff>228600</xdr:colOff>
      <xdr:row>122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279400</xdr:colOff>
      <xdr:row>119</xdr:row>
      <xdr:rowOff>57150</xdr:rowOff>
    </xdr:from>
    <xdr:to>
      <xdr:col>48</xdr:col>
      <xdr:colOff>304800</xdr:colOff>
      <xdr:row>134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A19" workbookViewId="0">
      <selection activeCell="G1" sqref="G1"/>
    </sheetView>
  </sheetViews>
  <sheetFormatPr defaultColWidth="11" defaultRowHeight="15.75" x14ac:dyDescent="0.25"/>
  <cols>
    <col min="1" max="2" width="7.875" style="2" customWidth="1"/>
    <col min="3" max="7" width="9.625" style="2" customWidth="1"/>
    <col min="18" max="18" width="5" style="2" customWidth="1"/>
    <col min="19" max="22" width="5.875" customWidth="1"/>
  </cols>
  <sheetData>
    <row r="1" spans="1:22" x14ac:dyDescent="0.25">
      <c r="A1" s="2" t="s">
        <v>10</v>
      </c>
      <c r="B1" s="2" t="s">
        <v>41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55</v>
      </c>
      <c r="H1" s="1" t="s">
        <v>51</v>
      </c>
      <c r="I1" s="2" t="s">
        <v>52</v>
      </c>
      <c r="J1" s="1" t="s">
        <v>53</v>
      </c>
      <c r="K1" s="2" t="s">
        <v>54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5">
      <c r="A2" s="2">
        <v>70</v>
      </c>
      <c r="B2" s="2">
        <f>A2+11</f>
        <v>81</v>
      </c>
      <c r="C2" s="3">
        <v>2.2034259999999998E-6</v>
      </c>
      <c r="D2" s="3">
        <v>4.9568040000000002E-7</v>
      </c>
      <c r="E2" s="3">
        <v>3.6181050000000001E-9</v>
      </c>
      <c r="F2" s="3">
        <v>3.7990099999999998E-7</v>
      </c>
      <c r="G2" s="3">
        <f>SUM(C2:F2)</f>
        <v>3.0826255049999996E-6</v>
      </c>
      <c r="H2" s="12">
        <v>1.465943E-12</v>
      </c>
      <c r="I2" s="13">
        <v>3.246849533E-9</v>
      </c>
      <c r="J2" s="2">
        <v>2.37818E-5</v>
      </c>
      <c r="K2" s="13">
        <v>2.9372594200000001E-5</v>
      </c>
      <c r="R2" s="2">
        <f>B2</f>
        <v>81</v>
      </c>
      <c r="S2" s="4">
        <f>C2/G2</f>
        <v>0.71478873980185276</v>
      </c>
      <c r="T2" s="4">
        <f>F2/G2</f>
        <v>0.12323942671070583</v>
      </c>
      <c r="U2" s="4">
        <f>E2/G2</f>
        <v>1.1737089030540544E-3</v>
      </c>
      <c r="V2" s="4">
        <f>D2/G2</f>
        <v>0.16079812458438739</v>
      </c>
    </row>
    <row r="3" spans="1:22" x14ac:dyDescent="0.25">
      <c r="A3" s="2">
        <f>A2+1</f>
        <v>71</v>
      </c>
      <c r="B3" s="2">
        <f t="shared" ref="B3:B41" si="0">A3+11</f>
        <v>82</v>
      </c>
      <c r="C3" s="3">
        <v>3.5095619999999999E-7</v>
      </c>
      <c r="D3" s="3">
        <v>1.0854320000000001E-7</v>
      </c>
      <c r="E3" s="3">
        <v>2.5326739999999999E-8</v>
      </c>
      <c r="F3" s="3">
        <v>1.230156E-7</v>
      </c>
      <c r="G3" s="3">
        <f t="shared" ref="G3:G41" si="1">SUM(C3:F3)</f>
        <v>6.0784173999999993E-7</v>
      </c>
      <c r="H3" s="12">
        <v>5.832747E-12</v>
      </c>
      <c r="I3" s="13">
        <v>1.377797E-8</v>
      </c>
      <c r="J3" s="2">
        <v>1.8000350000000001E-5</v>
      </c>
      <c r="K3" s="13">
        <v>3.3663918799999997E-5</v>
      </c>
      <c r="R3" s="2">
        <f t="shared" ref="R3:R41" si="2">B3</f>
        <v>82</v>
      </c>
      <c r="S3" s="4">
        <f t="shared" ref="S3:S41" si="3">C3/G3</f>
        <v>0.57738088206973093</v>
      </c>
      <c r="T3" s="4">
        <f t="shared" ref="T3:T41" si="4">F3/G3</f>
        <v>0.20238096844089715</v>
      </c>
      <c r="U3" s="4">
        <f t="shared" ref="U3:U41" si="5">E3/G3</f>
        <v>4.1666668037637564E-2</v>
      </c>
      <c r="V3" s="4">
        <f t="shared" ref="V3:V41" si="6">D3/G3</f>
        <v>0.17857148145173449</v>
      </c>
    </row>
    <row r="4" spans="1:22" x14ac:dyDescent="0.25">
      <c r="A4" s="2">
        <f t="shared" ref="A4:A41" si="7">A3+1</f>
        <v>72</v>
      </c>
      <c r="B4" s="2">
        <f t="shared" si="0"/>
        <v>83</v>
      </c>
      <c r="C4" s="3">
        <v>4.703537E-7</v>
      </c>
      <c r="D4" s="3">
        <v>1.085432E-8</v>
      </c>
      <c r="E4" s="3">
        <v>4.5226310000000002E-7</v>
      </c>
      <c r="F4" s="3">
        <v>3.3648380000000003E-7</v>
      </c>
      <c r="G4" s="3">
        <f t="shared" si="1"/>
        <v>1.2699549200000001E-6</v>
      </c>
      <c r="H4" s="12">
        <v>4.6863640000000001E-11</v>
      </c>
      <c r="I4" s="13">
        <v>2.7445622397E-8</v>
      </c>
      <c r="J4" s="2">
        <v>7.6310170000000001E-6</v>
      </c>
      <c r="K4" s="13">
        <v>4.4689601500000007E-5</v>
      </c>
      <c r="R4" s="2">
        <f t="shared" si="2"/>
        <v>83</v>
      </c>
      <c r="S4" s="4">
        <f t="shared" si="3"/>
        <v>0.37037039078520989</v>
      </c>
      <c r="T4" s="4">
        <f t="shared" si="4"/>
        <v>0.26495727895601207</v>
      </c>
      <c r="U4" s="4">
        <f t="shared" si="5"/>
        <v>0.35612531821208265</v>
      </c>
      <c r="V4" s="4">
        <f t="shared" si="6"/>
        <v>8.5470120466953261E-3</v>
      </c>
    </row>
    <row r="5" spans="1:22" x14ac:dyDescent="0.25">
      <c r="A5" s="2">
        <f t="shared" si="7"/>
        <v>73</v>
      </c>
      <c r="B5" s="2">
        <f t="shared" si="0"/>
        <v>84</v>
      </c>
      <c r="C5" s="3">
        <v>2.7714689999999998E-6</v>
      </c>
      <c r="D5" s="3">
        <v>0</v>
      </c>
      <c r="E5" s="3">
        <v>4.4755959999999999E-6</v>
      </c>
      <c r="F5" s="3">
        <v>3.1007159999999998E-6</v>
      </c>
      <c r="G5" s="3">
        <f t="shared" si="1"/>
        <v>1.0347780999999999E-5</v>
      </c>
      <c r="H5" s="12">
        <v>1.058046E-9</v>
      </c>
      <c r="I5" s="13">
        <v>2.1952087600000002E-8</v>
      </c>
      <c r="J5" s="2">
        <v>8.1060940000000005E-6</v>
      </c>
      <c r="K5" s="13">
        <v>5.4054532699999998E-5</v>
      </c>
      <c r="R5" s="2">
        <f t="shared" si="2"/>
        <v>84</v>
      </c>
      <c r="S5" s="4">
        <f t="shared" si="3"/>
        <v>0.26783220479830411</v>
      </c>
      <c r="T5" s="4">
        <f t="shared" si="4"/>
        <v>0.29965033082938264</v>
      </c>
      <c r="U5" s="4">
        <f t="shared" si="5"/>
        <v>0.43251746437231325</v>
      </c>
      <c r="V5" s="4">
        <f t="shared" si="6"/>
        <v>0</v>
      </c>
    </row>
    <row r="6" spans="1:22" x14ac:dyDescent="0.25">
      <c r="A6" s="2">
        <f t="shared" si="7"/>
        <v>74</v>
      </c>
      <c r="B6" s="2">
        <f t="shared" si="0"/>
        <v>85</v>
      </c>
      <c r="C6" s="3">
        <v>1.8524699999999999E-5</v>
      </c>
      <c r="D6" s="3">
        <v>7.2362100000000002E-9</v>
      </c>
      <c r="E6" s="3">
        <v>1.5423979999999999E-5</v>
      </c>
      <c r="F6" s="3">
        <v>1.6049910000000001E-5</v>
      </c>
      <c r="G6" s="3">
        <f t="shared" si="1"/>
        <v>5.0005826209999999E-5</v>
      </c>
      <c r="H6" s="12">
        <v>4.9797550000000002E-9</v>
      </c>
      <c r="I6" s="13">
        <v>1.9576704000000002E-8</v>
      </c>
      <c r="J6" s="2">
        <v>2.3523670000000004E-5</v>
      </c>
      <c r="K6" s="13">
        <v>5.7745397999999999E-5</v>
      </c>
      <c r="R6" s="2">
        <f t="shared" si="2"/>
        <v>85</v>
      </c>
      <c r="S6" s="4">
        <f t="shared" si="3"/>
        <v>0.37045083351298558</v>
      </c>
      <c r="T6" s="4">
        <f t="shared" si="4"/>
        <v>0.32096080029951374</v>
      </c>
      <c r="U6" s="4">
        <f t="shared" si="5"/>
        <v>0.3084436588494075</v>
      </c>
      <c r="V6" s="4">
        <f t="shared" si="6"/>
        <v>1.4470733809319458E-4</v>
      </c>
    </row>
    <row r="7" spans="1:22" x14ac:dyDescent="0.25">
      <c r="A7" s="2">
        <f t="shared" si="7"/>
        <v>75</v>
      </c>
      <c r="B7" s="2">
        <f t="shared" si="0"/>
        <v>86</v>
      </c>
      <c r="C7" s="3">
        <v>6.418157E-5</v>
      </c>
      <c r="D7" s="3">
        <v>8.6834520000000002E-8</v>
      </c>
      <c r="E7" s="3">
        <v>2.351407E-5</v>
      </c>
      <c r="F7" s="3">
        <v>5.3359809999999998E-5</v>
      </c>
      <c r="G7" s="3">
        <f t="shared" si="1"/>
        <v>1.4114228452000001E-4</v>
      </c>
      <c r="H7" s="12">
        <v>1.3050690000000001E-8</v>
      </c>
      <c r="I7" s="13">
        <v>2.834284E-8</v>
      </c>
      <c r="J7" s="2">
        <v>7.99968E-5</v>
      </c>
      <c r="K7" s="13">
        <v>7.3757552000000009E-5</v>
      </c>
      <c r="R7" s="2">
        <f t="shared" si="2"/>
        <v>86</v>
      </c>
      <c r="S7" s="4">
        <f t="shared" si="3"/>
        <v>0.45472956753017135</v>
      </c>
      <c r="T7" s="4">
        <f t="shared" si="4"/>
        <v>0.37805686780164632</v>
      </c>
      <c r="U7" s="4">
        <f t="shared" si="5"/>
        <v>0.16659833784019581</v>
      </c>
      <c r="V7" s="4">
        <f t="shared" si="6"/>
        <v>6.1522682798644554E-4</v>
      </c>
    </row>
    <row r="8" spans="1:22" x14ac:dyDescent="0.25">
      <c r="A8" s="2">
        <f t="shared" si="7"/>
        <v>76</v>
      </c>
      <c r="B8" s="2">
        <f t="shared" si="0"/>
        <v>87</v>
      </c>
      <c r="C8" s="3">
        <v>1.088073E-4</v>
      </c>
      <c r="D8" s="3">
        <v>4.6311750000000002E-7</v>
      </c>
      <c r="E8" s="3">
        <v>1.368006E-5</v>
      </c>
      <c r="F8" s="3">
        <v>8.321642E-5</v>
      </c>
      <c r="G8" s="3">
        <f t="shared" si="1"/>
        <v>2.061668975E-4</v>
      </c>
      <c r="H8" s="12">
        <v>1.4514659999999999E-8</v>
      </c>
      <c r="I8" s="13">
        <v>3.2534685700000001E-8</v>
      </c>
      <c r="J8" s="2">
        <v>1.9118580000000002E-4</v>
      </c>
      <c r="K8" s="13">
        <v>1.305105004E-4</v>
      </c>
      <c r="R8" s="2">
        <f t="shared" si="2"/>
        <v>87</v>
      </c>
      <c r="S8" s="4">
        <f t="shared" si="3"/>
        <v>0.52776319243975622</v>
      </c>
      <c r="T8" s="4">
        <f t="shared" si="4"/>
        <v>0.40363618509610644</v>
      </c>
      <c r="U8" s="4">
        <f t="shared" si="5"/>
        <v>6.6354299191023133E-2</v>
      </c>
      <c r="V8" s="4">
        <f t="shared" si="6"/>
        <v>2.2463232731142011E-3</v>
      </c>
    </row>
    <row r="9" spans="1:22" x14ac:dyDescent="0.25">
      <c r="A9" s="2">
        <f t="shared" si="7"/>
        <v>77</v>
      </c>
      <c r="B9" s="2">
        <f t="shared" si="0"/>
        <v>88</v>
      </c>
      <c r="C9" s="3">
        <v>1.1918039999999999E-4</v>
      </c>
      <c r="D9" s="3">
        <v>1.7222180000000001E-6</v>
      </c>
      <c r="E9" s="3">
        <v>4.3742889999999997E-6</v>
      </c>
      <c r="F9" s="3">
        <v>7.7792879999999997E-5</v>
      </c>
      <c r="G9" s="3">
        <f t="shared" si="1"/>
        <v>2.03069787E-4</v>
      </c>
      <c r="H9" s="12">
        <v>8.8504110000000002E-9</v>
      </c>
      <c r="I9" s="13">
        <v>3.6638296529999998E-8</v>
      </c>
      <c r="J9" s="2">
        <v>2.4998320000000002E-4</v>
      </c>
      <c r="K9" s="13">
        <v>2.0188990460000001E-4</v>
      </c>
      <c r="R9" s="2">
        <f t="shared" si="2"/>
        <v>88</v>
      </c>
      <c r="S9" s="4">
        <f t="shared" si="3"/>
        <v>0.58689380513310918</v>
      </c>
      <c r="T9" s="4">
        <f t="shared" si="4"/>
        <v>0.38308446150091247</v>
      </c>
      <c r="U9" s="4">
        <f t="shared" si="5"/>
        <v>2.1540816409089943E-2</v>
      </c>
      <c r="V9" s="4">
        <f t="shared" si="6"/>
        <v>8.4809169568883236E-3</v>
      </c>
    </row>
    <row r="10" spans="1:22" x14ac:dyDescent="0.25">
      <c r="A10" s="2">
        <f t="shared" si="7"/>
        <v>78</v>
      </c>
      <c r="B10" s="2">
        <f t="shared" si="0"/>
        <v>89</v>
      </c>
      <c r="C10" s="3">
        <v>7.4113270000000005E-5</v>
      </c>
      <c r="D10" s="3">
        <v>3.1947870000000002E-6</v>
      </c>
      <c r="E10" s="3">
        <v>9.3347110000000003E-7</v>
      </c>
      <c r="F10" s="3">
        <v>3.7678949999999999E-5</v>
      </c>
      <c r="G10" s="3">
        <f t="shared" si="1"/>
        <v>1.1592047810000001E-4</v>
      </c>
      <c r="H10" s="12">
        <v>2.4934920000000001E-9</v>
      </c>
      <c r="I10" s="13">
        <v>1.3134479300000001E-8</v>
      </c>
      <c r="J10" s="2">
        <v>1.7531300000000002E-4</v>
      </c>
      <c r="K10" s="13">
        <v>1.9756273056000003E-4</v>
      </c>
      <c r="R10" s="2">
        <f t="shared" si="2"/>
        <v>89</v>
      </c>
      <c r="S10" s="4">
        <f t="shared" si="3"/>
        <v>0.63934579303637296</v>
      </c>
      <c r="T10" s="4">
        <f t="shared" si="4"/>
        <v>0.32504136126401983</v>
      </c>
      <c r="U10" s="4">
        <f t="shared" si="5"/>
        <v>8.0526850415051903E-3</v>
      </c>
      <c r="V10" s="4">
        <f t="shared" si="6"/>
        <v>2.7560160658102049E-2</v>
      </c>
    </row>
    <row r="11" spans="1:22" x14ac:dyDescent="0.25">
      <c r="A11" s="2">
        <f t="shared" si="7"/>
        <v>79</v>
      </c>
      <c r="B11" s="2">
        <f t="shared" si="0"/>
        <v>90</v>
      </c>
      <c r="C11" s="3">
        <v>3.5645570000000001E-5</v>
      </c>
      <c r="D11" s="3">
        <v>4.0414230000000004E-6</v>
      </c>
      <c r="E11" s="3">
        <v>2.9668459999999999E-7</v>
      </c>
      <c r="F11" s="3">
        <v>1.1740749999999999E-5</v>
      </c>
      <c r="G11" s="3">
        <f t="shared" si="1"/>
        <v>5.1724427599999999E-5</v>
      </c>
      <c r="H11" s="12">
        <v>4.8899670000000005E-10</v>
      </c>
      <c r="I11" s="13">
        <v>3.3534845000000001E-9</v>
      </c>
      <c r="J11" s="2">
        <v>7.6877909999999999E-5</v>
      </c>
      <c r="K11" s="13">
        <v>1.3346447885000001E-4</v>
      </c>
      <c r="R11" s="2">
        <f t="shared" si="2"/>
        <v>90</v>
      </c>
      <c r="S11" s="4">
        <f t="shared" si="3"/>
        <v>0.68914382727746226</v>
      </c>
      <c r="T11" s="4">
        <f t="shared" si="4"/>
        <v>0.22698656214805554</v>
      </c>
      <c r="U11" s="4">
        <f t="shared" si="5"/>
        <v>5.7358701442642938E-3</v>
      </c>
      <c r="V11" s="4">
        <f t="shared" si="6"/>
        <v>7.8133740430217938E-2</v>
      </c>
    </row>
    <row r="12" spans="1:22" x14ac:dyDescent="0.25">
      <c r="A12" s="2">
        <f t="shared" si="7"/>
        <v>80</v>
      </c>
      <c r="B12" s="2">
        <f t="shared" si="0"/>
        <v>91</v>
      </c>
      <c r="C12" s="3">
        <v>8.3867679999999999E-6</v>
      </c>
      <c r="D12" s="3">
        <v>2.8872480000000001E-6</v>
      </c>
      <c r="E12" s="3">
        <v>6.5125889999999995E-8</v>
      </c>
      <c r="F12" s="3">
        <v>2.4024219999999998E-6</v>
      </c>
      <c r="G12" s="3">
        <f t="shared" si="1"/>
        <v>1.3741563889999999E-5</v>
      </c>
      <c r="H12" s="12">
        <v>3.6190959999999998E-11</v>
      </c>
      <c r="I12" s="13">
        <v>5.9274313000000001E-9</v>
      </c>
      <c r="J12" s="2">
        <v>3.8533820000000002E-5</v>
      </c>
      <c r="K12" s="13">
        <v>6.9928070710000001E-5</v>
      </c>
      <c r="R12" s="2">
        <f t="shared" si="2"/>
        <v>91</v>
      </c>
      <c r="S12" s="4">
        <f t="shared" si="3"/>
        <v>0.61032121723082866</v>
      </c>
      <c r="T12" s="4">
        <f t="shared" si="4"/>
        <v>0.17482886367455516</v>
      </c>
      <c r="U12" s="4">
        <f t="shared" si="5"/>
        <v>4.7393361135113126E-3</v>
      </c>
      <c r="V12" s="4">
        <f t="shared" si="6"/>
        <v>0.21011058298110494</v>
      </c>
    </row>
    <row r="13" spans="1:22" x14ac:dyDescent="0.25">
      <c r="A13" s="2">
        <f t="shared" si="7"/>
        <v>81</v>
      </c>
      <c r="B13" s="2">
        <f t="shared" si="0"/>
        <v>92</v>
      </c>
      <c r="C13" s="3">
        <v>1.537695E-6</v>
      </c>
      <c r="D13" s="3">
        <v>1.096286E-6</v>
      </c>
      <c r="E13" s="3">
        <v>9.4070729999999996E-8</v>
      </c>
      <c r="F13" s="3">
        <v>4.3055450000000002E-7</v>
      </c>
      <c r="G13" s="3">
        <f t="shared" si="1"/>
        <v>3.1586062300000001E-6</v>
      </c>
      <c r="H13" s="12">
        <v>3.0792560000000001E-12</v>
      </c>
      <c r="I13" s="13">
        <v>2.111372E-8</v>
      </c>
      <c r="J13" s="2">
        <v>2.4259450000000004E-5</v>
      </c>
      <c r="K13" s="13">
        <v>4.6222383899999998E-5</v>
      </c>
      <c r="R13" s="2">
        <f t="shared" si="2"/>
        <v>92</v>
      </c>
      <c r="S13" s="4">
        <f t="shared" si="3"/>
        <v>0.48682706486018673</v>
      </c>
      <c r="T13" s="4">
        <f t="shared" si="4"/>
        <v>0.13631154650131871</v>
      </c>
      <c r="U13" s="4">
        <f t="shared" si="5"/>
        <v>2.9782354351906661E-2</v>
      </c>
      <c r="V13" s="4">
        <f t="shared" si="6"/>
        <v>0.34707903428658787</v>
      </c>
    </row>
    <row r="14" spans="1:22" x14ac:dyDescent="0.25">
      <c r="A14" s="2">
        <f t="shared" si="7"/>
        <v>82</v>
      </c>
      <c r="B14" s="2">
        <f t="shared" si="0"/>
        <v>93</v>
      </c>
      <c r="C14" s="3">
        <v>5.0291659999999995E-7</v>
      </c>
      <c r="D14" s="3">
        <v>4.1970020000000002E-7</v>
      </c>
      <c r="E14" s="3">
        <v>3.5819239999999998E-7</v>
      </c>
      <c r="F14" s="3">
        <v>5.4271580000000004E-7</v>
      </c>
      <c r="G14" s="3">
        <f t="shared" si="1"/>
        <v>1.823525E-6</v>
      </c>
      <c r="H14" s="12">
        <v>4.0573269999999996E-11</v>
      </c>
      <c r="I14" s="13">
        <v>5.0692040664000001E-8</v>
      </c>
      <c r="J14" s="2">
        <v>1.4296800000000002E-5</v>
      </c>
      <c r="K14" s="13">
        <v>4.4639038999999997E-5</v>
      </c>
      <c r="R14" s="2">
        <f t="shared" si="2"/>
        <v>93</v>
      </c>
      <c r="S14" s="4">
        <f t="shared" si="3"/>
        <v>0.27579364143622925</v>
      </c>
      <c r="T14" s="4">
        <f t="shared" si="4"/>
        <v>0.2976190619816016</v>
      </c>
      <c r="U14" s="4">
        <f t="shared" si="5"/>
        <v>0.19642856555298116</v>
      </c>
      <c r="V14" s="4">
        <f t="shared" si="6"/>
        <v>0.23015873102918799</v>
      </c>
    </row>
    <row r="15" spans="1:22" x14ac:dyDescent="0.25">
      <c r="A15" s="2">
        <f t="shared" si="7"/>
        <v>83</v>
      </c>
      <c r="B15" s="2">
        <f t="shared" si="0"/>
        <v>94</v>
      </c>
      <c r="C15" s="3">
        <v>1.845234E-6</v>
      </c>
      <c r="D15" s="3">
        <v>6.8743999999999997E-8</v>
      </c>
      <c r="E15" s="3">
        <v>2.3807130000000001E-6</v>
      </c>
      <c r="F15" s="3">
        <v>3.0211179999999998E-6</v>
      </c>
      <c r="G15" s="3">
        <f t="shared" si="1"/>
        <v>7.3158089999999999E-6</v>
      </c>
      <c r="H15" s="12">
        <v>6.213194E-10</v>
      </c>
      <c r="I15" s="13">
        <v>6.2988150900000005E-8</v>
      </c>
      <c r="J15" s="2">
        <v>1.0476330000000002E-5</v>
      </c>
      <c r="K15" s="13">
        <v>4.9569982800000005E-5</v>
      </c>
      <c r="R15" s="2">
        <f t="shared" si="2"/>
        <v>94</v>
      </c>
      <c r="S15" s="4">
        <f t="shared" si="3"/>
        <v>0.25222555700948451</v>
      </c>
      <c r="T15" s="4">
        <f t="shared" si="4"/>
        <v>0.41295747332933375</v>
      </c>
      <c r="U15" s="4">
        <f t="shared" si="5"/>
        <v>0.3254203328709101</v>
      </c>
      <c r="V15" s="4">
        <f t="shared" si="6"/>
        <v>9.3966367902715876E-3</v>
      </c>
    </row>
    <row r="16" spans="1:22" x14ac:dyDescent="0.25">
      <c r="A16" s="2">
        <f t="shared" si="7"/>
        <v>84</v>
      </c>
      <c r="B16" s="2">
        <f t="shared" si="0"/>
        <v>95</v>
      </c>
      <c r="C16" s="3">
        <v>8.6364170000000007E-6</v>
      </c>
      <c r="D16" s="3">
        <v>1.085432E-8</v>
      </c>
      <c r="E16" s="3">
        <v>8.6110900000000006E-6</v>
      </c>
      <c r="F16" s="3">
        <v>1.2218340000000001E-5</v>
      </c>
      <c r="G16" s="3">
        <f t="shared" si="1"/>
        <v>2.9476701320000002E-5</v>
      </c>
      <c r="H16" s="12">
        <v>5.2231009999999998E-9</v>
      </c>
      <c r="I16" s="13">
        <v>4.4713133999999995E-8</v>
      </c>
      <c r="J16" s="2">
        <v>1.7177789999999999E-5</v>
      </c>
      <c r="K16" s="13">
        <v>5.2413088999999991E-5</v>
      </c>
      <c r="R16" s="2">
        <f t="shared" si="2"/>
        <v>95</v>
      </c>
      <c r="S16" s="4">
        <f t="shared" si="3"/>
        <v>0.29299129866136597</v>
      </c>
      <c r="T16" s="4">
        <f t="shared" si="4"/>
        <v>0.41450838977392057</v>
      </c>
      <c r="U16" s="4">
        <f t="shared" si="5"/>
        <v>0.29213207768799282</v>
      </c>
      <c r="V16" s="4">
        <f t="shared" si="6"/>
        <v>3.6823387672063975E-4</v>
      </c>
    </row>
    <row r="17" spans="1:22" x14ac:dyDescent="0.25">
      <c r="A17" s="2">
        <f t="shared" si="7"/>
        <v>85</v>
      </c>
      <c r="B17" s="2">
        <f t="shared" si="0"/>
        <v>96</v>
      </c>
      <c r="C17" s="3">
        <v>3.437923E-5</v>
      </c>
      <c r="D17" s="3">
        <v>3.6181050000000001E-8</v>
      </c>
      <c r="E17" s="3">
        <v>1.5923279999999999E-5</v>
      </c>
      <c r="F17" s="3">
        <v>3.683593E-5</v>
      </c>
      <c r="G17" s="3">
        <f t="shared" si="1"/>
        <v>8.7174621050000004E-5</v>
      </c>
      <c r="H17" s="12">
        <v>1.2164230000000001E-8</v>
      </c>
      <c r="I17" s="13">
        <v>5.1787819999999996E-8</v>
      </c>
      <c r="J17" s="2">
        <v>4.4075160000000005E-5</v>
      </c>
      <c r="K17" s="13">
        <v>6.1452976999999993E-5</v>
      </c>
      <c r="R17" s="2">
        <f t="shared" si="2"/>
        <v>96</v>
      </c>
      <c r="S17" s="4">
        <f t="shared" si="3"/>
        <v>0.39437200398360661</v>
      </c>
      <c r="T17" s="4">
        <f t="shared" si="4"/>
        <v>0.42255337111098346</v>
      </c>
      <c r="U17" s="4">
        <f t="shared" si="5"/>
        <v>0.18265958381243802</v>
      </c>
      <c r="V17" s="4">
        <f t="shared" si="6"/>
        <v>4.1504109297186328E-4</v>
      </c>
    </row>
    <row r="18" spans="1:22" x14ac:dyDescent="0.25">
      <c r="A18" s="2">
        <f t="shared" si="7"/>
        <v>86</v>
      </c>
      <c r="B18" s="2">
        <f t="shared" si="0"/>
        <v>97</v>
      </c>
      <c r="C18" s="3">
        <v>6.1967290000000005E-5</v>
      </c>
      <c r="D18" s="3">
        <v>1.772872E-7</v>
      </c>
      <c r="E18" s="3">
        <v>1.240286E-5</v>
      </c>
      <c r="F18" s="3">
        <v>7.0263600000000003E-5</v>
      </c>
      <c r="G18" s="3">
        <f t="shared" si="1"/>
        <v>1.448110372E-4</v>
      </c>
      <c r="H18" s="12">
        <v>2.4971450000000004E-8</v>
      </c>
      <c r="I18" s="13">
        <v>8.5947756000000011E-8</v>
      </c>
      <c r="J18" s="2">
        <v>1.038617E-4</v>
      </c>
      <c r="K18" s="13">
        <v>9.6146847000000001E-5</v>
      </c>
      <c r="R18" s="2">
        <f t="shared" si="2"/>
        <v>97</v>
      </c>
      <c r="S18" s="4">
        <f t="shared" si="3"/>
        <v>0.42791828025108575</v>
      </c>
      <c r="T18" s="4">
        <f t="shared" si="4"/>
        <v>0.48520887191049</v>
      </c>
      <c r="U18" s="4">
        <f t="shared" si="5"/>
        <v>8.5648582040540752E-2</v>
      </c>
      <c r="V18" s="4">
        <f t="shared" si="6"/>
        <v>1.2242657978835331E-3</v>
      </c>
    </row>
    <row r="19" spans="1:22" x14ac:dyDescent="0.25">
      <c r="A19" s="2">
        <f t="shared" si="7"/>
        <v>87</v>
      </c>
      <c r="B19" s="2">
        <f t="shared" si="0"/>
        <v>98</v>
      </c>
      <c r="C19" s="3">
        <v>9.4280579999999998E-5</v>
      </c>
      <c r="D19" s="3">
        <v>7.0191239999999999E-7</v>
      </c>
      <c r="E19" s="3">
        <v>5.7853499999999996E-6</v>
      </c>
      <c r="F19" s="3">
        <v>8.5369190000000002E-5</v>
      </c>
      <c r="G19" s="3">
        <f t="shared" si="1"/>
        <v>1.8613703240000001E-4</v>
      </c>
      <c r="H19" s="12">
        <v>1.909061E-8</v>
      </c>
      <c r="I19" s="13">
        <v>1.100913785E-7</v>
      </c>
      <c r="J19" s="2">
        <v>1.6635710000000001E-4</v>
      </c>
      <c r="K19" s="13">
        <v>1.5351699000000003E-4</v>
      </c>
      <c r="R19" s="2">
        <f t="shared" si="2"/>
        <v>98</v>
      </c>
      <c r="S19" s="4">
        <f t="shared" si="3"/>
        <v>0.50651167467522162</v>
      </c>
      <c r="T19" s="4">
        <f t="shared" si="4"/>
        <v>0.45863624717377838</v>
      </c>
      <c r="U19" s="4">
        <f t="shared" si="5"/>
        <v>3.1081133750792512E-2</v>
      </c>
      <c r="V19" s="4">
        <f t="shared" si="6"/>
        <v>3.7709444002073816E-3</v>
      </c>
    </row>
    <row r="20" spans="1:22" x14ac:dyDescent="0.25">
      <c r="A20" s="2">
        <f t="shared" si="7"/>
        <v>88</v>
      </c>
      <c r="B20" s="2">
        <f t="shared" si="0"/>
        <v>99</v>
      </c>
      <c r="C20" s="3">
        <v>7.9250970000000002E-5</v>
      </c>
      <c r="D20" s="3">
        <v>1.8597059999999999E-6</v>
      </c>
      <c r="E20" s="3">
        <v>2.0297569999999999E-6</v>
      </c>
      <c r="F20" s="3">
        <v>6.0766079999999999E-5</v>
      </c>
      <c r="G20" s="3">
        <f t="shared" si="1"/>
        <v>1.43906513E-4</v>
      </c>
      <c r="H20" s="12">
        <v>9.4332280000000007E-9</v>
      </c>
      <c r="I20" s="13">
        <v>7.1239488399999997E-8</v>
      </c>
      <c r="J20" s="2">
        <v>1.5832820000000002E-4</v>
      </c>
      <c r="K20" s="13">
        <v>1.8987508480000002E-4</v>
      </c>
      <c r="R20" s="2">
        <f t="shared" si="2"/>
        <v>99</v>
      </c>
      <c r="S20" s="4">
        <f t="shared" si="3"/>
        <v>0.55071148864540975</v>
      </c>
      <c r="T20" s="4">
        <f t="shared" si="4"/>
        <v>0.42226080483237061</v>
      </c>
      <c r="U20" s="4">
        <f t="shared" si="5"/>
        <v>1.4104691703564522E-2</v>
      </c>
      <c r="V20" s="4">
        <f t="shared" si="6"/>
        <v>1.292301481865522E-2</v>
      </c>
    </row>
    <row r="21" spans="1:22" x14ac:dyDescent="0.25">
      <c r="A21" s="2">
        <f t="shared" si="7"/>
        <v>89</v>
      </c>
      <c r="B21" s="2">
        <f t="shared" si="0"/>
        <v>100</v>
      </c>
      <c r="C21" s="3">
        <v>4.9499300000000002E-5</v>
      </c>
      <c r="D21" s="3">
        <v>3.0500629999999999E-6</v>
      </c>
      <c r="E21" s="3">
        <v>4.8482610000000002E-7</v>
      </c>
      <c r="F21" s="3">
        <v>2.9234290000000002E-5</v>
      </c>
      <c r="G21" s="3">
        <f t="shared" si="1"/>
        <v>8.2268479100000008E-5</v>
      </c>
      <c r="H21" s="12">
        <v>1.7824010000000003E-9</v>
      </c>
      <c r="I21" s="13">
        <v>2.5246736E-8</v>
      </c>
      <c r="J21" s="2">
        <v>1.0259240000000001E-4</v>
      </c>
      <c r="K21" s="13">
        <v>1.7066333812E-4</v>
      </c>
      <c r="R21" s="2">
        <f t="shared" si="2"/>
        <v>100</v>
      </c>
      <c r="S21" s="4">
        <f t="shared" si="3"/>
        <v>0.60168001817357042</v>
      </c>
      <c r="T21" s="4">
        <f t="shared" si="4"/>
        <v>0.355352260304518</v>
      </c>
      <c r="U21" s="4">
        <f t="shared" si="5"/>
        <v>5.8932182204399107E-3</v>
      </c>
      <c r="V21" s="4">
        <f t="shared" si="6"/>
        <v>3.7074503301471627E-2</v>
      </c>
    </row>
    <row r="22" spans="1:22" x14ac:dyDescent="0.25">
      <c r="A22" s="2">
        <f t="shared" si="7"/>
        <v>90</v>
      </c>
      <c r="B22" s="2">
        <f t="shared" si="0"/>
        <v>101</v>
      </c>
      <c r="C22" s="3">
        <v>2.1629030000000001E-5</v>
      </c>
      <c r="D22" s="3">
        <v>3.3322750000000002E-6</v>
      </c>
      <c r="E22" s="3">
        <v>2.3879490000000002E-7</v>
      </c>
      <c r="F22" s="3">
        <v>1.058658E-5</v>
      </c>
      <c r="G22" s="3">
        <f t="shared" si="1"/>
        <v>3.5786679900000001E-5</v>
      </c>
      <c r="H22" s="12">
        <v>2.3579190000000001E-10</v>
      </c>
      <c r="I22" s="13">
        <v>1.375223E-8</v>
      </c>
      <c r="J22" s="2">
        <v>5.047877E-5</v>
      </c>
      <c r="K22" s="13">
        <v>1.1396572218E-4</v>
      </c>
      <c r="R22" s="2">
        <f t="shared" si="2"/>
        <v>101</v>
      </c>
      <c r="S22" s="4">
        <f t="shared" si="3"/>
        <v>0.60438772360103743</v>
      </c>
      <c r="T22" s="4">
        <f t="shared" si="4"/>
        <v>0.29582459254623394</v>
      </c>
      <c r="U22" s="4">
        <f t="shared" si="5"/>
        <v>6.6727313253778543E-3</v>
      </c>
      <c r="V22" s="4">
        <f t="shared" si="6"/>
        <v>9.3114952527350831E-2</v>
      </c>
    </row>
    <row r="23" spans="1:22" x14ac:dyDescent="0.25">
      <c r="A23" s="2">
        <f t="shared" si="7"/>
        <v>91</v>
      </c>
      <c r="B23" s="2">
        <f t="shared" si="0"/>
        <v>102</v>
      </c>
      <c r="C23" s="3">
        <v>8.4048579999999999E-6</v>
      </c>
      <c r="D23" s="3">
        <v>2.3119689999999998E-6</v>
      </c>
      <c r="E23" s="3">
        <v>2.243225E-7</v>
      </c>
      <c r="F23" s="3">
        <v>2.6882520000000001E-6</v>
      </c>
      <c r="G23" s="3">
        <f t="shared" si="1"/>
        <v>1.3629401499999999E-5</v>
      </c>
      <c r="H23" s="12">
        <v>1.109153E-10</v>
      </c>
      <c r="I23" s="13">
        <v>2.8798787700000002E-8</v>
      </c>
      <c r="J23" s="2">
        <v>2.5242329999999999E-5</v>
      </c>
      <c r="K23" s="13">
        <v>6.8176684600000013E-5</v>
      </c>
      <c r="R23" s="2">
        <f t="shared" si="2"/>
        <v>102</v>
      </c>
      <c r="S23" s="4">
        <f t="shared" si="3"/>
        <v>0.61667109887400418</v>
      </c>
      <c r="T23" s="4">
        <f t="shared" si="4"/>
        <v>0.19723918177918526</v>
      </c>
      <c r="U23" s="4">
        <f t="shared" si="5"/>
        <v>1.6458719775772988E-2</v>
      </c>
      <c r="V23" s="4">
        <f t="shared" si="6"/>
        <v>0.16963099957103767</v>
      </c>
    </row>
    <row r="24" spans="1:22" x14ac:dyDescent="0.25">
      <c r="A24" s="2">
        <f t="shared" si="7"/>
        <v>92</v>
      </c>
      <c r="B24" s="2">
        <f t="shared" si="0"/>
        <v>103</v>
      </c>
      <c r="C24" s="3">
        <v>2.1274460000000002E-6</v>
      </c>
      <c r="D24" s="3">
        <v>1.0420139999999999E-6</v>
      </c>
      <c r="E24" s="3">
        <v>4.8844419999999999E-7</v>
      </c>
      <c r="F24" s="3">
        <v>1.020306E-6</v>
      </c>
      <c r="G24" s="3">
        <f t="shared" si="1"/>
        <v>4.6782102000000001E-6</v>
      </c>
      <c r="H24" s="12">
        <v>2.8698359999999995E-11</v>
      </c>
      <c r="I24" s="13">
        <v>6.8709670270000002E-8</v>
      </c>
      <c r="J24" s="2">
        <v>1.4668920000000003E-5</v>
      </c>
      <c r="K24" s="13">
        <v>5.0283702E-5</v>
      </c>
      <c r="R24" s="2">
        <f t="shared" si="2"/>
        <v>103</v>
      </c>
      <c r="S24" s="4">
        <f t="shared" si="3"/>
        <v>0.45475639380205707</v>
      </c>
      <c r="T24" s="4">
        <f t="shared" si="4"/>
        <v>0.21809751088140503</v>
      </c>
      <c r="U24" s="4">
        <f t="shared" si="5"/>
        <v>0.10440834830380216</v>
      </c>
      <c r="V24" s="4">
        <f t="shared" si="6"/>
        <v>0.22273774701273574</v>
      </c>
    </row>
    <row r="25" spans="1:22" x14ac:dyDescent="0.25">
      <c r="A25" s="2">
        <f t="shared" si="7"/>
        <v>93</v>
      </c>
      <c r="B25" s="2">
        <f t="shared" si="0"/>
        <v>104</v>
      </c>
      <c r="C25" s="3">
        <v>1.418297E-6</v>
      </c>
      <c r="D25" s="3">
        <v>4.9568040000000002E-7</v>
      </c>
      <c r="E25" s="3">
        <v>1.9212139999999999E-6</v>
      </c>
      <c r="F25" s="3">
        <v>1.9284500000000001E-6</v>
      </c>
      <c r="G25" s="3">
        <f t="shared" si="1"/>
        <v>5.7636414000000004E-6</v>
      </c>
      <c r="H25" s="12">
        <v>5.2975620000000007E-10</v>
      </c>
      <c r="I25" s="13">
        <v>8.8479423400000014E-8</v>
      </c>
      <c r="J25" s="2">
        <v>8.6856000000000003E-6</v>
      </c>
      <c r="K25" s="13">
        <v>4.6659403000000004E-5</v>
      </c>
      <c r="R25" s="2">
        <f t="shared" si="2"/>
        <v>104</v>
      </c>
      <c r="S25" s="4">
        <f t="shared" si="3"/>
        <v>0.2460765515356316</v>
      </c>
      <c r="T25" s="4">
        <f t="shared" si="4"/>
        <v>0.33458882434982856</v>
      </c>
      <c r="U25" s="4">
        <f t="shared" si="5"/>
        <v>0.3333333680336184</v>
      </c>
      <c r="V25" s="4">
        <f t="shared" si="6"/>
        <v>8.6001256080921337E-2</v>
      </c>
    </row>
    <row r="26" spans="1:22" x14ac:dyDescent="0.25">
      <c r="A26" s="2">
        <f t="shared" si="7"/>
        <v>94</v>
      </c>
      <c r="B26" s="2">
        <f t="shared" si="0"/>
        <v>105</v>
      </c>
      <c r="C26" s="3">
        <v>4.8156979999999998E-6</v>
      </c>
      <c r="D26" s="3">
        <v>1.9899580000000001E-7</v>
      </c>
      <c r="E26" s="3">
        <v>6.3353019999999998E-6</v>
      </c>
      <c r="F26" s="3">
        <v>4.9966029999999996E-6</v>
      </c>
      <c r="G26" s="3">
        <f t="shared" si="1"/>
        <v>1.6346598800000001E-5</v>
      </c>
      <c r="H26" s="12">
        <v>3.4065729999999999E-9</v>
      </c>
      <c r="I26" s="13">
        <v>8.5353913E-8</v>
      </c>
      <c r="J26" s="2">
        <v>1.097715E-5</v>
      </c>
      <c r="K26" s="13">
        <v>4.7869708999999998E-5</v>
      </c>
      <c r="R26" s="2">
        <f t="shared" si="2"/>
        <v>105</v>
      </c>
      <c r="S26" s="4">
        <f t="shared" si="3"/>
        <v>0.29459938785553358</v>
      </c>
      <c r="T26" s="4">
        <f t="shared" si="4"/>
        <v>0.30566621602042371</v>
      </c>
      <c r="U26" s="4">
        <f t="shared" si="5"/>
        <v>0.38756086679022178</v>
      </c>
      <c r="V26" s="4">
        <f t="shared" si="6"/>
        <v>1.2173529333820807E-2</v>
      </c>
    </row>
    <row r="27" spans="1:22" x14ac:dyDescent="0.25">
      <c r="A27" s="2">
        <f t="shared" si="7"/>
        <v>95</v>
      </c>
      <c r="B27" s="2">
        <f t="shared" si="0"/>
        <v>106</v>
      </c>
      <c r="C27" s="3">
        <v>1.5771320000000001E-5</v>
      </c>
      <c r="D27" s="3">
        <v>6.1507790000000003E-8</v>
      </c>
      <c r="E27" s="3">
        <v>1.1871E-5</v>
      </c>
      <c r="F27" s="3">
        <v>1.5546999999999999E-5</v>
      </c>
      <c r="G27" s="3">
        <f t="shared" si="1"/>
        <v>4.325082779E-5</v>
      </c>
      <c r="H27" s="12">
        <v>1.2710269999999999E-8</v>
      </c>
      <c r="I27" s="13">
        <v>9.882116999999999E-8</v>
      </c>
      <c r="J27" s="2">
        <v>2.7502250000000003E-5</v>
      </c>
      <c r="K27" s="13">
        <v>5.4981529999999997E-5</v>
      </c>
      <c r="R27" s="2">
        <f t="shared" si="2"/>
        <v>106</v>
      </c>
      <c r="S27" s="4">
        <f t="shared" si="3"/>
        <v>0.36464781845508354</v>
      </c>
      <c r="T27" s="4">
        <f t="shared" si="4"/>
        <v>0.35946132812733383</v>
      </c>
      <c r="U27" s="4">
        <f t="shared" si="5"/>
        <v>0.27446873520290604</v>
      </c>
      <c r="V27" s="4">
        <f t="shared" si="6"/>
        <v>1.4221182146766029E-3</v>
      </c>
    </row>
    <row r="28" spans="1:22" x14ac:dyDescent="0.25">
      <c r="A28" s="2">
        <f t="shared" si="7"/>
        <v>96</v>
      </c>
      <c r="B28" s="2">
        <f t="shared" si="0"/>
        <v>107</v>
      </c>
      <c r="C28" s="3">
        <v>3.2714910000000002E-5</v>
      </c>
      <c r="D28" s="3">
        <v>1.6643280000000001E-7</v>
      </c>
      <c r="E28" s="3">
        <v>1.3676439999999999E-5</v>
      </c>
      <c r="F28" s="3">
        <v>3.9024879999999998E-5</v>
      </c>
      <c r="G28" s="3">
        <f t="shared" si="1"/>
        <v>8.5582662800000005E-5</v>
      </c>
      <c r="H28" s="12">
        <v>2.3775430000000001E-8</v>
      </c>
      <c r="I28" s="13">
        <v>1.3945275399999998E-7</v>
      </c>
      <c r="J28" s="2">
        <v>6.5048780000000005E-5</v>
      </c>
      <c r="K28" s="13">
        <v>7.6121344000000006E-5</v>
      </c>
      <c r="R28" s="2">
        <f t="shared" si="2"/>
        <v>107</v>
      </c>
      <c r="S28" s="4">
        <f t="shared" si="3"/>
        <v>0.38226095016992157</v>
      </c>
      <c r="T28" s="4">
        <f t="shared" si="4"/>
        <v>0.45599048596090186</v>
      </c>
      <c r="U28" s="4">
        <f t="shared" si="5"/>
        <v>0.15980386158304949</v>
      </c>
      <c r="V28" s="4">
        <f t="shared" si="6"/>
        <v>1.9447022861270448E-3</v>
      </c>
    </row>
    <row r="29" spans="1:22" x14ac:dyDescent="0.25">
      <c r="A29" s="2">
        <f t="shared" si="7"/>
        <v>97</v>
      </c>
      <c r="B29" s="2">
        <f t="shared" si="0"/>
        <v>108</v>
      </c>
      <c r="C29" s="3">
        <v>5.4615299999999999E-5</v>
      </c>
      <c r="D29" s="3">
        <v>6.3678650000000004E-7</v>
      </c>
      <c r="E29" s="3">
        <v>8.9837550000000005E-6</v>
      </c>
      <c r="F29" s="3">
        <v>5.5979320000000003E-5</v>
      </c>
      <c r="G29" s="3">
        <f t="shared" si="1"/>
        <v>1.2021516149999999E-4</v>
      </c>
      <c r="H29" s="12">
        <v>3.0809630000000004E-8</v>
      </c>
      <c r="I29" s="13">
        <v>2.2062402E-7</v>
      </c>
      <c r="J29" s="2">
        <v>1.200496E-4</v>
      </c>
      <c r="K29" s="13">
        <v>1.21024221E-4</v>
      </c>
      <c r="R29" s="2">
        <f t="shared" si="2"/>
        <v>108</v>
      </c>
      <c r="S29" s="4">
        <f t="shared" si="3"/>
        <v>0.4543129112711794</v>
      </c>
      <c r="T29" s="4">
        <f t="shared" si="4"/>
        <v>0.46565940020801788</v>
      </c>
      <c r="U29" s="4">
        <f t="shared" si="5"/>
        <v>7.4730632042614695E-2</v>
      </c>
      <c r="V29" s="4">
        <f t="shared" si="6"/>
        <v>5.2970564781880704E-3</v>
      </c>
    </row>
    <row r="30" spans="1:22" x14ac:dyDescent="0.25">
      <c r="A30" s="2">
        <f t="shared" si="7"/>
        <v>98</v>
      </c>
      <c r="B30" s="2">
        <f t="shared" si="0"/>
        <v>109</v>
      </c>
      <c r="C30" s="3">
        <v>5.8884659999999999E-5</v>
      </c>
      <c r="D30" s="3">
        <v>1.544931E-6</v>
      </c>
      <c r="E30" s="3">
        <v>3.741121E-6</v>
      </c>
      <c r="F30" s="3">
        <v>5.386635E-5</v>
      </c>
      <c r="G30" s="3">
        <f t="shared" si="1"/>
        <v>1.1803706199999999E-4</v>
      </c>
      <c r="H30" s="12">
        <v>1.9201530000000001E-8</v>
      </c>
      <c r="I30" s="13">
        <v>1.988833767E-7</v>
      </c>
      <c r="J30" s="2">
        <v>1.4560849999999999E-4</v>
      </c>
      <c r="K30" s="13">
        <v>1.7026326900000002E-4</v>
      </c>
      <c r="R30" s="2">
        <f t="shared" si="2"/>
        <v>109</v>
      </c>
      <c r="S30" s="4">
        <f t="shared" si="3"/>
        <v>0.49886585621726171</v>
      </c>
      <c r="T30" s="4">
        <f t="shared" si="4"/>
        <v>0.45635115858780018</v>
      </c>
      <c r="U30" s="4">
        <f t="shared" si="5"/>
        <v>3.1694460507666652E-2</v>
      </c>
      <c r="V30" s="4">
        <f t="shared" si="6"/>
        <v>1.308852468727153E-2</v>
      </c>
    </row>
    <row r="31" spans="1:22" x14ac:dyDescent="0.25">
      <c r="A31" s="2">
        <f t="shared" si="7"/>
        <v>99</v>
      </c>
      <c r="B31" s="2">
        <f t="shared" si="0"/>
        <v>110</v>
      </c>
      <c r="C31" s="3">
        <v>5.108041E-5</v>
      </c>
      <c r="D31" s="3">
        <v>3.2743850000000002E-6</v>
      </c>
      <c r="E31" s="3">
        <v>1.396589E-6</v>
      </c>
      <c r="F31" s="3">
        <v>3.6452409999999997E-5</v>
      </c>
      <c r="G31" s="3">
        <f t="shared" si="1"/>
        <v>9.220379400000001E-5</v>
      </c>
      <c r="H31" s="12">
        <v>7.7749280000000003E-9</v>
      </c>
      <c r="I31" s="13">
        <v>1.0603740999999999E-7</v>
      </c>
      <c r="J31" s="2">
        <v>1.1513040000000002E-4</v>
      </c>
      <c r="K31" s="13">
        <v>1.7705297069999998E-4</v>
      </c>
      <c r="R31" s="2">
        <f t="shared" si="2"/>
        <v>110</v>
      </c>
      <c r="S31" s="4">
        <f t="shared" si="3"/>
        <v>0.55399466533882535</v>
      </c>
      <c r="T31" s="4">
        <f t="shared" si="4"/>
        <v>0.39534609606194721</v>
      </c>
      <c r="U31" s="4">
        <f t="shared" si="5"/>
        <v>1.5146762832774536E-2</v>
      </c>
      <c r="V31" s="4">
        <f t="shared" si="6"/>
        <v>3.5512475766452729E-2</v>
      </c>
    </row>
    <row r="32" spans="1:22" x14ac:dyDescent="0.25">
      <c r="A32" s="2">
        <f t="shared" si="7"/>
        <v>100</v>
      </c>
      <c r="B32" s="2">
        <f t="shared" si="0"/>
        <v>111</v>
      </c>
      <c r="C32" s="3">
        <v>2.9295800000000002E-5</v>
      </c>
      <c r="D32" s="3">
        <v>4.3091629999999998E-6</v>
      </c>
      <c r="E32" s="3">
        <v>6.404046E-7</v>
      </c>
      <c r="F32" s="3">
        <v>1.8560879999999999E-5</v>
      </c>
      <c r="G32" s="3">
        <f t="shared" si="1"/>
        <v>5.2806247600000001E-5</v>
      </c>
      <c r="H32" s="12">
        <v>2.0383590000000001E-9</v>
      </c>
      <c r="I32" s="13">
        <v>3.3185523999999997E-8</v>
      </c>
      <c r="J32" s="2">
        <v>7.017498000000001E-5</v>
      </c>
      <c r="K32" s="13">
        <v>1.4296453760000001E-4</v>
      </c>
      <c r="R32" s="2">
        <f t="shared" si="2"/>
        <v>111</v>
      </c>
      <c r="S32" s="4">
        <f t="shared" si="3"/>
        <v>0.55477905231804425</v>
      </c>
      <c r="T32" s="4">
        <f t="shared" si="4"/>
        <v>0.35149022783432921</v>
      </c>
      <c r="U32" s="4">
        <f t="shared" si="5"/>
        <v>1.2127440011473188E-2</v>
      </c>
      <c r="V32" s="4">
        <f t="shared" si="6"/>
        <v>8.1603279836153328E-2</v>
      </c>
    </row>
    <row r="33" spans="1:22" x14ac:dyDescent="0.25">
      <c r="A33" s="2">
        <f t="shared" si="7"/>
        <v>101</v>
      </c>
      <c r="B33" s="2">
        <f t="shared" si="0"/>
        <v>112</v>
      </c>
      <c r="C33" s="3">
        <v>1.367282E-5</v>
      </c>
      <c r="D33" s="3">
        <v>4.0341869999999997E-6</v>
      </c>
      <c r="E33" s="3">
        <v>4.4140880000000002E-7</v>
      </c>
      <c r="F33" s="3">
        <v>7.051687E-6</v>
      </c>
      <c r="G33" s="3">
        <f t="shared" si="1"/>
        <v>2.5200102800000001E-5</v>
      </c>
      <c r="H33" s="12">
        <v>3.443803E-10</v>
      </c>
      <c r="I33" s="13">
        <v>3.759801E-8</v>
      </c>
      <c r="J33" s="2">
        <v>3.7044610000000009E-5</v>
      </c>
      <c r="K33" s="13">
        <v>9.5424290300000008E-5</v>
      </c>
      <c r="R33" s="2">
        <f t="shared" si="2"/>
        <v>112</v>
      </c>
      <c r="S33" s="4">
        <f t="shared" si="3"/>
        <v>0.54257000888107487</v>
      </c>
      <c r="T33" s="4">
        <f t="shared" si="4"/>
        <v>0.27982770768697024</v>
      </c>
      <c r="U33" s="4">
        <f t="shared" si="5"/>
        <v>1.7516150767448457E-2</v>
      </c>
      <c r="V33" s="4">
        <f t="shared" si="6"/>
        <v>0.16008613266450641</v>
      </c>
    </row>
    <row r="34" spans="1:22" x14ac:dyDescent="0.25">
      <c r="A34" s="5">
        <f t="shared" si="7"/>
        <v>102</v>
      </c>
      <c r="B34" s="5">
        <f t="shared" si="0"/>
        <v>113</v>
      </c>
      <c r="C34" s="7">
        <v>5.199217E-6</v>
      </c>
      <c r="D34" s="7">
        <v>2.521819E-6</v>
      </c>
      <c r="E34" s="7">
        <v>7.0914860000000002E-7</v>
      </c>
      <c r="F34" s="7">
        <v>2.67378E-6</v>
      </c>
      <c r="G34" s="7">
        <f t="shared" si="1"/>
        <v>1.11039646E-5</v>
      </c>
      <c r="H34" s="12">
        <v>1.3728670000000001E-10</v>
      </c>
      <c r="I34" s="13">
        <v>8.5813549999999999E-8</v>
      </c>
      <c r="J34" s="2">
        <v>2.0628710000000002E-5</v>
      </c>
      <c r="K34" s="13">
        <v>6.3659954599999994E-5</v>
      </c>
      <c r="R34" s="5">
        <f t="shared" si="2"/>
        <v>113</v>
      </c>
      <c r="S34" s="6">
        <f t="shared" si="3"/>
        <v>0.46823068942420798</v>
      </c>
      <c r="T34" s="6">
        <f t="shared" si="4"/>
        <v>0.24079507602176614</v>
      </c>
      <c r="U34" s="6">
        <f t="shared" si="5"/>
        <v>6.3864450720601179E-2</v>
      </c>
      <c r="V34" s="6">
        <f t="shared" si="6"/>
        <v>0.22710978383342467</v>
      </c>
    </row>
    <row r="35" spans="1:22" x14ac:dyDescent="0.25">
      <c r="A35" s="2">
        <f t="shared" si="7"/>
        <v>103</v>
      </c>
      <c r="B35" s="2">
        <f t="shared" si="0"/>
        <v>114</v>
      </c>
      <c r="C35" s="3">
        <v>2.6303620000000001E-6</v>
      </c>
      <c r="D35" s="3">
        <v>1.2301559999999999E-6</v>
      </c>
      <c r="E35" s="3">
        <v>1.754781E-6</v>
      </c>
      <c r="F35" s="3">
        <v>1.9718669999999999E-6</v>
      </c>
      <c r="G35" s="3">
        <f t="shared" si="1"/>
        <v>7.5871659999999994E-6</v>
      </c>
      <c r="H35" s="8">
        <v>8.0432960000000003E-10</v>
      </c>
      <c r="I35" s="13">
        <v>1.4662306670000002E-7</v>
      </c>
      <c r="J35" s="2">
        <v>1.1661079999999999E-5</v>
      </c>
      <c r="K35" s="13">
        <v>5.0467556000000004E-5</v>
      </c>
      <c r="R35" s="2">
        <f t="shared" si="2"/>
        <v>114</v>
      </c>
      <c r="S35" s="4">
        <f t="shared" si="3"/>
        <v>0.34668570583535413</v>
      </c>
      <c r="T35" s="4">
        <f t="shared" si="4"/>
        <v>0.25989506490302178</v>
      </c>
      <c r="U35" s="4">
        <f t="shared" si="5"/>
        <v>0.23128280045540062</v>
      </c>
      <c r="V35" s="4">
        <f t="shared" si="6"/>
        <v>0.16213642880622356</v>
      </c>
    </row>
    <row r="36" spans="1:22" x14ac:dyDescent="0.25">
      <c r="A36" s="2">
        <f t="shared" si="7"/>
        <v>104</v>
      </c>
      <c r="B36" s="2">
        <f t="shared" si="0"/>
        <v>115</v>
      </c>
      <c r="C36" s="3">
        <v>3.6651400000000001E-6</v>
      </c>
      <c r="D36" s="3">
        <v>6.295503E-7</v>
      </c>
      <c r="E36" s="3">
        <v>4.1825299999999997E-6</v>
      </c>
      <c r="F36" s="3">
        <v>4.0667499999999996E-6</v>
      </c>
      <c r="G36" s="3">
        <f t="shared" si="1"/>
        <v>1.25439703E-5</v>
      </c>
      <c r="H36" s="8">
        <v>2.592935E-9</v>
      </c>
      <c r="I36" s="13">
        <v>1.6261832400000002E-7</v>
      </c>
      <c r="J36" s="2">
        <v>1.005825E-5</v>
      </c>
      <c r="K36" s="13">
        <v>4.8324752000000004E-5</v>
      </c>
      <c r="R36" s="2">
        <f t="shared" si="2"/>
        <v>115</v>
      </c>
      <c r="S36" s="4">
        <f t="shared" si="3"/>
        <v>0.2921834086294034</v>
      </c>
      <c r="T36" s="4">
        <f t="shared" si="4"/>
        <v>0.32419958774934277</v>
      </c>
      <c r="U36" s="4">
        <f t="shared" si="5"/>
        <v>0.33342952031702433</v>
      </c>
      <c r="V36" s="4">
        <f t="shared" si="6"/>
        <v>5.0187483304229445E-2</v>
      </c>
    </row>
    <row r="37" spans="1:22" x14ac:dyDescent="0.25">
      <c r="A37" s="2">
        <f t="shared" si="7"/>
        <v>105</v>
      </c>
      <c r="B37" s="2">
        <f t="shared" si="0"/>
        <v>116</v>
      </c>
      <c r="C37" s="3">
        <v>9.1972230000000002E-6</v>
      </c>
      <c r="D37" s="3">
        <v>2.4964930000000002E-7</v>
      </c>
      <c r="E37" s="3">
        <v>8.8462670000000001E-6</v>
      </c>
      <c r="F37" s="3">
        <v>1.1436830000000001E-5</v>
      </c>
      <c r="G37" s="3">
        <f t="shared" si="1"/>
        <v>2.9729969300000002E-5</v>
      </c>
      <c r="H37" s="8">
        <v>1.2308490000000001E-8</v>
      </c>
      <c r="I37" s="13">
        <v>1.3972853667000002E-7</v>
      </c>
      <c r="J37" s="2">
        <v>1.8554850000000001E-5</v>
      </c>
      <c r="K37" s="13">
        <v>4.9412427000000002E-5</v>
      </c>
      <c r="R37" s="2">
        <f t="shared" si="2"/>
        <v>116</v>
      </c>
      <c r="S37" s="4">
        <f t="shared" si="3"/>
        <v>0.30935864437640032</v>
      </c>
      <c r="T37" s="4">
        <f t="shared" si="4"/>
        <v>0.38469027278813905</v>
      </c>
      <c r="U37" s="4">
        <f t="shared" si="5"/>
        <v>0.297553855866242</v>
      </c>
      <c r="V37" s="4">
        <f t="shared" si="6"/>
        <v>8.3972269692185655E-3</v>
      </c>
    </row>
    <row r="38" spans="1:22" x14ac:dyDescent="0.25">
      <c r="A38" s="2">
        <f t="shared" si="7"/>
        <v>106</v>
      </c>
      <c r="B38" s="2">
        <f t="shared" si="0"/>
        <v>117</v>
      </c>
      <c r="C38" s="3">
        <v>1.924108E-5</v>
      </c>
      <c r="D38" s="3">
        <v>1.447242E-7</v>
      </c>
      <c r="E38" s="3">
        <v>1.1020749999999999E-5</v>
      </c>
      <c r="F38" s="3">
        <v>2.6788449999999999E-5</v>
      </c>
      <c r="G38" s="3">
        <f t="shared" si="1"/>
        <v>5.7195004199999998E-5</v>
      </c>
      <c r="H38" s="8">
        <v>3.008286E-8</v>
      </c>
      <c r="I38" s="13">
        <v>1.9185096999999999E-7</v>
      </c>
      <c r="J38" s="2">
        <v>3.9694670000000003E-5</v>
      </c>
      <c r="K38" s="13">
        <v>6.1842920000000005E-5</v>
      </c>
      <c r="R38" s="2">
        <f t="shared" si="2"/>
        <v>117</v>
      </c>
      <c r="S38" s="4">
        <f t="shared" si="3"/>
        <v>0.33641189941550875</v>
      </c>
      <c r="T38" s="4">
        <f t="shared" si="4"/>
        <v>0.4683704525368319</v>
      </c>
      <c r="U38" s="4">
        <f t="shared" si="5"/>
        <v>0.19268728369111651</v>
      </c>
      <c r="V38" s="4">
        <f t="shared" si="6"/>
        <v>2.5303643565428744E-3</v>
      </c>
    </row>
    <row r="39" spans="1:22" x14ac:dyDescent="0.25">
      <c r="A39" s="2">
        <f t="shared" si="7"/>
        <v>107</v>
      </c>
      <c r="B39" s="2">
        <f t="shared" si="0"/>
        <v>118</v>
      </c>
      <c r="C39" s="3">
        <v>3.3984859999999998E-5</v>
      </c>
      <c r="D39" s="3">
        <v>3.4010189999999999E-7</v>
      </c>
      <c r="E39" s="3">
        <v>9.2695850000000008E-6</v>
      </c>
      <c r="F39" s="3">
        <v>4.2103890000000001E-5</v>
      </c>
      <c r="G39" s="3">
        <f t="shared" si="1"/>
        <v>8.5698436900000002E-5</v>
      </c>
      <c r="H39" s="8">
        <v>3.8420899999999998E-8</v>
      </c>
      <c r="I39" s="13">
        <v>2.6557607000000001E-7</v>
      </c>
      <c r="J39" s="2">
        <v>7.3645400000000005E-5</v>
      </c>
      <c r="K39" s="13">
        <v>9.2597737000000004E-5</v>
      </c>
      <c r="R39" s="2">
        <f t="shared" si="2"/>
        <v>118</v>
      </c>
      <c r="S39" s="4">
        <f t="shared" si="3"/>
        <v>0.39656335902201267</v>
      </c>
      <c r="T39" s="4">
        <f t="shared" si="4"/>
        <v>0.4913028932969955</v>
      </c>
      <c r="U39" s="4">
        <f t="shared" si="5"/>
        <v>0.10816515837758531</v>
      </c>
      <c r="V39" s="4">
        <f t="shared" si="6"/>
        <v>3.9685893034065358E-3</v>
      </c>
    </row>
    <row r="40" spans="1:22" x14ac:dyDescent="0.25">
      <c r="A40" s="2">
        <f t="shared" si="7"/>
        <v>108</v>
      </c>
      <c r="B40" s="2">
        <f t="shared" si="0"/>
        <v>119</v>
      </c>
      <c r="C40" s="3">
        <v>4.5052639999999999E-5</v>
      </c>
      <c r="D40" s="3">
        <v>7.7427449999999998E-7</v>
      </c>
      <c r="E40" s="3">
        <v>5.0798199999999998E-6</v>
      </c>
      <c r="F40" s="3">
        <v>4.2867310000000003E-5</v>
      </c>
      <c r="G40" s="3">
        <f t="shared" si="1"/>
        <v>9.3774044499999999E-5</v>
      </c>
      <c r="H40" s="8">
        <v>3.5692219999999997E-8</v>
      </c>
      <c r="I40" s="13">
        <v>3.3447527300000002E-7</v>
      </c>
      <c r="J40" s="2">
        <v>1.010046E-4</v>
      </c>
      <c r="K40" s="13">
        <v>1.3464500300000001E-4</v>
      </c>
      <c r="R40" s="2">
        <f t="shared" si="2"/>
        <v>119</v>
      </c>
      <c r="S40" s="4">
        <f t="shared" si="3"/>
        <v>0.48043827308738934</v>
      </c>
      <c r="T40" s="4">
        <f t="shared" si="4"/>
        <v>0.45713406336014445</v>
      </c>
      <c r="U40" s="4">
        <f t="shared" si="5"/>
        <v>5.4170853215145261E-2</v>
      </c>
      <c r="V40" s="4">
        <f t="shared" si="6"/>
        <v>8.256810337321006E-3</v>
      </c>
    </row>
    <row r="41" spans="1:22" x14ac:dyDescent="0.25">
      <c r="A41" s="2">
        <f t="shared" si="7"/>
        <v>109</v>
      </c>
      <c r="B41" s="2">
        <f t="shared" si="0"/>
        <v>120</v>
      </c>
      <c r="C41" s="3">
        <v>4.6829129999999997E-5</v>
      </c>
      <c r="D41" s="3">
        <v>2.1382999999999999E-6</v>
      </c>
      <c r="E41" s="3">
        <v>2.1238279999999998E-6</v>
      </c>
      <c r="F41" s="3">
        <v>3.7816430000000001E-5</v>
      </c>
      <c r="G41" s="3">
        <f t="shared" si="1"/>
        <v>8.8907687999999996E-5</v>
      </c>
      <c r="H41" s="8">
        <v>2.0671349999999999E-8</v>
      </c>
      <c r="I41" s="13">
        <v>2.5312011000000001E-7</v>
      </c>
      <c r="J41" s="2">
        <v>9.825417000000001E-5</v>
      </c>
      <c r="K41" s="13">
        <v>1.5648511100000001E-4</v>
      </c>
      <c r="R41" s="2">
        <f t="shared" si="2"/>
        <v>120</v>
      </c>
      <c r="S41" s="4">
        <f t="shared" si="3"/>
        <v>0.52671631726606138</v>
      </c>
      <c r="T41" s="4">
        <f t="shared" si="4"/>
        <v>0.42534488131105158</v>
      </c>
      <c r="U41" s="4">
        <f t="shared" si="5"/>
        <v>2.3888012924146673E-2</v>
      </c>
      <c r="V41" s="4">
        <f t="shared" si="6"/>
        <v>2.4050788498740403E-2</v>
      </c>
    </row>
    <row r="42" spans="1:22" x14ac:dyDescent="0.25">
      <c r="H42" s="8">
        <v>6.7386850000000005E-9</v>
      </c>
      <c r="I42" s="13">
        <v>1.4087763000000001E-7</v>
      </c>
      <c r="J42" s="2">
        <v>7.4207990000000004E-5</v>
      </c>
      <c r="K42" s="13">
        <v>1.5116385600000002E-4</v>
      </c>
    </row>
    <row r="43" spans="1:22" x14ac:dyDescent="0.25">
      <c r="H43" s="8">
        <v>2.3540410000000002E-9</v>
      </c>
      <c r="I43" s="13">
        <v>6.8485370000000013E-8</v>
      </c>
      <c r="J43" s="2">
        <v>4.6488420000000008E-5</v>
      </c>
      <c r="K43" s="13">
        <v>1.1993856070000001E-4</v>
      </c>
    </row>
    <row r="44" spans="1:22" x14ac:dyDescent="0.25">
      <c r="H44" s="8">
        <v>4.281485E-10</v>
      </c>
      <c r="I44" s="13">
        <v>8.884713000000001E-8</v>
      </c>
      <c r="J44" s="2">
        <v>2.6375600000000002E-5</v>
      </c>
      <c r="K44" s="13">
        <v>8.3414066000000005E-5</v>
      </c>
    </row>
    <row r="45" spans="1:22" x14ac:dyDescent="0.25">
      <c r="H45" s="8">
        <v>6.0964619999999999E-10</v>
      </c>
      <c r="I45" s="13">
        <v>1.7352304E-7</v>
      </c>
      <c r="J45" s="2">
        <v>1.4988459999999999E-5</v>
      </c>
      <c r="K45" s="13">
        <v>5.9431151E-5</v>
      </c>
    </row>
    <row r="46" spans="1:22" x14ac:dyDescent="0.25">
      <c r="H46" s="8">
        <v>2.3990279999999999E-9</v>
      </c>
      <c r="I46" s="13">
        <v>2.0124907350000001E-7</v>
      </c>
      <c r="J46" s="2">
        <v>1.03583E-5</v>
      </c>
      <c r="K46" s="13">
        <v>4.9535058000000005E-5</v>
      </c>
    </row>
    <row r="47" spans="1:22" x14ac:dyDescent="0.25">
      <c r="H47" s="8">
        <v>1.162361E-8</v>
      </c>
      <c r="I47" s="13">
        <v>1.861505488E-7</v>
      </c>
      <c r="J47" s="2">
        <v>1.299696E-5</v>
      </c>
      <c r="K47" s="13">
        <v>4.7634383000000006E-5</v>
      </c>
    </row>
    <row r="48" spans="1:22" x14ac:dyDescent="0.25">
      <c r="H48" s="8">
        <v>2.709901E-8</v>
      </c>
      <c r="I48" s="13">
        <v>2.1115096180000001E-7</v>
      </c>
      <c r="J48" s="2">
        <v>2.4376379999999998E-5</v>
      </c>
      <c r="K48" s="13">
        <v>5.4292624000000008E-5</v>
      </c>
    </row>
    <row r="49" spans="8:11" x14ac:dyDescent="0.25">
      <c r="H49" s="8">
        <v>4.7581100000000006E-8</v>
      </c>
      <c r="I49" s="13">
        <v>3.3372314790000007E-7</v>
      </c>
      <c r="J49" s="2">
        <v>4.5813309999999998E-5</v>
      </c>
      <c r="K49" s="13">
        <v>7.0761116000000006E-5</v>
      </c>
    </row>
    <row r="50" spans="8:11" x14ac:dyDescent="0.25">
      <c r="H50" s="8">
        <v>5.459203E-8</v>
      </c>
      <c r="I50" s="13">
        <v>5.0664101113399993E-7</v>
      </c>
      <c r="J50" s="2">
        <v>6.8370650000000002E-5</v>
      </c>
      <c r="K50" s="13">
        <v>1.00537625E-4</v>
      </c>
    </row>
    <row r="51" spans="8:11" x14ac:dyDescent="0.25">
      <c r="H51" s="8">
        <v>3.8099009999999999E-8</v>
      </c>
      <c r="I51" s="13">
        <v>4.9751449500000007E-7</v>
      </c>
      <c r="J51" s="2">
        <v>8.0795090000000008E-5</v>
      </c>
      <c r="K51" s="13">
        <v>1.3221225000000002E-4</v>
      </c>
    </row>
    <row r="52" spans="8:11" x14ac:dyDescent="0.25">
      <c r="H52" s="8">
        <v>2.1958120000000002E-8</v>
      </c>
      <c r="I52" s="13">
        <v>3.2551597999999999E-7</v>
      </c>
      <c r="J52" s="2">
        <v>7.1478130000000005E-5</v>
      </c>
      <c r="K52" s="13">
        <v>1.4264132800000004E-4</v>
      </c>
    </row>
    <row r="53" spans="8:11" x14ac:dyDescent="0.25">
      <c r="H53" s="8">
        <v>6.8922600000000008E-9</v>
      </c>
      <c r="I53" s="13">
        <v>1.6249693413399998E-7</v>
      </c>
      <c r="J53" s="2">
        <v>5.1026290000000009E-5</v>
      </c>
      <c r="K53" s="13">
        <v>1.25835109E-4</v>
      </c>
    </row>
    <row r="54" spans="8:11" x14ac:dyDescent="0.25">
      <c r="H54" s="8">
        <v>1.9065020000000002E-9</v>
      </c>
      <c r="I54" s="13">
        <v>1.3158752307000001E-7</v>
      </c>
      <c r="J54" s="2">
        <v>3.2397900000000004E-5</v>
      </c>
      <c r="K54" s="13">
        <v>9.7418183000000009E-5</v>
      </c>
    </row>
    <row r="55" spans="8:11" x14ac:dyDescent="0.25">
      <c r="H55" s="8">
        <v>1.002116E-9</v>
      </c>
      <c r="I55" s="13">
        <v>2.0990535559999999E-7</v>
      </c>
      <c r="J55" s="2">
        <v>1.966017E-5</v>
      </c>
      <c r="K55" s="13">
        <v>7.1196851000000002E-5</v>
      </c>
    </row>
    <row r="56" spans="8:11" x14ac:dyDescent="0.25">
      <c r="H56" s="8">
        <v>3.2219720000000004E-9</v>
      </c>
      <c r="I56" s="13">
        <v>2.6785684319999994E-7</v>
      </c>
      <c r="J56" s="2">
        <v>1.258991E-5</v>
      </c>
      <c r="K56" s="13">
        <v>5.5049370000000007E-5</v>
      </c>
    </row>
    <row r="57" spans="8:11" x14ac:dyDescent="0.25">
      <c r="H57" s="8">
        <v>1.0030460000000001E-8</v>
      </c>
      <c r="I57" s="13">
        <v>2.5857687059999998E-7</v>
      </c>
      <c r="J57" s="2">
        <v>1.1984660000000001E-5</v>
      </c>
      <c r="K57" s="13">
        <v>4.9299903E-5</v>
      </c>
    </row>
    <row r="58" spans="8:11" x14ac:dyDescent="0.25">
      <c r="H58" s="8">
        <v>2.7185100000000004E-8</v>
      </c>
      <c r="I58" s="13">
        <v>2.4972431200000001E-7</v>
      </c>
      <c r="J58" s="2">
        <v>1.781392E-5</v>
      </c>
      <c r="K58" s="13">
        <v>5.0050216000000001E-5</v>
      </c>
    </row>
    <row r="59" spans="8:11" x14ac:dyDescent="0.25">
      <c r="H59" s="8">
        <v>5.4216629999999996E-8</v>
      </c>
      <c r="I59" s="13">
        <v>3.6775812939999998E-7</v>
      </c>
      <c r="J59" s="2">
        <v>3.0749469999999999E-5</v>
      </c>
      <c r="K59" s="13">
        <v>5.8610790000000004E-5</v>
      </c>
    </row>
    <row r="60" spans="8:11" x14ac:dyDescent="0.25">
      <c r="H60" s="8">
        <v>7.0830650000000008E-8</v>
      </c>
      <c r="I60" s="13">
        <v>5.9802337439999999E-7</v>
      </c>
      <c r="J60" s="2">
        <v>4.6655730000000003E-5</v>
      </c>
      <c r="K60" s="13">
        <v>7.7527828999999999E-5</v>
      </c>
    </row>
    <row r="61" spans="8:11" x14ac:dyDescent="0.25">
      <c r="H61" s="8">
        <v>6.8782209999999994E-8</v>
      </c>
      <c r="I61" s="13">
        <v>7.275150395300001E-7</v>
      </c>
      <c r="J61" s="2">
        <v>5.8587070000000005E-5</v>
      </c>
      <c r="K61" s="13">
        <v>1.0145432100000001E-4</v>
      </c>
    </row>
    <row r="62" spans="8:11" x14ac:dyDescent="0.25">
      <c r="H62" s="8">
        <v>4.1316329999999997E-8</v>
      </c>
      <c r="I62" s="13">
        <v>6.0214909239999989E-7</v>
      </c>
      <c r="J62" s="2">
        <v>6.0844790000000003E-5</v>
      </c>
      <c r="K62" s="13">
        <v>1.2088172600000001E-4</v>
      </c>
    </row>
    <row r="63" spans="8:11" x14ac:dyDescent="0.25">
      <c r="H63" s="8">
        <v>2.065739E-8</v>
      </c>
      <c r="I63" s="13">
        <v>3.53682334134E-7</v>
      </c>
      <c r="J63" s="2">
        <v>4.9986410000000007E-5</v>
      </c>
      <c r="K63" s="13">
        <v>1.2174160700000001E-4</v>
      </c>
    </row>
    <row r="64" spans="8:11" x14ac:dyDescent="0.25">
      <c r="H64" s="8">
        <v>6.7441139999999998E-9</v>
      </c>
      <c r="I64" s="13">
        <v>2.1607179789999999E-7</v>
      </c>
      <c r="J64" s="2">
        <v>3.6105120000000002E-5</v>
      </c>
      <c r="K64" s="13">
        <v>1.0451051E-4</v>
      </c>
    </row>
    <row r="65" spans="9:11" x14ac:dyDescent="0.25">
      <c r="I65" s="13">
        <v>2.230679109E-7</v>
      </c>
      <c r="J65" s="13"/>
      <c r="K65" s="13">
        <v>8.2078193000000011E-5</v>
      </c>
    </row>
    <row r="66" spans="9:11" x14ac:dyDescent="0.25">
      <c r="I66" s="13">
        <v>3.2131677200000001E-7</v>
      </c>
      <c r="J66" s="13"/>
      <c r="K66" s="13">
        <v>6.3316705000000004E-5</v>
      </c>
    </row>
    <row r="67" spans="9:11" x14ac:dyDescent="0.25">
      <c r="I67" s="13">
        <v>3.42555515E-7</v>
      </c>
      <c r="J67" s="13"/>
      <c r="K67" s="13">
        <v>5.2469173000000009E-5</v>
      </c>
    </row>
    <row r="68" spans="9:11" x14ac:dyDescent="0.25">
      <c r="I68" s="13">
        <v>3.1643361300000001E-7</v>
      </c>
      <c r="J68" s="13"/>
      <c r="K68" s="13">
        <v>4.9048029000000001E-5</v>
      </c>
    </row>
    <row r="69" spans="9:11" x14ac:dyDescent="0.25">
      <c r="I69" s="13">
        <v>3.8266500900000003E-7</v>
      </c>
      <c r="J69" s="13"/>
      <c r="K69" s="13">
        <v>5.2489394000000003E-5</v>
      </c>
    </row>
    <row r="70" spans="9:11" x14ac:dyDescent="0.25">
      <c r="I70" s="13">
        <v>6.3800787500000005E-7</v>
      </c>
      <c r="J70" s="13"/>
      <c r="K70" s="13">
        <v>6.3348871000000007E-5</v>
      </c>
    </row>
    <row r="71" spans="9:11" x14ac:dyDescent="0.25">
      <c r="I71" s="13">
        <v>8.8484208009999992E-7</v>
      </c>
      <c r="J71" s="13"/>
      <c r="K71" s="13">
        <v>8.1228799000000008E-5</v>
      </c>
    </row>
    <row r="72" spans="9:11" x14ac:dyDescent="0.25">
      <c r="I72" s="13">
        <v>9.1959026306999996E-7</v>
      </c>
      <c r="J72" s="13"/>
      <c r="K72" s="13">
        <v>9.9470183000000009E-5</v>
      </c>
    </row>
    <row r="73" spans="9:11" x14ac:dyDescent="0.25">
      <c r="I73" s="13">
        <v>6.793454523999999E-7</v>
      </c>
      <c r="J73" s="13"/>
      <c r="K73" s="13">
        <v>1.08391108E-4</v>
      </c>
    </row>
    <row r="74" spans="9:11" x14ac:dyDescent="0.25">
      <c r="I74" s="13">
        <v>4.0709868060000004E-7</v>
      </c>
      <c r="J74" s="13"/>
      <c r="K74" s="13">
        <v>1.0423511100000001E-4</v>
      </c>
    </row>
    <row r="75" spans="9:11" x14ac:dyDescent="0.25">
      <c r="K75" s="13">
        <v>8.9337841999999999E-5</v>
      </c>
    </row>
    <row r="76" spans="9:11" x14ac:dyDescent="0.25">
      <c r="K76" s="13">
        <v>7.1361750000000008E-5</v>
      </c>
    </row>
    <row r="77" spans="9:11" x14ac:dyDescent="0.25">
      <c r="K77" s="13">
        <v>5.7536164000000008E-5</v>
      </c>
    </row>
    <row r="78" spans="9:11" x14ac:dyDescent="0.25">
      <c r="K78" s="13">
        <v>5.0776617000000004E-5</v>
      </c>
    </row>
    <row r="79" spans="9:11" x14ac:dyDescent="0.25">
      <c r="K79" s="13">
        <v>4.9253209999999999E-5</v>
      </c>
    </row>
    <row r="80" spans="9:11" x14ac:dyDescent="0.25">
      <c r="K80" s="13">
        <v>5.4447058000000001E-5</v>
      </c>
    </row>
    <row r="81" spans="11:11" x14ac:dyDescent="0.25">
      <c r="K81" s="13">
        <v>6.6692806000000009E-5</v>
      </c>
    </row>
    <row r="82" spans="11:11" x14ac:dyDescent="0.25">
      <c r="K82" s="13">
        <v>8.2219402E-5</v>
      </c>
    </row>
    <row r="83" spans="11:11" x14ac:dyDescent="0.25">
      <c r="K83" s="13">
        <v>9.4078855000000015E-5</v>
      </c>
    </row>
    <row r="84" spans="11:11" x14ac:dyDescent="0.25">
      <c r="K84" s="13">
        <v>9.6930796999999995E-5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C10" sqref="C10"/>
    </sheetView>
  </sheetViews>
  <sheetFormatPr defaultColWidth="11" defaultRowHeight="15.75" x14ac:dyDescent="0.25"/>
  <cols>
    <col min="1" max="1" width="6.375" customWidth="1"/>
  </cols>
  <sheetData>
    <row r="1" spans="1:3" x14ac:dyDescent="0.25">
      <c r="A1" s="2" t="s">
        <v>0</v>
      </c>
      <c r="B1" t="s">
        <v>15</v>
      </c>
      <c r="C1" t="s">
        <v>9</v>
      </c>
    </row>
    <row r="2" spans="1:3" x14ac:dyDescent="0.25">
      <c r="A2" s="2">
        <v>0</v>
      </c>
      <c r="B2" s="2">
        <v>0</v>
      </c>
      <c r="C2" s="2"/>
    </row>
    <row r="3" spans="1:3" x14ac:dyDescent="0.25">
      <c r="A3" s="2">
        <v>1</v>
      </c>
      <c r="B3" s="2">
        <v>1040</v>
      </c>
      <c r="C3" s="2">
        <f>-LN(B3)</f>
        <v>-6.9469759921354184</v>
      </c>
    </row>
    <row r="4" spans="1:3" x14ac:dyDescent="0.25">
      <c r="A4" s="2">
        <v>2</v>
      </c>
      <c r="B4" s="2">
        <v>230</v>
      </c>
      <c r="C4" s="2">
        <f>-LN(B4)</f>
        <v>-5.4380793089231956</v>
      </c>
    </row>
    <row r="5" spans="1:3" x14ac:dyDescent="0.25">
      <c r="A5" s="2">
        <v>3</v>
      </c>
      <c r="B5" s="2">
        <v>167</v>
      </c>
      <c r="C5" s="2">
        <f>-LN(B5)</f>
        <v>-5.1179938124167554</v>
      </c>
    </row>
    <row r="6" spans="1:3" x14ac:dyDescent="0.25">
      <c r="A6" s="2"/>
      <c r="B6" s="2"/>
      <c r="C6" s="2"/>
    </row>
    <row r="7" spans="1:3" x14ac:dyDescent="0.25">
      <c r="A7" s="2" t="s">
        <v>1</v>
      </c>
      <c r="B7" s="2"/>
      <c r="C7" s="2"/>
    </row>
    <row r="8" spans="1:3" x14ac:dyDescent="0.25">
      <c r="A8" s="2">
        <v>0</v>
      </c>
      <c r="B8" s="2">
        <v>0</v>
      </c>
      <c r="C8" s="2"/>
    </row>
    <row r="9" spans="1:3" x14ac:dyDescent="0.25">
      <c r="A9" s="2">
        <v>1</v>
      </c>
      <c r="B9" s="2">
        <v>0</v>
      </c>
      <c r="C9" s="2"/>
    </row>
    <row r="10" spans="1:3" x14ac:dyDescent="0.25">
      <c r="A10" s="2">
        <v>2</v>
      </c>
      <c r="B10" s="2">
        <v>633</v>
      </c>
      <c r="C10" s="2">
        <f>-LN(B10)</f>
        <v>-6.4504704221441758</v>
      </c>
    </row>
    <row r="11" spans="1:3" x14ac:dyDescent="0.25">
      <c r="A11" s="2">
        <v>3</v>
      </c>
      <c r="B11" s="2">
        <v>64</v>
      </c>
      <c r="C11" s="2">
        <f>-LN(B11)</f>
        <v>-4.1588830833596715</v>
      </c>
    </row>
    <row r="12" spans="1:3" x14ac:dyDescent="0.25">
      <c r="A12" s="2"/>
      <c r="B12" s="2"/>
      <c r="C12" s="2"/>
    </row>
    <row r="13" spans="1:3" x14ac:dyDescent="0.25">
      <c r="A13" s="2" t="s">
        <v>2</v>
      </c>
      <c r="B13" s="2"/>
      <c r="C13" s="2"/>
    </row>
    <row r="14" spans="1:3" x14ac:dyDescent="0.25">
      <c r="A14" s="2">
        <v>0</v>
      </c>
      <c r="B14" s="2">
        <v>0</v>
      </c>
      <c r="C14" s="2"/>
    </row>
    <row r="15" spans="1:3" x14ac:dyDescent="0.25">
      <c r="A15" s="2">
        <v>1</v>
      </c>
      <c r="B15" s="2">
        <v>12</v>
      </c>
      <c r="C15" s="2">
        <f>-LN(B15)</f>
        <v>-2.4849066497880004</v>
      </c>
    </row>
    <row r="16" spans="1:3" x14ac:dyDescent="0.25">
      <c r="A16" s="2">
        <v>2</v>
      </c>
      <c r="B16" s="2">
        <v>114</v>
      </c>
      <c r="C16" s="2">
        <f>-LN(B16)</f>
        <v>-4.7361984483944957</v>
      </c>
    </row>
    <row r="17" spans="1:3" x14ac:dyDescent="0.25">
      <c r="A17" s="2">
        <v>3</v>
      </c>
      <c r="B17" s="2">
        <v>70</v>
      </c>
      <c r="C17" s="2">
        <f>-LN(B17)</f>
        <v>-4.2484952420493594</v>
      </c>
    </row>
    <row r="18" spans="1:3" x14ac:dyDescent="0.25">
      <c r="A18" s="2"/>
      <c r="B18" s="2"/>
      <c r="C18" s="2"/>
    </row>
    <row r="19" spans="1:3" x14ac:dyDescent="0.25">
      <c r="A19" s="2" t="s">
        <v>3</v>
      </c>
      <c r="B19" s="2"/>
      <c r="C19" s="2"/>
    </row>
    <row r="20" spans="1:3" x14ac:dyDescent="0.25">
      <c r="A20" s="2">
        <v>0</v>
      </c>
      <c r="B20" s="2">
        <v>0</v>
      </c>
      <c r="C20" s="2"/>
    </row>
    <row r="21" spans="1:3" x14ac:dyDescent="0.25">
      <c r="A21" s="2">
        <v>1</v>
      </c>
      <c r="B21" s="2">
        <v>416</v>
      </c>
      <c r="C21" s="2">
        <f>-LN(B21)</f>
        <v>-6.0306852602612633</v>
      </c>
    </row>
    <row r="22" spans="1:3" x14ac:dyDescent="0.25">
      <c r="A22" s="2">
        <v>2</v>
      </c>
      <c r="B22" s="2">
        <v>134</v>
      </c>
      <c r="C22" s="2">
        <f>-LN(B22)</f>
        <v>-4.8978397999509111</v>
      </c>
    </row>
    <row r="23" spans="1:3" x14ac:dyDescent="0.25">
      <c r="A23" s="2">
        <v>3</v>
      </c>
      <c r="B23" s="2">
        <v>189</v>
      </c>
      <c r="C23" s="2">
        <f>-LN(B23)</f>
        <v>-5.2417470150596426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9"/>
  <sheetViews>
    <sheetView tabSelected="1" workbookViewId="0">
      <selection activeCell="Z11" sqref="Z11"/>
    </sheetView>
  </sheetViews>
  <sheetFormatPr defaultColWidth="11" defaultRowHeight="15.75" x14ac:dyDescent="0.25"/>
  <cols>
    <col min="1" max="10" width="7.875" style="2" customWidth="1"/>
    <col min="12" max="12" width="5.125" customWidth="1"/>
    <col min="16" max="16" width="3.875" customWidth="1"/>
    <col min="17" max="17" width="9.625" style="2" customWidth="1"/>
    <col min="18" max="18" width="6.5" style="2" customWidth="1"/>
    <col min="20" max="20" width="6.375" style="2" customWidth="1"/>
    <col min="24" max="24" width="2.375" customWidth="1"/>
    <col min="26" max="27" width="6.5" customWidth="1"/>
    <col min="28" max="28" width="6.375" style="2" customWidth="1"/>
    <col min="29" max="32" width="6.125" customWidth="1"/>
    <col min="33" max="33" width="2.375" customWidth="1"/>
    <col min="35" max="35" width="4.125" customWidth="1"/>
    <col min="39" max="40" width="6.625" style="2" customWidth="1"/>
    <col min="41" max="41" width="5.125" style="2" customWidth="1"/>
    <col min="42" max="42" width="6.625" style="2" customWidth="1"/>
    <col min="43" max="43" width="6" style="2" customWidth="1"/>
    <col min="44" max="45" width="7.625" style="2" customWidth="1"/>
    <col min="46" max="46" width="5.125" customWidth="1"/>
  </cols>
  <sheetData>
    <row r="1" spans="1:46" x14ac:dyDescent="0.25">
      <c r="A1" s="2" t="s">
        <v>0</v>
      </c>
      <c r="B1" s="2" t="s">
        <v>4</v>
      </c>
      <c r="C1" s="2" t="s">
        <v>5</v>
      </c>
      <c r="D1" s="2" t="s">
        <v>6</v>
      </c>
      <c r="H1" s="2" t="s">
        <v>7</v>
      </c>
      <c r="I1" s="2" t="s">
        <v>5</v>
      </c>
      <c r="J1" s="2" t="s">
        <v>6</v>
      </c>
      <c r="M1" s="2" t="s">
        <v>20</v>
      </c>
      <c r="N1" s="1" t="s">
        <v>22</v>
      </c>
      <c r="O1" s="1" t="s">
        <v>23</v>
      </c>
      <c r="Q1" s="2" t="s">
        <v>21</v>
      </c>
      <c r="T1" s="2" t="s">
        <v>26</v>
      </c>
      <c r="U1" s="2" t="s">
        <v>4</v>
      </c>
      <c r="V1" s="2" t="s">
        <v>5</v>
      </c>
      <c r="W1" s="2" t="s">
        <v>6</v>
      </c>
      <c r="Y1" s="2" t="s">
        <v>24</v>
      </c>
      <c r="Z1" s="2" t="s">
        <v>25</v>
      </c>
      <c r="AA1" s="2"/>
      <c r="AB1" s="2" t="s">
        <v>26</v>
      </c>
      <c r="AC1" s="2" t="s">
        <v>0</v>
      </c>
      <c r="AD1" s="2" t="s">
        <v>3</v>
      </c>
      <c r="AE1" s="2" t="s">
        <v>2</v>
      </c>
      <c r="AF1" s="2" t="s">
        <v>1</v>
      </c>
      <c r="AH1" s="2" t="s">
        <v>24</v>
      </c>
      <c r="AI1" s="2"/>
      <c r="AP1" s="2" t="s">
        <v>29</v>
      </c>
      <c r="AQ1" s="2" t="s">
        <v>39</v>
      </c>
      <c r="AR1" s="2" t="s">
        <v>28</v>
      </c>
      <c r="AS1" s="2" t="s">
        <v>28</v>
      </c>
    </row>
    <row r="2" spans="1:46" x14ac:dyDescent="0.25">
      <c r="A2" s="2">
        <v>0</v>
      </c>
      <c r="B2" s="2">
        <v>0</v>
      </c>
      <c r="C2" s="2">
        <v>0</v>
      </c>
      <c r="D2" s="2">
        <v>1</v>
      </c>
      <c r="H2" s="2">
        <v>0</v>
      </c>
      <c r="I2" s="2">
        <v>0</v>
      </c>
      <c r="J2" s="2">
        <v>0</v>
      </c>
      <c r="L2" s="2" t="s">
        <v>0</v>
      </c>
      <c r="M2" s="2">
        <f>SUM(B2:B103)</f>
        <v>1040</v>
      </c>
      <c r="N2" s="2">
        <f>SUM(C2:C103)</f>
        <v>460</v>
      </c>
      <c r="O2" s="2">
        <f>SUM(D2:D103)</f>
        <v>501</v>
      </c>
      <c r="Q2" s="2">
        <f>M2+N2/2+O2/3</f>
        <v>1437</v>
      </c>
      <c r="R2" s="2">
        <f>Q2/Q7</f>
        <v>0.46823069403714562</v>
      </c>
      <c r="T2" s="2">
        <f>A2+7</f>
        <v>7</v>
      </c>
      <c r="U2" s="2">
        <f>B2+B108+B213+B318</f>
        <v>0</v>
      </c>
      <c r="V2" s="2">
        <f>C2+C108+C213+C318</f>
        <v>30</v>
      </c>
      <c r="W2" s="2">
        <f>D2+D108+D213+D318</f>
        <v>57</v>
      </c>
      <c r="Y2" s="2">
        <f>SUM(U2:W2)</f>
        <v>87</v>
      </c>
      <c r="AB2" s="2">
        <f>A2+7</f>
        <v>7</v>
      </c>
      <c r="AC2" s="2">
        <f t="shared" ref="AC2" si="0">SUM(B2:D2)</f>
        <v>1</v>
      </c>
      <c r="AD2" s="2">
        <f t="shared" ref="AD2" si="1">SUM(B318:D318)</f>
        <v>30</v>
      </c>
      <c r="AE2" s="2">
        <f t="shared" ref="AE2" si="2">SUM(B213:D213)</f>
        <v>14</v>
      </c>
      <c r="AF2" s="2">
        <f t="shared" ref="AF2:AF33" si="3">SUM(B108:D108)</f>
        <v>42</v>
      </c>
      <c r="AH2" s="2">
        <f>SUM(AC2:AF2)</f>
        <v>87</v>
      </c>
      <c r="AI2" s="2"/>
      <c r="AN2" s="2" t="s">
        <v>31</v>
      </c>
      <c r="AP2" s="2">
        <v>-60.5</v>
      </c>
      <c r="AT2" s="2">
        <v>30</v>
      </c>
    </row>
    <row r="3" spans="1:46" x14ac:dyDescent="0.25">
      <c r="A3" s="2">
        <v>1</v>
      </c>
      <c r="B3" s="2">
        <v>0</v>
      </c>
      <c r="C3" s="2">
        <v>0</v>
      </c>
      <c r="D3" s="2">
        <v>5</v>
      </c>
      <c r="H3" s="2">
        <v>1</v>
      </c>
      <c r="I3" s="2">
        <v>0</v>
      </c>
      <c r="J3" s="2">
        <v>0</v>
      </c>
      <c r="L3" s="2" t="s">
        <v>3</v>
      </c>
      <c r="M3" s="2">
        <f>SUM(B318:B419)</f>
        <v>416</v>
      </c>
      <c r="N3" s="2">
        <f>SUM(C318:C419)</f>
        <v>268</v>
      </c>
      <c r="O3" s="2">
        <f>SUM(D318:D419)</f>
        <v>567</v>
      </c>
      <c r="Q3" s="2">
        <f t="shared" ref="Q3:Q5" si="4">M3+N3/2+O3/3</f>
        <v>739</v>
      </c>
      <c r="R3" s="2">
        <f>Q3/Q7</f>
        <v>0.24079504724666015</v>
      </c>
      <c r="T3" s="2">
        <f t="shared" ref="T3:T66" si="5">A3+7</f>
        <v>8</v>
      </c>
      <c r="U3" s="2">
        <f t="shared" ref="U3:W3" si="6">B3+B109+B214+B319</f>
        <v>0</v>
      </c>
      <c r="V3" s="2">
        <f t="shared" si="6"/>
        <v>8</v>
      </c>
      <c r="W3" s="2">
        <f t="shared" si="6"/>
        <v>22</v>
      </c>
      <c r="Y3" s="2">
        <f t="shared" ref="Y3:Y66" si="7">SUM(U3:W3)</f>
        <v>30</v>
      </c>
      <c r="Z3" s="2">
        <f t="shared" ref="Z3:Z7" si="8">IF(Y3=MAX(Y2:Y4),T3,0)</f>
        <v>0</v>
      </c>
      <c r="AA3" s="2"/>
      <c r="AB3" s="2">
        <f t="shared" ref="AB3:AB66" si="9">A3+7</f>
        <v>8</v>
      </c>
      <c r="AC3" s="2">
        <f t="shared" ref="AC3:AC66" si="10">SUM(B3:D3)</f>
        <v>5</v>
      </c>
      <c r="AD3" s="2">
        <f t="shared" ref="AD3:AD66" si="11">SUM(B319:D319)</f>
        <v>1</v>
      </c>
      <c r="AE3" s="2">
        <f t="shared" ref="AE3:AE66" si="12">SUM(B214:D214)</f>
        <v>3</v>
      </c>
      <c r="AF3" s="2">
        <f t="shared" si="3"/>
        <v>21</v>
      </c>
      <c r="AH3" s="2">
        <f t="shared" ref="AH3:AH66" si="13">SUM(AC3:AF3)</f>
        <v>30</v>
      </c>
      <c r="AI3" s="2"/>
      <c r="AN3" s="2" t="s">
        <v>30</v>
      </c>
      <c r="AO3" s="2">
        <v>1</v>
      </c>
      <c r="AP3" s="2">
        <f>AP2+0.5</f>
        <v>-60</v>
      </c>
      <c r="AT3">
        <v>100</v>
      </c>
    </row>
    <row r="4" spans="1:46" x14ac:dyDescent="0.25">
      <c r="A4" s="2">
        <v>2</v>
      </c>
      <c r="B4" s="2">
        <v>0</v>
      </c>
      <c r="C4" s="2">
        <v>0</v>
      </c>
      <c r="D4" s="2">
        <v>11</v>
      </c>
      <c r="H4" s="2">
        <v>2</v>
      </c>
      <c r="I4" s="2">
        <v>0</v>
      </c>
      <c r="J4" s="2">
        <v>0</v>
      </c>
      <c r="L4" s="2" t="s">
        <v>2</v>
      </c>
      <c r="M4" s="2">
        <f>SUM(B213:B314)</f>
        <v>12</v>
      </c>
      <c r="N4" s="2">
        <f>SUM(C213:C314)</f>
        <v>228</v>
      </c>
      <c r="O4" s="2">
        <f>SUM(D213:D314)</f>
        <v>210</v>
      </c>
      <c r="Q4" s="2">
        <f t="shared" si="4"/>
        <v>196</v>
      </c>
      <c r="R4" s="2">
        <f>Q4/Q7</f>
        <v>6.3864450961225158E-2</v>
      </c>
      <c r="T4" s="2">
        <f t="shared" si="5"/>
        <v>9</v>
      </c>
      <c r="U4" s="2">
        <f t="shared" ref="U4:W4" si="14">B4+B110+B215+B320</f>
        <v>0</v>
      </c>
      <c r="V4" s="2">
        <f t="shared" si="14"/>
        <v>8</v>
      </c>
      <c r="W4" s="2">
        <f t="shared" si="14"/>
        <v>21</v>
      </c>
      <c r="Y4" s="2">
        <f t="shared" si="7"/>
        <v>29</v>
      </c>
      <c r="Z4" s="2">
        <f t="shared" si="8"/>
        <v>0</v>
      </c>
      <c r="AA4" s="2"/>
      <c r="AB4" s="2">
        <f t="shared" si="9"/>
        <v>9</v>
      </c>
      <c r="AC4" s="2">
        <f t="shared" si="10"/>
        <v>11</v>
      </c>
      <c r="AD4" s="2">
        <f t="shared" si="11"/>
        <v>3</v>
      </c>
      <c r="AE4" s="2">
        <f t="shared" si="12"/>
        <v>1</v>
      </c>
      <c r="AF4" s="2">
        <f t="shared" si="3"/>
        <v>14</v>
      </c>
      <c r="AH4" s="2">
        <f t="shared" si="13"/>
        <v>29</v>
      </c>
      <c r="AI4" s="2"/>
      <c r="AN4" s="2" t="s">
        <v>32</v>
      </c>
      <c r="AO4" s="2">
        <f>AO3+1</f>
        <v>2</v>
      </c>
      <c r="AP4" s="2">
        <f>AP3+1</f>
        <v>-59</v>
      </c>
    </row>
    <row r="5" spans="1:46" x14ac:dyDescent="0.25">
      <c r="A5" s="2">
        <v>3</v>
      </c>
      <c r="B5" s="2">
        <v>0</v>
      </c>
      <c r="C5" s="2">
        <v>0</v>
      </c>
      <c r="D5" s="2">
        <v>1</v>
      </c>
      <c r="H5" s="2">
        <v>3</v>
      </c>
      <c r="I5" s="2">
        <v>0</v>
      </c>
      <c r="J5" s="2">
        <v>0</v>
      </c>
      <c r="L5" s="2" t="s">
        <v>1</v>
      </c>
      <c r="M5" s="2">
        <f>SUM(B108:B209)</f>
        <v>0</v>
      </c>
      <c r="N5" s="2">
        <f>SUM(C108:C209)</f>
        <v>1266</v>
      </c>
      <c r="O5" s="2">
        <f>SUM(D108:D209)</f>
        <v>192</v>
      </c>
      <c r="Q5" s="2">
        <f t="shared" si="4"/>
        <v>697</v>
      </c>
      <c r="R5" s="2">
        <f>Q5/Q7</f>
        <v>0.22710980775496906</v>
      </c>
      <c r="T5" s="2">
        <f t="shared" si="5"/>
        <v>10</v>
      </c>
      <c r="U5" s="2">
        <f t="shared" ref="U5:W5" si="15">B5+B111+B216+B321</f>
        <v>0</v>
      </c>
      <c r="V5" s="2">
        <f t="shared" si="15"/>
        <v>4</v>
      </c>
      <c r="W5" s="2">
        <f t="shared" si="15"/>
        <v>2</v>
      </c>
      <c r="Y5" s="2">
        <f t="shared" si="7"/>
        <v>6</v>
      </c>
      <c r="Z5" s="2">
        <f t="shared" si="8"/>
        <v>0</v>
      </c>
      <c r="AA5" s="2"/>
      <c r="AB5" s="2">
        <f t="shared" si="9"/>
        <v>10</v>
      </c>
      <c r="AC5" s="2">
        <f t="shared" si="10"/>
        <v>1</v>
      </c>
      <c r="AD5" s="2">
        <f t="shared" si="11"/>
        <v>0</v>
      </c>
      <c r="AE5" s="2">
        <f t="shared" si="12"/>
        <v>1</v>
      </c>
      <c r="AF5" s="2">
        <f t="shared" si="3"/>
        <v>4</v>
      </c>
      <c r="AH5" s="2">
        <f t="shared" si="13"/>
        <v>6</v>
      </c>
      <c r="AI5" s="2"/>
      <c r="AN5" s="2" t="s">
        <v>33</v>
      </c>
      <c r="AO5" s="2">
        <f t="shared" ref="AO5:AO68" si="16">AO4+1</f>
        <v>3</v>
      </c>
      <c r="AP5" s="2">
        <f t="shared" ref="AP5:AP68" si="17">AP4+1</f>
        <v>-58</v>
      </c>
    </row>
    <row r="6" spans="1:46" x14ac:dyDescent="0.25">
      <c r="A6" s="2">
        <v>4</v>
      </c>
      <c r="B6" s="2">
        <v>0</v>
      </c>
      <c r="C6" s="2">
        <v>0</v>
      </c>
      <c r="D6" s="2">
        <v>0</v>
      </c>
      <c r="H6" s="2">
        <v>4</v>
      </c>
      <c r="I6" s="2">
        <v>0</v>
      </c>
      <c r="J6" s="2">
        <v>0</v>
      </c>
      <c r="T6" s="2">
        <f t="shared" si="5"/>
        <v>11</v>
      </c>
      <c r="U6" s="2">
        <f t="shared" ref="U6:W6" si="18">B6+B112+B217+B322</f>
        <v>0</v>
      </c>
      <c r="V6" s="2">
        <f t="shared" si="18"/>
        <v>3</v>
      </c>
      <c r="W6" s="2">
        <f t="shared" si="18"/>
        <v>4</v>
      </c>
      <c r="Y6" s="2">
        <f t="shared" si="7"/>
        <v>7</v>
      </c>
      <c r="Z6" s="2">
        <f t="shared" si="8"/>
        <v>0</v>
      </c>
      <c r="AA6" s="2"/>
      <c r="AB6" s="2">
        <f t="shared" si="9"/>
        <v>11</v>
      </c>
      <c r="AC6" s="2">
        <f t="shared" si="10"/>
        <v>0</v>
      </c>
      <c r="AD6" s="2">
        <f t="shared" si="11"/>
        <v>4</v>
      </c>
      <c r="AE6" s="2">
        <f t="shared" si="12"/>
        <v>1</v>
      </c>
      <c r="AF6" s="2">
        <f t="shared" si="3"/>
        <v>2</v>
      </c>
      <c r="AH6" s="2">
        <f t="shared" si="13"/>
        <v>7</v>
      </c>
      <c r="AI6" s="2"/>
      <c r="AN6" s="2" t="s">
        <v>33</v>
      </c>
      <c r="AO6" s="2">
        <f t="shared" si="16"/>
        <v>4</v>
      </c>
      <c r="AP6" s="2">
        <f t="shared" si="17"/>
        <v>-57</v>
      </c>
    </row>
    <row r="7" spans="1:46" x14ac:dyDescent="0.25">
      <c r="A7" s="2">
        <v>5</v>
      </c>
      <c r="B7" s="2">
        <v>0</v>
      </c>
      <c r="C7" s="2">
        <v>0</v>
      </c>
      <c r="D7" s="2">
        <v>3</v>
      </c>
      <c r="H7" s="2">
        <v>5</v>
      </c>
      <c r="I7" s="2">
        <v>0</v>
      </c>
      <c r="J7" s="2">
        <v>0</v>
      </c>
      <c r="M7" s="2">
        <f>SUM(M2:M5)</f>
        <v>1468</v>
      </c>
      <c r="N7" s="2">
        <f>SUM(N2:N5)</f>
        <v>2222</v>
      </c>
      <c r="O7" s="2">
        <f>SUM(O2:O5)</f>
        <v>1470</v>
      </c>
      <c r="Q7" s="2">
        <f>SUM(Q2:Q5)</f>
        <v>3069</v>
      </c>
      <c r="T7" s="2">
        <f t="shared" si="5"/>
        <v>12</v>
      </c>
      <c r="U7" s="2">
        <f t="shared" ref="U7:W7" si="19">B7+B113+B218+B323</f>
        <v>0</v>
      </c>
      <c r="V7" s="2">
        <f t="shared" si="19"/>
        <v>7</v>
      </c>
      <c r="W7" s="2">
        <f t="shared" si="19"/>
        <v>30</v>
      </c>
      <c r="Y7" s="2">
        <f t="shared" si="7"/>
        <v>37</v>
      </c>
      <c r="Z7" s="2">
        <f t="shared" si="8"/>
        <v>0</v>
      </c>
      <c r="AA7" s="2"/>
      <c r="AB7" s="2">
        <f t="shared" si="9"/>
        <v>12</v>
      </c>
      <c r="AC7" s="2">
        <f t="shared" si="10"/>
        <v>3</v>
      </c>
      <c r="AD7" s="2">
        <f t="shared" si="11"/>
        <v>27</v>
      </c>
      <c r="AE7" s="2">
        <f t="shared" si="12"/>
        <v>0</v>
      </c>
      <c r="AF7" s="2">
        <f t="shared" si="3"/>
        <v>7</v>
      </c>
      <c r="AH7" s="2">
        <f t="shared" si="13"/>
        <v>37</v>
      </c>
      <c r="AI7" s="2"/>
      <c r="AN7" s="2" t="s">
        <v>34</v>
      </c>
      <c r="AO7" s="2">
        <f t="shared" si="16"/>
        <v>5</v>
      </c>
      <c r="AP7" s="2">
        <f t="shared" si="17"/>
        <v>-56</v>
      </c>
    </row>
    <row r="8" spans="1:46" x14ac:dyDescent="0.25">
      <c r="A8" s="2">
        <v>6</v>
      </c>
      <c r="B8" s="2">
        <v>0</v>
      </c>
      <c r="C8" s="2">
        <v>0</v>
      </c>
      <c r="D8" s="2">
        <v>18</v>
      </c>
      <c r="H8" s="2">
        <v>6</v>
      </c>
      <c r="I8" s="2">
        <v>0</v>
      </c>
      <c r="J8" s="2">
        <v>0</v>
      </c>
      <c r="T8" s="2">
        <f t="shared" si="5"/>
        <v>13</v>
      </c>
      <c r="U8" s="2">
        <f t="shared" ref="U8:W8" si="20">B8+B114+B219+B324</f>
        <v>0</v>
      </c>
      <c r="V8" s="2">
        <f t="shared" si="20"/>
        <v>22</v>
      </c>
      <c r="W8" s="2">
        <f t="shared" si="20"/>
        <v>31</v>
      </c>
      <c r="Y8" s="2">
        <f t="shared" si="7"/>
        <v>53</v>
      </c>
      <c r="Z8" s="2">
        <f>IF(Y8=MAX(Y7:Y9),T8,0)</f>
        <v>13</v>
      </c>
      <c r="AA8" s="2"/>
      <c r="AB8" s="2">
        <f t="shared" si="9"/>
        <v>13</v>
      </c>
      <c r="AC8" s="2">
        <f t="shared" si="10"/>
        <v>18</v>
      </c>
      <c r="AD8" s="2">
        <f t="shared" si="11"/>
        <v>14</v>
      </c>
      <c r="AE8" s="2">
        <f t="shared" si="12"/>
        <v>6</v>
      </c>
      <c r="AF8" s="2">
        <f t="shared" si="3"/>
        <v>15</v>
      </c>
      <c r="AH8" s="2">
        <f t="shared" si="13"/>
        <v>53</v>
      </c>
      <c r="AI8" s="2"/>
      <c r="AN8" s="2" t="s">
        <v>34</v>
      </c>
      <c r="AO8" s="2">
        <f t="shared" si="16"/>
        <v>6</v>
      </c>
      <c r="AP8" s="2">
        <f t="shared" si="17"/>
        <v>-55</v>
      </c>
    </row>
    <row r="9" spans="1:46" x14ac:dyDescent="0.25">
      <c r="A9" s="2">
        <v>7</v>
      </c>
      <c r="B9" s="2">
        <v>0</v>
      </c>
      <c r="C9" s="2">
        <v>0</v>
      </c>
      <c r="D9" s="2">
        <v>2</v>
      </c>
      <c r="H9" s="2">
        <v>7</v>
      </c>
      <c r="I9" s="2">
        <v>0</v>
      </c>
      <c r="J9" s="2">
        <v>0</v>
      </c>
      <c r="T9" s="2">
        <f t="shared" si="5"/>
        <v>14</v>
      </c>
      <c r="U9" s="2">
        <f t="shared" ref="U9:W9" si="21">B9+B115+B220+B325</f>
        <v>0</v>
      </c>
      <c r="V9" s="2">
        <f t="shared" si="21"/>
        <v>30</v>
      </c>
      <c r="W9" s="2">
        <f t="shared" si="21"/>
        <v>6</v>
      </c>
      <c r="Y9" s="2">
        <f t="shared" si="7"/>
        <v>36</v>
      </c>
      <c r="Z9" s="2">
        <f t="shared" ref="Z9:Z72" si="22">IF(Y9=MAX(Y8:Y10),T9,0)</f>
        <v>0</v>
      </c>
      <c r="AA9" s="2"/>
      <c r="AB9" s="2">
        <f t="shared" si="9"/>
        <v>14</v>
      </c>
      <c r="AC9" s="2">
        <f t="shared" si="10"/>
        <v>2</v>
      </c>
      <c r="AD9" s="2">
        <f t="shared" si="11"/>
        <v>3</v>
      </c>
      <c r="AE9" s="2">
        <f t="shared" si="12"/>
        <v>4</v>
      </c>
      <c r="AF9" s="2">
        <f t="shared" si="3"/>
        <v>27</v>
      </c>
      <c r="AH9" s="2">
        <f t="shared" si="13"/>
        <v>36</v>
      </c>
      <c r="AI9" s="2"/>
      <c r="AM9" s="2">
        <v>1</v>
      </c>
      <c r="AN9" s="2" t="s">
        <v>35</v>
      </c>
      <c r="AO9" s="2">
        <f t="shared" si="16"/>
        <v>7</v>
      </c>
      <c r="AP9" s="2">
        <f t="shared" si="17"/>
        <v>-54</v>
      </c>
    </row>
    <row r="10" spans="1:46" x14ac:dyDescent="0.25">
      <c r="A10" s="2">
        <v>8</v>
      </c>
      <c r="B10" s="2">
        <v>0</v>
      </c>
      <c r="C10" s="2">
        <v>0</v>
      </c>
      <c r="D10" s="2">
        <v>1</v>
      </c>
      <c r="H10" s="2">
        <v>8</v>
      </c>
      <c r="I10" s="2">
        <v>0</v>
      </c>
      <c r="J10" s="2">
        <v>0</v>
      </c>
      <c r="T10" s="2">
        <f t="shared" si="5"/>
        <v>15</v>
      </c>
      <c r="U10" s="2">
        <f t="shared" ref="U10:W10" si="23">B10+B116+B221+B326</f>
        <v>0</v>
      </c>
      <c r="V10" s="2">
        <f t="shared" si="23"/>
        <v>71</v>
      </c>
      <c r="W10" s="2">
        <f t="shared" si="23"/>
        <v>16</v>
      </c>
      <c r="Y10" s="2">
        <f t="shared" si="7"/>
        <v>87</v>
      </c>
      <c r="Z10" s="2">
        <f t="shared" si="22"/>
        <v>0</v>
      </c>
      <c r="AA10" s="2"/>
      <c r="AB10" s="2">
        <f t="shared" si="9"/>
        <v>15</v>
      </c>
      <c r="AC10" s="2">
        <f t="shared" si="10"/>
        <v>1</v>
      </c>
      <c r="AD10" s="2">
        <f t="shared" si="11"/>
        <v>1</v>
      </c>
      <c r="AE10" s="2">
        <f t="shared" si="12"/>
        <v>22</v>
      </c>
      <c r="AF10" s="2">
        <f t="shared" si="3"/>
        <v>63</v>
      </c>
      <c r="AH10" s="2">
        <f t="shared" si="13"/>
        <v>87</v>
      </c>
      <c r="AI10" s="2"/>
      <c r="AM10" s="2">
        <f t="shared" ref="AM10:AM18" si="24">AM9+1</f>
        <v>2</v>
      </c>
      <c r="AN10" s="2" t="s">
        <v>36</v>
      </c>
      <c r="AO10" s="2">
        <f t="shared" si="16"/>
        <v>8</v>
      </c>
      <c r="AP10" s="2">
        <f t="shared" si="17"/>
        <v>-53</v>
      </c>
    </row>
    <row r="11" spans="1:46" x14ac:dyDescent="0.25">
      <c r="A11" s="2">
        <v>9</v>
      </c>
      <c r="B11" s="2">
        <v>0</v>
      </c>
      <c r="C11" s="2">
        <v>1</v>
      </c>
      <c r="D11" s="2">
        <v>7</v>
      </c>
      <c r="H11" s="2">
        <v>9</v>
      </c>
      <c r="I11" s="2">
        <v>0</v>
      </c>
      <c r="J11" s="2">
        <v>0</v>
      </c>
      <c r="T11" s="2">
        <f t="shared" si="5"/>
        <v>16</v>
      </c>
      <c r="U11" s="2">
        <f t="shared" ref="U11:W11" si="25">B11+B117+B222+B327</f>
        <v>0</v>
      </c>
      <c r="V11" s="2">
        <f t="shared" si="25"/>
        <v>83</v>
      </c>
      <c r="W11" s="2">
        <f t="shared" si="25"/>
        <v>31</v>
      </c>
      <c r="Y11" s="2">
        <f t="shared" si="7"/>
        <v>114</v>
      </c>
      <c r="Z11" s="2">
        <f t="shared" si="22"/>
        <v>16</v>
      </c>
      <c r="AA11" s="2"/>
      <c r="AB11" s="2">
        <f t="shared" si="9"/>
        <v>16</v>
      </c>
      <c r="AC11" s="2">
        <f t="shared" si="10"/>
        <v>8</v>
      </c>
      <c r="AD11" s="2">
        <f t="shared" si="11"/>
        <v>11</v>
      </c>
      <c r="AE11" s="2">
        <f t="shared" si="12"/>
        <v>17</v>
      </c>
      <c r="AF11" s="2">
        <f t="shared" si="3"/>
        <v>78</v>
      </c>
      <c r="AH11" s="2">
        <f t="shared" si="13"/>
        <v>114</v>
      </c>
      <c r="AI11" s="2"/>
      <c r="AM11" s="2">
        <f t="shared" si="24"/>
        <v>3</v>
      </c>
      <c r="AN11" s="2" t="s">
        <v>37</v>
      </c>
      <c r="AO11" s="2">
        <f t="shared" si="16"/>
        <v>9</v>
      </c>
      <c r="AP11" s="2">
        <f t="shared" si="17"/>
        <v>-52</v>
      </c>
    </row>
    <row r="12" spans="1:46" x14ac:dyDescent="0.25">
      <c r="A12" s="2">
        <v>10</v>
      </c>
      <c r="B12" s="2">
        <v>0</v>
      </c>
      <c r="C12" s="2">
        <v>0</v>
      </c>
      <c r="D12" s="2">
        <v>0</v>
      </c>
      <c r="H12" s="2">
        <v>10</v>
      </c>
      <c r="I12" s="2">
        <v>0</v>
      </c>
      <c r="J12" s="2">
        <v>0</v>
      </c>
      <c r="T12" s="2">
        <f t="shared" si="5"/>
        <v>17</v>
      </c>
      <c r="U12" s="2">
        <f t="shared" ref="U12:W12" si="26">B12+B118+B223+B328</f>
        <v>0</v>
      </c>
      <c r="V12" s="2">
        <f t="shared" si="26"/>
        <v>68</v>
      </c>
      <c r="W12" s="2">
        <f t="shared" si="26"/>
        <v>34</v>
      </c>
      <c r="Y12" s="2">
        <f t="shared" si="7"/>
        <v>102</v>
      </c>
      <c r="Z12" s="2">
        <f t="shared" si="22"/>
        <v>0</v>
      </c>
      <c r="AA12" s="2"/>
      <c r="AB12" s="2">
        <f t="shared" si="9"/>
        <v>17</v>
      </c>
      <c r="AC12" s="2">
        <f t="shared" si="10"/>
        <v>0</v>
      </c>
      <c r="AD12" s="2">
        <f t="shared" si="11"/>
        <v>20</v>
      </c>
      <c r="AE12" s="2">
        <f t="shared" si="12"/>
        <v>8</v>
      </c>
      <c r="AF12" s="2">
        <f t="shared" si="3"/>
        <v>74</v>
      </c>
      <c r="AH12" s="2">
        <f t="shared" si="13"/>
        <v>102</v>
      </c>
      <c r="AI12" s="2"/>
      <c r="AM12" s="2">
        <f t="shared" si="24"/>
        <v>4</v>
      </c>
      <c r="AN12" s="2" t="s">
        <v>35</v>
      </c>
      <c r="AO12" s="2">
        <f t="shared" si="16"/>
        <v>10</v>
      </c>
      <c r="AP12" s="2">
        <f t="shared" si="17"/>
        <v>-51</v>
      </c>
    </row>
    <row r="13" spans="1:46" x14ac:dyDescent="0.25">
      <c r="A13" s="2">
        <v>11</v>
      </c>
      <c r="B13" s="2">
        <v>0</v>
      </c>
      <c r="C13" s="2">
        <v>0</v>
      </c>
      <c r="D13" s="2">
        <v>5</v>
      </c>
      <c r="H13" s="2">
        <v>11</v>
      </c>
      <c r="I13" s="2">
        <v>0</v>
      </c>
      <c r="J13" s="2">
        <v>0</v>
      </c>
      <c r="T13" s="2">
        <f t="shared" si="5"/>
        <v>18</v>
      </c>
      <c r="U13" s="2">
        <f t="shared" ref="U13:W13" si="27">B13+B119+B224+B329</f>
        <v>0</v>
      </c>
      <c r="V13" s="2">
        <f t="shared" si="27"/>
        <v>44</v>
      </c>
      <c r="W13" s="2">
        <f t="shared" si="27"/>
        <v>23</v>
      </c>
      <c r="Y13" s="2">
        <f t="shared" si="7"/>
        <v>67</v>
      </c>
      <c r="Z13" s="2">
        <f t="shared" si="22"/>
        <v>0</v>
      </c>
      <c r="AA13" s="2"/>
      <c r="AB13" s="2">
        <f t="shared" si="9"/>
        <v>18</v>
      </c>
      <c r="AC13" s="2">
        <f t="shared" si="10"/>
        <v>5</v>
      </c>
      <c r="AD13" s="2">
        <f t="shared" si="11"/>
        <v>4</v>
      </c>
      <c r="AE13" s="2">
        <f t="shared" si="12"/>
        <v>10</v>
      </c>
      <c r="AF13" s="2">
        <f t="shared" si="3"/>
        <v>48</v>
      </c>
      <c r="AH13" s="2">
        <f t="shared" si="13"/>
        <v>67</v>
      </c>
      <c r="AI13" s="2"/>
      <c r="AM13" s="2">
        <f t="shared" si="24"/>
        <v>5</v>
      </c>
      <c r="AN13" s="2" t="s">
        <v>35</v>
      </c>
      <c r="AO13" s="2">
        <f t="shared" si="16"/>
        <v>11</v>
      </c>
      <c r="AP13" s="2">
        <f t="shared" si="17"/>
        <v>-50</v>
      </c>
    </row>
    <row r="14" spans="1:46" x14ac:dyDescent="0.25">
      <c r="A14" s="2">
        <v>12</v>
      </c>
      <c r="B14" s="2">
        <v>0</v>
      </c>
      <c r="C14" s="2">
        <v>0</v>
      </c>
      <c r="D14" s="2">
        <v>20</v>
      </c>
      <c r="H14" s="2">
        <v>12</v>
      </c>
      <c r="I14" s="2">
        <v>0</v>
      </c>
      <c r="J14" s="2">
        <v>0</v>
      </c>
      <c r="T14" s="2">
        <f t="shared" si="5"/>
        <v>19</v>
      </c>
      <c r="U14" s="2">
        <f t="shared" ref="U14:W14" si="28">B14+B120+B225+B330</f>
        <v>0</v>
      </c>
      <c r="V14" s="2">
        <f t="shared" si="28"/>
        <v>17</v>
      </c>
      <c r="W14" s="2">
        <f t="shared" si="28"/>
        <v>36</v>
      </c>
      <c r="Y14" s="2">
        <f t="shared" si="7"/>
        <v>53</v>
      </c>
      <c r="Z14" s="2">
        <f t="shared" si="22"/>
        <v>0</v>
      </c>
      <c r="AA14" s="2"/>
      <c r="AB14" s="2">
        <f t="shared" si="9"/>
        <v>19</v>
      </c>
      <c r="AC14" s="2">
        <f t="shared" si="10"/>
        <v>20</v>
      </c>
      <c r="AD14" s="2">
        <f t="shared" si="11"/>
        <v>3</v>
      </c>
      <c r="AE14" s="2">
        <f t="shared" si="12"/>
        <v>13</v>
      </c>
      <c r="AF14" s="2">
        <f t="shared" si="3"/>
        <v>17</v>
      </c>
      <c r="AH14" s="2">
        <f t="shared" si="13"/>
        <v>53</v>
      </c>
      <c r="AI14" s="2"/>
      <c r="AM14" s="2">
        <f t="shared" si="24"/>
        <v>6</v>
      </c>
      <c r="AN14" s="2" t="s">
        <v>37</v>
      </c>
      <c r="AO14" s="2">
        <f t="shared" si="16"/>
        <v>12</v>
      </c>
      <c r="AP14" s="2">
        <f t="shared" si="17"/>
        <v>-49</v>
      </c>
    </row>
    <row r="15" spans="1:46" x14ac:dyDescent="0.25">
      <c r="A15" s="2">
        <v>13</v>
      </c>
      <c r="B15" s="2">
        <v>0</v>
      </c>
      <c r="C15" s="2">
        <v>0</v>
      </c>
      <c r="D15" s="2">
        <v>5</v>
      </c>
      <c r="H15" s="2">
        <v>13</v>
      </c>
      <c r="I15" s="2">
        <v>0</v>
      </c>
      <c r="J15" s="2">
        <v>0</v>
      </c>
      <c r="T15" s="2">
        <f t="shared" si="5"/>
        <v>20</v>
      </c>
      <c r="U15" s="2">
        <f t="shared" ref="U15:W15" si="29">B15+B121+B226+B331</f>
        <v>0</v>
      </c>
      <c r="V15" s="2">
        <f t="shared" si="29"/>
        <v>8</v>
      </c>
      <c r="W15" s="2">
        <f t="shared" si="29"/>
        <v>11</v>
      </c>
      <c r="Y15" s="2">
        <f t="shared" si="7"/>
        <v>19</v>
      </c>
      <c r="Z15" s="2">
        <f t="shared" si="22"/>
        <v>0</v>
      </c>
      <c r="AA15" s="2"/>
      <c r="AB15" s="2">
        <f t="shared" si="9"/>
        <v>20</v>
      </c>
      <c r="AC15" s="2">
        <f t="shared" si="10"/>
        <v>5</v>
      </c>
      <c r="AD15" s="2">
        <f t="shared" si="11"/>
        <v>5</v>
      </c>
      <c r="AE15" s="2">
        <f t="shared" si="12"/>
        <v>0</v>
      </c>
      <c r="AF15" s="2">
        <f t="shared" si="3"/>
        <v>9</v>
      </c>
      <c r="AH15" s="2">
        <f t="shared" si="13"/>
        <v>19</v>
      </c>
      <c r="AI15" s="2"/>
      <c r="AM15" s="2">
        <f t="shared" si="24"/>
        <v>7</v>
      </c>
      <c r="AN15" s="2" t="s">
        <v>37</v>
      </c>
      <c r="AO15" s="2">
        <f t="shared" si="16"/>
        <v>13</v>
      </c>
      <c r="AP15" s="2">
        <f t="shared" si="17"/>
        <v>-48</v>
      </c>
      <c r="AQ15" s="2">
        <f>100*AH2/$AH$107</f>
        <v>19.908466819221967</v>
      </c>
    </row>
    <row r="16" spans="1:46" x14ac:dyDescent="0.25">
      <c r="A16" s="2">
        <v>14</v>
      </c>
      <c r="B16" s="2">
        <v>0</v>
      </c>
      <c r="C16" s="2">
        <v>0</v>
      </c>
      <c r="D16" s="2">
        <v>0</v>
      </c>
      <c r="H16" s="2">
        <v>14</v>
      </c>
      <c r="I16" s="2">
        <v>0</v>
      </c>
      <c r="J16" s="2">
        <v>5</v>
      </c>
      <c r="T16" s="2">
        <f t="shared" si="5"/>
        <v>21</v>
      </c>
      <c r="U16" s="2">
        <f t="shared" ref="U16:W16" si="30">B16+B122+B227+B332</f>
        <v>0</v>
      </c>
      <c r="V16" s="2">
        <f t="shared" si="30"/>
        <v>2</v>
      </c>
      <c r="W16" s="2">
        <f t="shared" si="30"/>
        <v>4</v>
      </c>
      <c r="Y16" s="2">
        <f t="shared" si="7"/>
        <v>6</v>
      </c>
      <c r="Z16" s="2">
        <f t="shared" si="22"/>
        <v>0</v>
      </c>
      <c r="AA16" s="2"/>
      <c r="AB16" s="2">
        <f t="shared" si="9"/>
        <v>21</v>
      </c>
      <c r="AC16" s="2">
        <f t="shared" si="10"/>
        <v>0</v>
      </c>
      <c r="AD16" s="2">
        <f t="shared" si="11"/>
        <v>4</v>
      </c>
      <c r="AE16" s="2">
        <f t="shared" si="12"/>
        <v>2</v>
      </c>
      <c r="AF16" s="2">
        <f t="shared" si="3"/>
        <v>0</v>
      </c>
      <c r="AH16" s="2">
        <f t="shared" si="13"/>
        <v>6</v>
      </c>
      <c r="AI16" s="2"/>
      <c r="AM16" s="2">
        <f t="shared" si="24"/>
        <v>8</v>
      </c>
      <c r="AN16" s="2" t="s">
        <v>37</v>
      </c>
      <c r="AO16" s="2">
        <f t="shared" si="16"/>
        <v>14</v>
      </c>
      <c r="AP16" s="2">
        <f t="shared" si="17"/>
        <v>-47</v>
      </c>
      <c r="AQ16" s="2">
        <f t="shared" ref="AQ16:AQ79" si="31">100*AH3/$AH$107</f>
        <v>6.8649885583524028</v>
      </c>
    </row>
    <row r="17" spans="1:43" x14ac:dyDescent="0.25">
      <c r="A17" s="2">
        <v>15</v>
      </c>
      <c r="B17" s="2">
        <v>0</v>
      </c>
      <c r="C17" s="2">
        <v>0</v>
      </c>
      <c r="D17" s="2">
        <v>1</v>
      </c>
      <c r="H17" s="2">
        <v>15</v>
      </c>
      <c r="I17" s="2">
        <v>0</v>
      </c>
      <c r="J17" s="2">
        <v>13</v>
      </c>
      <c r="T17" s="2">
        <f t="shared" si="5"/>
        <v>22</v>
      </c>
      <c r="U17" s="2">
        <f t="shared" ref="U17:W17" si="32">B17+B123+B228+B333</f>
        <v>0</v>
      </c>
      <c r="V17" s="2">
        <f t="shared" si="32"/>
        <v>4</v>
      </c>
      <c r="W17" s="2">
        <f t="shared" si="32"/>
        <v>2</v>
      </c>
      <c r="Y17" s="2">
        <f t="shared" si="7"/>
        <v>6</v>
      </c>
      <c r="Z17" s="2">
        <f t="shared" si="22"/>
        <v>0</v>
      </c>
      <c r="AA17" s="2"/>
      <c r="AB17" s="2">
        <f t="shared" si="9"/>
        <v>22</v>
      </c>
      <c r="AC17" s="2">
        <f t="shared" si="10"/>
        <v>1</v>
      </c>
      <c r="AD17" s="2">
        <f t="shared" si="11"/>
        <v>1</v>
      </c>
      <c r="AE17" s="2">
        <f t="shared" si="12"/>
        <v>3</v>
      </c>
      <c r="AF17" s="2">
        <f t="shared" si="3"/>
        <v>1</v>
      </c>
      <c r="AH17" s="2">
        <f t="shared" si="13"/>
        <v>6</v>
      </c>
      <c r="AI17" s="2"/>
      <c r="AM17" s="2">
        <f t="shared" si="24"/>
        <v>9</v>
      </c>
      <c r="AN17" s="2" t="s">
        <v>35</v>
      </c>
      <c r="AO17" s="2">
        <f t="shared" si="16"/>
        <v>15</v>
      </c>
      <c r="AP17" s="2">
        <f t="shared" si="17"/>
        <v>-46</v>
      </c>
      <c r="AQ17" s="2">
        <f t="shared" si="31"/>
        <v>6.636155606407323</v>
      </c>
    </row>
    <row r="18" spans="1:43" x14ac:dyDescent="0.25">
      <c r="A18" s="2">
        <v>16</v>
      </c>
      <c r="B18" s="2">
        <v>0</v>
      </c>
      <c r="C18" s="2">
        <v>0</v>
      </c>
      <c r="D18" s="2">
        <v>6</v>
      </c>
      <c r="H18" s="2">
        <v>16</v>
      </c>
      <c r="I18" s="2">
        <v>0</v>
      </c>
      <c r="J18" s="2">
        <v>10</v>
      </c>
      <c r="T18" s="2">
        <f t="shared" si="5"/>
        <v>23</v>
      </c>
      <c r="U18" s="2">
        <f t="shared" ref="U18:W18" si="33">B18+B124+B229+B334</f>
        <v>0</v>
      </c>
      <c r="V18" s="2">
        <f t="shared" si="33"/>
        <v>2</v>
      </c>
      <c r="W18" s="2">
        <f t="shared" si="33"/>
        <v>10</v>
      </c>
      <c r="Y18" s="2">
        <f t="shared" si="7"/>
        <v>12</v>
      </c>
      <c r="Z18" s="2">
        <f t="shared" si="22"/>
        <v>0</v>
      </c>
      <c r="AA18" s="2"/>
      <c r="AB18" s="2">
        <f t="shared" si="9"/>
        <v>23</v>
      </c>
      <c r="AC18" s="2">
        <f t="shared" si="10"/>
        <v>6</v>
      </c>
      <c r="AD18" s="2">
        <f t="shared" si="11"/>
        <v>4</v>
      </c>
      <c r="AE18" s="2">
        <f t="shared" si="12"/>
        <v>1</v>
      </c>
      <c r="AF18" s="2">
        <f t="shared" si="3"/>
        <v>1</v>
      </c>
      <c r="AH18" s="2">
        <f t="shared" si="13"/>
        <v>12</v>
      </c>
      <c r="AI18" s="2"/>
      <c r="AM18" s="2">
        <f t="shared" si="24"/>
        <v>10</v>
      </c>
      <c r="AN18" s="2" t="s">
        <v>37</v>
      </c>
      <c r="AO18" s="2">
        <f t="shared" si="16"/>
        <v>16</v>
      </c>
      <c r="AP18" s="2">
        <f t="shared" si="17"/>
        <v>-45</v>
      </c>
      <c r="AQ18" s="2">
        <f t="shared" si="31"/>
        <v>1.3729977116704806</v>
      </c>
    </row>
    <row r="19" spans="1:43" x14ac:dyDescent="0.25">
      <c r="A19" s="2">
        <v>17</v>
      </c>
      <c r="B19" s="2">
        <v>0</v>
      </c>
      <c r="C19" s="2">
        <v>1</v>
      </c>
      <c r="D19" s="2">
        <v>18</v>
      </c>
      <c r="H19" s="2">
        <v>17</v>
      </c>
      <c r="I19" s="2">
        <v>0</v>
      </c>
      <c r="J19" s="2">
        <v>5</v>
      </c>
      <c r="T19" s="2">
        <f t="shared" si="5"/>
        <v>24</v>
      </c>
      <c r="U19" s="2">
        <f t="shared" ref="U19:W19" si="34">B19+B125+B230+B335</f>
        <v>0</v>
      </c>
      <c r="V19" s="2">
        <f t="shared" si="34"/>
        <v>15</v>
      </c>
      <c r="W19" s="2">
        <f t="shared" si="34"/>
        <v>28</v>
      </c>
      <c r="Y19" s="2">
        <f t="shared" si="7"/>
        <v>43</v>
      </c>
      <c r="Z19" s="2">
        <f t="shared" si="22"/>
        <v>0</v>
      </c>
      <c r="AA19" s="2"/>
      <c r="AB19" s="2">
        <f t="shared" si="9"/>
        <v>24</v>
      </c>
      <c r="AC19" s="2">
        <f t="shared" si="10"/>
        <v>19</v>
      </c>
      <c r="AD19" s="2">
        <f t="shared" si="11"/>
        <v>19</v>
      </c>
      <c r="AE19" s="2">
        <f t="shared" si="12"/>
        <v>3</v>
      </c>
      <c r="AF19" s="2">
        <f t="shared" si="3"/>
        <v>2</v>
      </c>
      <c r="AH19" s="2">
        <f t="shared" si="13"/>
        <v>43</v>
      </c>
      <c r="AI19" s="2"/>
      <c r="AM19" s="2">
        <v>1</v>
      </c>
      <c r="AN19" s="2" t="s">
        <v>37</v>
      </c>
      <c r="AO19" s="2">
        <f t="shared" si="16"/>
        <v>17</v>
      </c>
      <c r="AP19" s="2">
        <f t="shared" si="17"/>
        <v>-44</v>
      </c>
      <c r="AQ19" s="2">
        <f t="shared" si="31"/>
        <v>1.6018306636155606</v>
      </c>
    </row>
    <row r="20" spans="1:43" x14ac:dyDescent="0.25">
      <c r="A20" s="2">
        <v>18</v>
      </c>
      <c r="B20" s="2">
        <v>0</v>
      </c>
      <c r="C20" s="2">
        <v>5</v>
      </c>
      <c r="D20" s="2">
        <v>3</v>
      </c>
      <c r="H20" s="2">
        <v>18</v>
      </c>
      <c r="I20" s="2">
        <v>0</v>
      </c>
      <c r="J20" s="2">
        <v>4</v>
      </c>
      <c r="T20" s="2">
        <f t="shared" si="5"/>
        <v>25</v>
      </c>
      <c r="U20" s="2">
        <f t="shared" ref="U20:W20" si="35">B20+B126+B231+B336</f>
        <v>0</v>
      </c>
      <c r="V20" s="2">
        <f t="shared" si="35"/>
        <v>51</v>
      </c>
      <c r="W20" s="2">
        <f t="shared" si="35"/>
        <v>4</v>
      </c>
      <c r="Y20" s="2">
        <f t="shared" si="7"/>
        <v>55</v>
      </c>
      <c r="Z20" s="2">
        <f t="shared" si="22"/>
        <v>0</v>
      </c>
      <c r="AA20" s="2"/>
      <c r="AB20" s="2">
        <f t="shared" si="9"/>
        <v>25</v>
      </c>
      <c r="AC20" s="2">
        <f t="shared" si="10"/>
        <v>8</v>
      </c>
      <c r="AD20" s="2">
        <f t="shared" si="11"/>
        <v>28</v>
      </c>
      <c r="AE20" s="2">
        <f t="shared" si="12"/>
        <v>2</v>
      </c>
      <c r="AF20" s="2">
        <f t="shared" si="3"/>
        <v>17</v>
      </c>
      <c r="AH20" s="2">
        <f t="shared" si="13"/>
        <v>55</v>
      </c>
      <c r="AI20" s="2"/>
      <c r="AM20" s="2">
        <f t="shared" ref="AM20:AM28" si="36">AM19+1</f>
        <v>2</v>
      </c>
      <c r="AN20" s="2" t="s">
        <v>36</v>
      </c>
      <c r="AO20" s="2">
        <f t="shared" si="16"/>
        <v>18</v>
      </c>
      <c r="AP20" s="2">
        <f t="shared" si="17"/>
        <v>-43</v>
      </c>
      <c r="AQ20" s="2">
        <f t="shared" si="31"/>
        <v>8.4668192219679632</v>
      </c>
    </row>
    <row r="21" spans="1:43" x14ac:dyDescent="0.25">
      <c r="A21" s="2">
        <v>19</v>
      </c>
      <c r="B21" s="2">
        <v>0</v>
      </c>
      <c r="C21" s="2">
        <v>5</v>
      </c>
      <c r="D21" s="2">
        <v>0</v>
      </c>
      <c r="H21" s="2">
        <v>19</v>
      </c>
      <c r="I21" s="2">
        <v>0</v>
      </c>
      <c r="J21" s="2">
        <v>36</v>
      </c>
      <c r="T21" s="2">
        <f t="shared" si="5"/>
        <v>26</v>
      </c>
      <c r="U21" s="2">
        <f t="shared" ref="U21:W21" si="37">B21+B127+B232+B337</f>
        <v>0</v>
      </c>
      <c r="V21" s="2">
        <f t="shared" si="37"/>
        <v>82</v>
      </c>
      <c r="W21" s="2">
        <f t="shared" si="37"/>
        <v>17</v>
      </c>
      <c r="Y21" s="2">
        <f t="shared" si="7"/>
        <v>99</v>
      </c>
      <c r="Z21" s="2">
        <f t="shared" si="22"/>
        <v>0</v>
      </c>
      <c r="AA21" s="2"/>
      <c r="AB21" s="2">
        <f t="shared" si="9"/>
        <v>26</v>
      </c>
      <c r="AC21" s="2">
        <f t="shared" si="10"/>
        <v>5</v>
      </c>
      <c r="AD21" s="2">
        <f t="shared" si="11"/>
        <v>51</v>
      </c>
      <c r="AE21" s="2">
        <f t="shared" si="12"/>
        <v>1</v>
      </c>
      <c r="AF21" s="2">
        <f t="shared" si="3"/>
        <v>42</v>
      </c>
      <c r="AH21" s="2">
        <f t="shared" si="13"/>
        <v>99</v>
      </c>
      <c r="AI21" s="2"/>
      <c r="AM21" s="2">
        <f t="shared" si="36"/>
        <v>3</v>
      </c>
      <c r="AN21" s="2" t="s">
        <v>36</v>
      </c>
      <c r="AO21" s="2">
        <f t="shared" si="16"/>
        <v>19</v>
      </c>
      <c r="AP21" s="2">
        <f t="shared" si="17"/>
        <v>-42</v>
      </c>
      <c r="AQ21" s="2">
        <f t="shared" si="31"/>
        <v>12.128146453089245</v>
      </c>
    </row>
    <row r="22" spans="1:43" x14ac:dyDescent="0.25">
      <c r="A22" s="2">
        <v>20</v>
      </c>
      <c r="B22" s="2">
        <v>0</v>
      </c>
      <c r="C22" s="2">
        <v>10</v>
      </c>
      <c r="D22" s="2">
        <v>1</v>
      </c>
      <c r="H22" s="2">
        <v>20</v>
      </c>
      <c r="I22" s="2">
        <v>1</v>
      </c>
      <c r="J22" s="2">
        <v>3</v>
      </c>
      <c r="T22" s="2">
        <f t="shared" si="5"/>
        <v>27</v>
      </c>
      <c r="U22" s="2">
        <f t="shared" ref="U22:W22" si="38">B22+B128+B233+B338</f>
        <v>0</v>
      </c>
      <c r="V22" s="2">
        <f t="shared" si="38"/>
        <v>123</v>
      </c>
      <c r="W22" s="2">
        <f t="shared" si="38"/>
        <v>17</v>
      </c>
      <c r="Y22" s="2">
        <f t="shared" si="7"/>
        <v>140</v>
      </c>
      <c r="Z22" s="2">
        <f t="shared" si="22"/>
        <v>27</v>
      </c>
      <c r="AA22" s="2"/>
      <c r="AB22" s="2">
        <f t="shared" si="9"/>
        <v>27</v>
      </c>
      <c r="AC22" s="2">
        <f t="shared" si="10"/>
        <v>11</v>
      </c>
      <c r="AD22" s="2">
        <f t="shared" si="11"/>
        <v>34</v>
      </c>
      <c r="AE22" s="2">
        <f t="shared" si="12"/>
        <v>3</v>
      </c>
      <c r="AF22" s="2">
        <f t="shared" si="3"/>
        <v>92</v>
      </c>
      <c r="AH22" s="2">
        <f t="shared" si="13"/>
        <v>140</v>
      </c>
      <c r="AI22" s="2"/>
      <c r="AM22" s="2">
        <f t="shared" si="36"/>
        <v>4</v>
      </c>
      <c r="AN22" s="2" t="s">
        <v>35</v>
      </c>
      <c r="AO22" s="2">
        <f t="shared" si="16"/>
        <v>20</v>
      </c>
      <c r="AP22" s="2">
        <f t="shared" si="17"/>
        <v>-41</v>
      </c>
      <c r="AQ22" s="2">
        <f t="shared" si="31"/>
        <v>8.2379862700228834</v>
      </c>
    </row>
    <row r="23" spans="1:43" x14ac:dyDescent="0.25">
      <c r="A23" s="2">
        <v>21</v>
      </c>
      <c r="B23" s="2">
        <v>0</v>
      </c>
      <c r="C23" s="2">
        <v>3</v>
      </c>
      <c r="D23" s="2">
        <v>17</v>
      </c>
      <c r="H23" s="2">
        <v>21</v>
      </c>
      <c r="I23" s="2">
        <v>0</v>
      </c>
      <c r="J23" s="2">
        <v>0</v>
      </c>
      <c r="T23" s="2">
        <f t="shared" si="5"/>
        <v>28</v>
      </c>
      <c r="U23" s="2">
        <f t="shared" ref="U23:W23" si="39">B23+B129+B234+B339</f>
        <v>1</v>
      </c>
      <c r="V23" s="2">
        <f t="shared" si="39"/>
        <v>76</v>
      </c>
      <c r="W23" s="2">
        <f t="shared" si="39"/>
        <v>24</v>
      </c>
      <c r="Y23" s="2">
        <f t="shared" si="7"/>
        <v>101</v>
      </c>
      <c r="Z23" s="2">
        <f t="shared" si="22"/>
        <v>0</v>
      </c>
      <c r="AA23" s="2"/>
      <c r="AB23" s="2">
        <f t="shared" si="9"/>
        <v>28</v>
      </c>
      <c r="AC23" s="2">
        <f t="shared" si="10"/>
        <v>20</v>
      </c>
      <c r="AD23" s="2">
        <f t="shared" si="11"/>
        <v>10</v>
      </c>
      <c r="AE23" s="2">
        <f t="shared" si="12"/>
        <v>1</v>
      </c>
      <c r="AF23" s="2">
        <f t="shared" si="3"/>
        <v>70</v>
      </c>
      <c r="AH23" s="2">
        <f t="shared" si="13"/>
        <v>101</v>
      </c>
      <c r="AI23" s="2"/>
      <c r="AM23" s="2">
        <f t="shared" si="36"/>
        <v>5</v>
      </c>
      <c r="AN23" s="2" t="s">
        <v>37</v>
      </c>
      <c r="AO23" s="2">
        <f t="shared" si="16"/>
        <v>21</v>
      </c>
      <c r="AP23" s="2">
        <f t="shared" si="17"/>
        <v>-40</v>
      </c>
      <c r="AQ23" s="2">
        <f t="shared" si="31"/>
        <v>19.908466819221967</v>
      </c>
    </row>
    <row r="24" spans="1:43" x14ac:dyDescent="0.25">
      <c r="A24" s="2">
        <v>22</v>
      </c>
      <c r="B24" s="2">
        <v>0</v>
      </c>
      <c r="C24" s="2">
        <v>2</v>
      </c>
      <c r="D24" s="2">
        <v>18</v>
      </c>
      <c r="H24" s="2">
        <v>22</v>
      </c>
      <c r="I24" s="2">
        <v>2</v>
      </c>
      <c r="J24" s="2">
        <v>0</v>
      </c>
      <c r="T24" s="2">
        <f t="shared" si="5"/>
        <v>29</v>
      </c>
      <c r="U24" s="2">
        <f t="shared" ref="U24:W24" si="40">B24+B130+B235+B340</f>
        <v>0</v>
      </c>
      <c r="V24" s="2">
        <f t="shared" si="40"/>
        <v>42</v>
      </c>
      <c r="W24" s="2">
        <f t="shared" si="40"/>
        <v>19</v>
      </c>
      <c r="Y24" s="2">
        <f t="shared" si="7"/>
        <v>61</v>
      </c>
      <c r="Z24" s="2">
        <f t="shared" si="22"/>
        <v>0</v>
      </c>
      <c r="AA24" s="2"/>
      <c r="AB24" s="2">
        <f t="shared" si="9"/>
        <v>29</v>
      </c>
      <c r="AC24" s="2">
        <f t="shared" si="10"/>
        <v>20</v>
      </c>
      <c r="AD24" s="2">
        <f t="shared" si="11"/>
        <v>0</v>
      </c>
      <c r="AE24" s="2">
        <f t="shared" si="12"/>
        <v>9</v>
      </c>
      <c r="AF24" s="2">
        <f t="shared" si="3"/>
        <v>32</v>
      </c>
      <c r="AH24" s="2">
        <f t="shared" si="13"/>
        <v>61</v>
      </c>
      <c r="AI24" s="2"/>
      <c r="AM24" s="2">
        <f t="shared" si="36"/>
        <v>6</v>
      </c>
      <c r="AN24" s="2" t="s">
        <v>38</v>
      </c>
      <c r="AO24" s="2">
        <f t="shared" si="16"/>
        <v>22</v>
      </c>
      <c r="AP24" s="2">
        <f t="shared" si="17"/>
        <v>-39</v>
      </c>
      <c r="AQ24" s="2">
        <f t="shared" si="31"/>
        <v>26.086956521739129</v>
      </c>
    </row>
    <row r="25" spans="1:43" x14ac:dyDescent="0.25">
      <c r="A25" s="2">
        <v>23</v>
      </c>
      <c r="B25" s="2">
        <v>0</v>
      </c>
      <c r="C25" s="2">
        <v>0</v>
      </c>
      <c r="D25" s="2">
        <v>4</v>
      </c>
      <c r="H25" s="2">
        <v>23</v>
      </c>
      <c r="I25" s="2">
        <v>3</v>
      </c>
      <c r="J25" s="2">
        <v>2</v>
      </c>
      <c r="T25" s="2">
        <f t="shared" si="5"/>
        <v>30</v>
      </c>
      <c r="U25" s="2">
        <f t="shared" ref="U25:W25" si="41">B25+B131+B236+B341</f>
        <v>0</v>
      </c>
      <c r="V25" s="2">
        <f t="shared" si="41"/>
        <v>13</v>
      </c>
      <c r="W25" s="2">
        <f t="shared" si="41"/>
        <v>6</v>
      </c>
      <c r="Y25" s="2">
        <f t="shared" si="7"/>
        <v>19</v>
      </c>
      <c r="Z25" s="2">
        <f t="shared" si="22"/>
        <v>0</v>
      </c>
      <c r="AA25" s="2"/>
      <c r="AB25" s="2">
        <f t="shared" si="9"/>
        <v>30</v>
      </c>
      <c r="AC25" s="2">
        <f t="shared" si="10"/>
        <v>4</v>
      </c>
      <c r="AD25" s="2">
        <f t="shared" si="11"/>
        <v>1</v>
      </c>
      <c r="AE25" s="2">
        <f t="shared" si="12"/>
        <v>10</v>
      </c>
      <c r="AF25" s="2">
        <f t="shared" si="3"/>
        <v>4</v>
      </c>
      <c r="AH25" s="2">
        <f t="shared" si="13"/>
        <v>19</v>
      </c>
      <c r="AI25" s="2"/>
      <c r="AM25" s="2">
        <f t="shared" si="36"/>
        <v>7</v>
      </c>
      <c r="AN25" s="2" t="s">
        <v>37</v>
      </c>
      <c r="AO25" s="2">
        <f t="shared" si="16"/>
        <v>23</v>
      </c>
      <c r="AP25" s="2">
        <f t="shared" si="17"/>
        <v>-38</v>
      </c>
      <c r="AQ25" s="2">
        <f t="shared" si="31"/>
        <v>23.340961098398168</v>
      </c>
    </row>
    <row r="26" spans="1:43" x14ac:dyDescent="0.25">
      <c r="A26" s="2">
        <v>24</v>
      </c>
      <c r="B26" s="2">
        <v>0</v>
      </c>
      <c r="C26" s="2">
        <v>0</v>
      </c>
      <c r="D26" s="2">
        <v>1</v>
      </c>
      <c r="H26" s="2">
        <v>24</v>
      </c>
      <c r="I26" s="2">
        <v>4</v>
      </c>
      <c r="J26" s="2">
        <v>8</v>
      </c>
      <c r="T26" s="2">
        <f t="shared" si="5"/>
        <v>31</v>
      </c>
      <c r="U26" s="2">
        <f t="shared" ref="U26:W26" si="42">B26+B132+B237+B342</f>
        <v>1</v>
      </c>
      <c r="V26" s="2">
        <f t="shared" si="42"/>
        <v>6</v>
      </c>
      <c r="W26" s="2">
        <f t="shared" si="42"/>
        <v>4</v>
      </c>
      <c r="Y26" s="2">
        <f t="shared" si="7"/>
        <v>11</v>
      </c>
      <c r="Z26" s="2">
        <f t="shared" si="22"/>
        <v>0</v>
      </c>
      <c r="AA26" s="2"/>
      <c r="AB26" s="2">
        <f t="shared" si="9"/>
        <v>31</v>
      </c>
      <c r="AC26" s="2">
        <f t="shared" si="10"/>
        <v>1</v>
      </c>
      <c r="AD26" s="2">
        <f t="shared" si="11"/>
        <v>3</v>
      </c>
      <c r="AE26" s="2">
        <f t="shared" si="12"/>
        <v>7</v>
      </c>
      <c r="AF26" s="2">
        <f t="shared" si="3"/>
        <v>0</v>
      </c>
      <c r="AH26" s="2">
        <f t="shared" si="13"/>
        <v>11</v>
      </c>
      <c r="AI26" s="2"/>
      <c r="AM26" s="2">
        <f t="shared" si="36"/>
        <v>8</v>
      </c>
      <c r="AN26" s="2" t="s">
        <v>36</v>
      </c>
      <c r="AO26" s="2">
        <f t="shared" si="16"/>
        <v>24</v>
      </c>
      <c r="AP26" s="2">
        <f t="shared" si="17"/>
        <v>-37</v>
      </c>
      <c r="AQ26" s="2">
        <f t="shared" si="31"/>
        <v>15.331807780320366</v>
      </c>
    </row>
    <row r="27" spans="1:43" x14ac:dyDescent="0.25">
      <c r="A27" s="2">
        <v>25</v>
      </c>
      <c r="B27" s="2">
        <v>0</v>
      </c>
      <c r="C27" s="2">
        <v>0</v>
      </c>
      <c r="D27" s="2">
        <v>0</v>
      </c>
      <c r="H27" s="2">
        <v>25</v>
      </c>
      <c r="I27" s="2">
        <v>0</v>
      </c>
      <c r="J27" s="2">
        <v>32</v>
      </c>
      <c r="T27" s="2">
        <f t="shared" si="5"/>
        <v>32</v>
      </c>
      <c r="U27" s="2">
        <f t="shared" ref="U27:W27" si="43">B27+B133+B238+B343</f>
        <v>0</v>
      </c>
      <c r="V27" s="2">
        <f t="shared" si="43"/>
        <v>4</v>
      </c>
      <c r="W27" s="2">
        <f t="shared" si="43"/>
        <v>0</v>
      </c>
      <c r="Y27" s="2">
        <f t="shared" si="7"/>
        <v>4</v>
      </c>
      <c r="Z27" s="2">
        <f t="shared" si="22"/>
        <v>0</v>
      </c>
      <c r="AA27" s="2"/>
      <c r="AB27" s="2">
        <f t="shared" si="9"/>
        <v>32</v>
      </c>
      <c r="AC27" s="2">
        <f t="shared" si="10"/>
        <v>0</v>
      </c>
      <c r="AD27" s="2">
        <f t="shared" si="11"/>
        <v>0</v>
      </c>
      <c r="AE27" s="2">
        <f t="shared" si="12"/>
        <v>4</v>
      </c>
      <c r="AF27" s="2">
        <f t="shared" si="3"/>
        <v>0</v>
      </c>
      <c r="AH27" s="2">
        <f t="shared" si="13"/>
        <v>4</v>
      </c>
      <c r="AI27" s="2"/>
      <c r="AM27" s="2">
        <f t="shared" si="36"/>
        <v>9</v>
      </c>
      <c r="AN27" s="2" t="s">
        <v>35</v>
      </c>
      <c r="AO27" s="2">
        <f t="shared" si="16"/>
        <v>25</v>
      </c>
      <c r="AP27" s="2">
        <f t="shared" si="17"/>
        <v>-36</v>
      </c>
      <c r="AQ27" s="2">
        <f t="shared" si="31"/>
        <v>12.128146453089245</v>
      </c>
    </row>
    <row r="28" spans="1:43" x14ac:dyDescent="0.25">
      <c r="A28" s="2">
        <v>26</v>
      </c>
      <c r="B28" s="2">
        <v>0</v>
      </c>
      <c r="C28" s="2">
        <v>0</v>
      </c>
      <c r="D28" s="2">
        <v>1</v>
      </c>
      <c r="H28" s="2">
        <v>26</v>
      </c>
      <c r="I28" s="2">
        <v>0</v>
      </c>
      <c r="J28" s="2">
        <v>17</v>
      </c>
      <c r="T28" s="2">
        <f t="shared" si="5"/>
        <v>33</v>
      </c>
      <c r="U28" s="2">
        <f t="shared" ref="U28:W28" si="44">B28+B134+B239+B344</f>
        <v>0</v>
      </c>
      <c r="V28" s="2">
        <f t="shared" si="44"/>
        <v>6</v>
      </c>
      <c r="W28" s="2">
        <f t="shared" si="44"/>
        <v>1</v>
      </c>
      <c r="Y28" s="2">
        <f t="shared" si="7"/>
        <v>7</v>
      </c>
      <c r="Z28" s="2">
        <f t="shared" si="22"/>
        <v>33</v>
      </c>
      <c r="AA28" s="2"/>
      <c r="AB28" s="2">
        <f t="shared" si="9"/>
        <v>33</v>
      </c>
      <c r="AC28" s="2">
        <f t="shared" si="10"/>
        <v>1</v>
      </c>
      <c r="AD28" s="2">
        <f t="shared" si="11"/>
        <v>0</v>
      </c>
      <c r="AE28" s="2">
        <f t="shared" si="12"/>
        <v>6</v>
      </c>
      <c r="AF28" s="2">
        <f t="shared" si="3"/>
        <v>0</v>
      </c>
      <c r="AH28" s="2">
        <f t="shared" si="13"/>
        <v>7</v>
      </c>
      <c r="AI28" s="2"/>
      <c r="AM28" s="2">
        <f t="shared" si="36"/>
        <v>10</v>
      </c>
      <c r="AN28" s="2" t="s">
        <v>36</v>
      </c>
      <c r="AO28" s="2">
        <f t="shared" si="16"/>
        <v>26</v>
      </c>
      <c r="AP28" s="2">
        <f t="shared" si="17"/>
        <v>-35</v>
      </c>
      <c r="AQ28" s="2">
        <f t="shared" si="31"/>
        <v>4.3478260869565215</v>
      </c>
    </row>
    <row r="29" spans="1:43" x14ac:dyDescent="0.25">
      <c r="A29" s="2">
        <v>27</v>
      </c>
      <c r="B29" s="2">
        <v>0</v>
      </c>
      <c r="C29" s="2">
        <v>0</v>
      </c>
      <c r="D29" s="2">
        <v>1</v>
      </c>
      <c r="H29" s="2">
        <v>27</v>
      </c>
      <c r="I29" s="2">
        <v>0</v>
      </c>
      <c r="J29" s="2">
        <v>3</v>
      </c>
      <c r="T29" s="2">
        <f t="shared" si="5"/>
        <v>34</v>
      </c>
      <c r="U29" s="2">
        <f t="shared" ref="U29:W29" si="45">B29+B135+B240+B345</f>
        <v>0</v>
      </c>
      <c r="V29" s="2">
        <f t="shared" si="45"/>
        <v>2</v>
      </c>
      <c r="W29" s="2">
        <f t="shared" si="45"/>
        <v>2</v>
      </c>
      <c r="Y29" s="2">
        <f t="shared" si="7"/>
        <v>4</v>
      </c>
      <c r="Z29" s="2">
        <f t="shared" si="22"/>
        <v>0</v>
      </c>
      <c r="AA29" s="2"/>
      <c r="AB29" s="2">
        <f t="shared" si="9"/>
        <v>34</v>
      </c>
      <c r="AC29" s="2">
        <f t="shared" si="10"/>
        <v>1</v>
      </c>
      <c r="AD29" s="2">
        <f t="shared" si="11"/>
        <v>1</v>
      </c>
      <c r="AE29" s="2">
        <f t="shared" si="12"/>
        <v>2</v>
      </c>
      <c r="AF29" s="2">
        <f t="shared" si="3"/>
        <v>0</v>
      </c>
      <c r="AH29" s="2">
        <f t="shared" si="13"/>
        <v>4</v>
      </c>
      <c r="AI29" s="2"/>
      <c r="AM29" s="2">
        <v>1</v>
      </c>
      <c r="AN29" s="2" t="s">
        <v>35</v>
      </c>
      <c r="AO29" s="2">
        <f t="shared" si="16"/>
        <v>27</v>
      </c>
      <c r="AP29" s="2">
        <f t="shared" si="17"/>
        <v>-34</v>
      </c>
      <c r="AQ29" s="2">
        <f t="shared" si="31"/>
        <v>1.3729977116704806</v>
      </c>
    </row>
    <row r="30" spans="1:43" x14ac:dyDescent="0.25">
      <c r="A30" s="2">
        <v>28</v>
      </c>
      <c r="B30" s="2">
        <v>0</v>
      </c>
      <c r="C30" s="2">
        <v>2</v>
      </c>
      <c r="D30" s="2">
        <v>5</v>
      </c>
      <c r="H30" s="2">
        <v>28</v>
      </c>
      <c r="I30" s="2">
        <v>0</v>
      </c>
      <c r="J30" s="2">
        <v>0</v>
      </c>
      <c r="T30" s="2">
        <f t="shared" si="5"/>
        <v>35</v>
      </c>
      <c r="U30" s="2">
        <f t="shared" ref="U30:W30" si="46">B30+B136+B241+B346</f>
        <v>0</v>
      </c>
      <c r="V30" s="2">
        <f t="shared" si="46"/>
        <v>5</v>
      </c>
      <c r="W30" s="2">
        <f t="shared" si="46"/>
        <v>8</v>
      </c>
      <c r="Y30" s="2">
        <f t="shared" si="7"/>
        <v>13</v>
      </c>
      <c r="Z30" s="2">
        <f t="shared" si="22"/>
        <v>0</v>
      </c>
      <c r="AA30" s="2"/>
      <c r="AB30" s="2">
        <f t="shared" si="9"/>
        <v>35</v>
      </c>
      <c r="AC30" s="2">
        <f t="shared" si="10"/>
        <v>7</v>
      </c>
      <c r="AD30" s="2">
        <f t="shared" si="11"/>
        <v>6</v>
      </c>
      <c r="AE30" s="2">
        <f t="shared" si="12"/>
        <v>0</v>
      </c>
      <c r="AF30" s="2">
        <f t="shared" si="3"/>
        <v>0</v>
      </c>
      <c r="AH30" s="2">
        <f t="shared" si="13"/>
        <v>13</v>
      </c>
      <c r="AI30" s="2"/>
      <c r="AM30" s="2">
        <f t="shared" ref="AM30:AM38" si="47">AM29+1</f>
        <v>2</v>
      </c>
      <c r="AN30" s="2" t="s">
        <v>36</v>
      </c>
      <c r="AO30" s="2">
        <f t="shared" si="16"/>
        <v>28</v>
      </c>
      <c r="AP30" s="2">
        <f t="shared" si="17"/>
        <v>-33</v>
      </c>
      <c r="AQ30" s="2">
        <f t="shared" si="31"/>
        <v>1.3729977116704806</v>
      </c>
    </row>
    <row r="31" spans="1:43" x14ac:dyDescent="0.25">
      <c r="A31" s="2">
        <v>29</v>
      </c>
      <c r="B31" s="2">
        <v>0</v>
      </c>
      <c r="C31" s="2">
        <v>12</v>
      </c>
      <c r="D31" s="2">
        <v>0</v>
      </c>
      <c r="H31" s="2">
        <v>29</v>
      </c>
      <c r="I31" s="2">
        <v>0</v>
      </c>
      <c r="J31" s="2">
        <v>2</v>
      </c>
      <c r="T31" s="2">
        <f t="shared" si="5"/>
        <v>36</v>
      </c>
      <c r="U31" s="2">
        <f t="shared" ref="U31:W31" si="48">B31+B137+B242+B347</f>
        <v>4</v>
      </c>
      <c r="V31" s="2">
        <f t="shared" si="48"/>
        <v>35</v>
      </c>
      <c r="W31" s="2">
        <f t="shared" si="48"/>
        <v>12</v>
      </c>
      <c r="Y31" s="2">
        <f t="shared" si="7"/>
        <v>51</v>
      </c>
      <c r="Z31" s="2">
        <f t="shared" si="22"/>
        <v>0</v>
      </c>
      <c r="AA31" s="2"/>
      <c r="AB31" s="2">
        <f t="shared" si="9"/>
        <v>36</v>
      </c>
      <c r="AC31" s="2">
        <f t="shared" si="10"/>
        <v>12</v>
      </c>
      <c r="AD31" s="2">
        <f t="shared" si="11"/>
        <v>37</v>
      </c>
      <c r="AE31" s="2">
        <f t="shared" si="12"/>
        <v>0</v>
      </c>
      <c r="AF31" s="2">
        <f t="shared" si="3"/>
        <v>2</v>
      </c>
      <c r="AH31" s="2">
        <f t="shared" si="13"/>
        <v>51</v>
      </c>
      <c r="AI31" s="2"/>
      <c r="AM31" s="2">
        <f t="shared" si="47"/>
        <v>3</v>
      </c>
      <c r="AN31" s="2" t="s">
        <v>37</v>
      </c>
      <c r="AO31" s="2">
        <f t="shared" si="16"/>
        <v>29</v>
      </c>
      <c r="AP31" s="2">
        <f t="shared" si="17"/>
        <v>-32</v>
      </c>
      <c r="AQ31" s="2">
        <f t="shared" si="31"/>
        <v>2.7459954233409611</v>
      </c>
    </row>
    <row r="32" spans="1:43" x14ac:dyDescent="0.25">
      <c r="A32" s="2">
        <v>30</v>
      </c>
      <c r="B32" s="2">
        <v>0</v>
      </c>
      <c r="C32" s="2">
        <v>38</v>
      </c>
      <c r="D32" s="2">
        <v>5</v>
      </c>
      <c r="H32" s="2">
        <v>30</v>
      </c>
      <c r="I32" s="2">
        <v>0</v>
      </c>
      <c r="J32" s="2">
        <v>38</v>
      </c>
      <c r="T32" s="2">
        <f t="shared" si="5"/>
        <v>37</v>
      </c>
      <c r="U32" s="2">
        <f t="shared" ref="U32:W32" si="49">B32+B138+B243+B348</f>
        <v>49</v>
      </c>
      <c r="V32" s="2">
        <f t="shared" si="49"/>
        <v>48</v>
      </c>
      <c r="W32" s="2">
        <f t="shared" si="49"/>
        <v>24</v>
      </c>
      <c r="Y32" s="2">
        <f t="shared" si="7"/>
        <v>121</v>
      </c>
      <c r="Z32" s="2">
        <f t="shared" si="22"/>
        <v>0</v>
      </c>
      <c r="AA32" s="2"/>
      <c r="AB32" s="2">
        <f t="shared" si="9"/>
        <v>37</v>
      </c>
      <c r="AC32" s="2">
        <f t="shared" si="10"/>
        <v>43</v>
      </c>
      <c r="AD32" s="2">
        <f t="shared" si="11"/>
        <v>70</v>
      </c>
      <c r="AE32" s="2">
        <f t="shared" si="12"/>
        <v>0</v>
      </c>
      <c r="AF32" s="2">
        <f t="shared" si="3"/>
        <v>8</v>
      </c>
      <c r="AH32" s="2">
        <f t="shared" si="13"/>
        <v>121</v>
      </c>
      <c r="AI32" s="2"/>
      <c r="AM32" s="2">
        <f t="shared" si="47"/>
        <v>4</v>
      </c>
      <c r="AN32" s="2" t="s">
        <v>37</v>
      </c>
      <c r="AO32" s="2">
        <f t="shared" si="16"/>
        <v>30</v>
      </c>
      <c r="AP32" s="2">
        <f t="shared" si="17"/>
        <v>-31</v>
      </c>
      <c r="AQ32" s="2">
        <f t="shared" si="31"/>
        <v>9.8398169336384438</v>
      </c>
    </row>
    <row r="33" spans="1:43" x14ac:dyDescent="0.25">
      <c r="A33" s="2">
        <v>31</v>
      </c>
      <c r="B33" s="2">
        <v>1</v>
      </c>
      <c r="C33" s="2">
        <v>70</v>
      </c>
      <c r="D33" s="2">
        <v>15</v>
      </c>
      <c r="H33" s="2">
        <v>31</v>
      </c>
      <c r="I33" s="2">
        <v>9</v>
      </c>
      <c r="J33" s="2">
        <v>41</v>
      </c>
      <c r="T33" s="2">
        <f t="shared" si="5"/>
        <v>38</v>
      </c>
      <c r="U33" s="2">
        <f t="shared" ref="U33:W33" si="50">B33+B139+B244+B349</f>
        <v>47</v>
      </c>
      <c r="V33" s="2">
        <f t="shared" si="50"/>
        <v>76</v>
      </c>
      <c r="W33" s="2">
        <f t="shared" si="50"/>
        <v>33</v>
      </c>
      <c r="Y33" s="2">
        <f t="shared" si="7"/>
        <v>156</v>
      </c>
      <c r="Z33" s="2">
        <f t="shared" si="22"/>
        <v>38</v>
      </c>
      <c r="AA33" s="2"/>
      <c r="AB33" s="2">
        <f t="shared" si="9"/>
        <v>38</v>
      </c>
      <c r="AC33" s="2">
        <f t="shared" si="10"/>
        <v>86</v>
      </c>
      <c r="AD33" s="2">
        <f t="shared" si="11"/>
        <v>63</v>
      </c>
      <c r="AE33" s="2">
        <f t="shared" si="12"/>
        <v>1</v>
      </c>
      <c r="AF33" s="2">
        <f t="shared" si="3"/>
        <v>6</v>
      </c>
      <c r="AH33" s="2">
        <f t="shared" si="13"/>
        <v>156</v>
      </c>
      <c r="AI33" s="2"/>
      <c r="AM33" s="2">
        <f t="shared" si="47"/>
        <v>5</v>
      </c>
      <c r="AN33" s="2" t="s">
        <v>37</v>
      </c>
      <c r="AO33" s="2">
        <f t="shared" si="16"/>
        <v>31</v>
      </c>
      <c r="AP33" s="2">
        <f t="shared" si="17"/>
        <v>-30</v>
      </c>
      <c r="AQ33" s="2">
        <f t="shared" si="31"/>
        <v>12.585812356979405</v>
      </c>
    </row>
    <row r="34" spans="1:43" x14ac:dyDescent="0.25">
      <c r="A34" s="2">
        <v>32</v>
      </c>
      <c r="B34" s="2">
        <v>4</v>
      </c>
      <c r="C34" s="2">
        <v>42</v>
      </c>
      <c r="D34" s="2">
        <v>22</v>
      </c>
      <c r="H34" s="2">
        <v>32</v>
      </c>
      <c r="I34" s="2">
        <v>39</v>
      </c>
      <c r="J34" s="2">
        <v>10</v>
      </c>
      <c r="T34" s="2">
        <f t="shared" si="5"/>
        <v>39</v>
      </c>
      <c r="U34" s="2">
        <f t="shared" ref="U34:W34" si="51">B34+B140+B245+B350</f>
        <v>8</v>
      </c>
      <c r="V34" s="2">
        <f t="shared" si="51"/>
        <v>45</v>
      </c>
      <c r="W34" s="2">
        <f t="shared" si="51"/>
        <v>42</v>
      </c>
      <c r="Y34" s="2">
        <f t="shared" si="7"/>
        <v>95</v>
      </c>
      <c r="Z34" s="2">
        <f t="shared" si="22"/>
        <v>0</v>
      </c>
      <c r="AA34" s="2"/>
      <c r="AB34" s="2">
        <f t="shared" si="9"/>
        <v>39</v>
      </c>
      <c r="AC34" s="2">
        <f t="shared" si="10"/>
        <v>68</v>
      </c>
      <c r="AD34" s="2">
        <f t="shared" si="11"/>
        <v>10</v>
      </c>
      <c r="AE34" s="2">
        <f t="shared" si="12"/>
        <v>12</v>
      </c>
      <c r="AF34" s="2">
        <f t="shared" ref="AF34:AF65" si="52">SUM(B140:D140)</f>
        <v>5</v>
      </c>
      <c r="AH34" s="2">
        <f t="shared" si="13"/>
        <v>95</v>
      </c>
      <c r="AI34" s="2"/>
      <c r="AM34" s="2">
        <f t="shared" si="47"/>
        <v>6</v>
      </c>
      <c r="AN34" s="2" t="s">
        <v>37</v>
      </c>
      <c r="AO34" s="2">
        <f t="shared" si="16"/>
        <v>32</v>
      </c>
      <c r="AP34" s="2">
        <f t="shared" si="17"/>
        <v>-29</v>
      </c>
      <c r="AQ34" s="2">
        <f t="shared" si="31"/>
        <v>22.654462242562929</v>
      </c>
    </row>
    <row r="35" spans="1:43" x14ac:dyDescent="0.25">
      <c r="A35" s="2">
        <v>33</v>
      </c>
      <c r="B35" s="2">
        <v>0</v>
      </c>
      <c r="C35" s="2">
        <v>0</v>
      </c>
      <c r="D35" s="2">
        <v>7</v>
      </c>
      <c r="H35" s="2">
        <v>33</v>
      </c>
      <c r="I35" s="2">
        <v>52</v>
      </c>
      <c r="J35" s="2">
        <v>5</v>
      </c>
      <c r="T35" s="2">
        <f t="shared" si="5"/>
        <v>40</v>
      </c>
      <c r="U35" s="2">
        <f t="shared" ref="U35:W35" si="53">B35+B141+B246+B351</f>
        <v>0</v>
      </c>
      <c r="V35" s="2">
        <f t="shared" si="53"/>
        <v>2</v>
      </c>
      <c r="W35" s="2">
        <f t="shared" si="53"/>
        <v>23</v>
      </c>
      <c r="Y35" s="2">
        <f t="shared" si="7"/>
        <v>25</v>
      </c>
      <c r="Z35" s="2">
        <f t="shared" si="22"/>
        <v>0</v>
      </c>
      <c r="AA35" s="2"/>
      <c r="AB35" s="2">
        <f t="shared" si="9"/>
        <v>40</v>
      </c>
      <c r="AC35" s="2">
        <f t="shared" si="10"/>
        <v>7</v>
      </c>
      <c r="AD35" s="2">
        <f t="shared" si="11"/>
        <v>2</v>
      </c>
      <c r="AE35" s="2">
        <f t="shared" si="12"/>
        <v>4</v>
      </c>
      <c r="AF35" s="2">
        <f t="shared" si="52"/>
        <v>12</v>
      </c>
      <c r="AH35" s="2">
        <f t="shared" si="13"/>
        <v>25</v>
      </c>
      <c r="AI35" s="2"/>
      <c r="AM35" s="2">
        <f t="shared" si="47"/>
        <v>7</v>
      </c>
      <c r="AN35" s="2" t="s">
        <v>36</v>
      </c>
      <c r="AO35" s="2">
        <f t="shared" si="16"/>
        <v>33</v>
      </c>
      <c r="AP35" s="2">
        <f t="shared" si="17"/>
        <v>-28</v>
      </c>
      <c r="AQ35" s="2">
        <f t="shared" si="31"/>
        <v>32.036613272311214</v>
      </c>
    </row>
    <row r="36" spans="1:43" x14ac:dyDescent="0.25">
      <c r="A36" s="2">
        <v>34</v>
      </c>
      <c r="B36" s="2">
        <v>0</v>
      </c>
      <c r="C36" s="2">
        <v>0</v>
      </c>
      <c r="D36" s="2">
        <v>1</v>
      </c>
      <c r="H36" s="2">
        <v>34</v>
      </c>
      <c r="I36" s="2">
        <v>33</v>
      </c>
      <c r="J36" s="2">
        <v>7</v>
      </c>
      <c r="T36" s="2">
        <f t="shared" si="5"/>
        <v>41</v>
      </c>
      <c r="U36" s="2">
        <f t="shared" ref="U36:W36" si="54">B36+B142+B247+B352</f>
        <v>2</v>
      </c>
      <c r="V36" s="2">
        <f t="shared" si="54"/>
        <v>5</v>
      </c>
      <c r="W36" s="2">
        <f t="shared" si="54"/>
        <v>4</v>
      </c>
      <c r="Y36" s="2">
        <f t="shared" si="7"/>
        <v>11</v>
      </c>
      <c r="Z36" s="2">
        <f t="shared" si="22"/>
        <v>0</v>
      </c>
      <c r="AA36" s="2"/>
      <c r="AB36" s="2">
        <f t="shared" si="9"/>
        <v>41</v>
      </c>
      <c r="AC36" s="2">
        <f t="shared" si="10"/>
        <v>1</v>
      </c>
      <c r="AD36" s="2">
        <f t="shared" si="11"/>
        <v>2</v>
      </c>
      <c r="AE36" s="2">
        <f t="shared" si="12"/>
        <v>5</v>
      </c>
      <c r="AF36" s="2">
        <f t="shared" si="52"/>
        <v>3</v>
      </c>
      <c r="AH36" s="2">
        <f t="shared" si="13"/>
        <v>11</v>
      </c>
      <c r="AI36" s="2"/>
      <c r="AM36" s="2">
        <f t="shared" si="47"/>
        <v>8</v>
      </c>
      <c r="AN36" s="2" t="s">
        <v>38</v>
      </c>
      <c r="AO36" s="2">
        <f t="shared" si="16"/>
        <v>34</v>
      </c>
      <c r="AP36" s="2">
        <f t="shared" si="17"/>
        <v>-27</v>
      </c>
      <c r="AQ36" s="2">
        <f t="shared" si="31"/>
        <v>23.112128146453088</v>
      </c>
    </row>
    <row r="37" spans="1:43" x14ac:dyDescent="0.25">
      <c r="A37" s="2">
        <v>35</v>
      </c>
      <c r="B37" s="2">
        <v>0</v>
      </c>
      <c r="C37" s="2">
        <v>1</v>
      </c>
      <c r="D37" s="2">
        <v>1</v>
      </c>
      <c r="H37" s="2">
        <v>35</v>
      </c>
      <c r="I37" s="2">
        <v>20</v>
      </c>
      <c r="J37" s="2">
        <v>17</v>
      </c>
      <c r="T37" s="2">
        <f t="shared" si="5"/>
        <v>42</v>
      </c>
      <c r="U37" s="2">
        <f t="shared" ref="U37:W37" si="55">B37+B143+B248+B353</f>
        <v>20</v>
      </c>
      <c r="V37" s="2">
        <f t="shared" si="55"/>
        <v>9</v>
      </c>
      <c r="W37" s="2">
        <f t="shared" si="55"/>
        <v>6</v>
      </c>
      <c r="Y37" s="2">
        <f t="shared" si="7"/>
        <v>35</v>
      </c>
      <c r="Z37" s="2">
        <f t="shared" si="22"/>
        <v>42</v>
      </c>
      <c r="AA37" s="2"/>
      <c r="AB37" s="2">
        <f t="shared" si="9"/>
        <v>42</v>
      </c>
      <c r="AC37" s="2">
        <f t="shared" si="10"/>
        <v>2</v>
      </c>
      <c r="AD37" s="2">
        <f t="shared" si="11"/>
        <v>26</v>
      </c>
      <c r="AE37" s="2">
        <f t="shared" si="12"/>
        <v>7</v>
      </c>
      <c r="AF37" s="2">
        <f t="shared" si="52"/>
        <v>0</v>
      </c>
      <c r="AH37" s="2">
        <f t="shared" si="13"/>
        <v>35</v>
      </c>
      <c r="AI37" s="2"/>
      <c r="AM37" s="2">
        <f t="shared" si="47"/>
        <v>9</v>
      </c>
      <c r="AN37" s="2" t="s">
        <v>36</v>
      </c>
      <c r="AO37" s="2">
        <f t="shared" si="16"/>
        <v>35</v>
      </c>
      <c r="AP37" s="2">
        <f t="shared" si="17"/>
        <v>-26</v>
      </c>
      <c r="AQ37" s="2">
        <f t="shared" si="31"/>
        <v>13.958810068649885</v>
      </c>
    </row>
    <row r="38" spans="1:43" x14ac:dyDescent="0.25">
      <c r="A38" s="2">
        <v>36</v>
      </c>
      <c r="B38" s="2">
        <v>0</v>
      </c>
      <c r="C38" s="2">
        <v>0</v>
      </c>
      <c r="D38" s="2">
        <v>1</v>
      </c>
      <c r="H38" s="2">
        <v>36</v>
      </c>
      <c r="I38" s="2">
        <v>9</v>
      </c>
      <c r="J38" s="2">
        <v>19</v>
      </c>
      <c r="T38" s="2">
        <f t="shared" si="5"/>
        <v>43</v>
      </c>
      <c r="U38" s="2">
        <f t="shared" ref="U38:W38" si="56">B38+B144+B249+B354</f>
        <v>24</v>
      </c>
      <c r="V38" s="2">
        <f t="shared" si="56"/>
        <v>2</v>
      </c>
      <c r="W38" s="2">
        <f t="shared" si="56"/>
        <v>3</v>
      </c>
      <c r="Y38" s="2">
        <f t="shared" si="7"/>
        <v>29</v>
      </c>
      <c r="Z38" s="2">
        <f t="shared" si="22"/>
        <v>0</v>
      </c>
      <c r="AA38" s="2"/>
      <c r="AB38" s="2">
        <f t="shared" si="9"/>
        <v>43</v>
      </c>
      <c r="AC38" s="2">
        <f t="shared" si="10"/>
        <v>1</v>
      </c>
      <c r="AD38" s="2">
        <f t="shared" si="11"/>
        <v>23</v>
      </c>
      <c r="AE38" s="2">
        <f t="shared" si="12"/>
        <v>5</v>
      </c>
      <c r="AF38" s="2">
        <f t="shared" si="52"/>
        <v>0</v>
      </c>
      <c r="AH38" s="2">
        <f t="shared" si="13"/>
        <v>29</v>
      </c>
      <c r="AI38" s="2"/>
      <c r="AM38" s="2">
        <f t="shared" si="47"/>
        <v>10</v>
      </c>
      <c r="AN38" s="2" t="s">
        <v>35</v>
      </c>
      <c r="AO38" s="2">
        <f t="shared" si="16"/>
        <v>36</v>
      </c>
      <c r="AP38" s="2">
        <f t="shared" si="17"/>
        <v>-25</v>
      </c>
      <c r="AQ38" s="2">
        <f t="shared" si="31"/>
        <v>4.3478260869565215</v>
      </c>
    </row>
    <row r="39" spans="1:43" x14ac:dyDescent="0.25">
      <c r="A39" s="2">
        <v>37</v>
      </c>
      <c r="B39" s="2">
        <v>0</v>
      </c>
      <c r="C39" s="2">
        <v>0</v>
      </c>
      <c r="D39" s="2">
        <v>0</v>
      </c>
      <c r="H39" s="2">
        <v>37</v>
      </c>
      <c r="I39" s="2">
        <v>1</v>
      </c>
      <c r="J39" s="2">
        <v>4</v>
      </c>
      <c r="T39" s="2">
        <f t="shared" si="5"/>
        <v>44</v>
      </c>
      <c r="U39" s="2">
        <f t="shared" ref="U39:W39" si="57">B39+B145+B250+B355</f>
        <v>1</v>
      </c>
      <c r="V39" s="2">
        <f t="shared" si="57"/>
        <v>0</v>
      </c>
      <c r="W39" s="2">
        <f t="shared" si="57"/>
        <v>2</v>
      </c>
      <c r="Y39" s="2">
        <f t="shared" si="7"/>
        <v>3</v>
      </c>
      <c r="Z39" s="2">
        <f t="shared" si="22"/>
        <v>0</v>
      </c>
      <c r="AA39" s="2"/>
      <c r="AB39" s="2">
        <f t="shared" si="9"/>
        <v>44</v>
      </c>
      <c r="AC39" s="2">
        <f t="shared" si="10"/>
        <v>0</v>
      </c>
      <c r="AD39" s="2">
        <f t="shared" si="11"/>
        <v>2</v>
      </c>
      <c r="AE39" s="2">
        <f t="shared" si="12"/>
        <v>1</v>
      </c>
      <c r="AF39" s="2">
        <f t="shared" si="52"/>
        <v>0</v>
      </c>
      <c r="AH39" s="2">
        <f t="shared" si="13"/>
        <v>3</v>
      </c>
      <c r="AI39" s="2"/>
      <c r="AM39" s="2">
        <v>1</v>
      </c>
      <c r="AN39" s="2" t="s">
        <v>37</v>
      </c>
      <c r="AO39" s="2">
        <f t="shared" si="16"/>
        <v>37</v>
      </c>
      <c r="AP39" s="2">
        <f t="shared" si="17"/>
        <v>-24</v>
      </c>
      <c r="AQ39" s="2">
        <f t="shared" si="31"/>
        <v>2.5171624713958809</v>
      </c>
    </row>
    <row r="40" spans="1:43" x14ac:dyDescent="0.25">
      <c r="A40" s="2">
        <v>38</v>
      </c>
      <c r="B40" s="2">
        <v>0</v>
      </c>
      <c r="C40" s="2">
        <v>0</v>
      </c>
      <c r="D40" s="2">
        <v>1</v>
      </c>
      <c r="H40" s="2">
        <v>38</v>
      </c>
      <c r="I40" s="2">
        <v>0</v>
      </c>
      <c r="J40" s="2">
        <v>2</v>
      </c>
      <c r="T40" s="2">
        <f t="shared" si="5"/>
        <v>45</v>
      </c>
      <c r="U40" s="2">
        <f t="shared" ref="U40:W40" si="58">B40+B146+B251+B356</f>
        <v>0</v>
      </c>
      <c r="V40" s="2">
        <f t="shared" si="58"/>
        <v>0</v>
      </c>
      <c r="W40" s="2">
        <f t="shared" si="58"/>
        <v>2</v>
      </c>
      <c r="Y40" s="2">
        <f t="shared" si="7"/>
        <v>2</v>
      </c>
      <c r="Z40" s="2">
        <f t="shared" si="22"/>
        <v>0</v>
      </c>
      <c r="AA40" s="2"/>
      <c r="AB40" s="2">
        <f t="shared" si="9"/>
        <v>45</v>
      </c>
      <c r="AC40" s="2">
        <f t="shared" si="10"/>
        <v>1</v>
      </c>
      <c r="AD40" s="2">
        <f t="shared" si="11"/>
        <v>1</v>
      </c>
      <c r="AE40" s="2">
        <f t="shared" si="12"/>
        <v>0</v>
      </c>
      <c r="AF40" s="2">
        <f t="shared" si="52"/>
        <v>0</v>
      </c>
      <c r="AH40" s="2">
        <f t="shared" si="13"/>
        <v>2</v>
      </c>
      <c r="AI40" s="2"/>
      <c r="AM40" s="2">
        <f t="shared" ref="AM40:AM48" si="59">AM39+1</f>
        <v>2</v>
      </c>
      <c r="AN40" s="2" t="s">
        <v>36</v>
      </c>
      <c r="AO40" s="2">
        <f t="shared" si="16"/>
        <v>38</v>
      </c>
      <c r="AP40" s="2">
        <f t="shared" si="17"/>
        <v>-23</v>
      </c>
      <c r="AQ40" s="2">
        <f t="shared" si="31"/>
        <v>0.91533180778032042</v>
      </c>
    </row>
    <row r="41" spans="1:43" x14ac:dyDescent="0.25">
      <c r="A41" s="2">
        <v>39</v>
      </c>
      <c r="B41" s="2">
        <v>0</v>
      </c>
      <c r="C41" s="2">
        <v>0</v>
      </c>
      <c r="D41" s="2">
        <v>5</v>
      </c>
      <c r="H41" s="2">
        <v>39</v>
      </c>
      <c r="I41" s="2">
        <v>0</v>
      </c>
      <c r="J41" s="2">
        <v>1</v>
      </c>
      <c r="T41" s="2">
        <f t="shared" si="5"/>
        <v>46</v>
      </c>
      <c r="U41" s="2">
        <f t="shared" ref="U41:W41" si="60">B41+B147+B252+B357</f>
        <v>3</v>
      </c>
      <c r="V41" s="2">
        <f t="shared" si="60"/>
        <v>0</v>
      </c>
      <c r="W41" s="2">
        <f t="shared" si="60"/>
        <v>11</v>
      </c>
      <c r="Y41" s="2">
        <f t="shared" si="7"/>
        <v>14</v>
      </c>
      <c r="Z41" s="2">
        <f t="shared" si="22"/>
        <v>0</v>
      </c>
      <c r="AA41" s="2"/>
      <c r="AB41" s="2">
        <f t="shared" si="9"/>
        <v>46</v>
      </c>
      <c r="AC41" s="2">
        <f t="shared" si="10"/>
        <v>5</v>
      </c>
      <c r="AD41" s="2">
        <f t="shared" si="11"/>
        <v>7</v>
      </c>
      <c r="AE41" s="2">
        <f t="shared" si="12"/>
        <v>0</v>
      </c>
      <c r="AF41" s="2">
        <f t="shared" si="52"/>
        <v>2</v>
      </c>
      <c r="AH41" s="2">
        <f t="shared" si="13"/>
        <v>14</v>
      </c>
      <c r="AI41" s="2"/>
      <c r="AM41" s="2">
        <f t="shared" si="59"/>
        <v>3</v>
      </c>
      <c r="AN41" s="2" t="s">
        <v>37</v>
      </c>
      <c r="AO41" s="2">
        <f t="shared" si="16"/>
        <v>39</v>
      </c>
      <c r="AP41" s="2">
        <f t="shared" si="17"/>
        <v>-22</v>
      </c>
      <c r="AQ41" s="2">
        <f t="shared" si="31"/>
        <v>1.6018306636155606</v>
      </c>
    </row>
    <row r="42" spans="1:43" x14ac:dyDescent="0.25">
      <c r="A42" s="2">
        <v>40</v>
      </c>
      <c r="B42" s="2">
        <v>0</v>
      </c>
      <c r="C42" s="2">
        <v>7</v>
      </c>
      <c r="D42" s="2">
        <v>7</v>
      </c>
      <c r="H42" s="2">
        <v>40</v>
      </c>
      <c r="I42" s="2">
        <v>0</v>
      </c>
      <c r="J42" s="2">
        <v>2</v>
      </c>
      <c r="T42" s="2">
        <f t="shared" si="5"/>
        <v>47</v>
      </c>
      <c r="U42" s="2">
        <f t="shared" ref="U42:W42" si="61">B42+B148+B253+B358</f>
        <v>95</v>
      </c>
      <c r="V42" s="2">
        <f t="shared" si="61"/>
        <v>11</v>
      </c>
      <c r="W42" s="2">
        <f t="shared" si="61"/>
        <v>20</v>
      </c>
      <c r="Y42" s="2">
        <f t="shared" si="7"/>
        <v>126</v>
      </c>
      <c r="Z42" s="2">
        <f t="shared" si="22"/>
        <v>0</v>
      </c>
      <c r="AA42" s="2"/>
      <c r="AB42" s="2">
        <f t="shared" si="9"/>
        <v>47</v>
      </c>
      <c r="AC42" s="2">
        <f t="shared" si="10"/>
        <v>14</v>
      </c>
      <c r="AD42" s="2">
        <f t="shared" si="11"/>
        <v>106</v>
      </c>
      <c r="AE42" s="2">
        <f t="shared" si="12"/>
        <v>6</v>
      </c>
      <c r="AF42" s="2">
        <f t="shared" si="52"/>
        <v>0</v>
      </c>
      <c r="AH42" s="2">
        <f t="shared" si="13"/>
        <v>126</v>
      </c>
      <c r="AI42" s="2"/>
      <c r="AM42" s="2">
        <f t="shared" si="59"/>
        <v>4</v>
      </c>
      <c r="AN42" s="2" t="s">
        <v>37</v>
      </c>
      <c r="AO42" s="2">
        <f t="shared" si="16"/>
        <v>40</v>
      </c>
      <c r="AP42" s="2">
        <f t="shared" si="17"/>
        <v>-21</v>
      </c>
      <c r="AQ42" s="2">
        <f t="shared" si="31"/>
        <v>0.91533180778032042</v>
      </c>
    </row>
    <row r="43" spans="1:43" x14ac:dyDescent="0.25">
      <c r="A43" s="2">
        <v>41</v>
      </c>
      <c r="B43" s="2">
        <v>13</v>
      </c>
      <c r="C43" s="2">
        <v>19</v>
      </c>
      <c r="D43" s="2">
        <v>16</v>
      </c>
      <c r="H43" s="2">
        <v>41</v>
      </c>
      <c r="I43" s="2">
        <v>0</v>
      </c>
      <c r="J43" s="2">
        <v>9</v>
      </c>
      <c r="T43" s="2">
        <f t="shared" si="5"/>
        <v>48</v>
      </c>
      <c r="U43" s="2">
        <f t="shared" ref="U43:W43" si="62">B43+B149+B254+B359</f>
        <v>138</v>
      </c>
      <c r="V43" s="2">
        <f t="shared" si="62"/>
        <v>28</v>
      </c>
      <c r="W43" s="2">
        <f t="shared" si="62"/>
        <v>45</v>
      </c>
      <c r="Y43" s="2">
        <f t="shared" si="7"/>
        <v>211</v>
      </c>
      <c r="Z43" s="2">
        <f t="shared" si="22"/>
        <v>0</v>
      </c>
      <c r="AA43" s="2"/>
      <c r="AB43" s="2">
        <f t="shared" si="9"/>
        <v>48</v>
      </c>
      <c r="AC43" s="2">
        <f t="shared" si="10"/>
        <v>48</v>
      </c>
      <c r="AD43" s="2">
        <f t="shared" si="11"/>
        <v>148</v>
      </c>
      <c r="AE43" s="2">
        <f t="shared" si="12"/>
        <v>13</v>
      </c>
      <c r="AF43" s="2">
        <f t="shared" si="52"/>
        <v>2</v>
      </c>
      <c r="AH43" s="2">
        <f t="shared" si="13"/>
        <v>211</v>
      </c>
      <c r="AI43" s="2"/>
      <c r="AM43" s="2">
        <f t="shared" si="59"/>
        <v>5</v>
      </c>
      <c r="AN43" s="2" t="s">
        <v>37</v>
      </c>
      <c r="AO43" s="2">
        <f t="shared" si="16"/>
        <v>41</v>
      </c>
      <c r="AP43" s="2">
        <f t="shared" si="17"/>
        <v>-20</v>
      </c>
      <c r="AQ43" s="2">
        <f t="shared" si="31"/>
        <v>2.9748283752860414</v>
      </c>
    </row>
    <row r="44" spans="1:43" x14ac:dyDescent="0.25">
      <c r="A44" s="2">
        <v>42</v>
      </c>
      <c r="B44" s="2">
        <v>148</v>
      </c>
      <c r="C44" s="2">
        <v>12</v>
      </c>
      <c r="D44" s="2">
        <v>25</v>
      </c>
      <c r="H44" s="2">
        <v>42</v>
      </c>
      <c r="I44" s="2">
        <v>1</v>
      </c>
      <c r="J44" s="2">
        <v>13</v>
      </c>
      <c r="T44" s="2">
        <f t="shared" si="5"/>
        <v>49</v>
      </c>
      <c r="U44" s="2">
        <f t="shared" ref="U44:W44" si="63">B44+B150+B255+B360</f>
        <v>187</v>
      </c>
      <c r="V44" s="2">
        <f t="shared" si="63"/>
        <v>14</v>
      </c>
      <c r="W44" s="2">
        <f t="shared" si="63"/>
        <v>38</v>
      </c>
      <c r="Y44" s="2">
        <f t="shared" si="7"/>
        <v>239</v>
      </c>
      <c r="Z44" s="2">
        <f t="shared" si="22"/>
        <v>49</v>
      </c>
      <c r="AA44" s="2"/>
      <c r="AB44" s="2">
        <f t="shared" si="9"/>
        <v>49</v>
      </c>
      <c r="AC44" s="2">
        <f t="shared" si="10"/>
        <v>185</v>
      </c>
      <c r="AD44" s="2">
        <f t="shared" si="11"/>
        <v>46</v>
      </c>
      <c r="AE44" s="2">
        <f t="shared" si="12"/>
        <v>2</v>
      </c>
      <c r="AF44" s="2">
        <f t="shared" si="52"/>
        <v>6</v>
      </c>
      <c r="AH44" s="2">
        <f t="shared" si="13"/>
        <v>239</v>
      </c>
      <c r="AI44" s="2"/>
      <c r="AM44" s="2">
        <f t="shared" si="59"/>
        <v>6</v>
      </c>
      <c r="AN44" s="2" t="s">
        <v>38</v>
      </c>
      <c r="AO44" s="2">
        <f t="shared" si="16"/>
        <v>42</v>
      </c>
      <c r="AP44" s="2">
        <f t="shared" si="17"/>
        <v>-19</v>
      </c>
      <c r="AQ44" s="2">
        <f t="shared" si="31"/>
        <v>11.670480549199084</v>
      </c>
    </row>
    <row r="45" spans="1:43" x14ac:dyDescent="0.25">
      <c r="A45" s="2">
        <v>43</v>
      </c>
      <c r="B45" s="2">
        <v>83</v>
      </c>
      <c r="C45" s="2">
        <v>0</v>
      </c>
      <c r="D45" s="2">
        <v>9</v>
      </c>
      <c r="H45" s="2">
        <v>43</v>
      </c>
      <c r="I45" s="2">
        <v>13</v>
      </c>
      <c r="J45" s="2">
        <v>3</v>
      </c>
      <c r="T45" s="2">
        <f t="shared" si="5"/>
        <v>50</v>
      </c>
      <c r="U45" s="2">
        <f t="shared" ref="U45:W45" si="64">B45+B151+B256+B361</f>
        <v>83</v>
      </c>
      <c r="V45" s="2">
        <f t="shared" si="64"/>
        <v>1</v>
      </c>
      <c r="W45" s="2">
        <f t="shared" si="64"/>
        <v>27</v>
      </c>
      <c r="Y45" s="2">
        <f t="shared" si="7"/>
        <v>111</v>
      </c>
      <c r="Z45" s="2">
        <f t="shared" si="22"/>
        <v>0</v>
      </c>
      <c r="AA45" s="2"/>
      <c r="AB45" s="2">
        <f t="shared" si="9"/>
        <v>50</v>
      </c>
      <c r="AC45" s="2">
        <f t="shared" si="10"/>
        <v>92</v>
      </c>
      <c r="AD45" s="2">
        <f t="shared" si="11"/>
        <v>2</v>
      </c>
      <c r="AE45" s="2">
        <f t="shared" si="12"/>
        <v>8</v>
      </c>
      <c r="AF45" s="2">
        <f t="shared" si="52"/>
        <v>9</v>
      </c>
      <c r="AH45" s="2">
        <f t="shared" si="13"/>
        <v>111</v>
      </c>
      <c r="AI45" s="2"/>
      <c r="AM45" s="2">
        <f t="shared" si="59"/>
        <v>7</v>
      </c>
      <c r="AN45" s="2" t="s">
        <v>37</v>
      </c>
      <c r="AO45" s="2">
        <f t="shared" si="16"/>
        <v>43</v>
      </c>
      <c r="AP45" s="2">
        <f t="shared" si="17"/>
        <v>-18</v>
      </c>
      <c r="AQ45" s="2">
        <f t="shared" si="31"/>
        <v>27.688787185354691</v>
      </c>
    </row>
    <row r="46" spans="1:43" x14ac:dyDescent="0.25">
      <c r="A46" s="2">
        <v>44</v>
      </c>
      <c r="B46" s="2">
        <v>11</v>
      </c>
      <c r="C46" s="2">
        <v>0</v>
      </c>
      <c r="D46" s="2">
        <v>1</v>
      </c>
      <c r="H46" s="2">
        <v>44</v>
      </c>
      <c r="I46" s="2">
        <v>22</v>
      </c>
      <c r="J46" s="2">
        <v>1</v>
      </c>
      <c r="T46" s="2">
        <f t="shared" si="5"/>
        <v>51</v>
      </c>
      <c r="U46" s="2">
        <f t="shared" ref="U46:W46" si="65">B46+B152+B257+B362</f>
        <v>11</v>
      </c>
      <c r="V46" s="2">
        <f t="shared" si="65"/>
        <v>0</v>
      </c>
      <c r="W46" s="2">
        <f t="shared" si="65"/>
        <v>27</v>
      </c>
      <c r="Y46" s="2">
        <f t="shared" si="7"/>
        <v>38</v>
      </c>
      <c r="Z46" s="2">
        <f t="shared" si="22"/>
        <v>0</v>
      </c>
      <c r="AA46" s="2"/>
      <c r="AB46" s="2">
        <f t="shared" si="9"/>
        <v>51</v>
      </c>
      <c r="AC46" s="2">
        <f t="shared" si="10"/>
        <v>12</v>
      </c>
      <c r="AD46" s="2">
        <f t="shared" si="11"/>
        <v>1</v>
      </c>
      <c r="AE46" s="2">
        <f t="shared" si="12"/>
        <v>16</v>
      </c>
      <c r="AF46" s="2">
        <f t="shared" si="52"/>
        <v>9</v>
      </c>
      <c r="AH46" s="2">
        <f t="shared" si="13"/>
        <v>38</v>
      </c>
      <c r="AI46" s="2"/>
      <c r="AM46" s="2">
        <f t="shared" si="59"/>
        <v>8</v>
      </c>
      <c r="AN46" s="2" t="s">
        <v>37</v>
      </c>
      <c r="AO46" s="2">
        <f t="shared" si="16"/>
        <v>44</v>
      </c>
      <c r="AP46" s="2">
        <f t="shared" si="17"/>
        <v>-17</v>
      </c>
      <c r="AQ46" s="2">
        <f t="shared" si="31"/>
        <v>35.697940503432491</v>
      </c>
    </row>
    <row r="47" spans="1:43" x14ac:dyDescent="0.25">
      <c r="A47" s="2">
        <v>45</v>
      </c>
      <c r="B47" s="2">
        <v>0</v>
      </c>
      <c r="C47" s="2">
        <v>0</v>
      </c>
      <c r="D47" s="2">
        <v>0</v>
      </c>
      <c r="H47" s="2">
        <v>45</v>
      </c>
      <c r="I47" s="2">
        <v>12</v>
      </c>
      <c r="J47" s="2">
        <v>11</v>
      </c>
      <c r="T47" s="2">
        <f t="shared" si="5"/>
        <v>52</v>
      </c>
      <c r="U47" s="2">
        <f t="shared" ref="U47:W47" si="66">B47+B153+B258+B363</f>
        <v>0</v>
      </c>
      <c r="V47" s="2">
        <f t="shared" si="66"/>
        <v>1</v>
      </c>
      <c r="W47" s="2">
        <f t="shared" si="66"/>
        <v>5</v>
      </c>
      <c r="Y47" s="2">
        <f t="shared" si="7"/>
        <v>6</v>
      </c>
      <c r="Z47" s="2">
        <f t="shared" si="22"/>
        <v>0</v>
      </c>
      <c r="AA47" s="2"/>
      <c r="AB47" s="2">
        <f t="shared" si="9"/>
        <v>52</v>
      </c>
      <c r="AC47" s="2">
        <f t="shared" si="10"/>
        <v>0</v>
      </c>
      <c r="AD47" s="2">
        <f t="shared" si="11"/>
        <v>1</v>
      </c>
      <c r="AE47" s="2">
        <f t="shared" si="12"/>
        <v>3</v>
      </c>
      <c r="AF47" s="2">
        <f t="shared" si="52"/>
        <v>2</v>
      </c>
      <c r="AH47" s="2">
        <f t="shared" si="13"/>
        <v>6</v>
      </c>
      <c r="AI47" s="2"/>
      <c r="AM47" s="2">
        <f t="shared" si="59"/>
        <v>9</v>
      </c>
      <c r="AN47" s="2" t="s">
        <v>35</v>
      </c>
      <c r="AO47" s="2">
        <f t="shared" si="16"/>
        <v>45</v>
      </c>
      <c r="AP47" s="2">
        <f t="shared" si="17"/>
        <v>-16</v>
      </c>
      <c r="AQ47" s="2">
        <f t="shared" si="31"/>
        <v>21.739130434782609</v>
      </c>
    </row>
    <row r="48" spans="1:43" x14ac:dyDescent="0.25">
      <c r="A48" s="2">
        <v>46</v>
      </c>
      <c r="B48" s="2">
        <v>3</v>
      </c>
      <c r="C48" s="2">
        <v>0</v>
      </c>
      <c r="D48" s="2">
        <v>0</v>
      </c>
      <c r="H48" s="2">
        <v>46</v>
      </c>
      <c r="I48" s="2">
        <v>6</v>
      </c>
      <c r="J48" s="2">
        <v>9</v>
      </c>
      <c r="T48" s="2">
        <f t="shared" si="5"/>
        <v>53</v>
      </c>
      <c r="U48" s="2">
        <f t="shared" ref="U48:W48" si="67">B48+B154+B259+B364</f>
        <v>6</v>
      </c>
      <c r="V48" s="2">
        <f t="shared" si="67"/>
        <v>0</v>
      </c>
      <c r="W48" s="2">
        <f t="shared" si="67"/>
        <v>5</v>
      </c>
      <c r="Y48" s="2">
        <f t="shared" si="7"/>
        <v>11</v>
      </c>
      <c r="Z48" s="2">
        <f t="shared" si="22"/>
        <v>0</v>
      </c>
      <c r="AA48" s="2"/>
      <c r="AB48" s="2">
        <f t="shared" si="9"/>
        <v>53</v>
      </c>
      <c r="AC48" s="2">
        <f t="shared" si="10"/>
        <v>3</v>
      </c>
      <c r="AD48" s="2">
        <f t="shared" si="11"/>
        <v>5</v>
      </c>
      <c r="AE48" s="2">
        <f t="shared" si="12"/>
        <v>3</v>
      </c>
      <c r="AF48" s="2">
        <f t="shared" si="52"/>
        <v>0</v>
      </c>
      <c r="AH48" s="2">
        <f t="shared" si="13"/>
        <v>11</v>
      </c>
      <c r="AI48" s="2"/>
      <c r="AM48" s="2">
        <f t="shared" si="59"/>
        <v>10</v>
      </c>
      <c r="AN48" s="10" t="s">
        <v>37</v>
      </c>
      <c r="AO48" s="2">
        <f t="shared" si="16"/>
        <v>46</v>
      </c>
      <c r="AP48" s="2">
        <f t="shared" si="17"/>
        <v>-15</v>
      </c>
      <c r="AQ48" s="2">
        <f t="shared" si="31"/>
        <v>5.7208237986270021</v>
      </c>
    </row>
    <row r="49" spans="1:45" x14ac:dyDescent="0.25">
      <c r="A49" s="2">
        <v>47</v>
      </c>
      <c r="B49" s="2">
        <v>18</v>
      </c>
      <c r="C49" s="2">
        <v>0</v>
      </c>
      <c r="D49" s="2">
        <v>2</v>
      </c>
      <c r="H49" s="2">
        <v>47</v>
      </c>
      <c r="I49" s="2">
        <v>0</v>
      </c>
      <c r="J49" s="2">
        <v>0</v>
      </c>
      <c r="T49" s="2">
        <f t="shared" si="5"/>
        <v>54</v>
      </c>
      <c r="U49" s="2">
        <f t="shared" ref="U49:W49" si="68">B49+B155+B260+B365</f>
        <v>21</v>
      </c>
      <c r="V49" s="2">
        <f t="shared" si="68"/>
        <v>1</v>
      </c>
      <c r="W49" s="2">
        <f t="shared" si="68"/>
        <v>6</v>
      </c>
      <c r="Y49" s="2">
        <f t="shared" si="7"/>
        <v>28</v>
      </c>
      <c r="Z49" s="2">
        <f t="shared" si="22"/>
        <v>54</v>
      </c>
      <c r="AA49" s="2"/>
      <c r="AB49" s="2">
        <f t="shared" si="9"/>
        <v>54</v>
      </c>
      <c r="AC49" s="2">
        <f t="shared" si="10"/>
        <v>20</v>
      </c>
      <c r="AD49" s="2">
        <f t="shared" si="11"/>
        <v>4</v>
      </c>
      <c r="AE49" s="2">
        <f t="shared" si="12"/>
        <v>4</v>
      </c>
      <c r="AF49" s="2">
        <f t="shared" si="52"/>
        <v>0</v>
      </c>
      <c r="AH49" s="2">
        <f t="shared" si="13"/>
        <v>28</v>
      </c>
      <c r="AI49" s="2"/>
      <c r="AM49" s="2">
        <v>1</v>
      </c>
      <c r="AN49" s="10" t="s">
        <v>38</v>
      </c>
      <c r="AO49" s="2">
        <f t="shared" si="16"/>
        <v>47</v>
      </c>
      <c r="AP49" s="2">
        <f t="shared" si="17"/>
        <v>-14</v>
      </c>
      <c r="AQ49" s="2">
        <f t="shared" si="31"/>
        <v>2.5171624713958809</v>
      </c>
    </row>
    <row r="50" spans="1:45" x14ac:dyDescent="0.25">
      <c r="A50" s="2">
        <v>48</v>
      </c>
      <c r="B50" s="2">
        <v>7</v>
      </c>
      <c r="C50" s="2">
        <v>0</v>
      </c>
      <c r="D50" s="2">
        <v>1</v>
      </c>
      <c r="H50" s="2">
        <v>48</v>
      </c>
      <c r="I50" s="2">
        <v>0</v>
      </c>
      <c r="J50" s="2">
        <v>0</v>
      </c>
      <c r="T50" s="2">
        <f t="shared" si="5"/>
        <v>55</v>
      </c>
      <c r="U50" s="2">
        <f t="shared" ref="U50:W50" si="69">B50+B156+B261+B366</f>
        <v>7</v>
      </c>
      <c r="V50" s="2">
        <f t="shared" si="69"/>
        <v>0</v>
      </c>
      <c r="W50" s="2">
        <f t="shared" si="69"/>
        <v>7</v>
      </c>
      <c r="Y50" s="2">
        <f t="shared" si="7"/>
        <v>14</v>
      </c>
      <c r="Z50" s="2">
        <f t="shared" si="22"/>
        <v>0</v>
      </c>
      <c r="AA50" s="2"/>
      <c r="AB50" s="2">
        <f t="shared" si="9"/>
        <v>55</v>
      </c>
      <c r="AC50" s="2">
        <f t="shared" si="10"/>
        <v>8</v>
      </c>
      <c r="AD50" s="2">
        <f t="shared" si="11"/>
        <v>3</v>
      </c>
      <c r="AE50" s="2">
        <f t="shared" si="12"/>
        <v>3</v>
      </c>
      <c r="AF50" s="2">
        <f t="shared" si="52"/>
        <v>0</v>
      </c>
      <c r="AH50" s="2">
        <f t="shared" si="13"/>
        <v>14</v>
      </c>
      <c r="AI50" s="2"/>
      <c r="AM50" s="2">
        <f t="shared" ref="AM50:AM58" si="70">AM49+1</f>
        <v>2</v>
      </c>
      <c r="AN50" s="10" t="s">
        <v>36</v>
      </c>
      <c r="AO50" s="2">
        <f t="shared" si="16"/>
        <v>48</v>
      </c>
      <c r="AP50" s="2">
        <f t="shared" si="17"/>
        <v>-13</v>
      </c>
      <c r="AQ50" s="2">
        <f t="shared" si="31"/>
        <v>8.0091533180778036</v>
      </c>
    </row>
    <row r="51" spans="1:45" x14ac:dyDescent="0.25">
      <c r="A51" s="2">
        <v>49</v>
      </c>
      <c r="B51" s="2">
        <v>0</v>
      </c>
      <c r="C51" s="2">
        <v>0</v>
      </c>
      <c r="D51" s="2">
        <v>1</v>
      </c>
      <c r="H51" s="2">
        <v>49</v>
      </c>
      <c r="I51" s="2">
        <v>1</v>
      </c>
      <c r="J51" s="2">
        <v>0</v>
      </c>
      <c r="T51" s="2">
        <f t="shared" si="5"/>
        <v>56</v>
      </c>
      <c r="U51" s="2">
        <f t="shared" ref="U51:W51" si="71">B51+B157+B262+B367</f>
        <v>0</v>
      </c>
      <c r="V51" s="2">
        <f t="shared" si="71"/>
        <v>0</v>
      </c>
      <c r="W51" s="2">
        <f t="shared" si="71"/>
        <v>11</v>
      </c>
      <c r="Y51" s="2">
        <f t="shared" si="7"/>
        <v>11</v>
      </c>
      <c r="Z51" s="2">
        <f t="shared" si="22"/>
        <v>0</v>
      </c>
      <c r="AA51" s="2"/>
      <c r="AB51" s="2">
        <f t="shared" si="9"/>
        <v>56</v>
      </c>
      <c r="AC51" s="2">
        <f t="shared" si="10"/>
        <v>1</v>
      </c>
      <c r="AD51" s="2">
        <f t="shared" si="11"/>
        <v>3</v>
      </c>
      <c r="AE51" s="2">
        <f t="shared" si="12"/>
        <v>7</v>
      </c>
      <c r="AF51" s="2">
        <f t="shared" si="52"/>
        <v>0</v>
      </c>
      <c r="AH51" s="2">
        <f t="shared" si="13"/>
        <v>11</v>
      </c>
      <c r="AI51" s="2"/>
      <c r="AM51" s="2">
        <f t="shared" si="70"/>
        <v>3</v>
      </c>
      <c r="AN51" s="10" t="s">
        <v>37</v>
      </c>
      <c r="AO51" s="2">
        <f t="shared" si="16"/>
        <v>49</v>
      </c>
      <c r="AP51" s="2">
        <f t="shared" si="17"/>
        <v>-12</v>
      </c>
      <c r="AQ51" s="2">
        <f t="shared" si="31"/>
        <v>6.636155606407323</v>
      </c>
      <c r="AR51" s="2">
        <f>$AT$2</f>
        <v>30</v>
      </c>
      <c r="AS51" s="2">
        <v>-12</v>
      </c>
    </row>
    <row r="52" spans="1:45" x14ac:dyDescent="0.25">
      <c r="A52" s="2">
        <v>50</v>
      </c>
      <c r="B52" s="2">
        <v>0</v>
      </c>
      <c r="C52" s="2">
        <v>0</v>
      </c>
      <c r="D52" s="2">
        <v>0</v>
      </c>
      <c r="H52" s="2">
        <v>50</v>
      </c>
      <c r="I52" s="2">
        <v>0</v>
      </c>
      <c r="J52" s="2">
        <v>1</v>
      </c>
      <c r="T52" s="2">
        <f t="shared" si="5"/>
        <v>57</v>
      </c>
      <c r="U52" s="2">
        <f t="shared" ref="U52:W52" si="72">B52+B158+B263+B368</f>
        <v>2</v>
      </c>
      <c r="V52" s="2">
        <f t="shared" si="72"/>
        <v>1</v>
      </c>
      <c r="W52" s="2">
        <f t="shared" si="72"/>
        <v>15</v>
      </c>
      <c r="Y52" s="2">
        <f t="shared" si="7"/>
        <v>18</v>
      </c>
      <c r="Z52" s="2">
        <f t="shared" si="22"/>
        <v>0</v>
      </c>
      <c r="AA52" s="2"/>
      <c r="AB52" s="2">
        <f t="shared" si="9"/>
        <v>57</v>
      </c>
      <c r="AC52" s="2">
        <f t="shared" si="10"/>
        <v>0</v>
      </c>
      <c r="AD52" s="2">
        <f t="shared" si="11"/>
        <v>12</v>
      </c>
      <c r="AE52" s="2">
        <f t="shared" si="12"/>
        <v>4</v>
      </c>
      <c r="AF52" s="2">
        <f t="shared" si="52"/>
        <v>2</v>
      </c>
      <c r="AH52" s="2">
        <f t="shared" si="13"/>
        <v>18</v>
      </c>
      <c r="AI52" s="2"/>
      <c r="AM52" s="2">
        <f t="shared" si="70"/>
        <v>4</v>
      </c>
      <c r="AN52" s="10" t="s">
        <v>35</v>
      </c>
      <c r="AO52" s="2">
        <f t="shared" si="16"/>
        <v>50</v>
      </c>
      <c r="AP52" s="2">
        <f t="shared" si="17"/>
        <v>-11</v>
      </c>
      <c r="AQ52" s="2">
        <f t="shared" si="31"/>
        <v>0.68649885583524028</v>
      </c>
    </row>
    <row r="53" spans="1:45" x14ac:dyDescent="0.25">
      <c r="A53" s="2">
        <v>51</v>
      </c>
      <c r="B53" s="2">
        <v>12</v>
      </c>
      <c r="C53" s="2">
        <v>0</v>
      </c>
      <c r="D53" s="2">
        <v>3</v>
      </c>
      <c r="H53" s="2">
        <v>51</v>
      </c>
      <c r="I53" s="2">
        <v>0</v>
      </c>
      <c r="J53" s="2">
        <v>0</v>
      </c>
      <c r="T53" s="2">
        <f t="shared" si="5"/>
        <v>58</v>
      </c>
      <c r="U53" s="2">
        <f t="shared" ref="U53:W53" si="73">B53+B159+B264+B369</f>
        <v>16</v>
      </c>
      <c r="V53" s="2">
        <f t="shared" si="73"/>
        <v>12</v>
      </c>
      <c r="W53" s="2">
        <f t="shared" si="73"/>
        <v>27</v>
      </c>
      <c r="Y53" s="2">
        <f t="shared" si="7"/>
        <v>55</v>
      </c>
      <c r="Z53" s="2">
        <f t="shared" si="22"/>
        <v>0</v>
      </c>
      <c r="AA53" s="2"/>
      <c r="AB53" s="2">
        <f t="shared" si="9"/>
        <v>58</v>
      </c>
      <c r="AC53" s="2">
        <f t="shared" si="10"/>
        <v>15</v>
      </c>
      <c r="AD53" s="2">
        <f t="shared" si="11"/>
        <v>35</v>
      </c>
      <c r="AE53" s="2">
        <f t="shared" si="12"/>
        <v>3</v>
      </c>
      <c r="AF53" s="2">
        <f t="shared" si="52"/>
        <v>2</v>
      </c>
      <c r="AH53" s="2">
        <f t="shared" si="13"/>
        <v>55</v>
      </c>
      <c r="AI53" s="2"/>
      <c r="AM53" s="2">
        <f t="shared" si="70"/>
        <v>5</v>
      </c>
      <c r="AN53" s="10" t="s">
        <v>37</v>
      </c>
      <c r="AO53" s="2">
        <f t="shared" si="16"/>
        <v>51</v>
      </c>
      <c r="AP53" s="2">
        <f t="shared" si="17"/>
        <v>-10</v>
      </c>
      <c r="AQ53" s="2">
        <f t="shared" si="31"/>
        <v>0.45766590389016021</v>
      </c>
      <c r="AR53" s="2">
        <f>$AT$2</f>
        <v>30</v>
      </c>
      <c r="AS53" s="2">
        <v>-10</v>
      </c>
    </row>
    <row r="54" spans="1:45" x14ac:dyDescent="0.25">
      <c r="A54" s="2">
        <v>52</v>
      </c>
      <c r="B54" s="2">
        <v>364</v>
      </c>
      <c r="C54" s="2">
        <v>0</v>
      </c>
      <c r="D54" s="2">
        <v>17</v>
      </c>
      <c r="H54" s="2">
        <v>52</v>
      </c>
      <c r="I54" s="2">
        <v>0</v>
      </c>
      <c r="J54" s="2">
        <v>0</v>
      </c>
      <c r="T54" s="2">
        <f t="shared" si="5"/>
        <v>59</v>
      </c>
      <c r="U54" s="2">
        <f t="shared" ref="U54:W54" si="74">B54+B160+B265+B370</f>
        <v>365</v>
      </c>
      <c r="V54" s="2">
        <f t="shared" si="74"/>
        <v>34</v>
      </c>
      <c r="W54" s="2">
        <f t="shared" si="74"/>
        <v>38</v>
      </c>
      <c r="Y54" s="2">
        <f t="shared" si="7"/>
        <v>437</v>
      </c>
      <c r="Z54" s="2">
        <f t="shared" si="22"/>
        <v>59</v>
      </c>
      <c r="AA54" s="2"/>
      <c r="AB54" s="2">
        <f t="shared" si="9"/>
        <v>59</v>
      </c>
      <c r="AC54" s="2">
        <f t="shared" si="10"/>
        <v>381</v>
      </c>
      <c r="AD54" s="2">
        <f t="shared" si="11"/>
        <v>50</v>
      </c>
      <c r="AE54" s="2">
        <f t="shared" si="12"/>
        <v>3</v>
      </c>
      <c r="AF54" s="2">
        <f t="shared" si="52"/>
        <v>3</v>
      </c>
      <c r="AH54" s="2">
        <f t="shared" si="13"/>
        <v>437</v>
      </c>
      <c r="AI54" s="2"/>
      <c r="AM54" s="2">
        <f t="shared" si="70"/>
        <v>6</v>
      </c>
      <c r="AN54" s="10" t="s">
        <v>38</v>
      </c>
      <c r="AO54" s="2">
        <f t="shared" si="16"/>
        <v>52</v>
      </c>
      <c r="AP54" s="2">
        <f t="shared" si="17"/>
        <v>-9</v>
      </c>
      <c r="AQ54" s="2">
        <f t="shared" si="31"/>
        <v>3.2036613272311212</v>
      </c>
    </row>
    <row r="55" spans="1:45" x14ac:dyDescent="0.25">
      <c r="A55" s="2">
        <v>53</v>
      </c>
      <c r="B55" s="2">
        <v>330</v>
      </c>
      <c r="C55" s="2">
        <v>1</v>
      </c>
      <c r="D55" s="2">
        <v>13</v>
      </c>
      <c r="H55" s="2">
        <v>53</v>
      </c>
      <c r="I55" s="2">
        <v>0</v>
      </c>
      <c r="J55" s="2">
        <v>0</v>
      </c>
      <c r="T55" s="2">
        <f t="shared" si="5"/>
        <v>60</v>
      </c>
      <c r="U55" s="2">
        <f t="shared" ref="U55:W55" si="75">B55+B161+B266+B371</f>
        <v>330</v>
      </c>
      <c r="V55" s="2">
        <f t="shared" si="75"/>
        <v>17</v>
      </c>
      <c r="W55" s="2">
        <f t="shared" si="75"/>
        <v>22</v>
      </c>
      <c r="Y55" s="2">
        <f t="shared" si="7"/>
        <v>369</v>
      </c>
      <c r="Z55" s="2">
        <f t="shared" si="22"/>
        <v>0</v>
      </c>
      <c r="AA55" s="2"/>
      <c r="AB55" s="2">
        <f t="shared" si="9"/>
        <v>60</v>
      </c>
      <c r="AC55" s="2">
        <f t="shared" si="10"/>
        <v>344</v>
      </c>
      <c r="AD55" s="2">
        <f t="shared" si="11"/>
        <v>17</v>
      </c>
      <c r="AE55" s="2">
        <f t="shared" si="12"/>
        <v>4</v>
      </c>
      <c r="AF55" s="2">
        <f t="shared" si="52"/>
        <v>4</v>
      </c>
      <c r="AH55" s="2">
        <f t="shared" si="13"/>
        <v>369</v>
      </c>
      <c r="AI55" s="2"/>
      <c r="AM55" s="2">
        <f t="shared" si="70"/>
        <v>7</v>
      </c>
      <c r="AN55" s="10" t="s">
        <v>38</v>
      </c>
      <c r="AO55" s="2">
        <f t="shared" si="16"/>
        <v>53</v>
      </c>
      <c r="AP55" s="2">
        <f t="shared" si="17"/>
        <v>-8</v>
      </c>
      <c r="AQ55" s="2">
        <f t="shared" si="31"/>
        <v>28.83295194508009</v>
      </c>
    </row>
    <row r="56" spans="1:45" x14ac:dyDescent="0.25">
      <c r="A56" s="2">
        <v>54</v>
      </c>
      <c r="B56" s="2">
        <v>19</v>
      </c>
      <c r="C56" s="2">
        <v>5</v>
      </c>
      <c r="D56" s="2">
        <v>3</v>
      </c>
      <c r="H56" s="2">
        <v>54</v>
      </c>
      <c r="I56" s="2">
        <v>0</v>
      </c>
      <c r="J56" s="2">
        <v>0</v>
      </c>
      <c r="T56" s="2">
        <f t="shared" si="5"/>
        <v>61</v>
      </c>
      <c r="U56" s="2">
        <f t="shared" ref="U56:W56" si="76">B56+B162+B267+B372</f>
        <v>19</v>
      </c>
      <c r="V56" s="2">
        <f t="shared" si="76"/>
        <v>8</v>
      </c>
      <c r="W56" s="2">
        <f t="shared" si="76"/>
        <v>11</v>
      </c>
      <c r="Y56" s="2">
        <f t="shared" si="7"/>
        <v>38</v>
      </c>
      <c r="Z56" s="2">
        <f t="shared" si="22"/>
        <v>0</v>
      </c>
      <c r="AA56" s="2"/>
      <c r="AB56" s="2">
        <f t="shared" si="9"/>
        <v>61</v>
      </c>
      <c r="AC56" s="2">
        <f t="shared" si="10"/>
        <v>27</v>
      </c>
      <c r="AD56" s="2">
        <f t="shared" si="11"/>
        <v>9</v>
      </c>
      <c r="AE56" s="2">
        <f t="shared" si="12"/>
        <v>1</v>
      </c>
      <c r="AF56" s="2">
        <f t="shared" si="52"/>
        <v>1</v>
      </c>
      <c r="AH56" s="2">
        <f t="shared" si="13"/>
        <v>38</v>
      </c>
      <c r="AI56" s="2"/>
      <c r="AM56" s="2">
        <f t="shared" si="70"/>
        <v>8</v>
      </c>
      <c r="AN56" s="10" t="s">
        <v>37</v>
      </c>
      <c r="AO56" s="2">
        <f t="shared" si="16"/>
        <v>54</v>
      </c>
      <c r="AP56" s="2">
        <f t="shared" si="17"/>
        <v>-7</v>
      </c>
      <c r="AQ56" s="2">
        <f t="shared" si="31"/>
        <v>48.283752860411902</v>
      </c>
      <c r="AR56" s="2">
        <f>$AT$2</f>
        <v>30</v>
      </c>
      <c r="AS56" s="2">
        <v>-7</v>
      </c>
    </row>
    <row r="57" spans="1:45" x14ac:dyDescent="0.25">
      <c r="A57" s="2">
        <v>55</v>
      </c>
      <c r="B57" s="2">
        <v>0</v>
      </c>
      <c r="C57" s="2">
        <v>0</v>
      </c>
      <c r="D57" s="2">
        <v>1</v>
      </c>
      <c r="H57" s="2">
        <v>55</v>
      </c>
      <c r="I57" s="2">
        <v>1</v>
      </c>
      <c r="J57" s="2">
        <v>1</v>
      </c>
      <c r="T57" s="2">
        <f t="shared" si="5"/>
        <v>62</v>
      </c>
      <c r="U57" s="2">
        <f t="shared" ref="U57:W57" si="77">B57+B163+B268+B373</f>
        <v>0</v>
      </c>
      <c r="V57" s="2">
        <f t="shared" si="77"/>
        <v>1</v>
      </c>
      <c r="W57" s="2">
        <f t="shared" si="77"/>
        <v>3</v>
      </c>
      <c r="Y57" s="2">
        <f t="shared" si="7"/>
        <v>4</v>
      </c>
      <c r="Z57" s="2">
        <f t="shared" si="22"/>
        <v>0</v>
      </c>
      <c r="AA57" s="2"/>
      <c r="AB57" s="2">
        <f t="shared" si="9"/>
        <v>62</v>
      </c>
      <c r="AC57" s="2">
        <f t="shared" si="10"/>
        <v>1</v>
      </c>
      <c r="AD57" s="2">
        <f t="shared" si="11"/>
        <v>2</v>
      </c>
      <c r="AE57" s="2">
        <f t="shared" si="12"/>
        <v>0</v>
      </c>
      <c r="AF57" s="2">
        <f t="shared" si="52"/>
        <v>1</v>
      </c>
      <c r="AH57" s="2">
        <f t="shared" si="13"/>
        <v>4</v>
      </c>
      <c r="AI57" s="2"/>
      <c r="AM57" s="2">
        <f t="shared" si="70"/>
        <v>9</v>
      </c>
      <c r="AN57" s="10" t="s">
        <v>37</v>
      </c>
      <c r="AO57" s="2">
        <f t="shared" si="16"/>
        <v>55</v>
      </c>
      <c r="AP57" s="2">
        <f t="shared" si="17"/>
        <v>-6</v>
      </c>
      <c r="AQ57" s="2">
        <f t="shared" si="31"/>
        <v>54.691075514874143</v>
      </c>
    </row>
    <row r="58" spans="1:45" x14ac:dyDescent="0.25">
      <c r="A58" s="2">
        <v>56</v>
      </c>
      <c r="B58" s="2">
        <v>0</v>
      </c>
      <c r="C58" s="2">
        <v>0</v>
      </c>
      <c r="D58" s="2">
        <v>1</v>
      </c>
      <c r="H58" s="2">
        <v>56</v>
      </c>
      <c r="I58" s="2">
        <v>1</v>
      </c>
      <c r="J58" s="2">
        <v>0</v>
      </c>
      <c r="T58" s="2">
        <f t="shared" si="5"/>
        <v>63</v>
      </c>
      <c r="U58" s="2">
        <f t="shared" ref="U58:W58" si="78">B58+B164+B269+B374</f>
        <v>0</v>
      </c>
      <c r="V58" s="2">
        <f t="shared" si="78"/>
        <v>1</v>
      </c>
      <c r="W58" s="2">
        <f t="shared" si="78"/>
        <v>1</v>
      </c>
      <c r="Y58" s="2">
        <f t="shared" si="7"/>
        <v>2</v>
      </c>
      <c r="Z58" s="2">
        <f t="shared" si="22"/>
        <v>0</v>
      </c>
      <c r="AA58" s="2"/>
      <c r="AB58" s="2">
        <f t="shared" si="9"/>
        <v>63</v>
      </c>
      <c r="AC58" s="2">
        <f t="shared" si="10"/>
        <v>1</v>
      </c>
      <c r="AD58" s="2">
        <f t="shared" si="11"/>
        <v>0</v>
      </c>
      <c r="AE58" s="2">
        <f t="shared" si="12"/>
        <v>1</v>
      </c>
      <c r="AF58" s="2">
        <f t="shared" si="52"/>
        <v>0</v>
      </c>
      <c r="AH58" s="2">
        <f t="shared" si="13"/>
        <v>2</v>
      </c>
      <c r="AI58" s="2"/>
      <c r="AM58" s="2">
        <f t="shared" si="70"/>
        <v>10</v>
      </c>
      <c r="AN58" s="10" t="s">
        <v>35</v>
      </c>
      <c r="AO58" s="2">
        <f t="shared" si="16"/>
        <v>56</v>
      </c>
      <c r="AP58" s="2">
        <f t="shared" si="17"/>
        <v>-5</v>
      </c>
      <c r="AQ58" s="2">
        <f t="shared" si="31"/>
        <v>25.40045766590389</v>
      </c>
      <c r="AR58" s="2">
        <f t="shared" ref="AR58:AR62" si="79">$AT$2</f>
        <v>30</v>
      </c>
      <c r="AS58" s="2">
        <v>-5</v>
      </c>
    </row>
    <row r="59" spans="1:45" x14ac:dyDescent="0.25">
      <c r="A59" s="2">
        <v>57</v>
      </c>
      <c r="B59" s="2">
        <v>3</v>
      </c>
      <c r="C59" s="2">
        <v>0</v>
      </c>
      <c r="D59" s="2">
        <v>0</v>
      </c>
      <c r="H59" s="2">
        <v>57</v>
      </c>
      <c r="I59" s="2">
        <v>0</v>
      </c>
      <c r="J59" s="2">
        <v>0</v>
      </c>
      <c r="T59" s="2">
        <f t="shared" si="5"/>
        <v>64</v>
      </c>
      <c r="U59" s="2">
        <f t="shared" ref="U59:W59" si="80">B59+B165+B270+B375</f>
        <v>3</v>
      </c>
      <c r="V59" s="2">
        <f t="shared" si="80"/>
        <v>1</v>
      </c>
      <c r="W59" s="2">
        <f t="shared" si="80"/>
        <v>2</v>
      </c>
      <c r="Y59" s="2">
        <f t="shared" si="7"/>
        <v>6</v>
      </c>
      <c r="Z59" s="2">
        <f t="shared" si="22"/>
        <v>0</v>
      </c>
      <c r="AA59" s="2"/>
      <c r="AB59" s="2">
        <f t="shared" si="9"/>
        <v>64</v>
      </c>
      <c r="AC59" s="2">
        <f t="shared" si="10"/>
        <v>3</v>
      </c>
      <c r="AD59" s="2">
        <f t="shared" si="11"/>
        <v>1</v>
      </c>
      <c r="AE59" s="2">
        <f t="shared" si="12"/>
        <v>2</v>
      </c>
      <c r="AF59" s="2">
        <f t="shared" si="52"/>
        <v>0</v>
      </c>
      <c r="AH59" s="2">
        <f t="shared" si="13"/>
        <v>6</v>
      </c>
      <c r="AI59" s="2"/>
      <c r="AM59" s="2">
        <v>1</v>
      </c>
      <c r="AN59" s="10" t="s">
        <v>37</v>
      </c>
      <c r="AO59" s="2">
        <f t="shared" si="16"/>
        <v>57</v>
      </c>
      <c r="AP59" s="2">
        <f t="shared" si="17"/>
        <v>-4</v>
      </c>
      <c r="AQ59" s="2">
        <f t="shared" si="31"/>
        <v>8.695652173913043</v>
      </c>
      <c r="AR59" s="2">
        <f t="shared" si="79"/>
        <v>30</v>
      </c>
      <c r="AS59" s="2">
        <v>-4</v>
      </c>
    </row>
    <row r="60" spans="1:45" x14ac:dyDescent="0.25">
      <c r="A60" s="2">
        <v>58</v>
      </c>
      <c r="B60" s="2">
        <v>2</v>
      </c>
      <c r="C60" s="2">
        <v>2</v>
      </c>
      <c r="D60" s="2">
        <v>1</v>
      </c>
      <c r="H60" s="2">
        <v>58</v>
      </c>
      <c r="I60" s="2">
        <v>0</v>
      </c>
      <c r="J60" s="2">
        <v>0</v>
      </c>
      <c r="T60" s="2">
        <f t="shared" si="5"/>
        <v>65</v>
      </c>
      <c r="U60" s="2">
        <f t="shared" ref="U60:W60" si="81">B60+B166+B271+B376</f>
        <v>3</v>
      </c>
      <c r="V60" s="2">
        <f t="shared" si="81"/>
        <v>2</v>
      </c>
      <c r="W60" s="2">
        <f t="shared" si="81"/>
        <v>3</v>
      </c>
      <c r="Y60" s="2">
        <f t="shared" si="7"/>
        <v>8</v>
      </c>
      <c r="Z60" s="2">
        <f t="shared" si="22"/>
        <v>0</v>
      </c>
      <c r="AA60" s="2"/>
      <c r="AB60" s="2">
        <f t="shared" si="9"/>
        <v>65</v>
      </c>
      <c r="AC60" s="2">
        <f t="shared" si="10"/>
        <v>5</v>
      </c>
      <c r="AD60" s="2">
        <f t="shared" si="11"/>
        <v>2</v>
      </c>
      <c r="AE60" s="2">
        <f t="shared" si="12"/>
        <v>1</v>
      </c>
      <c r="AF60" s="2">
        <f t="shared" si="52"/>
        <v>0</v>
      </c>
      <c r="AH60" s="2">
        <f t="shared" si="13"/>
        <v>8</v>
      </c>
      <c r="AI60" s="2"/>
      <c r="AM60" s="2">
        <f t="shared" ref="AM60:AM68" si="82">AM59+1</f>
        <v>2</v>
      </c>
      <c r="AN60" s="10" t="s">
        <v>37</v>
      </c>
      <c r="AO60" s="2">
        <f t="shared" si="16"/>
        <v>58</v>
      </c>
      <c r="AP60" s="2">
        <f t="shared" si="17"/>
        <v>-3</v>
      </c>
      <c r="AQ60" s="2">
        <f t="shared" si="31"/>
        <v>1.3729977116704806</v>
      </c>
      <c r="AR60" s="2">
        <f t="shared" si="79"/>
        <v>30</v>
      </c>
      <c r="AS60" s="2">
        <v>-3</v>
      </c>
    </row>
    <row r="61" spans="1:45" x14ac:dyDescent="0.25">
      <c r="A61" s="2">
        <v>59</v>
      </c>
      <c r="B61" s="2">
        <v>1</v>
      </c>
      <c r="C61" s="2">
        <v>0</v>
      </c>
      <c r="D61" s="2">
        <v>1</v>
      </c>
      <c r="H61" s="2">
        <v>59</v>
      </c>
      <c r="I61" s="2">
        <v>0</v>
      </c>
      <c r="J61" s="2">
        <v>0</v>
      </c>
      <c r="T61" s="2">
        <f t="shared" si="5"/>
        <v>66</v>
      </c>
      <c r="U61" s="2">
        <f t="shared" ref="U61:W61" si="83">B61+B167+B272+B377</f>
        <v>1</v>
      </c>
      <c r="V61" s="2">
        <f t="shared" si="83"/>
        <v>5</v>
      </c>
      <c r="W61" s="2">
        <f t="shared" si="83"/>
        <v>3</v>
      </c>
      <c r="Y61" s="2">
        <f t="shared" si="7"/>
        <v>9</v>
      </c>
      <c r="Z61" s="2">
        <f t="shared" si="22"/>
        <v>0</v>
      </c>
      <c r="AA61" s="2"/>
      <c r="AB61" s="2">
        <f t="shared" si="9"/>
        <v>66</v>
      </c>
      <c r="AC61" s="2">
        <f t="shared" si="10"/>
        <v>2</v>
      </c>
      <c r="AD61" s="2">
        <f t="shared" si="11"/>
        <v>1</v>
      </c>
      <c r="AE61" s="2">
        <f t="shared" si="12"/>
        <v>6</v>
      </c>
      <c r="AF61" s="2">
        <f t="shared" si="52"/>
        <v>0</v>
      </c>
      <c r="AH61" s="2">
        <f t="shared" si="13"/>
        <v>9</v>
      </c>
      <c r="AI61" s="2"/>
      <c r="AM61" s="2">
        <f t="shared" si="82"/>
        <v>3</v>
      </c>
      <c r="AN61" s="10" t="s">
        <v>37</v>
      </c>
      <c r="AO61" s="2">
        <f t="shared" si="16"/>
        <v>59</v>
      </c>
      <c r="AP61" s="2">
        <f t="shared" si="17"/>
        <v>-2</v>
      </c>
      <c r="AQ61" s="2">
        <f t="shared" si="31"/>
        <v>2.5171624713958809</v>
      </c>
      <c r="AR61" s="2">
        <f t="shared" si="79"/>
        <v>30</v>
      </c>
      <c r="AS61" s="2">
        <v>-2</v>
      </c>
    </row>
    <row r="62" spans="1:45" x14ac:dyDescent="0.25">
      <c r="A62" s="2">
        <v>60</v>
      </c>
      <c r="B62" s="2">
        <v>0</v>
      </c>
      <c r="C62" s="2">
        <v>0</v>
      </c>
      <c r="D62" s="2">
        <v>0</v>
      </c>
      <c r="H62" s="2">
        <v>60</v>
      </c>
      <c r="I62" s="2">
        <v>0</v>
      </c>
      <c r="J62" s="2">
        <v>0</v>
      </c>
      <c r="T62" s="2">
        <f t="shared" si="5"/>
        <v>67</v>
      </c>
      <c r="U62" s="2">
        <f t="shared" ref="U62:W62" si="84">B62+B168+B273+B378</f>
        <v>0</v>
      </c>
      <c r="V62" s="2">
        <f t="shared" si="84"/>
        <v>5</v>
      </c>
      <c r="W62" s="2">
        <f t="shared" si="84"/>
        <v>10</v>
      </c>
      <c r="Y62" s="2">
        <f t="shared" si="7"/>
        <v>15</v>
      </c>
      <c r="Z62" s="2">
        <f t="shared" si="22"/>
        <v>0</v>
      </c>
      <c r="AA62" s="2"/>
      <c r="AB62" s="2">
        <f t="shared" si="9"/>
        <v>67</v>
      </c>
      <c r="AC62" s="2">
        <f t="shared" si="10"/>
        <v>0</v>
      </c>
      <c r="AD62" s="2">
        <f t="shared" si="11"/>
        <v>10</v>
      </c>
      <c r="AE62" s="2">
        <f t="shared" si="12"/>
        <v>5</v>
      </c>
      <c r="AF62" s="2">
        <f t="shared" si="52"/>
        <v>0</v>
      </c>
      <c r="AH62" s="2">
        <f t="shared" si="13"/>
        <v>15</v>
      </c>
      <c r="AI62" s="2"/>
      <c r="AM62" s="2">
        <f t="shared" si="82"/>
        <v>4</v>
      </c>
      <c r="AN62" s="10" t="s">
        <v>36</v>
      </c>
      <c r="AO62" s="2">
        <f t="shared" si="16"/>
        <v>60</v>
      </c>
      <c r="AP62" s="2">
        <f t="shared" si="17"/>
        <v>-1</v>
      </c>
      <c r="AQ62" s="2">
        <f t="shared" si="31"/>
        <v>6.4073226544622424</v>
      </c>
      <c r="AR62" s="2">
        <f t="shared" si="79"/>
        <v>30</v>
      </c>
      <c r="AS62" s="2">
        <v>-1</v>
      </c>
    </row>
    <row r="63" spans="1:45" x14ac:dyDescent="0.25">
      <c r="A63" s="2">
        <v>61</v>
      </c>
      <c r="B63" s="2">
        <v>1</v>
      </c>
      <c r="C63" s="2">
        <v>0</v>
      </c>
      <c r="D63" s="2">
        <v>0</v>
      </c>
      <c r="H63" s="2">
        <v>61</v>
      </c>
      <c r="I63" s="2">
        <v>0</v>
      </c>
      <c r="J63" s="2">
        <v>0</v>
      </c>
      <c r="T63" s="2">
        <f t="shared" si="5"/>
        <v>68</v>
      </c>
      <c r="U63" s="2">
        <f t="shared" ref="U63:W63" si="85">B63+B169+B274+B379</f>
        <v>1</v>
      </c>
      <c r="V63" s="2">
        <f t="shared" si="85"/>
        <v>11</v>
      </c>
      <c r="W63" s="2">
        <f t="shared" si="85"/>
        <v>5</v>
      </c>
      <c r="Y63" s="2">
        <f t="shared" si="7"/>
        <v>17</v>
      </c>
      <c r="Z63" s="2">
        <f t="shared" si="22"/>
        <v>0</v>
      </c>
      <c r="AA63" s="2"/>
      <c r="AB63" s="2">
        <f t="shared" si="9"/>
        <v>68</v>
      </c>
      <c r="AC63" s="2">
        <f t="shared" si="10"/>
        <v>1</v>
      </c>
      <c r="AD63" s="2">
        <f t="shared" si="11"/>
        <v>11</v>
      </c>
      <c r="AE63" s="2">
        <f t="shared" si="12"/>
        <v>4</v>
      </c>
      <c r="AF63" s="2">
        <f t="shared" si="52"/>
        <v>1</v>
      </c>
      <c r="AH63" s="2">
        <f t="shared" si="13"/>
        <v>17</v>
      </c>
      <c r="AI63" s="2"/>
      <c r="AM63" s="2">
        <f t="shared" si="82"/>
        <v>5</v>
      </c>
      <c r="AN63" s="10" t="s">
        <v>35</v>
      </c>
      <c r="AO63" s="2">
        <f t="shared" si="16"/>
        <v>61</v>
      </c>
      <c r="AP63" s="2">
        <v>1</v>
      </c>
      <c r="AQ63" s="2">
        <f t="shared" si="31"/>
        <v>3.2036613272311212</v>
      </c>
    </row>
    <row r="64" spans="1:45" x14ac:dyDescent="0.25">
      <c r="A64" s="2">
        <v>62</v>
      </c>
      <c r="B64" s="2">
        <v>4</v>
      </c>
      <c r="C64" s="2">
        <v>5</v>
      </c>
      <c r="D64" s="2">
        <v>5</v>
      </c>
      <c r="H64" s="2">
        <v>62</v>
      </c>
      <c r="I64" s="2">
        <v>0</v>
      </c>
      <c r="J64" s="2">
        <v>0</v>
      </c>
      <c r="T64" s="2">
        <f t="shared" si="5"/>
        <v>69</v>
      </c>
      <c r="U64" s="2">
        <f t="shared" ref="U64:W64" si="86">B64+B170+B275+B380</f>
        <v>4</v>
      </c>
      <c r="V64" s="2">
        <f t="shared" si="86"/>
        <v>15</v>
      </c>
      <c r="W64" s="2">
        <f t="shared" si="86"/>
        <v>22</v>
      </c>
      <c r="Y64" s="2">
        <f t="shared" si="7"/>
        <v>41</v>
      </c>
      <c r="Z64" s="2">
        <f t="shared" si="22"/>
        <v>0</v>
      </c>
      <c r="AA64" s="2"/>
      <c r="AB64" s="2">
        <f t="shared" si="9"/>
        <v>69</v>
      </c>
      <c r="AC64" s="2">
        <f t="shared" si="10"/>
        <v>14</v>
      </c>
      <c r="AD64" s="2">
        <f t="shared" si="11"/>
        <v>25</v>
      </c>
      <c r="AE64" s="2">
        <f t="shared" si="12"/>
        <v>2</v>
      </c>
      <c r="AF64" s="2">
        <f t="shared" si="52"/>
        <v>0</v>
      </c>
      <c r="AH64" s="2">
        <f t="shared" si="13"/>
        <v>41</v>
      </c>
      <c r="AI64" s="2"/>
      <c r="AM64" s="2">
        <f t="shared" si="82"/>
        <v>6</v>
      </c>
      <c r="AN64" s="10" t="s">
        <v>37</v>
      </c>
      <c r="AO64" s="2">
        <f t="shared" si="16"/>
        <v>62</v>
      </c>
      <c r="AP64" s="2">
        <f t="shared" si="17"/>
        <v>2</v>
      </c>
      <c r="AQ64" s="2">
        <f t="shared" si="31"/>
        <v>2.5171624713958809</v>
      </c>
    </row>
    <row r="65" spans="1:45" x14ac:dyDescent="0.25">
      <c r="A65" s="2">
        <v>63</v>
      </c>
      <c r="B65" s="2">
        <v>15</v>
      </c>
      <c r="C65" s="2">
        <v>40</v>
      </c>
      <c r="D65" s="2">
        <v>15</v>
      </c>
      <c r="H65" s="2">
        <v>63</v>
      </c>
      <c r="I65" s="2">
        <v>0</v>
      </c>
      <c r="J65" s="2">
        <v>0</v>
      </c>
      <c r="T65" s="2">
        <f t="shared" si="5"/>
        <v>70</v>
      </c>
      <c r="U65" s="2">
        <f t="shared" ref="U65:W65" si="87">B65+B171+B276+B381</f>
        <v>15</v>
      </c>
      <c r="V65" s="2">
        <f t="shared" si="87"/>
        <v>66</v>
      </c>
      <c r="W65" s="2">
        <f t="shared" si="87"/>
        <v>21</v>
      </c>
      <c r="Y65" s="2">
        <f t="shared" si="7"/>
        <v>102</v>
      </c>
      <c r="Z65" s="2">
        <f t="shared" si="22"/>
        <v>0</v>
      </c>
      <c r="AA65" s="2"/>
      <c r="AB65" s="2">
        <f t="shared" si="9"/>
        <v>70</v>
      </c>
      <c r="AC65" s="2">
        <f t="shared" si="10"/>
        <v>70</v>
      </c>
      <c r="AD65" s="2">
        <f t="shared" si="11"/>
        <v>26</v>
      </c>
      <c r="AE65" s="2">
        <f t="shared" si="12"/>
        <v>1</v>
      </c>
      <c r="AF65" s="2">
        <f t="shared" si="52"/>
        <v>5</v>
      </c>
      <c r="AH65" s="2">
        <f t="shared" si="13"/>
        <v>102</v>
      </c>
      <c r="AI65" s="2"/>
      <c r="AM65" s="2">
        <f t="shared" si="82"/>
        <v>7</v>
      </c>
      <c r="AN65" s="10" t="s">
        <v>35</v>
      </c>
      <c r="AO65" s="2">
        <f t="shared" si="16"/>
        <v>63</v>
      </c>
      <c r="AP65" s="2">
        <f t="shared" si="17"/>
        <v>3</v>
      </c>
      <c r="AQ65" s="2">
        <f t="shared" si="31"/>
        <v>4.1189931350114417</v>
      </c>
    </row>
    <row r="66" spans="1:45" x14ac:dyDescent="0.25">
      <c r="A66" s="2">
        <v>64</v>
      </c>
      <c r="B66" s="2">
        <v>1</v>
      </c>
      <c r="C66" s="2">
        <v>77</v>
      </c>
      <c r="D66" s="2">
        <v>10</v>
      </c>
      <c r="H66" s="2">
        <v>64</v>
      </c>
      <c r="I66" s="2">
        <v>0</v>
      </c>
      <c r="J66" s="2">
        <v>0</v>
      </c>
      <c r="T66" s="2">
        <f t="shared" si="5"/>
        <v>71</v>
      </c>
      <c r="U66" s="2">
        <f t="shared" ref="U66:W66" si="88">B66+B172+B277+B382</f>
        <v>1</v>
      </c>
      <c r="V66" s="2">
        <f t="shared" si="88"/>
        <v>111</v>
      </c>
      <c r="W66" s="2">
        <f t="shared" si="88"/>
        <v>13</v>
      </c>
      <c r="Y66" s="2">
        <f t="shared" si="7"/>
        <v>125</v>
      </c>
      <c r="Z66" s="2">
        <f t="shared" si="22"/>
        <v>71</v>
      </c>
      <c r="AA66" s="2"/>
      <c r="AB66" s="2">
        <f t="shared" si="9"/>
        <v>71</v>
      </c>
      <c r="AC66" s="2">
        <f t="shared" si="10"/>
        <v>88</v>
      </c>
      <c r="AD66" s="2">
        <f t="shared" si="11"/>
        <v>21</v>
      </c>
      <c r="AE66" s="2">
        <f t="shared" si="12"/>
        <v>3</v>
      </c>
      <c r="AF66" s="2">
        <f t="shared" ref="AF66" si="89">SUM(B172:D172)</f>
        <v>13</v>
      </c>
      <c r="AH66" s="2">
        <f t="shared" si="13"/>
        <v>125</v>
      </c>
      <c r="AI66" s="2"/>
      <c r="AM66" s="2">
        <f t="shared" si="82"/>
        <v>8</v>
      </c>
      <c r="AN66" s="10" t="s">
        <v>36</v>
      </c>
      <c r="AO66" s="2">
        <f t="shared" si="16"/>
        <v>64</v>
      </c>
      <c r="AP66" s="2">
        <f t="shared" si="17"/>
        <v>4</v>
      </c>
      <c r="AQ66" s="2">
        <f t="shared" si="31"/>
        <v>12.585812356979405</v>
      </c>
    </row>
    <row r="67" spans="1:45" x14ac:dyDescent="0.25">
      <c r="A67" s="2">
        <v>65</v>
      </c>
      <c r="B67" s="2">
        <v>0</v>
      </c>
      <c r="C67" s="2">
        <v>28</v>
      </c>
      <c r="D67" s="2">
        <v>4</v>
      </c>
      <c r="H67" s="2">
        <v>65</v>
      </c>
      <c r="I67" s="2">
        <v>0</v>
      </c>
      <c r="J67" s="2">
        <v>0</v>
      </c>
      <c r="T67" s="2">
        <f t="shared" ref="T67:T103" si="90">A67+7</f>
        <v>72</v>
      </c>
      <c r="U67" s="2">
        <f t="shared" ref="U67:W67" si="91">B67+B173+B278+B383</f>
        <v>0</v>
      </c>
      <c r="V67" s="2">
        <f t="shared" si="91"/>
        <v>51</v>
      </c>
      <c r="W67" s="2">
        <f t="shared" si="91"/>
        <v>12</v>
      </c>
      <c r="Y67" s="2">
        <f t="shared" ref="Y67:Y105" si="92">SUM(U67:W67)</f>
        <v>63</v>
      </c>
      <c r="Z67" s="2">
        <f t="shared" si="22"/>
        <v>0</v>
      </c>
      <c r="AA67" s="2"/>
      <c r="AB67" s="2">
        <f t="shared" ref="AB67:AB103" si="93">A67+7</f>
        <v>72</v>
      </c>
      <c r="AC67" s="2">
        <f t="shared" ref="AC67:AC103" si="94">SUM(B67:D67)</f>
        <v>32</v>
      </c>
      <c r="AD67" s="2">
        <f t="shared" ref="AD67:AD103" si="95">SUM(B383:D383)</f>
        <v>13</v>
      </c>
      <c r="AE67" s="2">
        <f t="shared" ref="AE67:AE103" si="96">SUM(B278:D278)</f>
        <v>0</v>
      </c>
      <c r="AF67" s="2">
        <f t="shared" ref="AF67:AF103" si="97">SUM(B173:D173)</f>
        <v>18</v>
      </c>
      <c r="AH67" s="2">
        <f t="shared" ref="AH67:AH105" si="98">SUM(AC67:AF67)</f>
        <v>63</v>
      </c>
      <c r="AI67" s="2"/>
      <c r="AM67" s="2">
        <f t="shared" si="82"/>
        <v>9</v>
      </c>
      <c r="AN67" s="10" t="s">
        <v>36</v>
      </c>
      <c r="AO67" s="2">
        <f t="shared" si="16"/>
        <v>65</v>
      </c>
      <c r="AP67" s="2">
        <f t="shared" si="17"/>
        <v>5</v>
      </c>
      <c r="AQ67" s="2">
        <f t="shared" si="31"/>
        <v>100</v>
      </c>
    </row>
    <row r="68" spans="1:45" x14ac:dyDescent="0.25">
      <c r="A68" s="2">
        <v>66</v>
      </c>
      <c r="B68" s="2">
        <v>0</v>
      </c>
      <c r="C68" s="2">
        <v>6</v>
      </c>
      <c r="D68" s="2">
        <v>19</v>
      </c>
      <c r="H68" s="2">
        <v>66</v>
      </c>
      <c r="I68" s="2">
        <v>0</v>
      </c>
      <c r="J68" s="2">
        <v>0</v>
      </c>
      <c r="T68" s="2">
        <f t="shared" si="90"/>
        <v>73</v>
      </c>
      <c r="U68" s="2">
        <f t="shared" ref="U68:W68" si="99">B68+B174+B279+B384</f>
        <v>0</v>
      </c>
      <c r="V68" s="2">
        <f t="shared" si="99"/>
        <v>14</v>
      </c>
      <c r="W68" s="2">
        <f t="shared" si="99"/>
        <v>31</v>
      </c>
      <c r="Y68" s="2">
        <f t="shared" si="92"/>
        <v>45</v>
      </c>
      <c r="Z68" s="2">
        <f t="shared" si="22"/>
        <v>0</v>
      </c>
      <c r="AA68" s="2"/>
      <c r="AB68" s="2">
        <f t="shared" si="93"/>
        <v>73</v>
      </c>
      <c r="AC68" s="2">
        <f t="shared" si="94"/>
        <v>25</v>
      </c>
      <c r="AD68" s="2">
        <f t="shared" si="95"/>
        <v>14</v>
      </c>
      <c r="AE68" s="2">
        <f t="shared" si="96"/>
        <v>0</v>
      </c>
      <c r="AF68" s="2">
        <f t="shared" si="97"/>
        <v>6</v>
      </c>
      <c r="AH68" s="2">
        <f t="shared" si="98"/>
        <v>45</v>
      </c>
      <c r="AI68" s="2"/>
      <c r="AM68" s="2">
        <f t="shared" si="82"/>
        <v>10</v>
      </c>
      <c r="AN68" s="9" t="s">
        <v>35</v>
      </c>
      <c r="AO68" s="2">
        <f t="shared" si="16"/>
        <v>66</v>
      </c>
      <c r="AP68" s="2">
        <f t="shared" si="17"/>
        <v>6</v>
      </c>
      <c r="AQ68" s="2">
        <f t="shared" si="31"/>
        <v>84.439359267734559</v>
      </c>
      <c r="AR68" s="2">
        <f>$AT$2</f>
        <v>30</v>
      </c>
      <c r="AS68" s="2">
        <v>6</v>
      </c>
    </row>
    <row r="69" spans="1:45" x14ac:dyDescent="0.25">
      <c r="A69" s="2">
        <v>67</v>
      </c>
      <c r="B69" s="2">
        <v>0</v>
      </c>
      <c r="C69" s="2">
        <v>0</v>
      </c>
      <c r="D69" s="2">
        <v>8</v>
      </c>
      <c r="H69" s="2">
        <v>67</v>
      </c>
      <c r="I69" s="2">
        <v>0</v>
      </c>
      <c r="J69" s="2">
        <v>0</v>
      </c>
      <c r="T69" s="2">
        <f t="shared" si="90"/>
        <v>74</v>
      </c>
      <c r="U69" s="2">
        <f t="shared" ref="U69:W69" si="100">B69+B175+B280+B385</f>
        <v>0</v>
      </c>
      <c r="V69" s="2">
        <f t="shared" si="100"/>
        <v>7</v>
      </c>
      <c r="W69" s="2">
        <f t="shared" si="100"/>
        <v>15</v>
      </c>
      <c r="Y69" s="2">
        <f t="shared" si="92"/>
        <v>22</v>
      </c>
      <c r="Z69" s="2">
        <f t="shared" si="22"/>
        <v>0</v>
      </c>
      <c r="AA69" s="2"/>
      <c r="AB69" s="2">
        <f t="shared" si="93"/>
        <v>74</v>
      </c>
      <c r="AC69" s="2">
        <f t="shared" si="94"/>
        <v>8</v>
      </c>
      <c r="AD69" s="2">
        <f t="shared" si="95"/>
        <v>7</v>
      </c>
      <c r="AE69" s="2">
        <f t="shared" si="96"/>
        <v>6</v>
      </c>
      <c r="AF69" s="2">
        <f t="shared" si="97"/>
        <v>1</v>
      </c>
      <c r="AH69" s="2">
        <f t="shared" si="98"/>
        <v>22</v>
      </c>
      <c r="AI69" s="2"/>
      <c r="AM69" s="2">
        <v>1</v>
      </c>
      <c r="AN69" s="9" t="s">
        <v>37</v>
      </c>
      <c r="AO69" s="2">
        <f t="shared" ref="AO69:AO115" si="101">AO68+1</f>
        <v>67</v>
      </c>
      <c r="AP69" s="2">
        <f t="shared" ref="AP69:AP115" si="102">AP68+1</f>
        <v>7</v>
      </c>
      <c r="AQ69" s="2">
        <f t="shared" si="31"/>
        <v>8.695652173913043</v>
      </c>
      <c r="AR69" s="2">
        <v>100</v>
      </c>
      <c r="AS69" s="2">
        <v>7</v>
      </c>
    </row>
    <row r="70" spans="1:45" x14ac:dyDescent="0.25">
      <c r="A70" s="2">
        <v>68</v>
      </c>
      <c r="B70" s="2">
        <v>0</v>
      </c>
      <c r="C70" s="2">
        <v>0</v>
      </c>
      <c r="D70" s="2">
        <v>0</v>
      </c>
      <c r="H70" s="2">
        <v>68</v>
      </c>
      <c r="I70" s="2">
        <v>0</v>
      </c>
      <c r="J70" s="2">
        <v>0</v>
      </c>
      <c r="T70" s="2">
        <f t="shared" si="90"/>
        <v>75</v>
      </c>
      <c r="U70" s="2">
        <f t="shared" ref="U70:W70" si="103">B70+B176+B281+B386</f>
        <v>0</v>
      </c>
      <c r="V70" s="2">
        <f t="shared" si="103"/>
        <v>4</v>
      </c>
      <c r="W70" s="2">
        <f t="shared" si="103"/>
        <v>0</v>
      </c>
      <c r="Y70" s="2">
        <f t="shared" si="92"/>
        <v>4</v>
      </c>
      <c r="Z70" s="2">
        <f t="shared" si="22"/>
        <v>0</v>
      </c>
      <c r="AA70" s="2"/>
      <c r="AB70" s="2">
        <f t="shared" si="93"/>
        <v>75</v>
      </c>
      <c r="AC70" s="2">
        <f t="shared" si="94"/>
        <v>0</v>
      </c>
      <c r="AD70" s="2">
        <f t="shared" si="95"/>
        <v>0</v>
      </c>
      <c r="AE70" s="2">
        <f t="shared" si="96"/>
        <v>3</v>
      </c>
      <c r="AF70" s="2">
        <f t="shared" si="97"/>
        <v>1</v>
      </c>
      <c r="AH70" s="2">
        <f t="shared" si="98"/>
        <v>4</v>
      </c>
      <c r="AI70" s="2"/>
      <c r="AM70" s="2">
        <f t="shared" ref="AM70:AM78" si="104">AM69+1</f>
        <v>2</v>
      </c>
      <c r="AN70" s="11" t="s">
        <v>35</v>
      </c>
      <c r="AO70" s="2">
        <f t="shared" si="101"/>
        <v>68</v>
      </c>
      <c r="AP70" s="2">
        <f t="shared" si="102"/>
        <v>8</v>
      </c>
      <c r="AQ70" s="2">
        <f t="shared" si="31"/>
        <v>0.91533180778032042</v>
      </c>
    </row>
    <row r="71" spans="1:45" x14ac:dyDescent="0.25">
      <c r="A71" s="2">
        <v>69</v>
      </c>
      <c r="B71" s="2">
        <v>0</v>
      </c>
      <c r="C71" s="2">
        <v>0</v>
      </c>
      <c r="D71" s="2">
        <v>0</v>
      </c>
      <c r="H71" s="2">
        <v>69</v>
      </c>
      <c r="I71" s="2">
        <v>0</v>
      </c>
      <c r="J71" s="2">
        <v>0</v>
      </c>
      <c r="T71" s="2">
        <f t="shared" si="90"/>
        <v>76</v>
      </c>
      <c r="U71" s="2">
        <f t="shared" ref="U71:W71" si="105">B71+B177+B282+B387</f>
        <v>0</v>
      </c>
      <c r="V71" s="2">
        <f t="shared" si="105"/>
        <v>6</v>
      </c>
      <c r="W71" s="2">
        <f t="shared" si="105"/>
        <v>0</v>
      </c>
      <c r="Y71" s="2">
        <f t="shared" si="92"/>
        <v>6</v>
      </c>
      <c r="Z71" s="2">
        <f t="shared" si="22"/>
        <v>0</v>
      </c>
      <c r="AA71" s="2"/>
      <c r="AB71" s="2">
        <f t="shared" si="93"/>
        <v>76</v>
      </c>
      <c r="AC71" s="2">
        <f t="shared" si="94"/>
        <v>0</v>
      </c>
      <c r="AD71" s="2">
        <f t="shared" si="95"/>
        <v>0</v>
      </c>
      <c r="AE71" s="2">
        <f t="shared" si="96"/>
        <v>6</v>
      </c>
      <c r="AF71" s="2">
        <f t="shared" si="97"/>
        <v>0</v>
      </c>
      <c r="AH71" s="2">
        <f t="shared" si="98"/>
        <v>6</v>
      </c>
      <c r="AI71" s="2"/>
      <c r="AM71" s="2">
        <f t="shared" si="104"/>
        <v>3</v>
      </c>
      <c r="AN71" s="11" t="s">
        <v>35</v>
      </c>
      <c r="AO71" s="2">
        <f t="shared" si="101"/>
        <v>69</v>
      </c>
      <c r="AP71" s="2">
        <f t="shared" si="102"/>
        <v>9</v>
      </c>
      <c r="AQ71" s="2">
        <f t="shared" si="31"/>
        <v>0.45766590389016021</v>
      </c>
      <c r="AR71" s="2">
        <f>$AT$2</f>
        <v>30</v>
      </c>
      <c r="AS71" s="2">
        <v>9</v>
      </c>
    </row>
    <row r="72" spans="1:45" x14ac:dyDescent="0.25">
      <c r="A72" s="2">
        <v>70</v>
      </c>
      <c r="B72" s="2">
        <v>0</v>
      </c>
      <c r="C72" s="2">
        <v>0</v>
      </c>
      <c r="D72" s="2">
        <v>1</v>
      </c>
      <c r="H72" s="2">
        <v>70</v>
      </c>
      <c r="I72" s="2">
        <v>0</v>
      </c>
      <c r="J72" s="2">
        <v>0</v>
      </c>
      <c r="T72" s="2">
        <f t="shared" si="90"/>
        <v>77</v>
      </c>
      <c r="U72" s="2">
        <f t="shared" ref="U72:W72" si="106">B72+B178+B283+B388</f>
        <v>0</v>
      </c>
      <c r="V72" s="2">
        <f t="shared" si="106"/>
        <v>8</v>
      </c>
      <c r="W72" s="2">
        <f t="shared" si="106"/>
        <v>7</v>
      </c>
      <c r="Y72" s="2">
        <f t="shared" si="92"/>
        <v>15</v>
      </c>
      <c r="Z72" s="2">
        <f t="shared" si="22"/>
        <v>0</v>
      </c>
      <c r="AA72" s="2"/>
      <c r="AB72" s="2">
        <f t="shared" si="93"/>
        <v>77</v>
      </c>
      <c r="AC72" s="2">
        <f t="shared" si="94"/>
        <v>1</v>
      </c>
      <c r="AD72" s="2">
        <f t="shared" si="95"/>
        <v>5</v>
      </c>
      <c r="AE72" s="2">
        <f t="shared" si="96"/>
        <v>5</v>
      </c>
      <c r="AF72" s="2">
        <f t="shared" si="97"/>
        <v>4</v>
      </c>
      <c r="AH72" s="2">
        <f t="shared" si="98"/>
        <v>15</v>
      </c>
      <c r="AI72" s="2"/>
      <c r="AM72" s="2">
        <f t="shared" si="104"/>
        <v>4</v>
      </c>
      <c r="AN72" s="11" t="s">
        <v>38</v>
      </c>
      <c r="AO72" s="2">
        <f t="shared" si="101"/>
        <v>70</v>
      </c>
      <c r="AP72" s="2">
        <f t="shared" si="102"/>
        <v>10</v>
      </c>
      <c r="AQ72" s="2">
        <f t="shared" si="31"/>
        <v>1.3729977116704806</v>
      </c>
    </row>
    <row r="73" spans="1:45" x14ac:dyDescent="0.25">
      <c r="A73" s="2">
        <v>71</v>
      </c>
      <c r="B73" s="2">
        <v>0</v>
      </c>
      <c r="C73" s="2">
        <v>0</v>
      </c>
      <c r="D73" s="2">
        <v>3</v>
      </c>
      <c r="H73" s="2">
        <v>71</v>
      </c>
      <c r="I73" s="2">
        <v>0</v>
      </c>
      <c r="J73" s="2">
        <v>0</v>
      </c>
      <c r="T73" s="2">
        <f t="shared" si="90"/>
        <v>78</v>
      </c>
      <c r="U73" s="2">
        <f t="shared" ref="U73:W73" si="107">B73+B179+B284+B389</f>
        <v>0</v>
      </c>
      <c r="V73" s="2">
        <f t="shared" si="107"/>
        <v>7</v>
      </c>
      <c r="W73" s="2">
        <f t="shared" si="107"/>
        <v>12</v>
      </c>
      <c r="Y73" s="2">
        <f t="shared" si="92"/>
        <v>19</v>
      </c>
      <c r="Z73" s="2">
        <f t="shared" ref="Z73:Z103" si="108">IF(Y73=MAX(Y72:Y74),T73,0)</f>
        <v>0</v>
      </c>
      <c r="AA73" s="2"/>
      <c r="AB73" s="2">
        <f t="shared" si="93"/>
        <v>78</v>
      </c>
      <c r="AC73" s="2">
        <f t="shared" si="94"/>
        <v>3</v>
      </c>
      <c r="AD73" s="2">
        <f t="shared" si="95"/>
        <v>9</v>
      </c>
      <c r="AE73" s="2">
        <f t="shared" si="96"/>
        <v>3</v>
      </c>
      <c r="AF73" s="2">
        <f t="shared" si="97"/>
        <v>4</v>
      </c>
      <c r="AH73" s="2">
        <f t="shared" si="98"/>
        <v>19</v>
      </c>
      <c r="AI73" s="2"/>
      <c r="AM73" s="2">
        <f t="shared" si="104"/>
        <v>5</v>
      </c>
      <c r="AN73" s="11" t="s">
        <v>36</v>
      </c>
      <c r="AO73" s="2">
        <f t="shared" si="101"/>
        <v>71</v>
      </c>
      <c r="AP73" s="2">
        <f t="shared" si="102"/>
        <v>11</v>
      </c>
      <c r="AQ73" s="2">
        <f t="shared" si="31"/>
        <v>1.8306636155606408</v>
      </c>
    </row>
    <row r="74" spans="1:45" x14ac:dyDescent="0.25">
      <c r="A74" s="2">
        <v>72</v>
      </c>
      <c r="B74" s="2">
        <v>0</v>
      </c>
      <c r="C74" s="2">
        <v>1</v>
      </c>
      <c r="D74" s="2">
        <v>5</v>
      </c>
      <c r="H74" s="2">
        <v>72</v>
      </c>
      <c r="I74" s="2">
        <v>0</v>
      </c>
      <c r="J74" s="2">
        <v>0</v>
      </c>
      <c r="T74" s="2">
        <f t="shared" si="90"/>
        <v>79</v>
      </c>
      <c r="U74" s="2">
        <f t="shared" ref="U74:W74" si="109">B74+B180+B285+B390</f>
        <v>0</v>
      </c>
      <c r="V74" s="2">
        <f t="shared" si="109"/>
        <v>30</v>
      </c>
      <c r="W74" s="2">
        <f t="shared" si="109"/>
        <v>16</v>
      </c>
      <c r="Y74" s="2">
        <f t="shared" si="92"/>
        <v>46</v>
      </c>
      <c r="Z74" s="2">
        <f t="shared" si="108"/>
        <v>0</v>
      </c>
      <c r="AA74" s="2"/>
      <c r="AB74" s="2">
        <f t="shared" si="93"/>
        <v>79</v>
      </c>
      <c r="AC74" s="2">
        <f t="shared" si="94"/>
        <v>6</v>
      </c>
      <c r="AD74" s="2">
        <f t="shared" si="95"/>
        <v>11</v>
      </c>
      <c r="AE74" s="2">
        <f t="shared" si="96"/>
        <v>5</v>
      </c>
      <c r="AF74" s="2">
        <f t="shared" si="97"/>
        <v>24</v>
      </c>
      <c r="AH74" s="2">
        <f t="shared" si="98"/>
        <v>46</v>
      </c>
      <c r="AI74" s="2"/>
      <c r="AM74" s="2">
        <f t="shared" si="104"/>
        <v>6</v>
      </c>
      <c r="AN74" s="11" t="s">
        <v>36</v>
      </c>
      <c r="AO74" s="2">
        <f t="shared" si="101"/>
        <v>72</v>
      </c>
      <c r="AP74" s="2">
        <f t="shared" si="102"/>
        <v>12</v>
      </c>
      <c r="AQ74" s="2">
        <f t="shared" si="31"/>
        <v>2.0594965675057209</v>
      </c>
    </row>
    <row r="75" spans="1:45" x14ac:dyDescent="0.25">
      <c r="A75" s="2">
        <v>73</v>
      </c>
      <c r="B75" s="2">
        <v>0</v>
      </c>
      <c r="C75" s="2">
        <v>6</v>
      </c>
      <c r="D75" s="2">
        <v>17</v>
      </c>
      <c r="H75" s="2">
        <v>73</v>
      </c>
      <c r="I75" s="2">
        <v>0</v>
      </c>
      <c r="J75" s="2">
        <v>0</v>
      </c>
      <c r="T75" s="2">
        <f t="shared" si="90"/>
        <v>80</v>
      </c>
      <c r="U75" s="2">
        <f t="shared" ref="U75:W75" si="110">B75+B181+B286+B391</f>
        <v>0</v>
      </c>
      <c r="V75" s="2">
        <f t="shared" si="110"/>
        <v>59</v>
      </c>
      <c r="W75" s="2">
        <f t="shared" si="110"/>
        <v>25</v>
      </c>
      <c r="Y75" s="2">
        <f t="shared" si="92"/>
        <v>84</v>
      </c>
      <c r="Z75" s="2">
        <f t="shared" si="108"/>
        <v>0</v>
      </c>
      <c r="AA75" s="2"/>
      <c r="AB75" s="2">
        <f t="shared" si="93"/>
        <v>80</v>
      </c>
      <c r="AC75" s="2">
        <f t="shared" si="94"/>
        <v>23</v>
      </c>
      <c r="AD75" s="2">
        <f t="shared" si="95"/>
        <v>1</v>
      </c>
      <c r="AE75" s="2">
        <f t="shared" si="96"/>
        <v>9</v>
      </c>
      <c r="AF75" s="2">
        <f t="shared" si="97"/>
        <v>51</v>
      </c>
      <c r="AH75" s="2">
        <f t="shared" si="98"/>
        <v>84</v>
      </c>
      <c r="AI75" s="2"/>
      <c r="AM75" s="2">
        <f t="shared" si="104"/>
        <v>7</v>
      </c>
      <c r="AN75" s="11" t="s">
        <v>37</v>
      </c>
      <c r="AO75" s="2">
        <f t="shared" si="101"/>
        <v>73</v>
      </c>
      <c r="AP75" s="2">
        <f t="shared" si="102"/>
        <v>13</v>
      </c>
      <c r="AQ75" s="2">
        <f t="shared" si="31"/>
        <v>3.4324942791762014</v>
      </c>
      <c r="AR75" s="2">
        <f>$AT$2</f>
        <v>30</v>
      </c>
      <c r="AS75" s="2">
        <v>13</v>
      </c>
    </row>
    <row r="76" spans="1:45" x14ac:dyDescent="0.25">
      <c r="A76" s="2">
        <v>74</v>
      </c>
      <c r="B76" s="2">
        <v>0</v>
      </c>
      <c r="C76" s="2">
        <v>21</v>
      </c>
      <c r="D76" s="2">
        <v>5</v>
      </c>
      <c r="H76" s="2">
        <v>74</v>
      </c>
      <c r="I76" s="2">
        <v>0</v>
      </c>
      <c r="J76" s="2">
        <v>0</v>
      </c>
      <c r="T76" s="2">
        <f t="shared" si="90"/>
        <v>81</v>
      </c>
      <c r="U76" s="2">
        <f t="shared" ref="U76:W76" si="111">B76+B182+B287+B392</f>
        <v>0</v>
      </c>
      <c r="V76" s="2">
        <f t="shared" si="111"/>
        <v>102</v>
      </c>
      <c r="W76" s="2">
        <f t="shared" si="111"/>
        <v>8</v>
      </c>
      <c r="Y76" s="2">
        <f t="shared" si="92"/>
        <v>110</v>
      </c>
      <c r="Z76" s="2">
        <f t="shared" si="108"/>
        <v>81</v>
      </c>
      <c r="AA76" s="2"/>
      <c r="AB76" s="2">
        <f t="shared" si="93"/>
        <v>81</v>
      </c>
      <c r="AC76" s="2">
        <f t="shared" si="94"/>
        <v>26</v>
      </c>
      <c r="AD76" s="2">
        <f t="shared" si="95"/>
        <v>2</v>
      </c>
      <c r="AE76" s="2">
        <f t="shared" si="96"/>
        <v>4</v>
      </c>
      <c r="AF76" s="2">
        <f t="shared" si="97"/>
        <v>78</v>
      </c>
      <c r="AH76" s="2">
        <f t="shared" si="98"/>
        <v>110</v>
      </c>
      <c r="AI76" s="2"/>
      <c r="AM76" s="2">
        <f t="shared" si="104"/>
        <v>8</v>
      </c>
      <c r="AN76" s="11" t="s">
        <v>35</v>
      </c>
      <c r="AO76" s="2">
        <f t="shared" si="101"/>
        <v>74</v>
      </c>
      <c r="AP76" s="2">
        <f t="shared" si="102"/>
        <v>14</v>
      </c>
      <c r="AQ76" s="2">
        <f t="shared" si="31"/>
        <v>3.8901601830663615</v>
      </c>
    </row>
    <row r="77" spans="1:45" x14ac:dyDescent="0.25">
      <c r="A77" s="2">
        <v>75</v>
      </c>
      <c r="B77" s="2">
        <v>0</v>
      </c>
      <c r="C77" s="2">
        <v>17</v>
      </c>
      <c r="D77" s="2">
        <v>2</v>
      </c>
      <c r="H77" s="2">
        <v>75</v>
      </c>
      <c r="I77" s="2">
        <v>0</v>
      </c>
      <c r="J77" s="2">
        <v>0</v>
      </c>
      <c r="T77" s="2">
        <f t="shared" si="90"/>
        <v>82</v>
      </c>
      <c r="U77" s="2">
        <f t="shared" ref="U77:W77" si="112">B77+B183+B288+B393</f>
        <v>0</v>
      </c>
      <c r="V77" s="2">
        <f t="shared" si="112"/>
        <v>87</v>
      </c>
      <c r="W77" s="2">
        <f t="shared" si="112"/>
        <v>2</v>
      </c>
      <c r="Y77" s="2">
        <f t="shared" si="92"/>
        <v>89</v>
      </c>
      <c r="Z77" s="2">
        <f t="shared" si="108"/>
        <v>0</v>
      </c>
      <c r="AA77" s="2"/>
      <c r="AB77" s="2">
        <f t="shared" si="93"/>
        <v>82</v>
      </c>
      <c r="AC77" s="2">
        <f t="shared" si="94"/>
        <v>19</v>
      </c>
      <c r="AD77" s="2">
        <f t="shared" si="95"/>
        <v>2</v>
      </c>
      <c r="AE77" s="2">
        <f t="shared" si="96"/>
        <v>3</v>
      </c>
      <c r="AF77" s="2">
        <f t="shared" si="97"/>
        <v>65</v>
      </c>
      <c r="AH77" s="2">
        <f t="shared" si="98"/>
        <v>89</v>
      </c>
      <c r="AI77" s="2"/>
      <c r="AM77" s="2">
        <f t="shared" si="104"/>
        <v>9</v>
      </c>
      <c r="AN77" s="11" t="s">
        <v>35</v>
      </c>
      <c r="AO77" s="2">
        <f t="shared" si="101"/>
        <v>75</v>
      </c>
      <c r="AP77" s="2">
        <f t="shared" si="102"/>
        <v>15</v>
      </c>
      <c r="AQ77" s="2">
        <f t="shared" si="31"/>
        <v>9.3821510297482842</v>
      </c>
    </row>
    <row r="78" spans="1:45" x14ac:dyDescent="0.25">
      <c r="A78" s="2">
        <v>76</v>
      </c>
      <c r="B78" s="2">
        <v>0</v>
      </c>
      <c r="C78" s="2">
        <v>8</v>
      </c>
      <c r="D78" s="2">
        <v>0</v>
      </c>
      <c r="H78" s="2">
        <v>76</v>
      </c>
      <c r="I78" s="2">
        <v>0</v>
      </c>
      <c r="J78" s="2">
        <v>0</v>
      </c>
      <c r="T78" s="2">
        <f t="shared" si="90"/>
        <v>83</v>
      </c>
      <c r="U78" s="2">
        <f t="shared" ref="U78:W78" si="113">B78+B184+B289+B394</f>
        <v>0</v>
      </c>
      <c r="V78" s="2">
        <f t="shared" si="113"/>
        <v>54</v>
      </c>
      <c r="W78" s="2">
        <f t="shared" si="113"/>
        <v>28</v>
      </c>
      <c r="Y78" s="2">
        <f t="shared" si="92"/>
        <v>82</v>
      </c>
      <c r="Z78" s="2">
        <f t="shared" si="108"/>
        <v>0</v>
      </c>
      <c r="AA78" s="2"/>
      <c r="AB78" s="2">
        <f t="shared" si="93"/>
        <v>83</v>
      </c>
      <c r="AC78" s="2">
        <f t="shared" si="94"/>
        <v>8</v>
      </c>
      <c r="AD78" s="2">
        <f t="shared" si="95"/>
        <v>26</v>
      </c>
      <c r="AE78" s="2">
        <f t="shared" si="96"/>
        <v>4</v>
      </c>
      <c r="AF78" s="2">
        <f t="shared" si="97"/>
        <v>44</v>
      </c>
      <c r="AH78" s="2">
        <f t="shared" si="98"/>
        <v>82</v>
      </c>
      <c r="AI78" s="2"/>
      <c r="AM78" s="2">
        <f t="shared" si="104"/>
        <v>10</v>
      </c>
      <c r="AN78" s="11" t="s">
        <v>37</v>
      </c>
      <c r="AO78" s="2">
        <f t="shared" si="101"/>
        <v>76</v>
      </c>
      <c r="AP78" s="2">
        <f t="shared" si="102"/>
        <v>16</v>
      </c>
      <c r="AQ78" s="2">
        <f t="shared" si="31"/>
        <v>23.340961098398168</v>
      </c>
    </row>
    <row r="79" spans="1:45" x14ac:dyDescent="0.25">
      <c r="A79" s="2">
        <v>77</v>
      </c>
      <c r="B79" s="2">
        <v>0</v>
      </c>
      <c r="C79" s="2">
        <v>11</v>
      </c>
      <c r="D79" s="2">
        <v>25</v>
      </c>
      <c r="H79" s="2">
        <v>77</v>
      </c>
      <c r="I79" s="2">
        <v>0</v>
      </c>
      <c r="J79" s="2">
        <v>0</v>
      </c>
      <c r="T79" s="2">
        <f t="shared" si="90"/>
        <v>84</v>
      </c>
      <c r="U79" s="2">
        <f t="shared" ref="U79:W79" si="114">B79+B185+B290+B395</f>
        <v>0</v>
      </c>
      <c r="V79" s="2">
        <f t="shared" si="114"/>
        <v>24</v>
      </c>
      <c r="W79" s="2">
        <f t="shared" si="114"/>
        <v>61</v>
      </c>
      <c r="Y79" s="2">
        <f t="shared" si="92"/>
        <v>85</v>
      </c>
      <c r="Z79" s="2">
        <f t="shared" si="108"/>
        <v>84</v>
      </c>
      <c r="AA79" s="2"/>
      <c r="AB79" s="2">
        <f t="shared" si="93"/>
        <v>84</v>
      </c>
      <c r="AC79" s="2">
        <f t="shared" si="94"/>
        <v>36</v>
      </c>
      <c r="AD79" s="2">
        <f t="shared" si="95"/>
        <v>31</v>
      </c>
      <c r="AE79" s="2">
        <f t="shared" si="96"/>
        <v>5</v>
      </c>
      <c r="AF79" s="2">
        <f t="shared" si="97"/>
        <v>13</v>
      </c>
      <c r="AH79" s="2">
        <f t="shared" si="98"/>
        <v>85</v>
      </c>
      <c r="AI79" s="2"/>
      <c r="AM79" s="2">
        <v>1</v>
      </c>
      <c r="AN79" s="11" t="s">
        <v>38</v>
      </c>
      <c r="AO79" s="2">
        <f t="shared" si="101"/>
        <v>77</v>
      </c>
      <c r="AP79" s="2">
        <f t="shared" si="102"/>
        <v>17</v>
      </c>
      <c r="AQ79" s="2">
        <f t="shared" si="31"/>
        <v>28.60411899313501</v>
      </c>
      <c r="AR79" s="2">
        <f t="shared" ref="AR79:AR80" si="115">$AT$2</f>
        <v>30</v>
      </c>
      <c r="AS79" s="2">
        <v>17</v>
      </c>
    </row>
    <row r="80" spans="1:45" x14ac:dyDescent="0.25">
      <c r="A80" s="2">
        <v>78</v>
      </c>
      <c r="B80" s="2">
        <v>0</v>
      </c>
      <c r="C80" s="2">
        <v>0</v>
      </c>
      <c r="D80" s="2">
        <v>23</v>
      </c>
      <c r="H80" s="2">
        <v>78</v>
      </c>
      <c r="I80" s="2">
        <v>0</v>
      </c>
      <c r="J80" s="2">
        <v>0</v>
      </c>
      <c r="T80" s="2">
        <f t="shared" si="90"/>
        <v>85</v>
      </c>
      <c r="U80" s="2">
        <f t="shared" ref="U80:W80" si="116">B80+B186+B291+B396</f>
        <v>0</v>
      </c>
      <c r="V80" s="2">
        <f t="shared" si="116"/>
        <v>7</v>
      </c>
      <c r="W80" s="2">
        <f t="shared" si="116"/>
        <v>27</v>
      </c>
      <c r="Y80" s="2">
        <f t="shared" si="92"/>
        <v>34</v>
      </c>
      <c r="Z80" s="2">
        <f t="shared" si="108"/>
        <v>0</v>
      </c>
      <c r="AA80" s="2"/>
      <c r="AB80" s="2">
        <f t="shared" si="93"/>
        <v>85</v>
      </c>
      <c r="AC80" s="2">
        <f t="shared" si="94"/>
        <v>23</v>
      </c>
      <c r="AD80" s="2">
        <f t="shared" si="95"/>
        <v>3</v>
      </c>
      <c r="AE80" s="2">
        <f t="shared" si="96"/>
        <v>4</v>
      </c>
      <c r="AF80" s="2">
        <f t="shared" si="97"/>
        <v>4</v>
      </c>
      <c r="AH80" s="2">
        <f t="shared" si="98"/>
        <v>34</v>
      </c>
      <c r="AI80" s="2"/>
      <c r="AM80" s="2">
        <f t="shared" ref="AM80:AM88" si="117">AM79+1</f>
        <v>2</v>
      </c>
      <c r="AN80" s="11" t="s">
        <v>38</v>
      </c>
      <c r="AO80" s="2">
        <f t="shared" si="101"/>
        <v>78</v>
      </c>
      <c r="AP80" s="2">
        <f t="shared" si="102"/>
        <v>18</v>
      </c>
      <c r="AQ80" s="2">
        <f t="shared" ref="AQ80:AQ116" si="118">100*AH67/$AH$107</f>
        <v>14.416475972540045</v>
      </c>
      <c r="AR80" s="2">
        <f t="shared" si="115"/>
        <v>30</v>
      </c>
      <c r="AS80" s="2">
        <v>18</v>
      </c>
    </row>
    <row r="81" spans="1:45" x14ac:dyDescent="0.25">
      <c r="A81" s="2">
        <v>79</v>
      </c>
      <c r="B81" s="2">
        <v>0</v>
      </c>
      <c r="C81" s="2">
        <v>1</v>
      </c>
      <c r="D81" s="2">
        <v>0</v>
      </c>
      <c r="H81" s="2">
        <v>79</v>
      </c>
      <c r="I81" s="2">
        <v>0</v>
      </c>
      <c r="J81" s="2">
        <v>0</v>
      </c>
      <c r="T81" s="2">
        <f t="shared" si="90"/>
        <v>86</v>
      </c>
      <c r="U81" s="2">
        <f t="shared" ref="U81:W81" si="119">B81+B187+B292+B397</f>
        <v>0</v>
      </c>
      <c r="V81" s="2">
        <f t="shared" si="119"/>
        <v>6</v>
      </c>
      <c r="W81" s="2">
        <f t="shared" si="119"/>
        <v>0</v>
      </c>
      <c r="Y81" s="2">
        <f t="shared" si="92"/>
        <v>6</v>
      </c>
      <c r="Z81" s="2">
        <f t="shared" si="108"/>
        <v>0</v>
      </c>
      <c r="AA81" s="2"/>
      <c r="AB81" s="2">
        <f t="shared" si="93"/>
        <v>86</v>
      </c>
      <c r="AC81" s="2">
        <f t="shared" si="94"/>
        <v>1</v>
      </c>
      <c r="AD81" s="2">
        <f t="shared" si="95"/>
        <v>0</v>
      </c>
      <c r="AE81" s="2">
        <f t="shared" si="96"/>
        <v>1</v>
      </c>
      <c r="AF81" s="2">
        <f t="shared" si="97"/>
        <v>4</v>
      </c>
      <c r="AH81" s="2">
        <f t="shared" si="98"/>
        <v>6</v>
      </c>
      <c r="AI81" s="2"/>
      <c r="AM81" s="2">
        <f t="shared" si="117"/>
        <v>3</v>
      </c>
      <c r="AN81" s="11" t="s">
        <v>35</v>
      </c>
      <c r="AO81" s="2">
        <f t="shared" si="101"/>
        <v>79</v>
      </c>
      <c r="AP81" s="2">
        <f t="shared" si="102"/>
        <v>19</v>
      </c>
      <c r="AQ81" s="2">
        <f t="shared" si="118"/>
        <v>10.297482837528603</v>
      </c>
    </row>
    <row r="82" spans="1:45" x14ac:dyDescent="0.25">
      <c r="A82" s="2">
        <v>80</v>
      </c>
      <c r="B82" s="2">
        <v>0</v>
      </c>
      <c r="C82" s="2">
        <v>0</v>
      </c>
      <c r="D82" s="2">
        <v>2</v>
      </c>
      <c r="H82" s="2">
        <v>80</v>
      </c>
      <c r="I82" s="2">
        <v>0</v>
      </c>
      <c r="J82" s="2">
        <v>0</v>
      </c>
      <c r="T82" s="2">
        <f t="shared" si="90"/>
        <v>87</v>
      </c>
      <c r="U82" s="2">
        <f t="shared" ref="U82:W82" si="120">B82+B188+B293+B398</f>
        <v>0</v>
      </c>
      <c r="V82" s="2">
        <f t="shared" si="120"/>
        <v>5</v>
      </c>
      <c r="W82" s="2">
        <f t="shared" si="120"/>
        <v>3</v>
      </c>
      <c r="Y82" s="2">
        <f t="shared" si="92"/>
        <v>8</v>
      </c>
      <c r="Z82" s="2">
        <f t="shared" si="108"/>
        <v>0</v>
      </c>
      <c r="AA82" s="2"/>
      <c r="AB82" s="2">
        <f t="shared" si="93"/>
        <v>87</v>
      </c>
      <c r="AC82" s="2">
        <f t="shared" si="94"/>
        <v>2</v>
      </c>
      <c r="AD82" s="2">
        <f t="shared" si="95"/>
        <v>1</v>
      </c>
      <c r="AE82" s="2">
        <f t="shared" si="96"/>
        <v>0</v>
      </c>
      <c r="AF82" s="2">
        <f t="shared" si="97"/>
        <v>5</v>
      </c>
      <c r="AH82" s="2">
        <f t="shared" si="98"/>
        <v>8</v>
      </c>
      <c r="AI82" s="2"/>
      <c r="AM82" s="2">
        <f t="shared" si="117"/>
        <v>4</v>
      </c>
      <c r="AN82" s="11" t="s">
        <v>38</v>
      </c>
      <c r="AO82" s="2">
        <f t="shared" si="101"/>
        <v>80</v>
      </c>
      <c r="AP82" s="2">
        <f t="shared" si="102"/>
        <v>20</v>
      </c>
      <c r="AQ82" s="2">
        <f t="shared" si="118"/>
        <v>5.0343249427917618</v>
      </c>
    </row>
    <row r="83" spans="1:45" x14ac:dyDescent="0.25">
      <c r="A83" s="2">
        <v>81</v>
      </c>
      <c r="B83" s="2">
        <v>0</v>
      </c>
      <c r="C83" s="2">
        <v>0</v>
      </c>
      <c r="D83" s="2">
        <v>2</v>
      </c>
      <c r="H83" s="2">
        <v>81</v>
      </c>
      <c r="I83" s="2">
        <v>0</v>
      </c>
      <c r="J83" s="2">
        <v>0</v>
      </c>
      <c r="T83" s="2">
        <f t="shared" si="90"/>
        <v>88</v>
      </c>
      <c r="U83" s="2">
        <f t="shared" ref="U83:W83" si="121">B83+B189+B294+B399</f>
        <v>0</v>
      </c>
      <c r="V83" s="2">
        <f t="shared" si="121"/>
        <v>4</v>
      </c>
      <c r="W83" s="2">
        <f t="shared" si="121"/>
        <v>15</v>
      </c>
      <c r="Y83" s="2">
        <f t="shared" si="92"/>
        <v>19</v>
      </c>
      <c r="Z83" s="2">
        <f t="shared" si="108"/>
        <v>0</v>
      </c>
      <c r="AA83" s="2"/>
      <c r="AB83" s="2">
        <f t="shared" si="93"/>
        <v>88</v>
      </c>
      <c r="AC83" s="2">
        <f t="shared" si="94"/>
        <v>2</v>
      </c>
      <c r="AD83" s="2">
        <f t="shared" si="95"/>
        <v>5</v>
      </c>
      <c r="AE83" s="2">
        <f t="shared" si="96"/>
        <v>8</v>
      </c>
      <c r="AF83" s="2">
        <f t="shared" si="97"/>
        <v>4</v>
      </c>
      <c r="AH83" s="2">
        <f t="shared" si="98"/>
        <v>19</v>
      </c>
      <c r="AI83" s="2"/>
      <c r="AM83" s="2">
        <f t="shared" si="117"/>
        <v>5</v>
      </c>
      <c r="AN83" s="11" t="s">
        <v>36</v>
      </c>
      <c r="AO83" s="2">
        <f t="shared" si="101"/>
        <v>81</v>
      </c>
      <c r="AP83" s="2">
        <f t="shared" si="102"/>
        <v>21</v>
      </c>
      <c r="AQ83" s="2">
        <f t="shared" si="118"/>
        <v>0.91533180778032042</v>
      </c>
    </row>
    <row r="84" spans="1:45" x14ac:dyDescent="0.25">
      <c r="A84" s="2">
        <v>82</v>
      </c>
      <c r="B84" s="2">
        <v>0</v>
      </c>
      <c r="C84" s="2">
        <v>0</v>
      </c>
      <c r="D84" s="2">
        <v>6</v>
      </c>
      <c r="H84" s="2">
        <v>82</v>
      </c>
      <c r="I84" s="2">
        <v>0</v>
      </c>
      <c r="J84" s="2">
        <v>0</v>
      </c>
      <c r="T84" s="2">
        <f t="shared" si="90"/>
        <v>89</v>
      </c>
      <c r="U84" s="2">
        <f t="shared" ref="U84:W84" si="122">B84+B190+B295+B400</f>
        <v>0</v>
      </c>
      <c r="V84" s="2">
        <f t="shared" si="122"/>
        <v>6</v>
      </c>
      <c r="W84" s="2">
        <f t="shared" si="122"/>
        <v>19</v>
      </c>
      <c r="Y84" s="2">
        <f t="shared" si="92"/>
        <v>25</v>
      </c>
      <c r="Z84" s="2">
        <f t="shared" si="108"/>
        <v>0</v>
      </c>
      <c r="AA84" s="2"/>
      <c r="AB84" s="2">
        <f t="shared" si="93"/>
        <v>89</v>
      </c>
      <c r="AC84" s="2">
        <f t="shared" si="94"/>
        <v>6</v>
      </c>
      <c r="AD84" s="2">
        <f t="shared" si="95"/>
        <v>4</v>
      </c>
      <c r="AE84" s="2">
        <f t="shared" si="96"/>
        <v>7</v>
      </c>
      <c r="AF84" s="2">
        <f t="shared" si="97"/>
        <v>8</v>
      </c>
      <c r="AH84" s="2">
        <f t="shared" si="98"/>
        <v>25</v>
      </c>
      <c r="AI84" s="2"/>
      <c r="AM84" s="2">
        <f t="shared" si="117"/>
        <v>6</v>
      </c>
      <c r="AN84" s="11" t="s">
        <v>38</v>
      </c>
      <c r="AO84" s="2">
        <f t="shared" si="101"/>
        <v>82</v>
      </c>
      <c r="AP84" s="2">
        <f t="shared" si="102"/>
        <v>22</v>
      </c>
      <c r="AQ84" s="2">
        <f t="shared" si="118"/>
        <v>1.3729977116704806</v>
      </c>
    </row>
    <row r="85" spans="1:45" x14ac:dyDescent="0.25">
      <c r="A85" s="2">
        <v>83</v>
      </c>
      <c r="B85" s="2">
        <v>0</v>
      </c>
      <c r="C85" s="2">
        <v>0</v>
      </c>
      <c r="D85" s="2">
        <v>14</v>
      </c>
      <c r="H85" s="2">
        <v>83</v>
      </c>
      <c r="I85" s="2">
        <v>0</v>
      </c>
      <c r="J85" s="2">
        <v>0</v>
      </c>
      <c r="T85" s="2">
        <f t="shared" si="90"/>
        <v>90</v>
      </c>
      <c r="U85" s="2">
        <f t="shared" ref="U85:W85" si="123">B85+B191+B296+B401</f>
        <v>0</v>
      </c>
      <c r="V85" s="2">
        <f t="shared" si="123"/>
        <v>23</v>
      </c>
      <c r="W85" s="2">
        <f t="shared" si="123"/>
        <v>24</v>
      </c>
      <c r="Y85" s="2">
        <f t="shared" si="92"/>
        <v>47</v>
      </c>
      <c r="Z85" s="2">
        <f t="shared" si="108"/>
        <v>0</v>
      </c>
      <c r="AA85" s="2"/>
      <c r="AB85" s="2">
        <f t="shared" si="93"/>
        <v>90</v>
      </c>
      <c r="AC85" s="2">
        <f t="shared" si="94"/>
        <v>14</v>
      </c>
      <c r="AD85" s="2">
        <f t="shared" si="95"/>
        <v>1</v>
      </c>
      <c r="AE85" s="2">
        <f t="shared" si="96"/>
        <v>6</v>
      </c>
      <c r="AF85" s="2">
        <f t="shared" si="97"/>
        <v>26</v>
      </c>
      <c r="AH85" s="2">
        <f t="shared" si="98"/>
        <v>47</v>
      </c>
      <c r="AI85" s="2"/>
      <c r="AM85" s="2">
        <f t="shared" si="117"/>
        <v>7</v>
      </c>
      <c r="AN85" s="11" t="s">
        <v>35</v>
      </c>
      <c r="AO85" s="2">
        <f t="shared" si="101"/>
        <v>83</v>
      </c>
      <c r="AP85" s="2">
        <f t="shared" si="102"/>
        <v>23</v>
      </c>
      <c r="AQ85" s="2">
        <f t="shared" si="118"/>
        <v>3.4324942791762014</v>
      </c>
      <c r="AR85" s="2">
        <f>$AT$2</f>
        <v>30</v>
      </c>
      <c r="AS85" s="2">
        <v>23</v>
      </c>
    </row>
    <row r="86" spans="1:45" x14ac:dyDescent="0.25">
      <c r="A86" s="2">
        <v>84</v>
      </c>
      <c r="B86" s="2">
        <v>0</v>
      </c>
      <c r="C86" s="2">
        <v>0</v>
      </c>
      <c r="D86" s="2">
        <v>4</v>
      </c>
      <c r="H86" s="2">
        <v>84</v>
      </c>
      <c r="I86" s="2">
        <v>0</v>
      </c>
      <c r="J86" s="2">
        <v>0</v>
      </c>
      <c r="T86" s="2">
        <f t="shared" si="90"/>
        <v>91</v>
      </c>
      <c r="U86" s="2">
        <f t="shared" ref="U86:W86" si="124">B86+B192+B297+B402</f>
        <v>0</v>
      </c>
      <c r="V86" s="2">
        <f t="shared" si="124"/>
        <v>56</v>
      </c>
      <c r="W86" s="2">
        <f t="shared" si="124"/>
        <v>28</v>
      </c>
      <c r="Y86" s="2">
        <f t="shared" si="92"/>
        <v>84</v>
      </c>
      <c r="Z86" s="2">
        <f t="shared" si="108"/>
        <v>0</v>
      </c>
      <c r="AA86" s="2"/>
      <c r="AB86" s="2">
        <f t="shared" si="93"/>
        <v>91</v>
      </c>
      <c r="AC86" s="2">
        <f t="shared" si="94"/>
        <v>4</v>
      </c>
      <c r="AD86" s="2">
        <f t="shared" si="95"/>
        <v>10</v>
      </c>
      <c r="AE86" s="2">
        <f t="shared" si="96"/>
        <v>15</v>
      </c>
      <c r="AF86" s="2">
        <f t="shared" si="97"/>
        <v>55</v>
      </c>
      <c r="AH86" s="2">
        <f t="shared" si="98"/>
        <v>84</v>
      </c>
      <c r="AI86" s="2"/>
      <c r="AM86" s="2">
        <f t="shared" si="117"/>
        <v>8</v>
      </c>
      <c r="AN86" s="11" t="s">
        <v>35</v>
      </c>
      <c r="AO86" s="2">
        <f t="shared" si="101"/>
        <v>84</v>
      </c>
      <c r="AP86" s="2">
        <f t="shared" si="102"/>
        <v>24</v>
      </c>
      <c r="AQ86" s="2">
        <f t="shared" si="118"/>
        <v>4.3478260869565215</v>
      </c>
    </row>
    <row r="87" spans="1:45" x14ac:dyDescent="0.25">
      <c r="A87" s="2">
        <v>85</v>
      </c>
      <c r="B87" s="2">
        <v>0</v>
      </c>
      <c r="C87" s="2">
        <v>0</v>
      </c>
      <c r="D87" s="2">
        <v>1</v>
      </c>
      <c r="H87" s="2">
        <v>85</v>
      </c>
      <c r="I87" s="2">
        <v>0</v>
      </c>
      <c r="J87" s="2">
        <v>0</v>
      </c>
      <c r="T87" s="2">
        <f t="shared" si="90"/>
        <v>92</v>
      </c>
      <c r="U87" s="2">
        <f t="shared" ref="U87:W87" si="125">B87+B193+B298+B403</f>
        <v>0</v>
      </c>
      <c r="V87" s="2">
        <f t="shared" si="125"/>
        <v>122</v>
      </c>
      <c r="W87" s="2">
        <f t="shared" si="125"/>
        <v>35</v>
      </c>
      <c r="Y87" s="2">
        <f t="shared" si="92"/>
        <v>157</v>
      </c>
      <c r="Z87" s="2">
        <f t="shared" si="108"/>
        <v>92</v>
      </c>
      <c r="AA87" s="2"/>
      <c r="AB87" s="2">
        <f t="shared" si="93"/>
        <v>92</v>
      </c>
      <c r="AC87" s="2">
        <f t="shared" si="94"/>
        <v>1</v>
      </c>
      <c r="AD87" s="2">
        <f t="shared" si="95"/>
        <v>13</v>
      </c>
      <c r="AE87" s="2">
        <f t="shared" si="96"/>
        <v>30</v>
      </c>
      <c r="AF87" s="2">
        <f t="shared" si="97"/>
        <v>113</v>
      </c>
      <c r="AH87" s="2">
        <f t="shared" si="98"/>
        <v>157</v>
      </c>
      <c r="AI87" s="2"/>
      <c r="AM87" s="2">
        <f t="shared" si="117"/>
        <v>9</v>
      </c>
      <c r="AN87" s="11" t="s">
        <v>37</v>
      </c>
      <c r="AO87" s="2">
        <f t="shared" si="101"/>
        <v>85</v>
      </c>
      <c r="AP87" s="2">
        <f t="shared" si="102"/>
        <v>25</v>
      </c>
      <c r="AQ87" s="2">
        <f t="shared" si="118"/>
        <v>10.526315789473685</v>
      </c>
    </row>
    <row r="88" spans="1:45" x14ac:dyDescent="0.25">
      <c r="A88" s="2">
        <v>86</v>
      </c>
      <c r="B88" s="2">
        <v>0</v>
      </c>
      <c r="C88" s="2">
        <v>0</v>
      </c>
      <c r="D88" s="2">
        <v>1</v>
      </c>
      <c r="H88" s="2">
        <v>86</v>
      </c>
      <c r="I88" s="2">
        <v>0</v>
      </c>
      <c r="J88" s="2">
        <v>0</v>
      </c>
      <c r="T88" s="2">
        <f t="shared" si="90"/>
        <v>93</v>
      </c>
      <c r="U88" s="2">
        <f t="shared" ref="U88:W88" si="126">B88+B194+B299+B404</f>
        <v>0</v>
      </c>
      <c r="V88" s="2">
        <f t="shared" si="126"/>
        <v>74</v>
      </c>
      <c r="W88" s="2">
        <f t="shared" si="126"/>
        <v>24</v>
      </c>
      <c r="Y88" s="2">
        <f t="shared" si="92"/>
        <v>98</v>
      </c>
      <c r="Z88" s="2">
        <f t="shared" si="108"/>
        <v>0</v>
      </c>
      <c r="AA88" s="2"/>
      <c r="AB88" s="2">
        <f t="shared" si="93"/>
        <v>93</v>
      </c>
      <c r="AC88" s="2">
        <f t="shared" si="94"/>
        <v>1</v>
      </c>
      <c r="AD88" s="2">
        <f t="shared" si="95"/>
        <v>0</v>
      </c>
      <c r="AE88" s="2">
        <f t="shared" si="96"/>
        <v>12</v>
      </c>
      <c r="AF88" s="2">
        <f t="shared" si="97"/>
        <v>85</v>
      </c>
      <c r="AH88" s="2">
        <f t="shared" si="98"/>
        <v>98</v>
      </c>
      <c r="AI88" s="2"/>
      <c r="AM88" s="2">
        <f t="shared" si="117"/>
        <v>10</v>
      </c>
      <c r="AN88" s="11" t="s">
        <v>37</v>
      </c>
      <c r="AO88" s="2">
        <f t="shared" si="101"/>
        <v>86</v>
      </c>
      <c r="AP88" s="2">
        <f t="shared" si="102"/>
        <v>26</v>
      </c>
      <c r="AQ88" s="2">
        <f t="shared" si="118"/>
        <v>19.221967963386728</v>
      </c>
      <c r="AR88" s="2">
        <f t="shared" ref="AR88:AR90" si="127">$AT$2</f>
        <v>30</v>
      </c>
      <c r="AS88" s="2">
        <v>26</v>
      </c>
    </row>
    <row r="89" spans="1:45" x14ac:dyDescent="0.25">
      <c r="A89" s="2">
        <v>87</v>
      </c>
      <c r="B89" s="2">
        <v>0</v>
      </c>
      <c r="C89" s="2">
        <v>0</v>
      </c>
      <c r="D89" s="2">
        <v>0</v>
      </c>
      <c r="H89" s="2">
        <v>87</v>
      </c>
      <c r="I89" s="2">
        <v>0</v>
      </c>
      <c r="J89" s="2">
        <v>0</v>
      </c>
      <c r="T89" s="2">
        <f t="shared" si="90"/>
        <v>94</v>
      </c>
      <c r="U89" s="2">
        <f t="shared" ref="U89:W89" si="128">B89+B195+B300+B405</f>
        <v>0</v>
      </c>
      <c r="V89" s="2">
        <f t="shared" si="128"/>
        <v>33</v>
      </c>
      <c r="W89" s="2">
        <f t="shared" si="128"/>
        <v>19</v>
      </c>
      <c r="Y89" s="2">
        <f t="shared" si="92"/>
        <v>52</v>
      </c>
      <c r="Z89" s="2">
        <f t="shared" si="108"/>
        <v>0</v>
      </c>
      <c r="AA89" s="2"/>
      <c r="AB89" s="2">
        <f t="shared" si="93"/>
        <v>94</v>
      </c>
      <c r="AC89" s="2">
        <f t="shared" si="94"/>
        <v>0</v>
      </c>
      <c r="AD89" s="2">
        <f t="shared" si="95"/>
        <v>4</v>
      </c>
      <c r="AE89" s="2">
        <f t="shared" si="96"/>
        <v>7</v>
      </c>
      <c r="AF89" s="2">
        <f t="shared" si="97"/>
        <v>41</v>
      </c>
      <c r="AH89" s="2">
        <f t="shared" si="98"/>
        <v>52</v>
      </c>
      <c r="AI89" s="2"/>
      <c r="AM89" s="2">
        <v>1</v>
      </c>
      <c r="AN89" s="11" t="s">
        <v>35</v>
      </c>
      <c r="AO89" s="2">
        <f t="shared" si="101"/>
        <v>87</v>
      </c>
      <c r="AP89" s="2">
        <f t="shared" si="102"/>
        <v>27</v>
      </c>
      <c r="AQ89" s="2">
        <f t="shared" si="118"/>
        <v>25.17162471395881</v>
      </c>
      <c r="AR89" s="2">
        <f t="shared" si="127"/>
        <v>30</v>
      </c>
      <c r="AS89" s="2">
        <v>27</v>
      </c>
    </row>
    <row r="90" spans="1:45" x14ac:dyDescent="0.25">
      <c r="A90" s="2">
        <v>88</v>
      </c>
      <c r="B90" s="2">
        <v>0</v>
      </c>
      <c r="C90" s="2">
        <v>1</v>
      </c>
      <c r="D90" s="2">
        <v>14</v>
      </c>
      <c r="H90" s="2">
        <v>88</v>
      </c>
      <c r="I90" s="2">
        <v>0</v>
      </c>
      <c r="J90" s="2">
        <v>0</v>
      </c>
      <c r="T90" s="2">
        <f t="shared" si="90"/>
        <v>95</v>
      </c>
      <c r="U90" s="2">
        <f t="shared" ref="U90:W90" si="129">B90+B196+B301+B406</f>
        <v>0</v>
      </c>
      <c r="V90" s="2">
        <f t="shared" si="129"/>
        <v>29</v>
      </c>
      <c r="W90" s="2">
        <f t="shared" si="129"/>
        <v>40</v>
      </c>
      <c r="Y90" s="2">
        <f t="shared" si="92"/>
        <v>69</v>
      </c>
      <c r="Z90" s="2">
        <f t="shared" si="108"/>
        <v>95</v>
      </c>
      <c r="AA90" s="2"/>
      <c r="AB90" s="2">
        <f t="shared" si="93"/>
        <v>95</v>
      </c>
      <c r="AC90" s="2">
        <f t="shared" si="94"/>
        <v>15</v>
      </c>
      <c r="AD90" s="2">
        <f t="shared" si="95"/>
        <v>17</v>
      </c>
      <c r="AE90" s="2">
        <f t="shared" si="96"/>
        <v>13</v>
      </c>
      <c r="AF90" s="2">
        <f t="shared" si="97"/>
        <v>24</v>
      </c>
      <c r="AH90" s="2">
        <f t="shared" si="98"/>
        <v>69</v>
      </c>
      <c r="AI90" s="2"/>
      <c r="AM90" s="2">
        <f t="shared" ref="AM90:AM98" si="130">AM89+1</f>
        <v>2</v>
      </c>
      <c r="AN90" s="11" t="s">
        <v>37</v>
      </c>
      <c r="AO90" s="2">
        <f t="shared" si="101"/>
        <v>88</v>
      </c>
      <c r="AP90" s="2">
        <f t="shared" si="102"/>
        <v>28</v>
      </c>
      <c r="AQ90" s="2">
        <f t="shared" si="118"/>
        <v>20.366132723112127</v>
      </c>
      <c r="AR90" s="2">
        <f t="shared" si="127"/>
        <v>30</v>
      </c>
      <c r="AS90" s="2">
        <v>28</v>
      </c>
    </row>
    <row r="91" spans="1:45" x14ac:dyDescent="0.25">
      <c r="A91" s="2">
        <v>89</v>
      </c>
      <c r="B91" s="2">
        <v>0</v>
      </c>
      <c r="C91" s="2">
        <v>0</v>
      </c>
      <c r="D91" s="2">
        <v>0</v>
      </c>
      <c r="H91" s="2">
        <v>89</v>
      </c>
      <c r="I91" s="2">
        <v>0</v>
      </c>
      <c r="J91" s="2">
        <v>0</v>
      </c>
      <c r="T91" s="2">
        <f t="shared" si="90"/>
        <v>96</v>
      </c>
      <c r="U91" s="2">
        <f t="shared" ref="U91:W91" si="131">B91+B197+B302+B407</f>
        <v>0</v>
      </c>
      <c r="V91" s="2">
        <f t="shared" si="131"/>
        <v>0</v>
      </c>
      <c r="W91" s="2">
        <f t="shared" si="131"/>
        <v>0</v>
      </c>
      <c r="Y91" s="2">
        <f t="shared" si="92"/>
        <v>0</v>
      </c>
      <c r="Z91" s="2">
        <f t="shared" si="108"/>
        <v>0</v>
      </c>
      <c r="AA91" s="2"/>
      <c r="AB91" s="2">
        <f t="shared" si="93"/>
        <v>96</v>
      </c>
      <c r="AC91" s="2">
        <f t="shared" si="94"/>
        <v>0</v>
      </c>
      <c r="AD91" s="2">
        <f t="shared" si="95"/>
        <v>0</v>
      </c>
      <c r="AE91" s="2">
        <f t="shared" si="96"/>
        <v>0</v>
      </c>
      <c r="AF91" s="2">
        <f t="shared" si="97"/>
        <v>0</v>
      </c>
      <c r="AH91" s="2">
        <f t="shared" si="98"/>
        <v>0</v>
      </c>
      <c r="AI91" s="2"/>
      <c r="AM91" s="2">
        <f t="shared" si="130"/>
        <v>3</v>
      </c>
      <c r="AN91" s="11" t="s">
        <v>38</v>
      </c>
      <c r="AO91" s="2">
        <f t="shared" si="101"/>
        <v>89</v>
      </c>
      <c r="AP91" s="2">
        <f t="shared" si="102"/>
        <v>29</v>
      </c>
      <c r="AQ91" s="2">
        <f t="shared" si="118"/>
        <v>18.764302059496568</v>
      </c>
    </row>
    <row r="92" spans="1:45" x14ac:dyDescent="0.25">
      <c r="A92" s="2">
        <v>90</v>
      </c>
      <c r="B92" s="2">
        <v>0</v>
      </c>
      <c r="C92" s="2">
        <v>0</v>
      </c>
      <c r="D92" s="2">
        <v>0</v>
      </c>
      <c r="H92" s="2">
        <v>90</v>
      </c>
      <c r="I92" s="2">
        <v>0</v>
      </c>
      <c r="J92" s="2">
        <v>0</v>
      </c>
      <c r="T92" s="2">
        <f t="shared" si="90"/>
        <v>97</v>
      </c>
      <c r="U92" s="2">
        <f t="shared" ref="U92:W92" si="132">B92+B198+B303+B408</f>
        <v>0</v>
      </c>
      <c r="V92" s="2">
        <f t="shared" si="132"/>
        <v>0</v>
      </c>
      <c r="W92" s="2">
        <f t="shared" si="132"/>
        <v>0</v>
      </c>
      <c r="Y92" s="2">
        <f t="shared" si="92"/>
        <v>0</v>
      </c>
      <c r="Z92" s="2">
        <f t="shared" si="108"/>
        <v>97</v>
      </c>
      <c r="AA92" s="2"/>
      <c r="AB92" s="2">
        <f t="shared" si="93"/>
        <v>97</v>
      </c>
      <c r="AC92" s="2">
        <f t="shared" si="94"/>
        <v>0</v>
      </c>
      <c r="AD92" s="2">
        <f t="shared" si="95"/>
        <v>0</v>
      </c>
      <c r="AE92" s="2">
        <f t="shared" si="96"/>
        <v>0</v>
      </c>
      <c r="AF92" s="2">
        <f t="shared" si="97"/>
        <v>0</v>
      </c>
      <c r="AH92" s="2">
        <f t="shared" si="98"/>
        <v>0</v>
      </c>
      <c r="AI92" s="2"/>
      <c r="AM92" s="2">
        <f t="shared" si="130"/>
        <v>4</v>
      </c>
      <c r="AN92" s="11" t="s">
        <v>35</v>
      </c>
      <c r="AO92" s="2">
        <f t="shared" si="101"/>
        <v>90</v>
      </c>
      <c r="AP92" s="2">
        <f t="shared" si="102"/>
        <v>30</v>
      </c>
      <c r="AQ92" s="2">
        <f t="shared" si="118"/>
        <v>19.450800915331808</v>
      </c>
    </row>
    <row r="93" spans="1:45" x14ac:dyDescent="0.25">
      <c r="A93" s="2">
        <v>91</v>
      </c>
      <c r="B93" s="2">
        <v>0</v>
      </c>
      <c r="C93" s="2">
        <v>0</v>
      </c>
      <c r="D93" s="2">
        <v>0</v>
      </c>
      <c r="H93" s="2">
        <v>91</v>
      </c>
      <c r="I93" s="2">
        <v>0</v>
      </c>
      <c r="J93" s="2">
        <v>0</v>
      </c>
      <c r="T93" s="2">
        <f t="shared" si="90"/>
        <v>98</v>
      </c>
      <c r="U93" s="2">
        <f t="shared" ref="U93:W93" si="133">B93+B199+B304+B409</f>
        <v>0</v>
      </c>
      <c r="V93" s="2">
        <f t="shared" si="133"/>
        <v>0</v>
      </c>
      <c r="W93" s="2">
        <f t="shared" si="133"/>
        <v>0</v>
      </c>
      <c r="Y93" s="2">
        <f t="shared" si="92"/>
        <v>0</v>
      </c>
      <c r="Z93" s="2">
        <f t="shared" si="108"/>
        <v>98</v>
      </c>
      <c r="AA93" s="2"/>
      <c r="AB93" s="2">
        <f t="shared" si="93"/>
        <v>98</v>
      </c>
      <c r="AC93" s="2">
        <f t="shared" si="94"/>
        <v>0</v>
      </c>
      <c r="AD93" s="2">
        <f t="shared" si="95"/>
        <v>0</v>
      </c>
      <c r="AE93" s="2">
        <f t="shared" si="96"/>
        <v>0</v>
      </c>
      <c r="AF93" s="2">
        <f t="shared" si="97"/>
        <v>0</v>
      </c>
      <c r="AH93" s="2">
        <f t="shared" si="98"/>
        <v>0</v>
      </c>
      <c r="AI93" s="2"/>
      <c r="AM93" s="2">
        <f t="shared" si="130"/>
        <v>5</v>
      </c>
      <c r="AN93" s="11" t="s">
        <v>38</v>
      </c>
      <c r="AO93" s="2">
        <f t="shared" si="101"/>
        <v>91</v>
      </c>
      <c r="AP93" s="2">
        <f t="shared" si="102"/>
        <v>31</v>
      </c>
      <c r="AQ93" s="2">
        <f t="shared" si="118"/>
        <v>7.7803203661327229</v>
      </c>
    </row>
    <row r="94" spans="1:45" x14ac:dyDescent="0.25">
      <c r="A94" s="2">
        <v>92</v>
      </c>
      <c r="B94" s="2">
        <v>0</v>
      </c>
      <c r="C94" s="2">
        <v>0</v>
      </c>
      <c r="D94" s="2">
        <v>0</v>
      </c>
      <c r="H94" s="2">
        <v>92</v>
      </c>
      <c r="I94" s="2">
        <v>0</v>
      </c>
      <c r="J94" s="2">
        <v>0</v>
      </c>
      <c r="T94" s="2">
        <f t="shared" si="90"/>
        <v>99</v>
      </c>
      <c r="U94" s="2">
        <f t="shared" ref="U94:W94" si="134">B94+B200+B305+B410</f>
        <v>0</v>
      </c>
      <c r="V94" s="2">
        <f t="shared" si="134"/>
        <v>0</v>
      </c>
      <c r="W94" s="2">
        <f t="shared" si="134"/>
        <v>0</v>
      </c>
      <c r="Y94" s="2">
        <f t="shared" si="92"/>
        <v>0</v>
      </c>
      <c r="Z94" s="2">
        <f t="shared" si="108"/>
        <v>99</v>
      </c>
      <c r="AA94" s="2"/>
      <c r="AB94" s="2">
        <f t="shared" si="93"/>
        <v>99</v>
      </c>
      <c r="AC94" s="2">
        <f t="shared" si="94"/>
        <v>0</v>
      </c>
      <c r="AD94" s="2">
        <f t="shared" si="95"/>
        <v>0</v>
      </c>
      <c r="AE94" s="2">
        <f t="shared" si="96"/>
        <v>0</v>
      </c>
      <c r="AF94" s="2">
        <f t="shared" si="97"/>
        <v>0</v>
      </c>
      <c r="AH94" s="2">
        <f t="shared" si="98"/>
        <v>0</v>
      </c>
      <c r="AI94" s="2"/>
      <c r="AM94" s="2">
        <f t="shared" si="130"/>
        <v>6</v>
      </c>
      <c r="AN94" s="11" t="s">
        <v>35</v>
      </c>
      <c r="AO94" s="2">
        <f t="shared" si="101"/>
        <v>92</v>
      </c>
      <c r="AP94" s="2">
        <f t="shared" si="102"/>
        <v>32</v>
      </c>
      <c r="AQ94" s="2">
        <f t="shared" si="118"/>
        <v>1.3729977116704806</v>
      </c>
    </row>
    <row r="95" spans="1:45" x14ac:dyDescent="0.25">
      <c r="A95" s="2">
        <v>93</v>
      </c>
      <c r="B95" s="2">
        <v>0</v>
      </c>
      <c r="C95" s="2">
        <v>0</v>
      </c>
      <c r="D95" s="2">
        <v>0</v>
      </c>
      <c r="H95" s="2">
        <v>93</v>
      </c>
      <c r="I95" s="2">
        <v>0</v>
      </c>
      <c r="J95" s="2">
        <v>0</v>
      </c>
      <c r="T95" s="2">
        <f t="shared" si="90"/>
        <v>100</v>
      </c>
      <c r="U95" s="2">
        <f t="shared" ref="U95:W95" si="135">B95+B201+B306+B411</f>
        <v>0</v>
      </c>
      <c r="V95" s="2">
        <f t="shared" si="135"/>
        <v>0</v>
      </c>
      <c r="W95" s="2">
        <f t="shared" si="135"/>
        <v>0</v>
      </c>
      <c r="Y95" s="2">
        <f t="shared" si="92"/>
        <v>0</v>
      </c>
      <c r="Z95" s="2">
        <f t="shared" si="108"/>
        <v>100</v>
      </c>
      <c r="AA95" s="2"/>
      <c r="AB95" s="2">
        <f t="shared" si="93"/>
        <v>100</v>
      </c>
      <c r="AC95" s="2">
        <f t="shared" si="94"/>
        <v>0</v>
      </c>
      <c r="AD95" s="2">
        <f t="shared" si="95"/>
        <v>0</v>
      </c>
      <c r="AE95" s="2">
        <f t="shared" si="96"/>
        <v>0</v>
      </c>
      <c r="AF95" s="2">
        <f t="shared" si="97"/>
        <v>0</v>
      </c>
      <c r="AH95" s="2">
        <f t="shared" si="98"/>
        <v>0</v>
      </c>
      <c r="AI95" s="2"/>
      <c r="AM95" s="2">
        <f t="shared" si="130"/>
        <v>7</v>
      </c>
      <c r="AN95" s="11" t="s">
        <v>38</v>
      </c>
      <c r="AO95" s="2">
        <f t="shared" si="101"/>
        <v>93</v>
      </c>
      <c r="AP95" s="2">
        <f t="shared" si="102"/>
        <v>33</v>
      </c>
      <c r="AQ95" s="2">
        <f t="shared" si="118"/>
        <v>1.8306636155606408</v>
      </c>
    </row>
    <row r="96" spans="1:45" x14ac:dyDescent="0.25">
      <c r="A96" s="2">
        <v>94</v>
      </c>
      <c r="B96" s="2">
        <v>0</v>
      </c>
      <c r="C96" s="2">
        <v>0</v>
      </c>
      <c r="D96" s="2">
        <v>0</v>
      </c>
      <c r="H96" s="2">
        <v>94</v>
      </c>
      <c r="I96" s="2">
        <v>0</v>
      </c>
      <c r="J96" s="2">
        <v>0</v>
      </c>
      <c r="T96" s="2">
        <f t="shared" si="90"/>
        <v>101</v>
      </c>
      <c r="U96" s="2">
        <f t="shared" ref="U96:W96" si="136">B96+B202+B307+B412</f>
        <v>0</v>
      </c>
      <c r="V96" s="2">
        <f t="shared" si="136"/>
        <v>0</v>
      </c>
      <c r="W96" s="2">
        <f t="shared" si="136"/>
        <v>0</v>
      </c>
      <c r="Y96" s="2">
        <f t="shared" si="92"/>
        <v>0</v>
      </c>
      <c r="Z96" s="2">
        <f t="shared" si="108"/>
        <v>101</v>
      </c>
      <c r="AA96" s="2"/>
      <c r="AB96" s="2">
        <f t="shared" si="93"/>
        <v>101</v>
      </c>
      <c r="AC96" s="2">
        <f t="shared" si="94"/>
        <v>0</v>
      </c>
      <c r="AD96" s="2">
        <f t="shared" si="95"/>
        <v>0</v>
      </c>
      <c r="AE96" s="2">
        <f t="shared" si="96"/>
        <v>0</v>
      </c>
      <c r="AF96" s="2">
        <f t="shared" si="97"/>
        <v>0</v>
      </c>
      <c r="AH96" s="2">
        <f t="shared" si="98"/>
        <v>0</v>
      </c>
      <c r="AI96" s="2"/>
      <c r="AM96" s="2">
        <f t="shared" si="130"/>
        <v>8</v>
      </c>
      <c r="AN96" s="11" t="s">
        <v>37</v>
      </c>
      <c r="AO96" s="2">
        <f t="shared" si="101"/>
        <v>94</v>
      </c>
      <c r="AP96" s="2">
        <f t="shared" si="102"/>
        <v>34</v>
      </c>
      <c r="AQ96" s="2">
        <f t="shared" si="118"/>
        <v>4.3478260869565215</v>
      </c>
      <c r="AR96" s="2">
        <f>$AT$2</f>
        <v>30</v>
      </c>
      <c r="AS96" s="2">
        <v>34</v>
      </c>
    </row>
    <row r="97" spans="1:45" x14ac:dyDescent="0.25">
      <c r="A97" s="2">
        <v>95</v>
      </c>
      <c r="B97" s="2">
        <v>0</v>
      </c>
      <c r="C97" s="2">
        <v>0</v>
      </c>
      <c r="D97" s="2">
        <v>0</v>
      </c>
      <c r="H97" s="2">
        <v>95</v>
      </c>
      <c r="I97" s="2">
        <v>0</v>
      </c>
      <c r="J97" s="2">
        <v>0</v>
      </c>
      <c r="T97" s="2">
        <f t="shared" si="90"/>
        <v>102</v>
      </c>
      <c r="U97" s="2">
        <f t="shared" ref="U97:W97" si="137">B97+B203+B308+B413</f>
        <v>0</v>
      </c>
      <c r="V97" s="2">
        <f t="shared" si="137"/>
        <v>0</v>
      </c>
      <c r="W97" s="2">
        <f t="shared" si="137"/>
        <v>0</v>
      </c>
      <c r="Y97" s="2">
        <f t="shared" si="92"/>
        <v>0</v>
      </c>
      <c r="Z97" s="2">
        <f t="shared" si="108"/>
        <v>102</v>
      </c>
      <c r="AA97" s="2"/>
      <c r="AB97" s="2">
        <f t="shared" si="93"/>
        <v>102</v>
      </c>
      <c r="AC97" s="2">
        <f t="shared" si="94"/>
        <v>0</v>
      </c>
      <c r="AD97" s="2">
        <f t="shared" si="95"/>
        <v>0</v>
      </c>
      <c r="AE97" s="2">
        <f t="shared" si="96"/>
        <v>0</v>
      </c>
      <c r="AF97" s="2">
        <f t="shared" si="97"/>
        <v>0</v>
      </c>
      <c r="AH97" s="2">
        <f t="shared" si="98"/>
        <v>0</v>
      </c>
      <c r="AI97" s="2"/>
      <c r="AM97" s="2">
        <f t="shared" si="130"/>
        <v>9</v>
      </c>
      <c r="AN97" s="11" t="s">
        <v>37</v>
      </c>
      <c r="AO97" s="2">
        <f t="shared" si="101"/>
        <v>95</v>
      </c>
      <c r="AP97" s="2">
        <f t="shared" si="102"/>
        <v>35</v>
      </c>
      <c r="AQ97" s="2">
        <f t="shared" si="118"/>
        <v>5.7208237986270021</v>
      </c>
    </row>
    <row r="98" spans="1:45" x14ac:dyDescent="0.25">
      <c r="A98" s="2">
        <v>96</v>
      </c>
      <c r="B98" s="2">
        <v>0</v>
      </c>
      <c r="C98" s="2">
        <v>0</v>
      </c>
      <c r="D98" s="2">
        <v>0</v>
      </c>
      <c r="H98" s="2">
        <v>96</v>
      </c>
      <c r="I98" s="2">
        <v>0</v>
      </c>
      <c r="J98" s="2">
        <v>0</v>
      </c>
      <c r="T98" s="2">
        <f t="shared" si="90"/>
        <v>103</v>
      </c>
      <c r="U98" s="2">
        <f t="shared" ref="U98:W98" si="138">B98+B204+B309+B414</f>
        <v>0</v>
      </c>
      <c r="V98" s="2">
        <f t="shared" si="138"/>
        <v>0</v>
      </c>
      <c r="W98" s="2">
        <f t="shared" si="138"/>
        <v>0</v>
      </c>
      <c r="Y98" s="2">
        <f t="shared" si="92"/>
        <v>0</v>
      </c>
      <c r="Z98" s="2">
        <f t="shared" si="108"/>
        <v>103</v>
      </c>
      <c r="AA98" s="2"/>
      <c r="AB98" s="2">
        <f t="shared" si="93"/>
        <v>103</v>
      </c>
      <c r="AC98" s="2">
        <f t="shared" si="94"/>
        <v>0</v>
      </c>
      <c r="AD98" s="2">
        <f t="shared" si="95"/>
        <v>0</v>
      </c>
      <c r="AE98" s="2">
        <f t="shared" si="96"/>
        <v>0</v>
      </c>
      <c r="AF98" s="2">
        <f t="shared" si="97"/>
        <v>0</v>
      </c>
      <c r="AH98" s="2">
        <f t="shared" si="98"/>
        <v>0</v>
      </c>
      <c r="AI98" s="2"/>
      <c r="AM98" s="2">
        <f t="shared" si="130"/>
        <v>10</v>
      </c>
      <c r="AN98" s="11" t="s">
        <v>36</v>
      </c>
      <c r="AO98" s="2">
        <f t="shared" si="101"/>
        <v>96</v>
      </c>
      <c r="AP98" s="2">
        <f t="shared" si="102"/>
        <v>36</v>
      </c>
      <c r="AQ98" s="2">
        <f t="shared" si="118"/>
        <v>10.755148741418765</v>
      </c>
      <c r="AR98" s="2">
        <f>$AT$2</f>
        <v>30</v>
      </c>
      <c r="AS98" s="2">
        <v>36</v>
      </c>
    </row>
    <row r="99" spans="1:45" x14ac:dyDescent="0.25">
      <c r="A99" s="2">
        <v>97</v>
      </c>
      <c r="B99" s="2">
        <v>0</v>
      </c>
      <c r="C99" s="2">
        <v>0</v>
      </c>
      <c r="D99" s="2">
        <v>0</v>
      </c>
      <c r="H99" s="2">
        <v>97</v>
      </c>
      <c r="I99" s="2">
        <v>0</v>
      </c>
      <c r="J99" s="2">
        <v>0</v>
      </c>
      <c r="T99" s="2">
        <f t="shared" si="90"/>
        <v>104</v>
      </c>
      <c r="U99" s="2">
        <f t="shared" ref="U99:W99" si="139">B99+B205+B310+B415</f>
        <v>0</v>
      </c>
      <c r="V99" s="2">
        <f t="shared" si="139"/>
        <v>0</v>
      </c>
      <c r="W99" s="2">
        <f t="shared" si="139"/>
        <v>0</v>
      </c>
      <c r="Y99" s="2">
        <f t="shared" si="92"/>
        <v>0</v>
      </c>
      <c r="Z99" s="2">
        <f t="shared" si="108"/>
        <v>104</v>
      </c>
      <c r="AA99" s="2"/>
      <c r="AB99" s="2">
        <f t="shared" si="93"/>
        <v>104</v>
      </c>
      <c r="AC99" s="2">
        <f t="shared" si="94"/>
        <v>0</v>
      </c>
      <c r="AD99" s="2">
        <f t="shared" si="95"/>
        <v>0</v>
      </c>
      <c r="AE99" s="2">
        <f t="shared" si="96"/>
        <v>0</v>
      </c>
      <c r="AF99" s="2">
        <f t="shared" si="97"/>
        <v>0</v>
      </c>
      <c r="AH99" s="2">
        <f t="shared" si="98"/>
        <v>0</v>
      </c>
      <c r="AI99" s="2"/>
      <c r="AM99" s="2">
        <v>1</v>
      </c>
      <c r="AN99" s="11" t="s">
        <v>37</v>
      </c>
      <c r="AO99" s="2">
        <f t="shared" si="101"/>
        <v>97</v>
      </c>
      <c r="AP99" s="2">
        <f t="shared" si="102"/>
        <v>37</v>
      </c>
      <c r="AQ99" s="2">
        <f t="shared" si="118"/>
        <v>19.221967963386728</v>
      </c>
    </row>
    <row r="100" spans="1:45" x14ac:dyDescent="0.25">
      <c r="A100" s="2">
        <v>98</v>
      </c>
      <c r="B100" s="2">
        <v>0</v>
      </c>
      <c r="C100" s="2">
        <v>0</v>
      </c>
      <c r="D100" s="2">
        <v>0</v>
      </c>
      <c r="H100" s="2">
        <v>98</v>
      </c>
      <c r="I100" s="2">
        <v>0</v>
      </c>
      <c r="J100" s="2">
        <v>0</v>
      </c>
      <c r="T100" s="2">
        <f t="shared" si="90"/>
        <v>105</v>
      </c>
      <c r="U100" s="2">
        <f t="shared" ref="U100:W100" si="140">B100+B206+B311+B416</f>
        <v>0</v>
      </c>
      <c r="V100" s="2">
        <f t="shared" si="140"/>
        <v>0</v>
      </c>
      <c r="W100" s="2">
        <f t="shared" si="140"/>
        <v>0</v>
      </c>
      <c r="Y100" s="2">
        <f t="shared" si="92"/>
        <v>0</v>
      </c>
      <c r="Z100" s="2">
        <f t="shared" si="108"/>
        <v>105</v>
      </c>
      <c r="AA100" s="2"/>
      <c r="AB100" s="2">
        <f t="shared" si="93"/>
        <v>105</v>
      </c>
      <c r="AC100" s="2">
        <f t="shared" si="94"/>
        <v>0</v>
      </c>
      <c r="AD100" s="2">
        <f t="shared" si="95"/>
        <v>0</v>
      </c>
      <c r="AE100" s="2">
        <f t="shared" si="96"/>
        <v>0</v>
      </c>
      <c r="AF100" s="2">
        <f t="shared" si="97"/>
        <v>0</v>
      </c>
      <c r="AH100" s="2">
        <f t="shared" si="98"/>
        <v>0</v>
      </c>
      <c r="AI100" s="2"/>
      <c r="AM100" s="2">
        <f t="shared" ref="AM100:AM108" si="141">AM99+1</f>
        <v>2</v>
      </c>
      <c r="AN100" s="11" t="s">
        <v>38</v>
      </c>
      <c r="AO100" s="2">
        <f t="shared" si="101"/>
        <v>98</v>
      </c>
      <c r="AP100" s="2">
        <f t="shared" si="102"/>
        <v>38</v>
      </c>
      <c r="AQ100" s="2">
        <f t="shared" si="118"/>
        <v>35.926773455377571</v>
      </c>
      <c r="AR100" s="2">
        <f t="shared" ref="AR100:AR101" si="142">$AT$2</f>
        <v>30</v>
      </c>
      <c r="AS100" s="2">
        <v>38</v>
      </c>
    </row>
    <row r="101" spans="1:45" x14ac:dyDescent="0.25">
      <c r="A101" s="2">
        <v>99</v>
      </c>
      <c r="B101" s="2">
        <v>0</v>
      </c>
      <c r="C101" s="2">
        <v>0</v>
      </c>
      <c r="D101" s="2">
        <v>0</v>
      </c>
      <c r="H101" s="2">
        <v>99</v>
      </c>
      <c r="I101" s="2">
        <v>0</v>
      </c>
      <c r="J101" s="2">
        <v>0</v>
      </c>
      <c r="T101" s="2">
        <f t="shared" si="90"/>
        <v>106</v>
      </c>
      <c r="U101" s="2">
        <f t="shared" ref="U101:W101" si="143">B101+B207+B312+B417</f>
        <v>0</v>
      </c>
      <c r="V101" s="2">
        <f t="shared" si="143"/>
        <v>0</v>
      </c>
      <c r="W101" s="2">
        <f t="shared" si="143"/>
        <v>0</v>
      </c>
      <c r="Y101" s="2">
        <f t="shared" si="92"/>
        <v>0</v>
      </c>
      <c r="Z101" s="2">
        <f t="shared" si="108"/>
        <v>106</v>
      </c>
      <c r="AA101" s="2"/>
      <c r="AB101" s="2">
        <f t="shared" si="93"/>
        <v>106</v>
      </c>
      <c r="AC101" s="2">
        <f t="shared" si="94"/>
        <v>0</v>
      </c>
      <c r="AD101" s="2">
        <f t="shared" si="95"/>
        <v>0</v>
      </c>
      <c r="AE101" s="2">
        <f t="shared" si="96"/>
        <v>0</v>
      </c>
      <c r="AF101" s="2">
        <f t="shared" si="97"/>
        <v>0</v>
      </c>
      <c r="AH101" s="2">
        <f t="shared" si="98"/>
        <v>0</v>
      </c>
      <c r="AI101" s="2"/>
      <c r="AM101" s="2">
        <f t="shared" si="141"/>
        <v>3</v>
      </c>
      <c r="AN101" s="11" t="s">
        <v>38</v>
      </c>
      <c r="AO101" s="2">
        <f t="shared" si="101"/>
        <v>99</v>
      </c>
      <c r="AP101" s="2">
        <f t="shared" si="102"/>
        <v>39</v>
      </c>
      <c r="AQ101" s="2">
        <f t="shared" si="118"/>
        <v>22.425629290617849</v>
      </c>
      <c r="AR101" s="2">
        <f t="shared" si="142"/>
        <v>30</v>
      </c>
      <c r="AS101" s="2">
        <v>39</v>
      </c>
    </row>
    <row r="102" spans="1:45" x14ac:dyDescent="0.25">
      <c r="A102" s="2">
        <v>100</v>
      </c>
      <c r="B102" s="2">
        <v>0</v>
      </c>
      <c r="C102" s="2">
        <v>0</v>
      </c>
      <c r="D102" s="2">
        <v>0</v>
      </c>
      <c r="H102" s="2">
        <v>100</v>
      </c>
      <c r="I102" s="2">
        <v>0</v>
      </c>
      <c r="J102" s="2">
        <v>0</v>
      </c>
      <c r="T102" s="2">
        <f t="shared" si="90"/>
        <v>107</v>
      </c>
      <c r="U102" s="2">
        <f t="shared" ref="U102:W102" si="144">B102+B208+B313+B418</f>
        <v>0</v>
      </c>
      <c r="V102" s="2">
        <f t="shared" si="144"/>
        <v>0</v>
      </c>
      <c r="W102" s="2">
        <f t="shared" si="144"/>
        <v>0</v>
      </c>
      <c r="Y102" s="2">
        <f t="shared" si="92"/>
        <v>0</v>
      </c>
      <c r="Z102" s="2">
        <f t="shared" si="108"/>
        <v>107</v>
      </c>
      <c r="AA102" s="2"/>
      <c r="AB102" s="2">
        <f t="shared" si="93"/>
        <v>107</v>
      </c>
      <c r="AC102" s="2">
        <f t="shared" si="94"/>
        <v>0</v>
      </c>
      <c r="AD102" s="2">
        <f t="shared" si="95"/>
        <v>0</v>
      </c>
      <c r="AE102" s="2">
        <f t="shared" si="96"/>
        <v>0</v>
      </c>
      <c r="AF102" s="2">
        <f t="shared" si="97"/>
        <v>0</v>
      </c>
      <c r="AH102" s="2">
        <f t="shared" si="98"/>
        <v>0</v>
      </c>
      <c r="AI102" s="2"/>
      <c r="AM102" s="2">
        <f t="shared" si="141"/>
        <v>4</v>
      </c>
      <c r="AN102" s="2" t="s">
        <v>37</v>
      </c>
      <c r="AO102" s="2">
        <f t="shared" si="101"/>
        <v>100</v>
      </c>
      <c r="AP102" s="2">
        <f t="shared" si="102"/>
        <v>40</v>
      </c>
      <c r="AQ102" s="2">
        <f t="shared" si="118"/>
        <v>11.899313501144166</v>
      </c>
    </row>
    <row r="103" spans="1:45" x14ac:dyDescent="0.25">
      <c r="A103" s="2">
        <v>101</v>
      </c>
      <c r="B103" s="2">
        <v>0</v>
      </c>
      <c r="C103" s="2">
        <v>0</v>
      </c>
      <c r="D103" s="2">
        <v>0</v>
      </c>
      <c r="H103" s="2">
        <v>101</v>
      </c>
      <c r="I103" s="2">
        <v>0</v>
      </c>
      <c r="J103" s="2">
        <v>0</v>
      </c>
      <c r="T103" s="2">
        <f t="shared" si="90"/>
        <v>108</v>
      </c>
      <c r="U103" s="2">
        <f t="shared" ref="U103:W103" si="145">B103+B209+B314+B419</f>
        <v>0</v>
      </c>
      <c r="V103" s="2">
        <f t="shared" si="145"/>
        <v>0</v>
      </c>
      <c r="W103" s="2">
        <f t="shared" si="145"/>
        <v>0</v>
      </c>
      <c r="Y103" s="2">
        <f t="shared" si="92"/>
        <v>0</v>
      </c>
      <c r="Z103" s="2">
        <f t="shared" si="108"/>
        <v>108</v>
      </c>
      <c r="AA103" s="2"/>
      <c r="AB103" s="2">
        <f t="shared" si="93"/>
        <v>108</v>
      </c>
      <c r="AC103" s="2">
        <f t="shared" si="94"/>
        <v>0</v>
      </c>
      <c r="AD103" s="2">
        <f t="shared" si="95"/>
        <v>0</v>
      </c>
      <c r="AE103" s="2">
        <f t="shared" si="96"/>
        <v>0</v>
      </c>
      <c r="AF103" s="2">
        <f t="shared" si="97"/>
        <v>0</v>
      </c>
      <c r="AH103" s="2">
        <f t="shared" si="98"/>
        <v>0</v>
      </c>
      <c r="AI103" s="2"/>
      <c r="AM103" s="2">
        <f t="shared" si="141"/>
        <v>5</v>
      </c>
      <c r="AN103" s="2" t="s">
        <v>37</v>
      </c>
      <c r="AO103" s="2">
        <f t="shared" si="101"/>
        <v>101</v>
      </c>
      <c r="AP103" s="2">
        <f t="shared" si="102"/>
        <v>41</v>
      </c>
      <c r="AQ103" s="2">
        <f t="shared" si="118"/>
        <v>15.789473684210526</v>
      </c>
    </row>
    <row r="104" spans="1:45" x14ac:dyDescent="0.25">
      <c r="AM104" s="2">
        <f t="shared" si="141"/>
        <v>6</v>
      </c>
      <c r="AN104" s="2" t="s">
        <v>35</v>
      </c>
      <c r="AO104" s="2">
        <f t="shared" si="101"/>
        <v>102</v>
      </c>
      <c r="AP104" s="2">
        <f t="shared" si="102"/>
        <v>42</v>
      </c>
      <c r="AQ104" s="2">
        <f t="shared" si="118"/>
        <v>0</v>
      </c>
    </row>
    <row r="105" spans="1:45" x14ac:dyDescent="0.25">
      <c r="U105" s="2">
        <f t="shared" ref="U105:W105" si="146">SUM(U2:U103)</f>
        <v>1468</v>
      </c>
      <c r="V105" s="2">
        <f t="shared" si="146"/>
        <v>2222</v>
      </c>
      <c r="W105" s="2">
        <f t="shared" si="146"/>
        <v>1470</v>
      </c>
      <c r="Y105" s="2">
        <f t="shared" si="92"/>
        <v>5160</v>
      </c>
      <c r="AC105" s="2">
        <f>SUM(AC2:AC103)</f>
        <v>2001</v>
      </c>
      <c r="AD105" s="2">
        <f>SUM(AD2:AD103)</f>
        <v>1251</v>
      </c>
      <c r="AE105" s="2">
        <f>SUM(AE2:AE103)</f>
        <v>450</v>
      </c>
      <c r="AF105" s="2">
        <f>SUM(AF2:AF103)</f>
        <v>1458</v>
      </c>
      <c r="AH105" s="2">
        <f t="shared" si="98"/>
        <v>5160</v>
      </c>
      <c r="AI105" s="2"/>
      <c r="AM105" s="2">
        <f t="shared" si="141"/>
        <v>7</v>
      </c>
      <c r="AN105" s="2" t="s">
        <v>36</v>
      </c>
      <c r="AO105" s="2">
        <f t="shared" si="101"/>
        <v>103</v>
      </c>
      <c r="AP105" s="2">
        <f t="shared" si="102"/>
        <v>43</v>
      </c>
      <c r="AQ105" s="2">
        <f t="shared" si="118"/>
        <v>0</v>
      </c>
    </row>
    <row r="106" spans="1:45" x14ac:dyDescent="0.25">
      <c r="A106" s="2" t="s">
        <v>8</v>
      </c>
      <c r="U106" s="2" t="s">
        <v>4</v>
      </c>
      <c r="V106" s="2" t="s">
        <v>5</v>
      </c>
      <c r="W106" s="2" t="s">
        <v>6</v>
      </c>
      <c r="Y106" s="2" t="s">
        <v>24</v>
      </c>
      <c r="AC106" s="2" t="s">
        <v>0</v>
      </c>
      <c r="AD106" s="2" t="s">
        <v>3</v>
      </c>
      <c r="AE106" s="2" t="s">
        <v>2</v>
      </c>
      <c r="AF106" s="2" t="s">
        <v>1</v>
      </c>
      <c r="AH106" s="2" t="s">
        <v>27</v>
      </c>
      <c r="AI106" s="2"/>
      <c r="AM106" s="2">
        <f t="shared" si="141"/>
        <v>8</v>
      </c>
      <c r="AN106" s="2" t="s">
        <v>36</v>
      </c>
      <c r="AO106" s="2">
        <f t="shared" si="101"/>
        <v>104</v>
      </c>
      <c r="AP106" s="2">
        <f t="shared" si="102"/>
        <v>44</v>
      </c>
      <c r="AQ106" s="2">
        <f t="shared" si="118"/>
        <v>0</v>
      </c>
    </row>
    <row r="107" spans="1:45" x14ac:dyDescent="0.25">
      <c r="A107" s="2" t="s">
        <v>1</v>
      </c>
      <c r="U107" s="2">
        <f>SUM(U2:U103)</f>
        <v>1468</v>
      </c>
      <c r="V107" s="2">
        <f>SUM(V2:V103)/2</f>
        <v>1111</v>
      </c>
      <c r="W107" s="2">
        <f>SUM(W2:W103)/3</f>
        <v>490</v>
      </c>
      <c r="Y107" s="2">
        <f>SUM(U107:W107)</f>
        <v>3069</v>
      </c>
      <c r="AH107" s="2">
        <f>MAX(AH2:AH103)</f>
        <v>437</v>
      </c>
      <c r="AI107" t="s">
        <v>40</v>
      </c>
      <c r="AM107" s="2">
        <f t="shared" si="141"/>
        <v>9</v>
      </c>
      <c r="AN107" s="2" t="s">
        <v>38</v>
      </c>
      <c r="AO107" s="2">
        <f t="shared" si="101"/>
        <v>105</v>
      </c>
      <c r="AP107" s="2">
        <f t="shared" si="102"/>
        <v>45</v>
      </c>
      <c r="AQ107" s="2">
        <f t="shared" si="118"/>
        <v>0</v>
      </c>
    </row>
    <row r="108" spans="1:45" x14ac:dyDescent="0.25">
      <c r="A108" s="2">
        <v>0</v>
      </c>
      <c r="B108" s="2">
        <v>0</v>
      </c>
      <c r="C108" s="2">
        <v>30</v>
      </c>
      <c r="D108" s="2">
        <v>12</v>
      </c>
      <c r="H108" s="2">
        <v>0</v>
      </c>
      <c r="I108" s="2">
        <v>0</v>
      </c>
      <c r="J108" s="2">
        <v>0</v>
      </c>
      <c r="AM108" s="2">
        <f t="shared" si="141"/>
        <v>10</v>
      </c>
      <c r="AN108" s="2" t="s">
        <v>38</v>
      </c>
      <c r="AO108" s="2">
        <f t="shared" si="101"/>
        <v>106</v>
      </c>
      <c r="AP108" s="2">
        <f t="shared" si="102"/>
        <v>46</v>
      </c>
      <c r="AQ108" s="2">
        <f t="shared" si="118"/>
        <v>0</v>
      </c>
    </row>
    <row r="109" spans="1:45" x14ac:dyDescent="0.25">
      <c r="A109" s="2">
        <v>1</v>
      </c>
      <c r="B109" s="2">
        <v>0</v>
      </c>
      <c r="C109" s="2">
        <v>8</v>
      </c>
      <c r="D109" s="2">
        <v>13</v>
      </c>
      <c r="H109" s="2">
        <v>1</v>
      </c>
      <c r="I109" s="2">
        <v>0</v>
      </c>
      <c r="J109" s="2">
        <v>0</v>
      </c>
      <c r="AM109" s="2">
        <v>1</v>
      </c>
      <c r="AN109" s="2" t="s">
        <v>37</v>
      </c>
      <c r="AO109" s="2">
        <f t="shared" si="101"/>
        <v>107</v>
      </c>
      <c r="AP109" s="2">
        <f t="shared" si="102"/>
        <v>47</v>
      </c>
      <c r="AQ109" s="2">
        <f t="shared" si="118"/>
        <v>0</v>
      </c>
    </row>
    <row r="110" spans="1:45" x14ac:dyDescent="0.25">
      <c r="A110" s="2">
        <v>2</v>
      </c>
      <c r="B110" s="2">
        <v>0</v>
      </c>
      <c r="C110" s="2">
        <v>7</v>
      </c>
      <c r="D110" s="2">
        <v>7</v>
      </c>
      <c r="H110" s="2">
        <v>2</v>
      </c>
      <c r="I110" s="2">
        <v>0</v>
      </c>
      <c r="J110" s="2">
        <v>0</v>
      </c>
      <c r="AN110" s="2" t="s">
        <v>30</v>
      </c>
      <c r="AO110" s="2">
        <f t="shared" si="101"/>
        <v>108</v>
      </c>
      <c r="AP110" s="2">
        <f t="shared" si="102"/>
        <v>48</v>
      </c>
      <c r="AQ110" s="2">
        <f t="shared" si="118"/>
        <v>0</v>
      </c>
    </row>
    <row r="111" spans="1:45" x14ac:dyDescent="0.25">
      <c r="A111" s="2">
        <v>3</v>
      </c>
      <c r="B111" s="2">
        <v>0</v>
      </c>
      <c r="C111" s="2">
        <v>3</v>
      </c>
      <c r="D111" s="2">
        <v>1</v>
      </c>
      <c r="H111" s="2">
        <v>3</v>
      </c>
      <c r="I111" s="2">
        <v>0</v>
      </c>
      <c r="J111" s="2">
        <v>0</v>
      </c>
      <c r="AN111" s="2" t="s">
        <v>30</v>
      </c>
      <c r="AO111" s="2">
        <f t="shared" si="101"/>
        <v>109</v>
      </c>
      <c r="AP111" s="2">
        <f t="shared" si="102"/>
        <v>49</v>
      </c>
      <c r="AQ111" s="2">
        <f t="shared" si="118"/>
        <v>0</v>
      </c>
    </row>
    <row r="112" spans="1:45" x14ac:dyDescent="0.25">
      <c r="A112" s="2">
        <v>4</v>
      </c>
      <c r="B112" s="2">
        <v>0</v>
      </c>
      <c r="C112" s="2">
        <v>2</v>
      </c>
      <c r="D112" s="2">
        <v>0</v>
      </c>
      <c r="H112" s="2">
        <v>4</v>
      </c>
      <c r="I112" s="2">
        <v>0</v>
      </c>
      <c r="J112" s="2">
        <v>0</v>
      </c>
      <c r="AN112" s="2" t="s">
        <v>33</v>
      </c>
      <c r="AO112" s="2">
        <f t="shared" si="101"/>
        <v>110</v>
      </c>
      <c r="AP112" s="2">
        <f t="shared" si="102"/>
        <v>50</v>
      </c>
      <c r="AQ112" s="2">
        <f t="shared" si="118"/>
        <v>0</v>
      </c>
    </row>
    <row r="113" spans="1:43" x14ac:dyDescent="0.25">
      <c r="A113" s="2">
        <v>5</v>
      </c>
      <c r="B113" s="2">
        <v>0</v>
      </c>
      <c r="C113" s="2">
        <v>7</v>
      </c>
      <c r="D113" s="2">
        <v>0</v>
      </c>
      <c r="H113" s="2">
        <v>5</v>
      </c>
      <c r="I113" s="2">
        <v>0</v>
      </c>
      <c r="J113" s="2">
        <v>0</v>
      </c>
      <c r="AN113" s="2" t="s">
        <v>32</v>
      </c>
      <c r="AO113" s="2">
        <f t="shared" si="101"/>
        <v>111</v>
      </c>
      <c r="AP113" s="2">
        <f t="shared" si="102"/>
        <v>51</v>
      </c>
      <c r="AQ113" s="2">
        <f t="shared" si="118"/>
        <v>0</v>
      </c>
    </row>
    <row r="114" spans="1:43" x14ac:dyDescent="0.25">
      <c r="A114" s="2">
        <v>6</v>
      </c>
      <c r="B114" s="2">
        <v>0</v>
      </c>
      <c r="C114" s="2">
        <v>11</v>
      </c>
      <c r="D114" s="2">
        <v>4</v>
      </c>
      <c r="H114" s="2">
        <v>6</v>
      </c>
      <c r="I114" s="2">
        <v>0</v>
      </c>
      <c r="J114" s="2">
        <v>0</v>
      </c>
      <c r="AN114" s="2" t="s">
        <v>30</v>
      </c>
      <c r="AO114" s="2">
        <f t="shared" si="101"/>
        <v>112</v>
      </c>
      <c r="AP114" s="2">
        <f t="shared" si="102"/>
        <v>52</v>
      </c>
      <c r="AQ114" s="2">
        <f t="shared" si="118"/>
        <v>0</v>
      </c>
    </row>
    <row r="115" spans="1:43" x14ac:dyDescent="0.25">
      <c r="A115" s="2">
        <v>7</v>
      </c>
      <c r="B115" s="2">
        <v>0</v>
      </c>
      <c r="C115" s="2">
        <v>24</v>
      </c>
      <c r="D115" s="2">
        <v>3</v>
      </c>
      <c r="H115" s="2">
        <v>7</v>
      </c>
      <c r="I115" s="2">
        <v>0</v>
      </c>
      <c r="J115" s="2">
        <v>0</v>
      </c>
      <c r="AN115" s="2" t="s">
        <v>34</v>
      </c>
      <c r="AO115" s="2">
        <f t="shared" si="101"/>
        <v>113</v>
      </c>
      <c r="AP115" s="2">
        <f t="shared" si="102"/>
        <v>53</v>
      </c>
      <c r="AQ115" s="2">
        <f t="shared" si="118"/>
        <v>0</v>
      </c>
    </row>
    <row r="116" spans="1:43" x14ac:dyDescent="0.25">
      <c r="A116" s="2">
        <v>8</v>
      </c>
      <c r="B116" s="2">
        <v>0</v>
      </c>
      <c r="C116" s="2">
        <v>60</v>
      </c>
      <c r="D116" s="2">
        <v>3</v>
      </c>
      <c r="H116" s="2">
        <v>8</v>
      </c>
      <c r="I116" s="2">
        <v>0</v>
      </c>
      <c r="J116" s="2">
        <v>0</v>
      </c>
      <c r="AN116" s="2" t="s">
        <v>31</v>
      </c>
      <c r="AP116" s="2">
        <f>AP115+0.5</f>
        <v>53.5</v>
      </c>
      <c r="AQ116" s="2">
        <f t="shared" si="118"/>
        <v>0</v>
      </c>
    </row>
    <row r="117" spans="1:43" x14ac:dyDescent="0.25">
      <c r="A117" s="2">
        <v>9</v>
      </c>
      <c r="B117" s="2">
        <v>0</v>
      </c>
      <c r="C117" s="2">
        <v>74</v>
      </c>
      <c r="D117" s="2">
        <v>4</v>
      </c>
      <c r="H117" s="2">
        <v>9</v>
      </c>
      <c r="I117" s="2">
        <v>0</v>
      </c>
      <c r="J117" s="2">
        <v>0</v>
      </c>
    </row>
    <row r="118" spans="1:43" x14ac:dyDescent="0.25">
      <c r="A118" s="2">
        <v>10</v>
      </c>
      <c r="B118" s="2">
        <v>0</v>
      </c>
      <c r="C118" s="2">
        <v>65</v>
      </c>
      <c r="D118" s="2">
        <v>9</v>
      </c>
      <c r="H118" s="2">
        <v>10</v>
      </c>
      <c r="I118" s="2">
        <v>0</v>
      </c>
      <c r="J118" s="2">
        <v>0</v>
      </c>
    </row>
    <row r="119" spans="1:43" x14ac:dyDescent="0.25">
      <c r="A119" s="2">
        <v>11</v>
      </c>
      <c r="B119" s="2">
        <v>0</v>
      </c>
      <c r="C119" s="2">
        <v>43</v>
      </c>
      <c r="D119" s="2">
        <v>5</v>
      </c>
      <c r="H119" s="2">
        <v>11</v>
      </c>
      <c r="I119" s="2">
        <v>0</v>
      </c>
      <c r="J119" s="2">
        <v>0</v>
      </c>
    </row>
    <row r="120" spans="1:43" x14ac:dyDescent="0.25">
      <c r="A120" s="2">
        <v>12</v>
      </c>
      <c r="B120" s="2">
        <v>0</v>
      </c>
      <c r="C120" s="2">
        <v>15</v>
      </c>
      <c r="D120" s="2">
        <v>2</v>
      </c>
      <c r="H120" s="2">
        <v>12</v>
      </c>
      <c r="I120" s="2">
        <v>0</v>
      </c>
      <c r="J120" s="2">
        <v>0</v>
      </c>
    </row>
    <row r="121" spans="1:43" x14ac:dyDescent="0.25">
      <c r="A121" s="2">
        <v>13</v>
      </c>
      <c r="B121" s="2">
        <v>0</v>
      </c>
      <c r="C121" s="2">
        <v>8</v>
      </c>
      <c r="D121" s="2">
        <v>1</v>
      </c>
      <c r="H121" s="2">
        <v>13</v>
      </c>
      <c r="I121" s="2">
        <v>0</v>
      </c>
      <c r="J121" s="2">
        <v>0</v>
      </c>
    </row>
    <row r="122" spans="1:43" x14ac:dyDescent="0.25">
      <c r="A122" s="2">
        <v>14</v>
      </c>
      <c r="B122" s="2">
        <v>0</v>
      </c>
      <c r="C122" s="2">
        <v>0</v>
      </c>
      <c r="D122" s="2">
        <v>0</v>
      </c>
      <c r="H122" s="2">
        <v>14</v>
      </c>
      <c r="I122" s="2">
        <v>0</v>
      </c>
      <c r="J122" s="2">
        <v>0</v>
      </c>
    </row>
    <row r="123" spans="1:43" x14ac:dyDescent="0.25">
      <c r="A123" s="2">
        <v>15</v>
      </c>
      <c r="B123" s="2">
        <v>0</v>
      </c>
      <c r="C123" s="2">
        <v>1</v>
      </c>
      <c r="D123" s="2">
        <v>0</v>
      </c>
      <c r="H123" s="2">
        <v>15</v>
      </c>
      <c r="I123" s="2">
        <v>0</v>
      </c>
      <c r="J123" s="2">
        <v>0</v>
      </c>
    </row>
    <row r="124" spans="1:43" x14ac:dyDescent="0.25">
      <c r="A124" s="2">
        <v>16</v>
      </c>
      <c r="B124" s="2">
        <v>0</v>
      </c>
      <c r="C124" s="2">
        <v>1</v>
      </c>
      <c r="D124" s="2">
        <v>0</v>
      </c>
      <c r="H124" s="2">
        <v>16</v>
      </c>
      <c r="I124" s="2">
        <v>0</v>
      </c>
      <c r="J124" s="2">
        <v>0</v>
      </c>
    </row>
    <row r="125" spans="1:43" x14ac:dyDescent="0.25">
      <c r="A125" s="2">
        <v>17</v>
      </c>
      <c r="B125" s="2">
        <v>0</v>
      </c>
      <c r="C125" s="2">
        <v>2</v>
      </c>
      <c r="D125" s="2">
        <v>0</v>
      </c>
      <c r="H125" s="2">
        <v>17</v>
      </c>
      <c r="I125" s="2">
        <v>0</v>
      </c>
      <c r="J125" s="2">
        <v>0</v>
      </c>
      <c r="U125" t="s">
        <v>43</v>
      </c>
      <c r="AC125" t="s">
        <v>45</v>
      </c>
    </row>
    <row r="126" spans="1:43" x14ac:dyDescent="0.25">
      <c r="A126" s="2">
        <v>18</v>
      </c>
      <c r="B126" s="2">
        <v>0</v>
      </c>
      <c r="C126" s="2">
        <v>17</v>
      </c>
      <c r="D126" s="2">
        <v>0</v>
      </c>
      <c r="H126" s="2">
        <v>18</v>
      </c>
      <c r="I126" s="2">
        <v>0</v>
      </c>
      <c r="J126" s="2">
        <v>0</v>
      </c>
      <c r="U126" t="s">
        <v>44</v>
      </c>
      <c r="AC126" t="s">
        <v>42</v>
      </c>
    </row>
    <row r="127" spans="1:43" x14ac:dyDescent="0.25">
      <c r="A127" s="2">
        <v>19</v>
      </c>
      <c r="B127" s="2">
        <v>0</v>
      </c>
      <c r="C127" s="2">
        <v>42</v>
      </c>
      <c r="D127" s="2">
        <v>0</v>
      </c>
      <c r="H127" s="2">
        <v>19</v>
      </c>
      <c r="I127" s="2">
        <v>0</v>
      </c>
      <c r="J127" s="2">
        <v>0</v>
      </c>
    </row>
    <row r="128" spans="1:43" x14ac:dyDescent="0.25">
      <c r="A128" s="2">
        <v>20</v>
      </c>
      <c r="B128" s="2">
        <v>0</v>
      </c>
      <c r="C128" s="2">
        <v>92</v>
      </c>
      <c r="D128" s="2">
        <v>0</v>
      </c>
      <c r="H128" s="2">
        <v>20</v>
      </c>
      <c r="I128" s="2">
        <v>0</v>
      </c>
      <c r="J128" s="2">
        <v>0</v>
      </c>
    </row>
    <row r="129" spans="1:42" x14ac:dyDescent="0.25">
      <c r="A129" s="2">
        <v>21</v>
      </c>
      <c r="B129" s="2">
        <v>0</v>
      </c>
      <c r="C129" s="2">
        <v>70</v>
      </c>
      <c r="D129" s="2">
        <v>0</v>
      </c>
      <c r="H129" s="2">
        <v>21</v>
      </c>
      <c r="I129" s="2">
        <v>0</v>
      </c>
      <c r="J129" s="2">
        <v>0</v>
      </c>
    </row>
    <row r="130" spans="1:42" x14ac:dyDescent="0.25">
      <c r="A130" s="2">
        <v>22</v>
      </c>
      <c r="B130" s="2">
        <v>0</v>
      </c>
      <c r="C130" s="2">
        <v>32</v>
      </c>
      <c r="D130" s="2">
        <v>0</v>
      </c>
      <c r="H130" s="2">
        <v>22</v>
      </c>
      <c r="I130" s="2">
        <v>0</v>
      </c>
      <c r="J130" s="2">
        <v>1</v>
      </c>
    </row>
    <row r="131" spans="1:42" x14ac:dyDescent="0.25">
      <c r="A131" s="2">
        <v>23</v>
      </c>
      <c r="B131" s="2">
        <v>0</v>
      </c>
      <c r="C131" s="2">
        <v>4</v>
      </c>
      <c r="D131" s="2">
        <v>0</v>
      </c>
      <c r="H131" s="2">
        <v>23</v>
      </c>
      <c r="I131" s="2">
        <v>0</v>
      </c>
      <c r="J131" s="2">
        <v>3</v>
      </c>
    </row>
    <row r="132" spans="1:42" x14ac:dyDescent="0.25">
      <c r="A132" s="2">
        <v>24</v>
      </c>
      <c r="B132" s="2">
        <v>0</v>
      </c>
      <c r="C132" s="2">
        <v>0</v>
      </c>
      <c r="D132" s="2">
        <v>0</v>
      </c>
      <c r="H132" s="2">
        <v>24</v>
      </c>
      <c r="I132" s="2">
        <v>0</v>
      </c>
      <c r="J132" s="2">
        <v>2</v>
      </c>
    </row>
    <row r="133" spans="1:42" x14ac:dyDescent="0.25">
      <c r="A133" s="2">
        <v>25</v>
      </c>
      <c r="B133" s="2">
        <v>0</v>
      </c>
      <c r="C133" s="2">
        <v>0</v>
      </c>
      <c r="D133" s="2">
        <v>0</v>
      </c>
      <c r="H133" s="2">
        <v>25</v>
      </c>
      <c r="I133" s="2">
        <v>0</v>
      </c>
      <c r="J133" s="2">
        <v>2</v>
      </c>
    </row>
    <row r="134" spans="1:42" x14ac:dyDescent="0.25">
      <c r="A134" s="2">
        <v>26</v>
      </c>
      <c r="B134" s="2">
        <v>0</v>
      </c>
      <c r="C134" s="2">
        <v>0</v>
      </c>
      <c r="D134" s="2">
        <v>0</v>
      </c>
      <c r="H134" s="2">
        <v>26</v>
      </c>
      <c r="I134" s="2">
        <v>0</v>
      </c>
      <c r="J134" s="2">
        <v>0</v>
      </c>
    </row>
    <row r="135" spans="1:42" x14ac:dyDescent="0.25">
      <c r="A135" s="2">
        <v>27</v>
      </c>
      <c r="B135" s="2">
        <v>0</v>
      </c>
      <c r="C135" s="2">
        <v>0</v>
      </c>
      <c r="D135" s="2">
        <v>0</v>
      </c>
      <c r="H135" s="2">
        <v>27</v>
      </c>
      <c r="I135" s="2">
        <v>0</v>
      </c>
      <c r="J135" s="2">
        <v>0</v>
      </c>
    </row>
    <row r="136" spans="1:42" x14ac:dyDescent="0.25">
      <c r="A136" s="2">
        <v>28</v>
      </c>
      <c r="B136" s="2">
        <v>0</v>
      </c>
      <c r="C136" s="2">
        <v>0</v>
      </c>
      <c r="D136" s="2">
        <v>0</v>
      </c>
      <c r="H136" s="2">
        <v>28</v>
      </c>
      <c r="I136" s="2">
        <v>0</v>
      </c>
      <c r="J136" s="2">
        <v>0</v>
      </c>
      <c r="AO136" s="1" t="s">
        <v>49</v>
      </c>
    </row>
    <row r="137" spans="1:42" x14ac:dyDescent="0.25">
      <c r="A137" s="2">
        <v>29</v>
      </c>
      <c r="B137" s="2">
        <v>0</v>
      </c>
      <c r="C137" s="2">
        <v>2</v>
      </c>
      <c r="D137" s="2">
        <v>0</v>
      </c>
      <c r="H137" s="2">
        <v>29</v>
      </c>
      <c r="I137" s="2">
        <v>0</v>
      </c>
      <c r="J137" s="2">
        <v>0</v>
      </c>
      <c r="AO137" s="1" t="s">
        <v>46</v>
      </c>
    </row>
    <row r="138" spans="1:42" x14ac:dyDescent="0.25">
      <c r="A138" s="2">
        <v>30</v>
      </c>
      <c r="B138" s="2">
        <v>0</v>
      </c>
      <c r="C138" s="2">
        <v>6</v>
      </c>
      <c r="D138" s="2">
        <v>2</v>
      </c>
      <c r="H138" s="2">
        <v>30</v>
      </c>
      <c r="I138" s="2">
        <v>0</v>
      </c>
      <c r="J138" s="2">
        <v>0</v>
      </c>
      <c r="AP138" s="1" t="s">
        <v>47</v>
      </c>
    </row>
    <row r="139" spans="1:42" x14ac:dyDescent="0.25">
      <c r="A139" s="2">
        <v>31</v>
      </c>
      <c r="B139" s="2">
        <v>0</v>
      </c>
      <c r="C139" s="2">
        <v>5</v>
      </c>
      <c r="D139" s="2">
        <v>1</v>
      </c>
      <c r="H139" s="2">
        <v>31</v>
      </c>
      <c r="I139" s="2">
        <v>0</v>
      </c>
      <c r="J139" s="2">
        <v>4</v>
      </c>
      <c r="AP139" s="1" t="s">
        <v>48</v>
      </c>
    </row>
    <row r="140" spans="1:42" x14ac:dyDescent="0.25">
      <c r="A140" s="2">
        <v>32</v>
      </c>
      <c r="B140" s="2">
        <v>0</v>
      </c>
      <c r="C140" s="2">
        <v>2</v>
      </c>
      <c r="D140" s="2">
        <v>3</v>
      </c>
      <c r="H140" s="2">
        <v>32</v>
      </c>
      <c r="I140" s="2">
        <v>0</v>
      </c>
      <c r="J140" s="2">
        <v>20</v>
      </c>
      <c r="AO140" s="1" t="s">
        <v>50</v>
      </c>
    </row>
    <row r="141" spans="1:42" x14ac:dyDescent="0.25">
      <c r="A141" s="2">
        <v>33</v>
      </c>
      <c r="B141" s="2">
        <v>0</v>
      </c>
      <c r="C141" s="2">
        <v>0</v>
      </c>
      <c r="D141" s="2">
        <v>12</v>
      </c>
      <c r="H141" s="2">
        <v>33</v>
      </c>
      <c r="I141" s="2">
        <v>0</v>
      </c>
      <c r="J141" s="2">
        <v>12</v>
      </c>
    </row>
    <row r="142" spans="1:42" x14ac:dyDescent="0.25">
      <c r="A142" s="2">
        <v>34</v>
      </c>
      <c r="B142" s="2">
        <v>0</v>
      </c>
      <c r="C142" s="2">
        <v>0</v>
      </c>
      <c r="D142" s="2">
        <v>3</v>
      </c>
      <c r="H142" s="2">
        <v>34</v>
      </c>
      <c r="I142" s="2">
        <v>0</v>
      </c>
      <c r="J142" s="2">
        <v>8</v>
      </c>
    </row>
    <row r="143" spans="1:42" x14ac:dyDescent="0.25">
      <c r="A143" s="2">
        <v>35</v>
      </c>
      <c r="B143" s="2">
        <v>0</v>
      </c>
      <c r="C143" s="2">
        <v>0</v>
      </c>
      <c r="D143" s="2">
        <v>0</v>
      </c>
      <c r="H143" s="2">
        <v>35</v>
      </c>
      <c r="I143" s="2">
        <v>0</v>
      </c>
      <c r="J143" s="2">
        <v>0</v>
      </c>
    </row>
    <row r="144" spans="1:42" x14ac:dyDescent="0.25">
      <c r="A144" s="2">
        <v>36</v>
      </c>
      <c r="B144" s="2">
        <v>0</v>
      </c>
      <c r="C144" s="2">
        <v>0</v>
      </c>
      <c r="D144" s="2">
        <v>0</v>
      </c>
      <c r="H144" s="2">
        <v>36</v>
      </c>
      <c r="I144" s="2">
        <v>0</v>
      </c>
      <c r="J144" s="2">
        <v>0</v>
      </c>
    </row>
    <row r="145" spans="1:10" x14ac:dyDescent="0.25">
      <c r="A145" s="2">
        <v>37</v>
      </c>
      <c r="B145" s="2">
        <v>0</v>
      </c>
      <c r="C145" s="2">
        <v>0</v>
      </c>
      <c r="D145" s="2">
        <v>0</v>
      </c>
      <c r="H145" s="2">
        <v>37</v>
      </c>
      <c r="I145" s="2">
        <v>0</v>
      </c>
      <c r="J145" s="2">
        <v>0</v>
      </c>
    </row>
    <row r="146" spans="1:10" x14ac:dyDescent="0.25">
      <c r="A146" s="2">
        <v>38</v>
      </c>
      <c r="B146" s="2">
        <v>0</v>
      </c>
      <c r="C146" s="2">
        <v>0</v>
      </c>
      <c r="D146" s="2">
        <v>0</v>
      </c>
      <c r="H146" s="2">
        <v>38</v>
      </c>
      <c r="I146" s="2">
        <v>0</v>
      </c>
      <c r="J146" s="2">
        <v>0</v>
      </c>
    </row>
    <row r="147" spans="1:10" x14ac:dyDescent="0.25">
      <c r="A147" s="2">
        <v>39</v>
      </c>
      <c r="B147" s="2">
        <v>0</v>
      </c>
      <c r="C147" s="2">
        <v>0</v>
      </c>
      <c r="D147" s="2">
        <v>2</v>
      </c>
      <c r="H147" s="2">
        <v>39</v>
      </c>
      <c r="I147" s="2">
        <v>0</v>
      </c>
      <c r="J147" s="2">
        <v>0</v>
      </c>
    </row>
    <row r="148" spans="1:10" x14ac:dyDescent="0.25">
      <c r="A148" s="2">
        <v>40</v>
      </c>
      <c r="B148" s="2">
        <v>0</v>
      </c>
      <c r="C148" s="2">
        <v>0</v>
      </c>
      <c r="D148" s="2">
        <v>0</v>
      </c>
      <c r="H148" s="2">
        <v>40</v>
      </c>
      <c r="I148" s="2">
        <v>0</v>
      </c>
      <c r="J148" s="2">
        <v>0</v>
      </c>
    </row>
    <row r="149" spans="1:10" x14ac:dyDescent="0.25">
      <c r="A149" s="2">
        <v>41</v>
      </c>
      <c r="B149" s="2">
        <v>0</v>
      </c>
      <c r="C149" s="2">
        <v>0</v>
      </c>
      <c r="D149" s="2">
        <v>2</v>
      </c>
      <c r="H149" s="2">
        <v>41</v>
      </c>
      <c r="I149" s="2">
        <v>0</v>
      </c>
      <c r="J149" s="2">
        <v>2</v>
      </c>
    </row>
    <row r="150" spans="1:10" x14ac:dyDescent="0.25">
      <c r="A150" s="2">
        <v>42</v>
      </c>
      <c r="B150" s="2">
        <v>0</v>
      </c>
      <c r="C150" s="2">
        <v>0</v>
      </c>
      <c r="D150" s="2">
        <v>6</v>
      </c>
      <c r="H150" s="2">
        <v>42</v>
      </c>
      <c r="I150" s="2">
        <v>0</v>
      </c>
      <c r="J150" s="2">
        <v>9</v>
      </c>
    </row>
    <row r="151" spans="1:10" x14ac:dyDescent="0.25">
      <c r="A151" s="2">
        <v>43</v>
      </c>
      <c r="B151" s="2">
        <v>0</v>
      </c>
      <c r="C151" s="2">
        <v>0</v>
      </c>
      <c r="D151" s="2">
        <v>9</v>
      </c>
      <c r="H151" s="2">
        <v>43</v>
      </c>
      <c r="I151" s="2">
        <v>0</v>
      </c>
      <c r="J151" s="2">
        <v>26</v>
      </c>
    </row>
    <row r="152" spans="1:10" x14ac:dyDescent="0.25">
      <c r="A152" s="2">
        <v>44</v>
      </c>
      <c r="B152" s="2">
        <v>0</v>
      </c>
      <c r="C152" s="2">
        <v>0</v>
      </c>
      <c r="D152" s="2">
        <v>9</v>
      </c>
      <c r="H152" s="2">
        <v>44</v>
      </c>
      <c r="I152" s="2">
        <v>0</v>
      </c>
      <c r="J152" s="2">
        <v>15</v>
      </c>
    </row>
    <row r="153" spans="1:10" x14ac:dyDescent="0.25">
      <c r="A153" s="2">
        <v>45</v>
      </c>
      <c r="B153" s="2">
        <v>0</v>
      </c>
      <c r="C153" s="2">
        <v>0</v>
      </c>
      <c r="D153" s="2">
        <v>2</v>
      </c>
      <c r="H153" s="2">
        <v>45</v>
      </c>
      <c r="I153" s="2">
        <v>0</v>
      </c>
      <c r="J153" s="2">
        <v>6</v>
      </c>
    </row>
    <row r="154" spans="1:10" x14ac:dyDescent="0.25">
      <c r="A154" s="2">
        <v>46</v>
      </c>
      <c r="B154" s="2">
        <v>0</v>
      </c>
      <c r="C154" s="2">
        <v>0</v>
      </c>
      <c r="D154" s="2">
        <v>0</v>
      </c>
      <c r="H154" s="2">
        <v>46</v>
      </c>
      <c r="I154" s="2">
        <v>0</v>
      </c>
      <c r="J154" s="2">
        <v>0</v>
      </c>
    </row>
    <row r="155" spans="1:10" x14ac:dyDescent="0.25">
      <c r="A155" s="2">
        <v>47</v>
      </c>
      <c r="B155" s="2">
        <v>0</v>
      </c>
      <c r="C155" s="2">
        <v>0</v>
      </c>
      <c r="D155" s="2">
        <v>0</v>
      </c>
      <c r="H155" s="2">
        <v>47</v>
      </c>
      <c r="I155" s="2">
        <v>0</v>
      </c>
      <c r="J155" s="2">
        <v>0</v>
      </c>
    </row>
    <row r="156" spans="1:10" x14ac:dyDescent="0.25">
      <c r="A156" s="2">
        <v>48</v>
      </c>
      <c r="B156" s="2">
        <v>0</v>
      </c>
      <c r="C156" s="2">
        <v>0</v>
      </c>
      <c r="D156" s="2">
        <v>0</v>
      </c>
      <c r="H156" s="2">
        <v>48</v>
      </c>
      <c r="I156" s="2">
        <v>0</v>
      </c>
      <c r="J156" s="2">
        <v>0</v>
      </c>
    </row>
    <row r="157" spans="1:10" x14ac:dyDescent="0.25">
      <c r="A157" s="2">
        <v>49</v>
      </c>
      <c r="B157" s="2">
        <v>0</v>
      </c>
      <c r="C157" s="2">
        <v>0</v>
      </c>
      <c r="D157" s="2">
        <v>0</v>
      </c>
      <c r="H157" s="2">
        <v>49</v>
      </c>
      <c r="I157" s="2">
        <v>0</v>
      </c>
      <c r="J157" s="2">
        <v>0</v>
      </c>
    </row>
    <row r="158" spans="1:10" x14ac:dyDescent="0.25">
      <c r="A158" s="2">
        <v>50</v>
      </c>
      <c r="B158" s="2">
        <v>0</v>
      </c>
      <c r="C158" s="2">
        <v>0</v>
      </c>
      <c r="D158" s="2">
        <v>2</v>
      </c>
      <c r="H158" s="2">
        <v>50</v>
      </c>
      <c r="I158" s="2">
        <v>0</v>
      </c>
      <c r="J158" s="2">
        <v>0</v>
      </c>
    </row>
    <row r="159" spans="1:10" x14ac:dyDescent="0.25">
      <c r="A159" s="2">
        <v>51</v>
      </c>
      <c r="B159" s="2">
        <v>0</v>
      </c>
      <c r="C159" s="2">
        <v>0</v>
      </c>
      <c r="D159" s="2">
        <v>2</v>
      </c>
      <c r="H159" s="2">
        <v>51</v>
      </c>
      <c r="I159" s="2">
        <v>0</v>
      </c>
      <c r="J159" s="2">
        <v>0</v>
      </c>
    </row>
    <row r="160" spans="1:10" x14ac:dyDescent="0.25">
      <c r="A160" s="2">
        <v>52</v>
      </c>
      <c r="B160" s="2">
        <v>0</v>
      </c>
      <c r="C160" s="2">
        <v>0</v>
      </c>
      <c r="D160" s="2">
        <v>3</v>
      </c>
      <c r="H160" s="2">
        <v>52</v>
      </c>
      <c r="I160" s="2">
        <v>0</v>
      </c>
      <c r="J160" s="2">
        <v>2</v>
      </c>
    </row>
    <row r="161" spans="1:10" x14ac:dyDescent="0.25">
      <c r="A161" s="2">
        <v>53</v>
      </c>
      <c r="B161" s="2">
        <v>0</v>
      </c>
      <c r="C161" s="2">
        <v>0</v>
      </c>
      <c r="D161" s="2">
        <v>4</v>
      </c>
      <c r="H161" s="2">
        <v>53</v>
      </c>
      <c r="I161" s="2">
        <v>1</v>
      </c>
      <c r="J161" s="2">
        <v>9</v>
      </c>
    </row>
    <row r="162" spans="1:10" x14ac:dyDescent="0.25">
      <c r="A162" s="2">
        <v>54</v>
      </c>
      <c r="B162" s="2">
        <v>0</v>
      </c>
      <c r="C162" s="2">
        <v>0</v>
      </c>
      <c r="D162" s="2">
        <v>1</v>
      </c>
      <c r="H162" s="2">
        <v>54</v>
      </c>
      <c r="I162" s="2">
        <v>19</v>
      </c>
      <c r="J162" s="2">
        <v>7</v>
      </c>
    </row>
    <row r="163" spans="1:10" x14ac:dyDescent="0.25">
      <c r="A163" s="2">
        <v>55</v>
      </c>
      <c r="B163" s="2">
        <v>0</v>
      </c>
      <c r="C163" s="2">
        <v>1</v>
      </c>
      <c r="D163" s="2">
        <v>0</v>
      </c>
      <c r="H163" s="2">
        <v>55</v>
      </c>
      <c r="I163" s="2">
        <v>22</v>
      </c>
      <c r="J163" s="2">
        <v>0</v>
      </c>
    </row>
    <row r="164" spans="1:10" x14ac:dyDescent="0.25">
      <c r="A164" s="2">
        <v>56</v>
      </c>
      <c r="B164" s="2">
        <v>0</v>
      </c>
      <c r="C164" s="2">
        <v>0</v>
      </c>
      <c r="D164" s="2">
        <v>0</v>
      </c>
      <c r="H164" s="2">
        <v>56</v>
      </c>
      <c r="I164" s="2">
        <v>1</v>
      </c>
      <c r="J164" s="2">
        <v>0</v>
      </c>
    </row>
    <row r="165" spans="1:10" x14ac:dyDescent="0.25">
      <c r="A165" s="2">
        <v>57</v>
      </c>
      <c r="B165" s="2">
        <v>0</v>
      </c>
      <c r="C165" s="2">
        <v>0</v>
      </c>
      <c r="D165" s="2">
        <v>0</v>
      </c>
      <c r="H165" s="2">
        <v>57</v>
      </c>
      <c r="I165" s="2">
        <v>0</v>
      </c>
      <c r="J165" s="2">
        <v>0</v>
      </c>
    </row>
    <row r="166" spans="1:10" x14ac:dyDescent="0.25">
      <c r="A166" s="2">
        <v>58</v>
      </c>
      <c r="B166" s="2">
        <v>0</v>
      </c>
      <c r="C166" s="2">
        <v>0</v>
      </c>
      <c r="D166" s="2">
        <v>0</v>
      </c>
      <c r="H166" s="2">
        <v>58</v>
      </c>
      <c r="I166" s="2">
        <v>0</v>
      </c>
      <c r="J166" s="2">
        <v>0</v>
      </c>
    </row>
    <row r="167" spans="1:10" x14ac:dyDescent="0.25">
      <c r="A167" s="2">
        <v>59</v>
      </c>
      <c r="B167" s="2">
        <v>0</v>
      </c>
      <c r="C167" s="2">
        <v>0</v>
      </c>
      <c r="D167" s="2">
        <v>0</v>
      </c>
      <c r="H167" s="2">
        <v>59</v>
      </c>
      <c r="I167" s="2">
        <v>0</v>
      </c>
      <c r="J167" s="2">
        <v>0</v>
      </c>
    </row>
    <row r="168" spans="1:10" x14ac:dyDescent="0.25">
      <c r="A168" s="2">
        <v>60</v>
      </c>
      <c r="B168" s="2">
        <v>0</v>
      </c>
      <c r="C168" s="2">
        <v>0</v>
      </c>
      <c r="D168" s="2">
        <v>0</v>
      </c>
      <c r="H168" s="2">
        <v>60</v>
      </c>
      <c r="I168" s="2">
        <v>0</v>
      </c>
      <c r="J168" s="2">
        <v>0</v>
      </c>
    </row>
    <row r="169" spans="1:10" x14ac:dyDescent="0.25">
      <c r="A169" s="2">
        <v>61</v>
      </c>
      <c r="B169" s="2">
        <v>0</v>
      </c>
      <c r="C169" s="2">
        <v>1</v>
      </c>
      <c r="D169" s="2">
        <v>0</v>
      </c>
      <c r="H169" s="2">
        <v>61</v>
      </c>
      <c r="I169" s="2">
        <v>0</v>
      </c>
      <c r="J169" s="2">
        <v>0</v>
      </c>
    </row>
    <row r="170" spans="1:10" x14ac:dyDescent="0.25">
      <c r="A170" s="2">
        <v>62</v>
      </c>
      <c r="B170" s="2">
        <v>0</v>
      </c>
      <c r="C170" s="2">
        <v>0</v>
      </c>
      <c r="D170" s="2">
        <v>0</v>
      </c>
      <c r="H170" s="2">
        <v>62</v>
      </c>
      <c r="I170" s="2">
        <v>0</v>
      </c>
      <c r="J170" s="2">
        <v>0</v>
      </c>
    </row>
    <row r="171" spans="1:10" x14ac:dyDescent="0.25">
      <c r="A171" s="2">
        <v>63</v>
      </c>
      <c r="B171" s="2">
        <v>0</v>
      </c>
      <c r="C171" s="2">
        <v>5</v>
      </c>
      <c r="D171" s="2">
        <v>0</v>
      </c>
      <c r="H171" s="2">
        <v>63</v>
      </c>
      <c r="I171" s="2">
        <v>0</v>
      </c>
      <c r="J171" s="2">
        <v>0</v>
      </c>
    </row>
    <row r="172" spans="1:10" x14ac:dyDescent="0.25">
      <c r="A172" s="2">
        <v>64</v>
      </c>
      <c r="B172" s="2">
        <v>0</v>
      </c>
      <c r="C172" s="2">
        <v>12</v>
      </c>
      <c r="D172" s="2">
        <v>1</v>
      </c>
      <c r="H172" s="2">
        <v>64</v>
      </c>
      <c r="I172" s="2">
        <v>118</v>
      </c>
      <c r="J172" s="2">
        <v>0</v>
      </c>
    </row>
    <row r="173" spans="1:10" x14ac:dyDescent="0.25">
      <c r="A173" s="2">
        <v>65</v>
      </c>
      <c r="B173" s="2">
        <v>0</v>
      </c>
      <c r="C173" s="2">
        <v>18</v>
      </c>
      <c r="D173" s="2">
        <v>0</v>
      </c>
      <c r="H173" s="2">
        <v>65</v>
      </c>
      <c r="I173" s="2">
        <v>352</v>
      </c>
      <c r="J173" s="2">
        <v>0</v>
      </c>
    </row>
    <row r="174" spans="1:10" x14ac:dyDescent="0.25">
      <c r="A174" s="2">
        <v>66</v>
      </c>
      <c r="B174" s="2">
        <v>0</v>
      </c>
      <c r="C174" s="2">
        <v>6</v>
      </c>
      <c r="D174" s="2">
        <v>0</v>
      </c>
      <c r="H174" s="2">
        <v>66</v>
      </c>
      <c r="I174" s="2">
        <v>56</v>
      </c>
      <c r="J174" s="2">
        <v>0</v>
      </c>
    </row>
    <row r="175" spans="1:10" x14ac:dyDescent="0.25">
      <c r="A175" s="2">
        <v>67</v>
      </c>
      <c r="B175" s="2">
        <v>0</v>
      </c>
      <c r="C175" s="2">
        <v>1</v>
      </c>
      <c r="D175" s="2">
        <v>0</v>
      </c>
      <c r="H175" s="2">
        <v>67</v>
      </c>
      <c r="I175" s="2">
        <v>1</v>
      </c>
      <c r="J175" s="2">
        <v>0</v>
      </c>
    </row>
    <row r="176" spans="1:10" x14ac:dyDescent="0.25">
      <c r="A176" s="2">
        <v>68</v>
      </c>
      <c r="B176" s="2">
        <v>0</v>
      </c>
      <c r="C176" s="2">
        <v>1</v>
      </c>
      <c r="D176" s="2">
        <v>0</v>
      </c>
      <c r="H176" s="2">
        <v>68</v>
      </c>
      <c r="I176" s="2">
        <v>0</v>
      </c>
      <c r="J176" s="2">
        <v>0</v>
      </c>
    </row>
    <row r="177" spans="1:10" x14ac:dyDescent="0.25">
      <c r="A177" s="2">
        <v>69</v>
      </c>
      <c r="B177" s="2">
        <v>0</v>
      </c>
      <c r="C177" s="2">
        <v>0</v>
      </c>
      <c r="D177" s="2">
        <v>0</v>
      </c>
      <c r="H177" s="2">
        <v>69</v>
      </c>
      <c r="I177" s="2">
        <v>0</v>
      </c>
      <c r="J177" s="2">
        <v>0</v>
      </c>
    </row>
    <row r="178" spans="1:10" x14ac:dyDescent="0.25">
      <c r="A178" s="2">
        <v>70</v>
      </c>
      <c r="B178" s="2">
        <v>0</v>
      </c>
      <c r="C178" s="2">
        <v>4</v>
      </c>
      <c r="D178" s="2">
        <v>0</v>
      </c>
      <c r="H178" s="2">
        <v>70</v>
      </c>
      <c r="I178" s="2">
        <v>0</v>
      </c>
      <c r="J178" s="2">
        <v>0</v>
      </c>
    </row>
    <row r="179" spans="1:10" x14ac:dyDescent="0.25">
      <c r="A179" s="2">
        <v>71</v>
      </c>
      <c r="B179" s="2">
        <v>0</v>
      </c>
      <c r="C179" s="2">
        <v>4</v>
      </c>
      <c r="D179" s="2">
        <v>0</v>
      </c>
      <c r="H179" s="2">
        <v>71</v>
      </c>
      <c r="I179" s="2">
        <v>0</v>
      </c>
      <c r="J179" s="2">
        <v>0</v>
      </c>
    </row>
    <row r="180" spans="1:10" x14ac:dyDescent="0.25">
      <c r="A180" s="2">
        <v>72</v>
      </c>
      <c r="B180" s="2">
        <v>0</v>
      </c>
      <c r="C180" s="2">
        <v>24</v>
      </c>
      <c r="D180" s="2">
        <v>0</v>
      </c>
      <c r="H180" s="2">
        <v>72</v>
      </c>
      <c r="I180" s="2">
        <v>0</v>
      </c>
      <c r="J180" s="2">
        <v>0</v>
      </c>
    </row>
    <row r="181" spans="1:10" x14ac:dyDescent="0.25">
      <c r="A181" s="2">
        <v>73</v>
      </c>
      <c r="B181" s="2">
        <v>0</v>
      </c>
      <c r="C181" s="2">
        <v>51</v>
      </c>
      <c r="D181" s="2">
        <v>0</v>
      </c>
      <c r="H181" s="2">
        <v>73</v>
      </c>
      <c r="I181" s="2">
        <v>0</v>
      </c>
      <c r="J181" s="2">
        <v>0</v>
      </c>
    </row>
    <row r="182" spans="1:10" x14ac:dyDescent="0.25">
      <c r="A182" s="2">
        <v>74</v>
      </c>
      <c r="B182" s="2">
        <v>0</v>
      </c>
      <c r="C182" s="2">
        <v>78</v>
      </c>
      <c r="D182" s="2">
        <v>0</v>
      </c>
      <c r="H182" s="2">
        <v>74</v>
      </c>
      <c r="I182" s="2">
        <v>3</v>
      </c>
      <c r="J182" s="2">
        <v>0</v>
      </c>
    </row>
    <row r="183" spans="1:10" x14ac:dyDescent="0.25">
      <c r="A183" s="2">
        <v>75</v>
      </c>
      <c r="B183" s="2">
        <v>0</v>
      </c>
      <c r="C183" s="2">
        <v>65</v>
      </c>
      <c r="D183" s="2">
        <v>0</v>
      </c>
      <c r="H183" s="2">
        <v>75</v>
      </c>
      <c r="I183" s="2">
        <v>44</v>
      </c>
      <c r="J183" s="2">
        <v>0</v>
      </c>
    </row>
    <row r="184" spans="1:10" x14ac:dyDescent="0.25">
      <c r="A184" s="2">
        <v>76</v>
      </c>
      <c r="B184" s="2">
        <v>0</v>
      </c>
      <c r="C184" s="2">
        <v>40</v>
      </c>
      <c r="D184" s="2">
        <v>4</v>
      </c>
      <c r="H184" s="2">
        <v>76</v>
      </c>
      <c r="I184" s="2">
        <v>14</v>
      </c>
      <c r="J184" s="2">
        <v>0</v>
      </c>
    </row>
    <row r="185" spans="1:10" x14ac:dyDescent="0.25">
      <c r="A185" s="2">
        <v>77</v>
      </c>
      <c r="B185" s="2">
        <v>0</v>
      </c>
      <c r="C185" s="2">
        <v>7</v>
      </c>
      <c r="D185" s="2">
        <v>6</v>
      </c>
      <c r="H185" s="2">
        <v>77</v>
      </c>
      <c r="I185" s="2">
        <v>1</v>
      </c>
      <c r="J185" s="2">
        <v>0</v>
      </c>
    </row>
    <row r="186" spans="1:10" x14ac:dyDescent="0.25">
      <c r="A186" s="2">
        <v>78</v>
      </c>
      <c r="B186" s="2">
        <v>0</v>
      </c>
      <c r="C186" s="2">
        <v>3</v>
      </c>
      <c r="D186" s="2">
        <v>1</v>
      </c>
      <c r="H186" s="2">
        <v>78</v>
      </c>
      <c r="I186" s="2">
        <v>0</v>
      </c>
      <c r="J186" s="2">
        <v>0</v>
      </c>
    </row>
    <row r="187" spans="1:10" x14ac:dyDescent="0.25">
      <c r="A187" s="2">
        <v>79</v>
      </c>
      <c r="B187" s="2">
        <v>0</v>
      </c>
      <c r="C187" s="2">
        <v>4</v>
      </c>
      <c r="D187" s="2">
        <v>0</v>
      </c>
      <c r="H187" s="2">
        <v>79</v>
      </c>
      <c r="I187" s="2">
        <v>0</v>
      </c>
      <c r="J187" s="2">
        <v>0</v>
      </c>
    </row>
    <row r="188" spans="1:10" x14ac:dyDescent="0.25">
      <c r="A188" s="2">
        <v>80</v>
      </c>
      <c r="B188" s="2">
        <v>0</v>
      </c>
      <c r="C188" s="2">
        <v>5</v>
      </c>
      <c r="D188" s="2">
        <v>0</v>
      </c>
      <c r="H188" s="2">
        <v>80</v>
      </c>
      <c r="I188" s="2">
        <v>0</v>
      </c>
      <c r="J188" s="2">
        <v>0</v>
      </c>
    </row>
    <row r="189" spans="1:10" x14ac:dyDescent="0.25">
      <c r="A189" s="2">
        <v>81</v>
      </c>
      <c r="B189" s="2">
        <v>0</v>
      </c>
      <c r="C189" s="2">
        <v>4</v>
      </c>
      <c r="D189" s="2">
        <v>0</v>
      </c>
      <c r="H189" s="2">
        <v>81</v>
      </c>
      <c r="I189" s="2">
        <v>0</v>
      </c>
      <c r="J189" s="2">
        <v>0</v>
      </c>
    </row>
    <row r="190" spans="1:10" x14ac:dyDescent="0.25">
      <c r="A190" s="2">
        <v>82</v>
      </c>
      <c r="B190" s="2">
        <v>0</v>
      </c>
      <c r="C190" s="2">
        <v>6</v>
      </c>
      <c r="D190" s="2">
        <v>2</v>
      </c>
      <c r="H190" s="2">
        <v>82</v>
      </c>
      <c r="I190" s="2">
        <v>0</v>
      </c>
      <c r="J190" s="2">
        <v>0</v>
      </c>
    </row>
    <row r="191" spans="1:10" x14ac:dyDescent="0.25">
      <c r="A191" s="2">
        <v>83</v>
      </c>
      <c r="B191" s="2">
        <v>0</v>
      </c>
      <c r="C191" s="2">
        <v>22</v>
      </c>
      <c r="D191" s="2">
        <v>4</v>
      </c>
      <c r="H191" s="2">
        <v>83</v>
      </c>
      <c r="I191" s="2">
        <v>0</v>
      </c>
      <c r="J191" s="2">
        <v>0</v>
      </c>
    </row>
    <row r="192" spans="1:10" x14ac:dyDescent="0.25">
      <c r="A192" s="2">
        <v>84</v>
      </c>
      <c r="B192" s="2">
        <v>0</v>
      </c>
      <c r="C192" s="2">
        <v>52</v>
      </c>
      <c r="D192" s="2">
        <v>3</v>
      </c>
      <c r="H192" s="2">
        <v>84</v>
      </c>
      <c r="I192" s="2">
        <v>0</v>
      </c>
      <c r="J192" s="2">
        <v>0</v>
      </c>
    </row>
    <row r="193" spans="1:10" x14ac:dyDescent="0.25">
      <c r="A193" s="2">
        <v>85</v>
      </c>
      <c r="B193" s="2">
        <v>0</v>
      </c>
      <c r="C193" s="2">
        <v>109</v>
      </c>
      <c r="D193" s="2">
        <v>4</v>
      </c>
      <c r="H193" s="2">
        <v>85</v>
      </c>
      <c r="I193" s="2">
        <v>0</v>
      </c>
      <c r="J193" s="2">
        <v>0</v>
      </c>
    </row>
    <row r="194" spans="1:10" x14ac:dyDescent="0.25">
      <c r="A194" s="2">
        <v>86</v>
      </c>
      <c r="B194" s="2">
        <v>0</v>
      </c>
      <c r="C194" s="2">
        <v>69</v>
      </c>
      <c r="D194" s="2">
        <v>16</v>
      </c>
      <c r="H194" s="2">
        <v>86</v>
      </c>
      <c r="I194" s="2">
        <v>1</v>
      </c>
      <c r="J194" s="2">
        <v>0</v>
      </c>
    </row>
    <row r="195" spans="1:10" x14ac:dyDescent="0.25">
      <c r="A195" s="2">
        <v>87</v>
      </c>
      <c r="B195" s="2">
        <v>0</v>
      </c>
      <c r="C195" s="2">
        <v>26</v>
      </c>
      <c r="D195" s="2">
        <v>15</v>
      </c>
      <c r="H195" s="2">
        <v>87</v>
      </c>
      <c r="I195" s="2">
        <v>0</v>
      </c>
      <c r="J195" s="2">
        <v>0</v>
      </c>
    </row>
    <row r="196" spans="1:10" x14ac:dyDescent="0.25">
      <c r="A196" s="2">
        <v>88</v>
      </c>
      <c r="B196" s="2">
        <v>0</v>
      </c>
      <c r="C196" s="2">
        <v>15</v>
      </c>
      <c r="D196" s="2">
        <v>9</v>
      </c>
      <c r="H196" s="2">
        <v>88</v>
      </c>
      <c r="I196" s="2">
        <v>0</v>
      </c>
      <c r="J196" s="2">
        <v>0</v>
      </c>
    </row>
    <row r="197" spans="1:10" x14ac:dyDescent="0.25">
      <c r="A197" s="2">
        <v>89</v>
      </c>
      <c r="B197" s="2">
        <v>0</v>
      </c>
      <c r="C197" s="2">
        <v>0</v>
      </c>
      <c r="D197" s="2">
        <v>0</v>
      </c>
      <c r="H197" s="2">
        <v>89</v>
      </c>
      <c r="I197" s="2">
        <v>0</v>
      </c>
      <c r="J197" s="2">
        <v>0</v>
      </c>
    </row>
    <row r="198" spans="1:10" x14ac:dyDescent="0.25">
      <c r="A198" s="2">
        <v>90</v>
      </c>
      <c r="B198" s="2">
        <v>0</v>
      </c>
      <c r="C198" s="2">
        <v>0</v>
      </c>
      <c r="D198" s="2">
        <v>0</v>
      </c>
      <c r="H198" s="2">
        <v>90</v>
      </c>
      <c r="I198" s="2">
        <v>0</v>
      </c>
      <c r="J198" s="2">
        <v>0</v>
      </c>
    </row>
    <row r="199" spans="1:10" x14ac:dyDescent="0.25">
      <c r="A199" s="2">
        <v>91</v>
      </c>
      <c r="B199" s="2">
        <v>0</v>
      </c>
      <c r="C199" s="2">
        <v>0</v>
      </c>
      <c r="D199" s="2">
        <v>0</v>
      </c>
      <c r="H199" s="2">
        <v>91</v>
      </c>
      <c r="I199" s="2">
        <v>0</v>
      </c>
      <c r="J199" s="2">
        <v>0</v>
      </c>
    </row>
    <row r="200" spans="1:10" x14ac:dyDescent="0.25">
      <c r="A200" s="2">
        <v>92</v>
      </c>
      <c r="B200" s="2">
        <v>0</v>
      </c>
      <c r="C200" s="2">
        <v>0</v>
      </c>
      <c r="D200" s="2">
        <v>0</v>
      </c>
      <c r="H200" s="2">
        <v>92</v>
      </c>
      <c r="I200" s="2">
        <v>0</v>
      </c>
      <c r="J200" s="2">
        <v>0</v>
      </c>
    </row>
    <row r="201" spans="1:10" x14ac:dyDescent="0.25">
      <c r="A201" s="2">
        <v>93</v>
      </c>
      <c r="B201" s="2">
        <v>0</v>
      </c>
      <c r="C201" s="2">
        <v>0</v>
      </c>
      <c r="D201" s="2">
        <v>0</v>
      </c>
      <c r="H201" s="2">
        <v>93</v>
      </c>
      <c r="I201" s="2">
        <v>0</v>
      </c>
      <c r="J201" s="2">
        <v>0</v>
      </c>
    </row>
    <row r="202" spans="1:10" x14ac:dyDescent="0.25">
      <c r="A202" s="2">
        <v>94</v>
      </c>
      <c r="B202" s="2">
        <v>0</v>
      </c>
      <c r="C202" s="2">
        <v>0</v>
      </c>
      <c r="D202" s="2">
        <v>0</v>
      </c>
      <c r="H202" s="2">
        <v>94</v>
      </c>
      <c r="I202" s="2">
        <v>0</v>
      </c>
      <c r="J202" s="2">
        <v>0</v>
      </c>
    </row>
    <row r="203" spans="1:10" x14ac:dyDescent="0.25">
      <c r="A203" s="2">
        <v>95</v>
      </c>
      <c r="B203" s="2">
        <v>0</v>
      </c>
      <c r="C203" s="2">
        <v>0</v>
      </c>
      <c r="D203" s="2">
        <v>0</v>
      </c>
      <c r="H203" s="2">
        <v>95</v>
      </c>
      <c r="I203" s="2">
        <v>0</v>
      </c>
      <c r="J203" s="2">
        <v>0</v>
      </c>
    </row>
    <row r="204" spans="1:10" x14ac:dyDescent="0.25">
      <c r="A204" s="2">
        <v>96</v>
      </c>
      <c r="B204" s="2">
        <v>0</v>
      </c>
      <c r="C204" s="2">
        <v>0</v>
      </c>
      <c r="D204" s="2">
        <v>0</v>
      </c>
      <c r="H204" s="2">
        <v>96</v>
      </c>
      <c r="I204" s="2">
        <v>0</v>
      </c>
      <c r="J204" s="2">
        <v>0</v>
      </c>
    </row>
    <row r="205" spans="1:10" x14ac:dyDescent="0.25">
      <c r="A205" s="2">
        <v>97</v>
      </c>
      <c r="B205" s="2">
        <v>0</v>
      </c>
      <c r="C205" s="2">
        <v>0</v>
      </c>
      <c r="D205" s="2">
        <v>0</v>
      </c>
      <c r="H205" s="2">
        <v>97</v>
      </c>
      <c r="I205" s="2">
        <v>0</v>
      </c>
      <c r="J205" s="2">
        <v>0</v>
      </c>
    </row>
    <row r="206" spans="1:10" x14ac:dyDescent="0.25">
      <c r="A206" s="2">
        <v>98</v>
      </c>
      <c r="B206" s="2">
        <v>0</v>
      </c>
      <c r="C206" s="2">
        <v>0</v>
      </c>
      <c r="D206" s="2">
        <v>0</v>
      </c>
      <c r="H206" s="2">
        <v>98</v>
      </c>
      <c r="I206" s="2">
        <v>0</v>
      </c>
      <c r="J206" s="2">
        <v>0</v>
      </c>
    </row>
    <row r="207" spans="1:10" x14ac:dyDescent="0.25">
      <c r="A207" s="2">
        <v>99</v>
      </c>
      <c r="B207" s="2">
        <v>0</v>
      </c>
      <c r="C207" s="2">
        <v>0</v>
      </c>
      <c r="D207" s="2">
        <v>0</v>
      </c>
      <c r="H207" s="2">
        <v>99</v>
      </c>
      <c r="I207" s="2">
        <v>0</v>
      </c>
      <c r="J207" s="2">
        <v>0</v>
      </c>
    </row>
    <row r="208" spans="1:10" x14ac:dyDescent="0.25">
      <c r="A208" s="2">
        <v>100</v>
      </c>
      <c r="B208" s="2">
        <v>0</v>
      </c>
      <c r="C208" s="2">
        <v>0</v>
      </c>
      <c r="D208" s="2">
        <v>0</v>
      </c>
      <c r="H208" s="2">
        <v>100</v>
      </c>
      <c r="I208" s="2">
        <v>0</v>
      </c>
      <c r="J208" s="2">
        <v>0</v>
      </c>
    </row>
    <row r="209" spans="1:10" x14ac:dyDescent="0.25">
      <c r="A209" s="2">
        <v>101</v>
      </c>
      <c r="B209" s="2">
        <v>0</v>
      </c>
      <c r="C209" s="2">
        <v>0</v>
      </c>
      <c r="D209" s="2">
        <v>0</v>
      </c>
      <c r="H209" s="2">
        <v>101</v>
      </c>
      <c r="I209" s="2">
        <v>0</v>
      </c>
      <c r="J209" s="2">
        <v>0</v>
      </c>
    </row>
    <row r="212" spans="1:10" x14ac:dyDescent="0.25">
      <c r="A212" s="2" t="s">
        <v>2</v>
      </c>
    </row>
    <row r="213" spans="1:10" x14ac:dyDescent="0.25">
      <c r="A213" s="2">
        <v>0</v>
      </c>
      <c r="B213" s="2">
        <v>0</v>
      </c>
      <c r="C213" s="2">
        <v>0</v>
      </c>
      <c r="D213" s="2">
        <v>14</v>
      </c>
      <c r="H213" s="2">
        <v>0</v>
      </c>
      <c r="I213" s="2">
        <v>0</v>
      </c>
      <c r="J213" s="2">
        <v>0</v>
      </c>
    </row>
    <row r="214" spans="1:10" x14ac:dyDescent="0.25">
      <c r="A214" s="2">
        <v>1</v>
      </c>
      <c r="B214" s="2">
        <v>0</v>
      </c>
      <c r="C214" s="2">
        <v>0</v>
      </c>
      <c r="D214" s="2">
        <v>3</v>
      </c>
      <c r="H214" s="2">
        <v>1</v>
      </c>
      <c r="I214" s="2">
        <v>0</v>
      </c>
      <c r="J214" s="2">
        <v>0</v>
      </c>
    </row>
    <row r="215" spans="1:10" x14ac:dyDescent="0.25">
      <c r="A215" s="2">
        <v>2</v>
      </c>
      <c r="B215" s="2">
        <v>0</v>
      </c>
      <c r="C215" s="2">
        <v>1</v>
      </c>
      <c r="D215" s="2">
        <v>0</v>
      </c>
      <c r="H215" s="2">
        <v>2</v>
      </c>
      <c r="I215" s="2">
        <v>0</v>
      </c>
      <c r="J215" s="2">
        <v>0</v>
      </c>
    </row>
    <row r="216" spans="1:10" x14ac:dyDescent="0.25">
      <c r="A216" s="2">
        <v>3</v>
      </c>
      <c r="B216" s="2">
        <v>0</v>
      </c>
      <c r="C216" s="2">
        <v>1</v>
      </c>
      <c r="D216" s="2">
        <v>0</v>
      </c>
      <c r="H216" s="2">
        <v>3</v>
      </c>
      <c r="I216" s="2">
        <v>0</v>
      </c>
      <c r="J216" s="2">
        <v>0</v>
      </c>
    </row>
    <row r="217" spans="1:10" x14ac:dyDescent="0.25">
      <c r="A217" s="2">
        <v>4</v>
      </c>
      <c r="B217" s="2">
        <v>0</v>
      </c>
      <c r="C217" s="2">
        <v>1</v>
      </c>
      <c r="D217" s="2">
        <v>0</v>
      </c>
      <c r="H217" s="2">
        <v>4</v>
      </c>
      <c r="I217" s="2">
        <v>0</v>
      </c>
      <c r="J217" s="2">
        <v>0</v>
      </c>
    </row>
    <row r="218" spans="1:10" x14ac:dyDescent="0.25">
      <c r="A218" s="2">
        <v>5</v>
      </c>
      <c r="B218" s="2">
        <v>0</v>
      </c>
      <c r="C218" s="2">
        <v>0</v>
      </c>
      <c r="D218" s="2">
        <v>0</v>
      </c>
      <c r="H218" s="2">
        <v>5</v>
      </c>
      <c r="I218" s="2">
        <v>0</v>
      </c>
      <c r="J218" s="2">
        <v>0</v>
      </c>
    </row>
    <row r="219" spans="1:10" x14ac:dyDescent="0.25">
      <c r="A219" s="2">
        <v>6</v>
      </c>
      <c r="B219" s="2">
        <v>0</v>
      </c>
      <c r="C219" s="2">
        <v>6</v>
      </c>
      <c r="D219" s="2">
        <v>0</v>
      </c>
      <c r="H219" s="2">
        <v>6</v>
      </c>
      <c r="I219" s="2">
        <v>0</v>
      </c>
      <c r="J219" s="2">
        <v>0</v>
      </c>
    </row>
    <row r="220" spans="1:10" x14ac:dyDescent="0.25">
      <c r="A220" s="2">
        <v>7</v>
      </c>
      <c r="B220" s="2">
        <v>0</v>
      </c>
      <c r="C220" s="2">
        <v>3</v>
      </c>
      <c r="D220" s="2">
        <v>1</v>
      </c>
      <c r="H220" s="2">
        <v>7</v>
      </c>
      <c r="I220" s="2">
        <v>0</v>
      </c>
      <c r="J220" s="2">
        <v>0</v>
      </c>
    </row>
    <row r="221" spans="1:10" x14ac:dyDescent="0.25">
      <c r="A221" s="2">
        <v>8</v>
      </c>
      <c r="B221" s="2">
        <v>0</v>
      </c>
      <c r="C221" s="2">
        <v>11</v>
      </c>
      <c r="D221" s="2">
        <v>11</v>
      </c>
      <c r="H221" s="2">
        <v>8</v>
      </c>
      <c r="I221" s="2">
        <v>0</v>
      </c>
      <c r="J221" s="2">
        <v>0</v>
      </c>
    </row>
    <row r="222" spans="1:10" x14ac:dyDescent="0.25">
      <c r="A222" s="2">
        <v>9</v>
      </c>
      <c r="B222" s="2">
        <v>0</v>
      </c>
      <c r="C222" s="2">
        <v>7</v>
      </c>
      <c r="D222" s="2">
        <v>10</v>
      </c>
      <c r="H222" s="2">
        <v>9</v>
      </c>
      <c r="I222" s="2">
        <v>0</v>
      </c>
      <c r="J222" s="2">
        <v>0</v>
      </c>
    </row>
    <row r="223" spans="1:10" x14ac:dyDescent="0.25">
      <c r="A223" s="2">
        <v>10</v>
      </c>
      <c r="B223" s="2">
        <v>0</v>
      </c>
      <c r="C223" s="2">
        <v>2</v>
      </c>
      <c r="D223" s="2">
        <v>6</v>
      </c>
      <c r="H223" s="2">
        <v>10</v>
      </c>
      <c r="I223" s="2">
        <v>0</v>
      </c>
      <c r="J223" s="2">
        <v>0</v>
      </c>
    </row>
    <row r="224" spans="1:10" x14ac:dyDescent="0.25">
      <c r="A224" s="2">
        <v>11</v>
      </c>
      <c r="B224" s="2">
        <v>0</v>
      </c>
      <c r="C224" s="2">
        <v>1</v>
      </c>
      <c r="D224" s="2">
        <v>9</v>
      </c>
      <c r="H224" s="2">
        <v>11</v>
      </c>
      <c r="I224" s="2">
        <v>0</v>
      </c>
      <c r="J224" s="2">
        <v>0</v>
      </c>
    </row>
    <row r="225" spans="1:10" x14ac:dyDescent="0.25">
      <c r="A225" s="2">
        <v>12</v>
      </c>
      <c r="B225" s="2">
        <v>0</v>
      </c>
      <c r="C225" s="2">
        <v>2</v>
      </c>
      <c r="D225" s="2">
        <v>11</v>
      </c>
      <c r="H225" s="2">
        <v>12</v>
      </c>
      <c r="I225" s="2">
        <v>0</v>
      </c>
      <c r="J225" s="2">
        <v>0</v>
      </c>
    </row>
    <row r="226" spans="1:10" x14ac:dyDescent="0.25">
      <c r="A226" s="2">
        <v>13</v>
      </c>
      <c r="B226" s="2">
        <v>0</v>
      </c>
      <c r="C226" s="2">
        <v>0</v>
      </c>
      <c r="D226" s="2">
        <v>0</v>
      </c>
      <c r="H226" s="2">
        <v>13</v>
      </c>
      <c r="I226" s="2">
        <v>0</v>
      </c>
      <c r="J226" s="2">
        <v>0</v>
      </c>
    </row>
    <row r="227" spans="1:10" x14ac:dyDescent="0.25">
      <c r="A227" s="2">
        <v>14</v>
      </c>
      <c r="B227" s="2">
        <v>0</v>
      </c>
      <c r="C227" s="2">
        <v>2</v>
      </c>
      <c r="D227" s="2">
        <v>0</v>
      </c>
      <c r="H227" s="2">
        <v>14</v>
      </c>
      <c r="I227" s="2">
        <v>0</v>
      </c>
      <c r="J227" s="2">
        <v>0</v>
      </c>
    </row>
    <row r="228" spans="1:10" x14ac:dyDescent="0.25">
      <c r="A228" s="2">
        <v>15</v>
      </c>
      <c r="B228" s="2">
        <v>0</v>
      </c>
      <c r="C228" s="2">
        <v>3</v>
      </c>
      <c r="D228" s="2">
        <v>0</v>
      </c>
      <c r="H228" s="2">
        <v>15</v>
      </c>
      <c r="I228" s="2">
        <v>0</v>
      </c>
      <c r="J228" s="2">
        <v>0</v>
      </c>
    </row>
    <row r="229" spans="1:10" x14ac:dyDescent="0.25">
      <c r="A229" s="2">
        <v>16</v>
      </c>
      <c r="B229" s="2">
        <v>0</v>
      </c>
      <c r="C229" s="2">
        <v>1</v>
      </c>
      <c r="D229" s="2">
        <v>0</v>
      </c>
      <c r="H229" s="2">
        <v>16</v>
      </c>
      <c r="I229" s="2">
        <v>0</v>
      </c>
      <c r="J229" s="2">
        <v>0</v>
      </c>
    </row>
    <row r="230" spans="1:10" x14ac:dyDescent="0.25">
      <c r="A230" s="2">
        <v>17</v>
      </c>
      <c r="B230" s="2">
        <v>0</v>
      </c>
      <c r="C230" s="2">
        <v>3</v>
      </c>
      <c r="D230" s="2">
        <v>0</v>
      </c>
      <c r="H230" s="2">
        <v>17</v>
      </c>
      <c r="I230" s="2">
        <v>0</v>
      </c>
      <c r="J230" s="2">
        <v>0</v>
      </c>
    </row>
    <row r="231" spans="1:10" x14ac:dyDescent="0.25">
      <c r="A231" s="2">
        <v>18</v>
      </c>
      <c r="B231" s="2">
        <v>0</v>
      </c>
      <c r="C231" s="2">
        <v>2</v>
      </c>
      <c r="D231" s="2">
        <v>0</v>
      </c>
      <c r="H231" s="2">
        <v>18</v>
      </c>
      <c r="I231" s="2">
        <v>0</v>
      </c>
      <c r="J231" s="2">
        <v>0</v>
      </c>
    </row>
    <row r="232" spans="1:10" x14ac:dyDescent="0.25">
      <c r="A232" s="2">
        <v>19</v>
      </c>
      <c r="B232" s="2">
        <v>0</v>
      </c>
      <c r="C232" s="2">
        <v>1</v>
      </c>
      <c r="D232" s="2">
        <v>0</v>
      </c>
      <c r="H232" s="2">
        <v>19</v>
      </c>
      <c r="I232" s="2">
        <v>0</v>
      </c>
      <c r="J232" s="2">
        <v>0</v>
      </c>
    </row>
    <row r="233" spans="1:10" x14ac:dyDescent="0.25">
      <c r="A233" s="2">
        <v>20</v>
      </c>
      <c r="B233" s="2">
        <v>0</v>
      </c>
      <c r="C233" s="2">
        <v>2</v>
      </c>
      <c r="D233" s="2">
        <v>1</v>
      </c>
      <c r="H233" s="2">
        <v>20</v>
      </c>
      <c r="I233" s="2">
        <v>0</v>
      </c>
      <c r="J233" s="2">
        <v>0</v>
      </c>
    </row>
    <row r="234" spans="1:10" x14ac:dyDescent="0.25">
      <c r="A234" s="2">
        <v>21</v>
      </c>
      <c r="B234" s="2">
        <v>0</v>
      </c>
      <c r="C234" s="2">
        <v>1</v>
      </c>
      <c r="D234" s="2">
        <v>0</v>
      </c>
      <c r="H234" s="2">
        <v>21</v>
      </c>
      <c r="I234" s="2">
        <v>0</v>
      </c>
      <c r="J234" s="2">
        <v>0</v>
      </c>
    </row>
    <row r="235" spans="1:10" x14ac:dyDescent="0.25">
      <c r="A235" s="2">
        <v>22</v>
      </c>
      <c r="B235" s="2">
        <v>0</v>
      </c>
      <c r="C235" s="2">
        <v>8</v>
      </c>
      <c r="D235" s="2">
        <v>1</v>
      </c>
      <c r="H235" s="2">
        <v>22</v>
      </c>
      <c r="I235" s="2">
        <v>0</v>
      </c>
      <c r="J235" s="2">
        <v>2</v>
      </c>
    </row>
    <row r="236" spans="1:10" x14ac:dyDescent="0.25">
      <c r="A236" s="2">
        <v>23</v>
      </c>
      <c r="B236" s="2">
        <v>0</v>
      </c>
      <c r="C236" s="2">
        <v>8</v>
      </c>
      <c r="D236" s="2">
        <v>2</v>
      </c>
      <c r="H236" s="2">
        <v>23</v>
      </c>
      <c r="I236" s="2">
        <v>0</v>
      </c>
      <c r="J236" s="2">
        <v>1</v>
      </c>
    </row>
    <row r="237" spans="1:10" x14ac:dyDescent="0.25">
      <c r="A237" s="2">
        <v>24</v>
      </c>
      <c r="B237" s="2">
        <v>1</v>
      </c>
      <c r="C237" s="2">
        <v>5</v>
      </c>
      <c r="D237" s="2">
        <v>1</v>
      </c>
      <c r="H237" s="2">
        <v>24</v>
      </c>
      <c r="I237" s="2">
        <v>0</v>
      </c>
      <c r="J237" s="2">
        <v>0</v>
      </c>
    </row>
    <row r="238" spans="1:10" x14ac:dyDescent="0.25">
      <c r="A238" s="2">
        <v>25</v>
      </c>
      <c r="B238" s="2">
        <v>0</v>
      </c>
      <c r="C238" s="2">
        <v>4</v>
      </c>
      <c r="D238" s="2">
        <v>0</v>
      </c>
      <c r="H238" s="2">
        <v>25</v>
      </c>
      <c r="I238" s="2">
        <v>0</v>
      </c>
      <c r="J238" s="2">
        <v>0</v>
      </c>
    </row>
    <row r="239" spans="1:10" x14ac:dyDescent="0.25">
      <c r="A239" s="2">
        <v>26</v>
      </c>
      <c r="B239" s="2">
        <v>0</v>
      </c>
      <c r="C239" s="2">
        <v>6</v>
      </c>
      <c r="D239" s="2">
        <v>0</v>
      </c>
      <c r="H239" s="2">
        <v>26</v>
      </c>
      <c r="I239" s="2">
        <v>0</v>
      </c>
      <c r="J239" s="2">
        <v>0</v>
      </c>
    </row>
    <row r="240" spans="1:10" x14ac:dyDescent="0.25">
      <c r="A240" s="2">
        <v>27</v>
      </c>
      <c r="B240" s="2">
        <v>0</v>
      </c>
      <c r="C240" s="2">
        <v>2</v>
      </c>
      <c r="D240" s="2">
        <v>0</v>
      </c>
      <c r="H240" s="2">
        <v>27</v>
      </c>
      <c r="I240" s="2">
        <v>0</v>
      </c>
      <c r="J240" s="2">
        <v>0</v>
      </c>
    </row>
    <row r="241" spans="1:10" x14ac:dyDescent="0.25">
      <c r="A241" s="2">
        <v>28</v>
      </c>
      <c r="B241" s="2">
        <v>0</v>
      </c>
      <c r="C241" s="2">
        <v>0</v>
      </c>
      <c r="D241" s="2">
        <v>0</v>
      </c>
      <c r="H241" s="2">
        <v>28</v>
      </c>
      <c r="I241" s="2">
        <v>1</v>
      </c>
      <c r="J241" s="2">
        <v>0</v>
      </c>
    </row>
    <row r="242" spans="1:10" x14ac:dyDescent="0.25">
      <c r="A242" s="2">
        <v>29</v>
      </c>
      <c r="B242" s="2">
        <v>0</v>
      </c>
      <c r="C242" s="2">
        <v>0</v>
      </c>
      <c r="D242" s="2">
        <v>0</v>
      </c>
      <c r="H242" s="2">
        <v>29</v>
      </c>
      <c r="I242" s="2">
        <v>0</v>
      </c>
      <c r="J242" s="2">
        <v>2</v>
      </c>
    </row>
    <row r="243" spans="1:10" x14ac:dyDescent="0.25">
      <c r="A243" s="2">
        <v>30</v>
      </c>
      <c r="B243" s="2">
        <v>0</v>
      </c>
      <c r="C243" s="2">
        <v>0</v>
      </c>
      <c r="D243" s="2">
        <v>0</v>
      </c>
      <c r="H243" s="2">
        <v>30</v>
      </c>
      <c r="I243" s="2">
        <v>0</v>
      </c>
      <c r="J243" s="2">
        <v>0</v>
      </c>
    </row>
    <row r="244" spans="1:10" x14ac:dyDescent="0.25">
      <c r="A244" s="2">
        <v>31</v>
      </c>
      <c r="B244" s="2">
        <v>0</v>
      </c>
      <c r="C244" s="2">
        <v>0</v>
      </c>
      <c r="D244" s="2">
        <v>1</v>
      </c>
      <c r="H244" s="2">
        <v>31</v>
      </c>
      <c r="I244" s="2">
        <v>0</v>
      </c>
      <c r="J244" s="2">
        <v>7</v>
      </c>
    </row>
    <row r="245" spans="1:10" x14ac:dyDescent="0.25">
      <c r="A245" s="2">
        <v>32</v>
      </c>
      <c r="B245" s="2">
        <v>0</v>
      </c>
      <c r="C245" s="2">
        <v>1</v>
      </c>
      <c r="D245" s="2">
        <v>11</v>
      </c>
      <c r="H245" s="2">
        <v>32</v>
      </c>
      <c r="I245" s="2">
        <v>0</v>
      </c>
      <c r="J245" s="2">
        <v>46</v>
      </c>
    </row>
    <row r="246" spans="1:10" x14ac:dyDescent="0.25">
      <c r="A246" s="2">
        <v>33</v>
      </c>
      <c r="B246" s="2">
        <v>0</v>
      </c>
      <c r="C246" s="2">
        <v>2</v>
      </c>
      <c r="D246" s="2">
        <v>2</v>
      </c>
      <c r="H246" s="2">
        <v>33</v>
      </c>
      <c r="I246" s="2">
        <v>1</v>
      </c>
      <c r="J246" s="2">
        <v>18</v>
      </c>
    </row>
    <row r="247" spans="1:10" x14ac:dyDescent="0.25">
      <c r="A247" s="2">
        <v>34</v>
      </c>
      <c r="B247" s="2">
        <v>0</v>
      </c>
      <c r="C247" s="2">
        <v>5</v>
      </c>
      <c r="D247" s="2">
        <v>0</v>
      </c>
      <c r="H247" s="2">
        <v>34</v>
      </c>
      <c r="I247" s="2">
        <v>0</v>
      </c>
      <c r="J247" s="2">
        <v>0</v>
      </c>
    </row>
    <row r="248" spans="1:10" x14ac:dyDescent="0.25">
      <c r="A248" s="2">
        <v>35</v>
      </c>
      <c r="B248" s="2">
        <v>1</v>
      </c>
      <c r="C248" s="2">
        <v>6</v>
      </c>
      <c r="D248" s="2">
        <v>0</v>
      </c>
      <c r="H248" s="2">
        <v>35</v>
      </c>
      <c r="I248" s="2">
        <v>0</v>
      </c>
      <c r="J248" s="2">
        <v>0</v>
      </c>
    </row>
    <row r="249" spans="1:10" x14ac:dyDescent="0.25">
      <c r="A249" s="2">
        <v>36</v>
      </c>
      <c r="B249" s="2">
        <v>3</v>
      </c>
      <c r="C249" s="2">
        <v>2</v>
      </c>
      <c r="D249" s="2">
        <v>0</v>
      </c>
      <c r="H249" s="2">
        <v>36</v>
      </c>
      <c r="I249" s="2">
        <v>1</v>
      </c>
      <c r="J249" s="2">
        <v>0</v>
      </c>
    </row>
    <row r="250" spans="1:10" x14ac:dyDescent="0.25">
      <c r="A250" s="2">
        <v>37</v>
      </c>
      <c r="B250" s="2">
        <v>0</v>
      </c>
      <c r="C250" s="2">
        <v>0</v>
      </c>
      <c r="D250" s="2">
        <v>1</v>
      </c>
      <c r="H250" s="2">
        <v>37</v>
      </c>
      <c r="I250" s="2">
        <v>0</v>
      </c>
      <c r="J250" s="2">
        <v>0</v>
      </c>
    </row>
    <row r="251" spans="1:10" x14ac:dyDescent="0.25">
      <c r="A251" s="2">
        <v>38</v>
      </c>
      <c r="B251" s="2">
        <v>0</v>
      </c>
      <c r="C251" s="2">
        <v>0</v>
      </c>
      <c r="D251" s="2">
        <v>0</v>
      </c>
      <c r="H251" s="2">
        <v>38</v>
      </c>
      <c r="I251" s="2">
        <v>0</v>
      </c>
      <c r="J251" s="2">
        <v>0</v>
      </c>
    </row>
    <row r="252" spans="1:10" x14ac:dyDescent="0.25">
      <c r="A252" s="2">
        <v>39</v>
      </c>
      <c r="B252" s="2">
        <v>0</v>
      </c>
      <c r="C252" s="2">
        <v>0</v>
      </c>
      <c r="D252" s="2">
        <v>0</v>
      </c>
      <c r="H252" s="2">
        <v>39</v>
      </c>
      <c r="I252" s="2">
        <v>0</v>
      </c>
      <c r="J252" s="2">
        <v>0</v>
      </c>
    </row>
    <row r="253" spans="1:10" x14ac:dyDescent="0.25">
      <c r="A253" s="2">
        <v>40</v>
      </c>
      <c r="B253" s="2">
        <v>0</v>
      </c>
      <c r="C253" s="2">
        <v>4</v>
      </c>
      <c r="D253" s="2">
        <v>2</v>
      </c>
      <c r="H253" s="2">
        <v>40</v>
      </c>
      <c r="I253" s="2">
        <v>0</v>
      </c>
      <c r="J253" s="2">
        <v>4</v>
      </c>
    </row>
    <row r="254" spans="1:10" x14ac:dyDescent="0.25">
      <c r="A254" s="2">
        <v>41</v>
      </c>
      <c r="B254" s="2">
        <v>0</v>
      </c>
      <c r="C254" s="2">
        <v>9</v>
      </c>
      <c r="D254" s="2">
        <v>4</v>
      </c>
      <c r="H254" s="2">
        <v>41</v>
      </c>
      <c r="I254" s="2">
        <v>2</v>
      </c>
      <c r="J254" s="2">
        <v>30</v>
      </c>
    </row>
    <row r="255" spans="1:10" x14ac:dyDescent="0.25">
      <c r="A255" s="2">
        <v>42</v>
      </c>
      <c r="B255" s="2">
        <v>0</v>
      </c>
      <c r="C255" s="2">
        <v>1</v>
      </c>
      <c r="D255" s="2">
        <v>1</v>
      </c>
      <c r="H255" s="2">
        <v>42</v>
      </c>
      <c r="I255" s="2">
        <v>6</v>
      </c>
      <c r="J255" s="2">
        <v>20</v>
      </c>
    </row>
    <row r="256" spans="1:10" x14ac:dyDescent="0.25">
      <c r="A256" s="2">
        <v>43</v>
      </c>
      <c r="B256" s="2">
        <v>0</v>
      </c>
      <c r="C256" s="2">
        <v>0</v>
      </c>
      <c r="D256" s="2">
        <v>8</v>
      </c>
      <c r="H256" s="2">
        <v>43</v>
      </c>
      <c r="I256" s="2">
        <v>9</v>
      </c>
      <c r="J256" s="2">
        <v>1</v>
      </c>
    </row>
    <row r="257" spans="1:10" x14ac:dyDescent="0.25">
      <c r="A257" s="2">
        <v>44</v>
      </c>
      <c r="B257" s="2">
        <v>0</v>
      </c>
      <c r="C257" s="2">
        <v>0</v>
      </c>
      <c r="D257" s="2">
        <v>16</v>
      </c>
      <c r="H257" s="2">
        <v>44</v>
      </c>
      <c r="I257" s="2">
        <v>0</v>
      </c>
      <c r="J257" s="2">
        <v>0</v>
      </c>
    </row>
    <row r="258" spans="1:10" x14ac:dyDescent="0.25">
      <c r="A258" s="2">
        <v>45</v>
      </c>
      <c r="B258" s="2">
        <v>0</v>
      </c>
      <c r="C258" s="2">
        <v>1</v>
      </c>
      <c r="D258" s="2">
        <v>2</v>
      </c>
      <c r="H258" s="2">
        <v>45</v>
      </c>
      <c r="I258" s="2">
        <v>0</v>
      </c>
      <c r="J258" s="2">
        <v>0</v>
      </c>
    </row>
    <row r="259" spans="1:10" x14ac:dyDescent="0.25">
      <c r="A259" s="2">
        <v>46</v>
      </c>
      <c r="B259" s="2">
        <v>3</v>
      </c>
      <c r="C259" s="2">
        <v>0</v>
      </c>
      <c r="D259" s="2">
        <v>0</v>
      </c>
      <c r="H259" s="2">
        <v>46</v>
      </c>
      <c r="I259" s="2">
        <v>0</v>
      </c>
      <c r="J259" s="2">
        <v>0</v>
      </c>
    </row>
    <row r="260" spans="1:10" x14ac:dyDescent="0.25">
      <c r="A260" s="2">
        <v>47</v>
      </c>
      <c r="B260" s="2">
        <v>3</v>
      </c>
      <c r="C260" s="2">
        <v>1</v>
      </c>
      <c r="D260" s="2">
        <v>0</v>
      </c>
      <c r="H260" s="2">
        <v>47</v>
      </c>
      <c r="I260" s="2">
        <v>15</v>
      </c>
      <c r="J260" s="2">
        <v>0</v>
      </c>
    </row>
    <row r="261" spans="1:10" x14ac:dyDescent="0.25">
      <c r="A261" s="2">
        <v>48</v>
      </c>
      <c r="B261" s="2">
        <v>0</v>
      </c>
      <c r="C261" s="2">
        <v>0</v>
      </c>
      <c r="D261" s="2">
        <v>3</v>
      </c>
      <c r="H261" s="2">
        <v>48</v>
      </c>
      <c r="I261" s="2">
        <v>3</v>
      </c>
      <c r="J261" s="2">
        <v>0</v>
      </c>
    </row>
    <row r="262" spans="1:10" x14ac:dyDescent="0.25">
      <c r="A262" s="2">
        <v>49</v>
      </c>
      <c r="B262" s="2">
        <v>0</v>
      </c>
      <c r="C262" s="2">
        <v>0</v>
      </c>
      <c r="D262" s="2">
        <v>7</v>
      </c>
      <c r="H262" s="2">
        <v>49</v>
      </c>
      <c r="I262" s="2">
        <v>0</v>
      </c>
      <c r="J262" s="2">
        <v>0</v>
      </c>
    </row>
    <row r="263" spans="1:10" x14ac:dyDescent="0.25">
      <c r="A263" s="2">
        <v>50</v>
      </c>
      <c r="B263" s="2">
        <v>0</v>
      </c>
      <c r="C263" s="2">
        <v>1</v>
      </c>
      <c r="D263" s="2">
        <v>3</v>
      </c>
      <c r="H263" s="2">
        <v>50</v>
      </c>
      <c r="I263" s="2">
        <v>0</v>
      </c>
      <c r="J263" s="2">
        <v>0</v>
      </c>
    </row>
    <row r="264" spans="1:10" x14ac:dyDescent="0.25">
      <c r="A264" s="2">
        <v>51</v>
      </c>
      <c r="B264" s="2">
        <v>0</v>
      </c>
      <c r="C264" s="2">
        <v>0</v>
      </c>
      <c r="D264" s="2">
        <v>3</v>
      </c>
      <c r="H264" s="2">
        <v>51</v>
      </c>
      <c r="I264" s="2">
        <v>2</v>
      </c>
      <c r="J264" s="2">
        <v>3</v>
      </c>
    </row>
    <row r="265" spans="1:10" x14ac:dyDescent="0.25">
      <c r="A265" s="2">
        <v>52</v>
      </c>
      <c r="B265" s="2">
        <v>0</v>
      </c>
      <c r="C265" s="2">
        <v>0</v>
      </c>
      <c r="D265" s="2">
        <v>3</v>
      </c>
      <c r="H265" s="2">
        <v>52</v>
      </c>
      <c r="I265" s="2">
        <v>25</v>
      </c>
      <c r="J265" s="2">
        <v>6</v>
      </c>
    </row>
    <row r="266" spans="1:10" x14ac:dyDescent="0.25">
      <c r="A266" s="2">
        <v>53</v>
      </c>
      <c r="B266" s="2">
        <v>0</v>
      </c>
      <c r="C266" s="2">
        <v>4</v>
      </c>
      <c r="D266" s="2">
        <v>0</v>
      </c>
      <c r="H266" s="2">
        <v>53</v>
      </c>
      <c r="I266" s="2">
        <v>22</v>
      </c>
      <c r="J266" s="2">
        <v>0</v>
      </c>
    </row>
    <row r="267" spans="1:10" x14ac:dyDescent="0.25">
      <c r="A267" s="2">
        <v>54</v>
      </c>
      <c r="B267" s="2">
        <v>0</v>
      </c>
      <c r="C267" s="2">
        <v>0</v>
      </c>
      <c r="D267" s="2">
        <v>1</v>
      </c>
      <c r="H267" s="2">
        <v>54</v>
      </c>
      <c r="I267" s="2">
        <v>2</v>
      </c>
      <c r="J267" s="2">
        <v>0</v>
      </c>
    </row>
    <row r="268" spans="1:10" x14ac:dyDescent="0.25">
      <c r="A268" s="2">
        <v>55</v>
      </c>
      <c r="B268" s="2">
        <v>0</v>
      </c>
      <c r="C268" s="2">
        <v>0</v>
      </c>
      <c r="D268" s="2">
        <v>0</v>
      </c>
      <c r="H268" s="2">
        <v>55</v>
      </c>
      <c r="I268" s="2">
        <v>0</v>
      </c>
      <c r="J268" s="2">
        <v>0</v>
      </c>
    </row>
    <row r="269" spans="1:10" x14ac:dyDescent="0.25">
      <c r="A269" s="2">
        <v>56</v>
      </c>
      <c r="B269" s="2">
        <v>0</v>
      </c>
      <c r="C269" s="2">
        <v>1</v>
      </c>
      <c r="D269" s="2">
        <v>0</v>
      </c>
      <c r="H269" s="2">
        <v>56</v>
      </c>
      <c r="I269" s="2">
        <v>0</v>
      </c>
      <c r="J269" s="2">
        <v>0</v>
      </c>
    </row>
    <row r="270" spans="1:10" x14ac:dyDescent="0.25">
      <c r="A270" s="2">
        <v>57</v>
      </c>
      <c r="B270" s="2">
        <v>0</v>
      </c>
      <c r="C270" s="2">
        <v>1</v>
      </c>
      <c r="D270" s="2">
        <v>1</v>
      </c>
      <c r="H270" s="2">
        <v>57</v>
      </c>
      <c r="I270" s="2">
        <v>0</v>
      </c>
      <c r="J270" s="2">
        <v>0</v>
      </c>
    </row>
    <row r="271" spans="1:10" x14ac:dyDescent="0.25">
      <c r="A271" s="2">
        <v>58</v>
      </c>
      <c r="B271" s="2">
        <v>1</v>
      </c>
      <c r="C271" s="2">
        <v>0</v>
      </c>
      <c r="D271" s="2">
        <v>0</v>
      </c>
      <c r="H271" s="2">
        <v>58</v>
      </c>
      <c r="I271" s="2">
        <v>0</v>
      </c>
      <c r="J271" s="2">
        <v>0</v>
      </c>
    </row>
    <row r="272" spans="1:10" x14ac:dyDescent="0.25">
      <c r="A272" s="2">
        <v>59</v>
      </c>
      <c r="B272" s="2">
        <v>0</v>
      </c>
      <c r="C272" s="2">
        <v>5</v>
      </c>
      <c r="D272" s="2">
        <v>1</v>
      </c>
      <c r="H272" s="2">
        <v>59</v>
      </c>
      <c r="I272" s="2">
        <v>0</v>
      </c>
      <c r="J272" s="2">
        <v>0</v>
      </c>
    </row>
    <row r="273" spans="1:10" x14ac:dyDescent="0.25">
      <c r="A273" s="2">
        <v>60</v>
      </c>
      <c r="B273" s="2">
        <v>0</v>
      </c>
      <c r="C273" s="2">
        <v>5</v>
      </c>
      <c r="D273" s="2">
        <v>0</v>
      </c>
      <c r="H273" s="2">
        <v>60</v>
      </c>
      <c r="I273" s="2">
        <v>0</v>
      </c>
      <c r="J273" s="2">
        <v>0</v>
      </c>
    </row>
    <row r="274" spans="1:10" x14ac:dyDescent="0.25">
      <c r="A274" s="2">
        <v>61</v>
      </c>
      <c r="B274" s="2">
        <v>0</v>
      </c>
      <c r="C274" s="2">
        <v>4</v>
      </c>
      <c r="D274" s="2">
        <v>0</v>
      </c>
      <c r="H274" s="2">
        <v>61</v>
      </c>
      <c r="I274" s="2">
        <v>0</v>
      </c>
      <c r="J274" s="2">
        <v>0</v>
      </c>
    </row>
    <row r="275" spans="1:10" x14ac:dyDescent="0.25">
      <c r="A275" s="2">
        <v>62</v>
      </c>
      <c r="B275" s="2">
        <v>0</v>
      </c>
      <c r="C275" s="2">
        <v>2</v>
      </c>
      <c r="D275" s="2">
        <v>0</v>
      </c>
      <c r="H275" s="2">
        <v>62</v>
      </c>
      <c r="I275" s="2">
        <v>9</v>
      </c>
      <c r="J275" s="2">
        <v>0</v>
      </c>
    </row>
    <row r="276" spans="1:10" x14ac:dyDescent="0.25">
      <c r="A276" s="2">
        <v>63</v>
      </c>
      <c r="B276" s="2">
        <v>0</v>
      </c>
      <c r="C276" s="2">
        <v>1</v>
      </c>
      <c r="D276" s="2">
        <v>0</v>
      </c>
      <c r="H276" s="2">
        <v>63</v>
      </c>
      <c r="I276" s="2">
        <v>15</v>
      </c>
      <c r="J276" s="2">
        <v>0</v>
      </c>
    </row>
    <row r="277" spans="1:10" x14ac:dyDescent="0.25">
      <c r="A277" s="2">
        <v>64</v>
      </c>
      <c r="B277" s="2">
        <v>0</v>
      </c>
      <c r="C277" s="2">
        <v>3</v>
      </c>
      <c r="D277" s="2">
        <v>0</v>
      </c>
      <c r="H277" s="2">
        <v>64</v>
      </c>
      <c r="I277" s="2">
        <v>0</v>
      </c>
      <c r="J277" s="2">
        <v>0</v>
      </c>
    </row>
    <row r="278" spans="1:10" x14ac:dyDescent="0.25">
      <c r="A278" s="2">
        <v>65</v>
      </c>
      <c r="B278" s="2">
        <v>0</v>
      </c>
      <c r="C278" s="2">
        <v>0</v>
      </c>
      <c r="D278" s="2">
        <v>0</v>
      </c>
      <c r="H278" s="2">
        <v>65</v>
      </c>
      <c r="I278" s="2">
        <v>0</v>
      </c>
      <c r="J278" s="2">
        <v>0</v>
      </c>
    </row>
    <row r="279" spans="1:10" x14ac:dyDescent="0.25">
      <c r="A279" s="2">
        <v>66</v>
      </c>
      <c r="B279" s="2">
        <v>0</v>
      </c>
      <c r="C279" s="2">
        <v>0</v>
      </c>
      <c r="D279" s="2">
        <v>0</v>
      </c>
      <c r="H279" s="2">
        <v>66</v>
      </c>
      <c r="I279" s="2">
        <v>0</v>
      </c>
      <c r="J279" s="2">
        <v>0</v>
      </c>
    </row>
    <row r="280" spans="1:10" x14ac:dyDescent="0.25">
      <c r="A280" s="2">
        <v>67</v>
      </c>
      <c r="B280" s="2">
        <v>0</v>
      </c>
      <c r="C280" s="2">
        <v>6</v>
      </c>
      <c r="D280" s="2">
        <v>0</v>
      </c>
      <c r="H280" s="2">
        <v>67</v>
      </c>
      <c r="I280" s="2">
        <v>0</v>
      </c>
      <c r="J280" s="2">
        <v>0</v>
      </c>
    </row>
    <row r="281" spans="1:10" x14ac:dyDescent="0.25">
      <c r="A281" s="2">
        <v>68</v>
      </c>
      <c r="B281" s="2">
        <v>0</v>
      </c>
      <c r="C281" s="2">
        <v>3</v>
      </c>
      <c r="D281" s="2">
        <v>0</v>
      </c>
      <c r="H281" s="2">
        <v>68</v>
      </c>
      <c r="I281" s="2">
        <v>0</v>
      </c>
      <c r="J281" s="2">
        <v>0</v>
      </c>
    </row>
    <row r="282" spans="1:10" x14ac:dyDescent="0.25">
      <c r="A282" s="2">
        <v>69</v>
      </c>
      <c r="B282" s="2">
        <v>0</v>
      </c>
      <c r="C282" s="2">
        <v>6</v>
      </c>
      <c r="D282" s="2">
        <v>0</v>
      </c>
      <c r="H282" s="2">
        <v>69</v>
      </c>
      <c r="I282" s="2">
        <v>0</v>
      </c>
      <c r="J282" s="2">
        <v>0</v>
      </c>
    </row>
    <row r="283" spans="1:10" x14ac:dyDescent="0.25">
      <c r="A283" s="2">
        <v>70</v>
      </c>
      <c r="B283" s="2">
        <v>0</v>
      </c>
      <c r="C283" s="2">
        <v>4</v>
      </c>
      <c r="D283" s="2">
        <v>1</v>
      </c>
      <c r="H283" s="2">
        <v>70</v>
      </c>
      <c r="I283" s="2">
        <v>0</v>
      </c>
      <c r="J283" s="2">
        <v>0</v>
      </c>
    </row>
    <row r="284" spans="1:10" x14ac:dyDescent="0.25">
      <c r="A284" s="2">
        <v>71</v>
      </c>
      <c r="B284" s="2">
        <v>0</v>
      </c>
      <c r="C284" s="2">
        <v>3</v>
      </c>
      <c r="D284" s="2">
        <v>0</v>
      </c>
      <c r="H284" s="2">
        <v>71</v>
      </c>
      <c r="I284" s="2">
        <v>0</v>
      </c>
      <c r="J284" s="2">
        <v>0</v>
      </c>
    </row>
    <row r="285" spans="1:10" x14ac:dyDescent="0.25">
      <c r="A285" s="2">
        <v>72</v>
      </c>
      <c r="B285" s="2">
        <v>0</v>
      </c>
      <c r="C285" s="2">
        <v>5</v>
      </c>
      <c r="D285" s="2">
        <v>0</v>
      </c>
      <c r="H285" s="2">
        <v>72</v>
      </c>
      <c r="I285" s="2">
        <v>0</v>
      </c>
      <c r="J285" s="2">
        <v>0</v>
      </c>
    </row>
    <row r="286" spans="1:10" x14ac:dyDescent="0.25">
      <c r="A286" s="2">
        <v>73</v>
      </c>
      <c r="B286" s="2">
        <v>0</v>
      </c>
      <c r="C286" s="2">
        <v>1</v>
      </c>
      <c r="D286" s="2">
        <v>8</v>
      </c>
      <c r="H286" s="2">
        <v>73</v>
      </c>
      <c r="I286" s="2">
        <v>1</v>
      </c>
      <c r="J286" s="2">
        <v>0</v>
      </c>
    </row>
    <row r="287" spans="1:10" x14ac:dyDescent="0.25">
      <c r="A287" s="2">
        <v>74</v>
      </c>
      <c r="B287" s="2">
        <v>0</v>
      </c>
      <c r="C287" s="2">
        <v>1</v>
      </c>
      <c r="D287" s="2">
        <v>3</v>
      </c>
      <c r="H287" s="2">
        <v>74</v>
      </c>
      <c r="I287" s="2">
        <v>0</v>
      </c>
      <c r="J287" s="2">
        <v>0</v>
      </c>
    </row>
    <row r="288" spans="1:10" x14ac:dyDescent="0.25">
      <c r="A288" s="2">
        <v>75</v>
      </c>
      <c r="B288" s="2">
        <v>0</v>
      </c>
      <c r="C288" s="2">
        <v>3</v>
      </c>
      <c r="D288" s="2">
        <v>0</v>
      </c>
      <c r="H288" s="2">
        <v>75</v>
      </c>
      <c r="I288" s="2">
        <v>0</v>
      </c>
      <c r="J288" s="2">
        <v>0</v>
      </c>
    </row>
    <row r="289" spans="1:10" x14ac:dyDescent="0.25">
      <c r="A289" s="2">
        <v>76</v>
      </c>
      <c r="B289" s="2">
        <v>0</v>
      </c>
      <c r="C289" s="2">
        <v>4</v>
      </c>
      <c r="D289" s="2">
        <v>0</v>
      </c>
      <c r="H289" s="2">
        <v>76</v>
      </c>
      <c r="I289" s="2">
        <v>0</v>
      </c>
      <c r="J289" s="2">
        <v>0</v>
      </c>
    </row>
    <row r="290" spans="1:10" x14ac:dyDescent="0.25">
      <c r="A290" s="2">
        <v>77</v>
      </c>
      <c r="B290" s="2">
        <v>0</v>
      </c>
      <c r="C290" s="2">
        <v>5</v>
      </c>
      <c r="D290" s="2">
        <v>0</v>
      </c>
      <c r="H290" s="2">
        <v>77</v>
      </c>
      <c r="I290" s="2">
        <v>0</v>
      </c>
      <c r="J290" s="2">
        <v>0</v>
      </c>
    </row>
    <row r="291" spans="1:10" x14ac:dyDescent="0.25">
      <c r="A291" s="2">
        <v>78</v>
      </c>
      <c r="B291" s="2">
        <v>0</v>
      </c>
      <c r="C291" s="2">
        <v>4</v>
      </c>
      <c r="D291" s="2">
        <v>0</v>
      </c>
      <c r="H291" s="2">
        <v>78</v>
      </c>
      <c r="I291" s="2">
        <v>0</v>
      </c>
      <c r="J291" s="2">
        <v>0</v>
      </c>
    </row>
    <row r="292" spans="1:10" x14ac:dyDescent="0.25">
      <c r="A292" s="2">
        <v>79</v>
      </c>
      <c r="B292" s="2">
        <v>0</v>
      </c>
      <c r="C292" s="2">
        <v>1</v>
      </c>
      <c r="D292" s="2">
        <v>0</v>
      </c>
      <c r="H292" s="2">
        <v>79</v>
      </c>
      <c r="I292" s="2">
        <v>0</v>
      </c>
      <c r="J292" s="2">
        <v>0</v>
      </c>
    </row>
    <row r="293" spans="1:10" x14ac:dyDescent="0.25">
      <c r="A293" s="2">
        <v>80</v>
      </c>
      <c r="B293" s="2">
        <v>0</v>
      </c>
      <c r="C293" s="2">
        <v>0</v>
      </c>
      <c r="D293" s="2">
        <v>0</v>
      </c>
      <c r="H293" s="2">
        <v>80</v>
      </c>
      <c r="I293" s="2">
        <v>0</v>
      </c>
      <c r="J293" s="2">
        <v>0</v>
      </c>
    </row>
    <row r="294" spans="1:10" x14ac:dyDescent="0.25">
      <c r="A294" s="2">
        <v>81</v>
      </c>
      <c r="B294" s="2">
        <v>0</v>
      </c>
      <c r="C294" s="2">
        <v>0</v>
      </c>
      <c r="D294" s="2">
        <v>8</v>
      </c>
      <c r="H294" s="2">
        <v>81</v>
      </c>
      <c r="I294" s="2">
        <v>0</v>
      </c>
      <c r="J294" s="2">
        <v>0</v>
      </c>
    </row>
    <row r="295" spans="1:10" x14ac:dyDescent="0.25">
      <c r="A295" s="2">
        <v>82</v>
      </c>
      <c r="B295" s="2">
        <v>0</v>
      </c>
      <c r="C295" s="2">
        <v>0</v>
      </c>
      <c r="D295" s="2">
        <v>7</v>
      </c>
      <c r="H295" s="2">
        <v>82</v>
      </c>
      <c r="I295" s="2">
        <v>0</v>
      </c>
      <c r="J295" s="2">
        <v>0</v>
      </c>
    </row>
    <row r="296" spans="1:10" x14ac:dyDescent="0.25">
      <c r="A296" s="2">
        <v>83</v>
      </c>
      <c r="B296" s="2">
        <v>0</v>
      </c>
      <c r="C296" s="2">
        <v>1</v>
      </c>
      <c r="D296" s="2">
        <v>5</v>
      </c>
      <c r="H296" s="2">
        <v>83</v>
      </c>
      <c r="I296" s="2">
        <v>0</v>
      </c>
      <c r="J296" s="2">
        <v>0</v>
      </c>
    </row>
    <row r="297" spans="1:10" x14ac:dyDescent="0.25">
      <c r="A297" s="2">
        <v>84</v>
      </c>
      <c r="B297" s="2">
        <v>0</v>
      </c>
      <c r="C297" s="2">
        <v>2</v>
      </c>
      <c r="D297" s="2">
        <v>13</v>
      </c>
      <c r="H297" s="2">
        <v>84</v>
      </c>
      <c r="I297" s="2">
        <v>0</v>
      </c>
      <c r="J297" s="2">
        <v>0</v>
      </c>
    </row>
    <row r="298" spans="1:10" x14ac:dyDescent="0.25">
      <c r="A298" s="2">
        <v>85</v>
      </c>
      <c r="B298" s="2">
        <v>0</v>
      </c>
      <c r="C298" s="2">
        <v>12</v>
      </c>
      <c r="D298" s="2">
        <v>18</v>
      </c>
      <c r="H298" s="2">
        <v>85</v>
      </c>
      <c r="I298" s="2">
        <v>0</v>
      </c>
      <c r="J298" s="2">
        <v>0</v>
      </c>
    </row>
    <row r="299" spans="1:10" x14ac:dyDescent="0.25">
      <c r="A299" s="2">
        <v>86</v>
      </c>
      <c r="B299" s="2">
        <v>0</v>
      </c>
      <c r="C299" s="2">
        <v>5</v>
      </c>
      <c r="D299" s="2">
        <v>7</v>
      </c>
      <c r="H299" s="2">
        <v>86</v>
      </c>
      <c r="I299" s="2">
        <v>0</v>
      </c>
      <c r="J299" s="2">
        <v>0</v>
      </c>
    </row>
    <row r="300" spans="1:10" x14ac:dyDescent="0.25">
      <c r="A300" s="2">
        <v>87</v>
      </c>
      <c r="B300" s="2">
        <v>0</v>
      </c>
      <c r="C300" s="2">
        <v>7</v>
      </c>
      <c r="D300" s="2">
        <v>0</v>
      </c>
      <c r="H300" s="2">
        <v>87</v>
      </c>
      <c r="I300" s="2">
        <v>0</v>
      </c>
      <c r="J300" s="2">
        <v>0</v>
      </c>
    </row>
    <row r="301" spans="1:10" x14ac:dyDescent="0.25">
      <c r="A301" s="2">
        <v>88</v>
      </c>
      <c r="B301" s="2">
        <v>0</v>
      </c>
      <c r="C301" s="2">
        <v>13</v>
      </c>
      <c r="D301" s="2">
        <v>0</v>
      </c>
      <c r="H301" s="2">
        <v>88</v>
      </c>
      <c r="I301" s="2">
        <v>0</v>
      </c>
      <c r="J301" s="2">
        <v>0</v>
      </c>
    </row>
    <row r="302" spans="1:10" x14ac:dyDescent="0.25">
      <c r="A302" s="2">
        <v>89</v>
      </c>
      <c r="B302" s="2">
        <v>0</v>
      </c>
      <c r="C302" s="2">
        <v>0</v>
      </c>
      <c r="D302" s="2">
        <v>0</v>
      </c>
      <c r="H302" s="2">
        <v>89</v>
      </c>
      <c r="I302" s="2">
        <v>0</v>
      </c>
      <c r="J302" s="2">
        <v>0</v>
      </c>
    </row>
    <row r="303" spans="1:10" x14ac:dyDescent="0.25">
      <c r="A303" s="2">
        <v>90</v>
      </c>
      <c r="B303" s="2">
        <v>0</v>
      </c>
      <c r="C303" s="2">
        <v>0</v>
      </c>
      <c r="D303" s="2">
        <v>0</v>
      </c>
      <c r="H303" s="2">
        <v>90</v>
      </c>
      <c r="I303" s="2">
        <v>0</v>
      </c>
      <c r="J303" s="2">
        <v>0</v>
      </c>
    </row>
    <row r="304" spans="1:10" x14ac:dyDescent="0.25">
      <c r="A304" s="2">
        <v>91</v>
      </c>
      <c r="B304" s="2">
        <v>0</v>
      </c>
      <c r="C304" s="2">
        <v>0</v>
      </c>
      <c r="D304" s="2">
        <v>0</v>
      </c>
      <c r="H304" s="2">
        <v>91</v>
      </c>
      <c r="I304" s="2">
        <v>0</v>
      </c>
      <c r="J304" s="2">
        <v>0</v>
      </c>
    </row>
    <row r="305" spans="1:10" x14ac:dyDescent="0.25">
      <c r="A305" s="2">
        <v>92</v>
      </c>
      <c r="B305" s="2">
        <v>0</v>
      </c>
      <c r="C305" s="2">
        <v>0</v>
      </c>
      <c r="D305" s="2">
        <v>0</v>
      </c>
      <c r="H305" s="2">
        <v>92</v>
      </c>
      <c r="I305" s="2">
        <v>0</v>
      </c>
      <c r="J305" s="2">
        <v>0</v>
      </c>
    </row>
    <row r="306" spans="1:10" x14ac:dyDescent="0.25">
      <c r="A306" s="2">
        <v>93</v>
      </c>
      <c r="B306" s="2">
        <v>0</v>
      </c>
      <c r="C306" s="2">
        <v>0</v>
      </c>
      <c r="D306" s="2">
        <v>0</v>
      </c>
      <c r="H306" s="2">
        <v>93</v>
      </c>
      <c r="I306" s="2">
        <v>0</v>
      </c>
      <c r="J306" s="2">
        <v>0</v>
      </c>
    </row>
    <row r="307" spans="1:10" x14ac:dyDescent="0.25">
      <c r="A307" s="2">
        <v>94</v>
      </c>
      <c r="B307" s="2">
        <v>0</v>
      </c>
      <c r="C307" s="2">
        <v>0</v>
      </c>
      <c r="D307" s="2">
        <v>0</v>
      </c>
      <c r="H307" s="2">
        <v>94</v>
      </c>
      <c r="I307" s="2">
        <v>0</v>
      </c>
      <c r="J307" s="2">
        <v>0</v>
      </c>
    </row>
    <row r="308" spans="1:10" x14ac:dyDescent="0.25">
      <c r="A308" s="2">
        <v>95</v>
      </c>
      <c r="B308" s="2">
        <v>0</v>
      </c>
      <c r="C308" s="2">
        <v>0</v>
      </c>
      <c r="D308" s="2">
        <v>0</v>
      </c>
      <c r="H308" s="2">
        <v>95</v>
      </c>
      <c r="I308" s="2">
        <v>0</v>
      </c>
      <c r="J308" s="2">
        <v>0</v>
      </c>
    </row>
    <row r="309" spans="1:10" x14ac:dyDescent="0.25">
      <c r="A309" s="2">
        <v>96</v>
      </c>
      <c r="B309" s="2">
        <v>0</v>
      </c>
      <c r="C309" s="2">
        <v>0</v>
      </c>
      <c r="D309" s="2">
        <v>0</v>
      </c>
      <c r="H309" s="2">
        <v>96</v>
      </c>
      <c r="I309" s="2">
        <v>0</v>
      </c>
      <c r="J309" s="2">
        <v>0</v>
      </c>
    </row>
    <row r="310" spans="1:10" x14ac:dyDescent="0.25">
      <c r="A310" s="2">
        <v>97</v>
      </c>
      <c r="B310" s="2">
        <v>0</v>
      </c>
      <c r="C310" s="2">
        <v>0</v>
      </c>
      <c r="D310" s="2">
        <v>0</v>
      </c>
      <c r="H310" s="2">
        <v>97</v>
      </c>
      <c r="I310" s="2">
        <v>0</v>
      </c>
      <c r="J310" s="2">
        <v>0</v>
      </c>
    </row>
    <row r="311" spans="1:10" x14ac:dyDescent="0.25">
      <c r="A311" s="2">
        <v>98</v>
      </c>
      <c r="B311" s="2">
        <v>0</v>
      </c>
      <c r="C311" s="2">
        <v>0</v>
      </c>
      <c r="D311" s="2">
        <v>0</v>
      </c>
      <c r="H311" s="2">
        <v>98</v>
      </c>
      <c r="I311" s="2">
        <v>0</v>
      </c>
      <c r="J311" s="2">
        <v>0</v>
      </c>
    </row>
    <row r="312" spans="1:10" x14ac:dyDescent="0.25">
      <c r="A312" s="2">
        <v>99</v>
      </c>
      <c r="B312" s="2">
        <v>0</v>
      </c>
      <c r="C312" s="2">
        <v>0</v>
      </c>
      <c r="D312" s="2">
        <v>0</v>
      </c>
      <c r="H312" s="2">
        <v>99</v>
      </c>
      <c r="I312" s="2">
        <v>0</v>
      </c>
      <c r="J312" s="2">
        <v>0</v>
      </c>
    </row>
    <row r="313" spans="1:10" x14ac:dyDescent="0.25">
      <c r="A313" s="2">
        <v>100</v>
      </c>
      <c r="B313" s="2">
        <v>0</v>
      </c>
      <c r="C313" s="2">
        <v>0</v>
      </c>
      <c r="D313" s="2">
        <v>0</v>
      </c>
      <c r="H313" s="2">
        <v>100</v>
      </c>
      <c r="I313" s="2">
        <v>0</v>
      </c>
      <c r="J313" s="2">
        <v>0</v>
      </c>
    </row>
    <row r="314" spans="1:10" x14ac:dyDescent="0.25">
      <c r="A314" s="2">
        <v>101</v>
      </c>
      <c r="B314" s="2">
        <v>0</v>
      </c>
      <c r="C314" s="2">
        <v>0</v>
      </c>
      <c r="D314" s="2">
        <v>0</v>
      </c>
      <c r="H314" s="2">
        <v>101</v>
      </c>
      <c r="I314" s="2">
        <v>0</v>
      </c>
      <c r="J314" s="2">
        <v>0</v>
      </c>
    </row>
    <row r="317" spans="1:10" x14ac:dyDescent="0.25">
      <c r="A317" s="2" t="s">
        <v>3</v>
      </c>
    </row>
    <row r="318" spans="1:10" x14ac:dyDescent="0.25">
      <c r="A318" s="2">
        <v>0</v>
      </c>
      <c r="B318" s="2">
        <v>0</v>
      </c>
      <c r="C318" s="2">
        <v>0</v>
      </c>
      <c r="D318" s="2">
        <v>30</v>
      </c>
      <c r="H318" s="2">
        <v>0</v>
      </c>
      <c r="I318" s="2">
        <v>0</v>
      </c>
      <c r="J318" s="2">
        <v>0</v>
      </c>
    </row>
    <row r="319" spans="1:10" x14ac:dyDescent="0.25">
      <c r="A319" s="2">
        <v>1</v>
      </c>
      <c r="B319" s="2">
        <v>0</v>
      </c>
      <c r="C319" s="2">
        <v>0</v>
      </c>
      <c r="D319" s="2">
        <v>1</v>
      </c>
      <c r="H319" s="2">
        <v>1</v>
      </c>
      <c r="I319" s="2">
        <v>0</v>
      </c>
      <c r="J319" s="2">
        <v>0</v>
      </c>
    </row>
    <row r="320" spans="1:10" x14ac:dyDescent="0.25">
      <c r="A320" s="2">
        <v>2</v>
      </c>
      <c r="B320" s="2">
        <v>0</v>
      </c>
      <c r="C320" s="2">
        <v>0</v>
      </c>
      <c r="D320" s="2">
        <v>3</v>
      </c>
      <c r="H320" s="2">
        <v>2</v>
      </c>
      <c r="I320" s="2">
        <v>0</v>
      </c>
      <c r="J320" s="2">
        <v>0</v>
      </c>
    </row>
    <row r="321" spans="1:10" x14ac:dyDescent="0.25">
      <c r="A321" s="2">
        <v>3</v>
      </c>
      <c r="B321" s="2">
        <v>0</v>
      </c>
      <c r="C321" s="2">
        <v>0</v>
      </c>
      <c r="D321" s="2">
        <v>0</v>
      </c>
      <c r="H321" s="2">
        <v>3</v>
      </c>
      <c r="I321" s="2">
        <v>0</v>
      </c>
      <c r="J321" s="2">
        <v>0</v>
      </c>
    </row>
    <row r="322" spans="1:10" x14ac:dyDescent="0.25">
      <c r="A322" s="2">
        <v>4</v>
      </c>
      <c r="B322" s="2">
        <v>0</v>
      </c>
      <c r="C322" s="2">
        <v>0</v>
      </c>
      <c r="D322" s="2">
        <v>4</v>
      </c>
      <c r="H322" s="2">
        <v>4</v>
      </c>
      <c r="I322" s="2">
        <v>0</v>
      </c>
      <c r="J322" s="2">
        <v>0</v>
      </c>
    </row>
    <row r="323" spans="1:10" x14ac:dyDescent="0.25">
      <c r="A323" s="2">
        <v>5</v>
      </c>
      <c r="B323" s="2">
        <v>0</v>
      </c>
      <c r="C323" s="2">
        <v>0</v>
      </c>
      <c r="D323" s="2">
        <v>27</v>
      </c>
      <c r="H323" s="2">
        <v>5</v>
      </c>
      <c r="I323" s="2">
        <v>0</v>
      </c>
      <c r="J323" s="2">
        <v>0</v>
      </c>
    </row>
    <row r="324" spans="1:10" x14ac:dyDescent="0.25">
      <c r="A324" s="2">
        <v>6</v>
      </c>
      <c r="B324" s="2">
        <v>0</v>
      </c>
      <c r="C324" s="2">
        <v>5</v>
      </c>
      <c r="D324" s="2">
        <v>9</v>
      </c>
      <c r="H324" s="2">
        <v>6</v>
      </c>
      <c r="I324" s="2">
        <v>0</v>
      </c>
      <c r="J324" s="2">
        <v>0</v>
      </c>
    </row>
    <row r="325" spans="1:10" x14ac:dyDescent="0.25">
      <c r="A325" s="2">
        <v>7</v>
      </c>
      <c r="B325" s="2">
        <v>0</v>
      </c>
      <c r="C325" s="2">
        <v>3</v>
      </c>
      <c r="D325" s="2">
        <v>0</v>
      </c>
      <c r="H325" s="2">
        <v>7</v>
      </c>
      <c r="I325" s="2">
        <v>0</v>
      </c>
      <c r="J325" s="2">
        <v>0</v>
      </c>
    </row>
    <row r="326" spans="1:10" x14ac:dyDescent="0.25">
      <c r="A326" s="2">
        <v>8</v>
      </c>
      <c r="B326" s="2">
        <v>0</v>
      </c>
      <c r="C326" s="2">
        <v>0</v>
      </c>
      <c r="D326" s="2">
        <v>1</v>
      </c>
      <c r="H326" s="2">
        <v>8</v>
      </c>
      <c r="I326" s="2">
        <v>0</v>
      </c>
      <c r="J326" s="2">
        <v>0</v>
      </c>
    </row>
    <row r="327" spans="1:10" x14ac:dyDescent="0.25">
      <c r="A327" s="2">
        <v>9</v>
      </c>
      <c r="B327" s="2">
        <v>0</v>
      </c>
      <c r="C327" s="2">
        <v>1</v>
      </c>
      <c r="D327" s="2">
        <v>10</v>
      </c>
      <c r="H327" s="2">
        <v>9</v>
      </c>
      <c r="I327" s="2">
        <v>0</v>
      </c>
      <c r="J327" s="2">
        <v>0</v>
      </c>
    </row>
    <row r="328" spans="1:10" x14ac:dyDescent="0.25">
      <c r="A328" s="2">
        <v>10</v>
      </c>
      <c r="B328" s="2">
        <v>0</v>
      </c>
      <c r="C328" s="2">
        <v>1</v>
      </c>
      <c r="D328" s="2">
        <v>19</v>
      </c>
      <c r="H328" s="2">
        <v>10</v>
      </c>
      <c r="I328" s="2">
        <v>0</v>
      </c>
      <c r="J328" s="2">
        <v>0</v>
      </c>
    </row>
    <row r="329" spans="1:10" x14ac:dyDescent="0.25">
      <c r="A329" s="2">
        <v>11</v>
      </c>
      <c r="B329" s="2">
        <v>0</v>
      </c>
      <c r="C329" s="2">
        <v>0</v>
      </c>
      <c r="D329" s="2">
        <v>4</v>
      </c>
      <c r="H329" s="2">
        <v>11</v>
      </c>
      <c r="I329" s="2">
        <v>0</v>
      </c>
      <c r="J329" s="2">
        <v>0</v>
      </c>
    </row>
    <row r="330" spans="1:10" x14ac:dyDescent="0.25">
      <c r="A330" s="2">
        <v>12</v>
      </c>
      <c r="B330" s="2">
        <v>0</v>
      </c>
      <c r="C330" s="2">
        <v>0</v>
      </c>
      <c r="D330" s="2">
        <v>3</v>
      </c>
      <c r="H330" s="2">
        <v>12</v>
      </c>
      <c r="I330" s="2">
        <v>0</v>
      </c>
      <c r="J330" s="2">
        <v>0</v>
      </c>
    </row>
    <row r="331" spans="1:10" x14ac:dyDescent="0.25">
      <c r="A331" s="2">
        <v>13</v>
      </c>
      <c r="B331" s="2">
        <v>0</v>
      </c>
      <c r="C331" s="2">
        <v>0</v>
      </c>
      <c r="D331" s="2">
        <v>5</v>
      </c>
      <c r="H331" s="2">
        <v>13</v>
      </c>
      <c r="I331" s="2">
        <v>0</v>
      </c>
      <c r="J331" s="2">
        <v>0</v>
      </c>
    </row>
    <row r="332" spans="1:10" x14ac:dyDescent="0.25">
      <c r="A332" s="2">
        <v>14</v>
      </c>
      <c r="B332" s="2">
        <v>0</v>
      </c>
      <c r="C332" s="2">
        <v>0</v>
      </c>
      <c r="D332" s="2">
        <v>4</v>
      </c>
      <c r="H332" s="2">
        <v>14</v>
      </c>
      <c r="I332" s="2">
        <v>0</v>
      </c>
      <c r="J332" s="2">
        <v>0</v>
      </c>
    </row>
    <row r="333" spans="1:10" x14ac:dyDescent="0.25">
      <c r="A333" s="2">
        <v>15</v>
      </c>
      <c r="B333" s="2">
        <v>0</v>
      </c>
      <c r="C333" s="2">
        <v>0</v>
      </c>
      <c r="D333" s="2">
        <v>1</v>
      </c>
      <c r="H333" s="2">
        <v>15</v>
      </c>
      <c r="I333" s="2">
        <v>0</v>
      </c>
      <c r="J333" s="2">
        <v>7</v>
      </c>
    </row>
    <row r="334" spans="1:10" x14ac:dyDescent="0.25">
      <c r="A334" s="2">
        <v>16</v>
      </c>
      <c r="B334" s="2">
        <v>0</v>
      </c>
      <c r="C334" s="2">
        <v>0</v>
      </c>
      <c r="D334" s="2">
        <v>4</v>
      </c>
      <c r="H334" s="2">
        <v>16</v>
      </c>
      <c r="I334" s="2">
        <v>0</v>
      </c>
      <c r="J334" s="2">
        <v>24</v>
      </c>
    </row>
    <row r="335" spans="1:10" x14ac:dyDescent="0.25">
      <c r="A335" s="2">
        <v>17</v>
      </c>
      <c r="B335" s="2">
        <v>0</v>
      </c>
      <c r="C335" s="2">
        <v>9</v>
      </c>
      <c r="D335" s="2">
        <v>10</v>
      </c>
      <c r="H335" s="2">
        <v>17</v>
      </c>
      <c r="I335" s="2">
        <v>0</v>
      </c>
      <c r="J335" s="2">
        <v>11</v>
      </c>
    </row>
    <row r="336" spans="1:10" x14ac:dyDescent="0.25">
      <c r="A336" s="2">
        <v>18</v>
      </c>
      <c r="B336" s="2">
        <v>0</v>
      </c>
      <c r="C336" s="2">
        <v>27</v>
      </c>
      <c r="D336" s="2">
        <v>1</v>
      </c>
      <c r="H336" s="2">
        <v>18</v>
      </c>
      <c r="I336" s="2">
        <v>0</v>
      </c>
      <c r="J336" s="2">
        <v>3</v>
      </c>
    </row>
    <row r="337" spans="1:10" x14ac:dyDescent="0.25">
      <c r="A337" s="2">
        <v>19</v>
      </c>
      <c r="B337" s="2">
        <v>0</v>
      </c>
      <c r="C337" s="2">
        <v>34</v>
      </c>
      <c r="D337" s="2">
        <v>17</v>
      </c>
      <c r="H337" s="2">
        <v>19</v>
      </c>
      <c r="I337" s="2">
        <v>0</v>
      </c>
      <c r="J337" s="2">
        <v>22</v>
      </c>
    </row>
    <row r="338" spans="1:10" x14ac:dyDescent="0.25">
      <c r="A338" s="2">
        <v>20</v>
      </c>
      <c r="B338" s="2">
        <v>0</v>
      </c>
      <c r="C338" s="2">
        <v>19</v>
      </c>
      <c r="D338" s="2">
        <v>15</v>
      </c>
      <c r="H338" s="2">
        <v>20</v>
      </c>
      <c r="I338" s="2">
        <v>0</v>
      </c>
      <c r="J338" s="2">
        <v>0</v>
      </c>
    </row>
    <row r="339" spans="1:10" x14ac:dyDescent="0.25">
      <c r="A339" s="2">
        <v>21</v>
      </c>
      <c r="B339" s="2">
        <v>1</v>
      </c>
      <c r="C339" s="2">
        <v>2</v>
      </c>
      <c r="D339" s="2">
        <v>7</v>
      </c>
      <c r="H339" s="2">
        <v>21</v>
      </c>
      <c r="I339" s="2">
        <v>0</v>
      </c>
      <c r="J339" s="2">
        <v>0</v>
      </c>
    </row>
    <row r="340" spans="1:10" x14ac:dyDescent="0.25">
      <c r="A340" s="2">
        <v>22</v>
      </c>
      <c r="B340" s="2">
        <v>0</v>
      </c>
      <c r="C340" s="2">
        <v>0</v>
      </c>
      <c r="D340" s="2">
        <v>0</v>
      </c>
      <c r="H340" s="2">
        <v>22</v>
      </c>
      <c r="I340" s="2">
        <v>0</v>
      </c>
      <c r="J340" s="2">
        <v>0</v>
      </c>
    </row>
    <row r="341" spans="1:10" x14ac:dyDescent="0.25">
      <c r="A341" s="2">
        <v>23</v>
      </c>
      <c r="B341" s="2">
        <v>0</v>
      </c>
      <c r="C341" s="2">
        <v>1</v>
      </c>
      <c r="D341" s="2">
        <v>0</v>
      </c>
      <c r="H341" s="2">
        <v>23</v>
      </c>
      <c r="I341" s="2">
        <v>1</v>
      </c>
      <c r="J341" s="2">
        <v>2</v>
      </c>
    </row>
    <row r="342" spans="1:10" x14ac:dyDescent="0.25">
      <c r="A342" s="2">
        <v>24</v>
      </c>
      <c r="B342" s="2">
        <v>0</v>
      </c>
      <c r="C342" s="2">
        <v>1</v>
      </c>
      <c r="D342" s="2">
        <v>2</v>
      </c>
      <c r="H342" s="2">
        <v>24</v>
      </c>
      <c r="I342" s="2">
        <v>1</v>
      </c>
      <c r="J342" s="2">
        <v>1</v>
      </c>
    </row>
    <row r="343" spans="1:10" x14ac:dyDescent="0.25">
      <c r="A343" s="2">
        <v>25</v>
      </c>
      <c r="B343" s="2">
        <v>0</v>
      </c>
      <c r="C343" s="2">
        <v>0</v>
      </c>
      <c r="D343" s="2">
        <v>0</v>
      </c>
      <c r="H343" s="2">
        <v>25</v>
      </c>
      <c r="I343" s="2">
        <v>0</v>
      </c>
      <c r="J343" s="2">
        <v>22</v>
      </c>
    </row>
    <row r="344" spans="1:10" x14ac:dyDescent="0.25">
      <c r="A344" s="2">
        <v>26</v>
      </c>
      <c r="B344" s="2">
        <v>0</v>
      </c>
      <c r="C344" s="2">
        <v>0</v>
      </c>
      <c r="D344" s="2">
        <v>0</v>
      </c>
      <c r="H344" s="2">
        <v>26</v>
      </c>
      <c r="I344" s="2">
        <v>0</v>
      </c>
      <c r="J344" s="2">
        <v>31</v>
      </c>
    </row>
    <row r="345" spans="1:10" x14ac:dyDescent="0.25">
      <c r="A345" s="2">
        <v>27</v>
      </c>
      <c r="B345" s="2">
        <v>0</v>
      </c>
      <c r="C345" s="2">
        <v>0</v>
      </c>
      <c r="D345" s="2">
        <v>1</v>
      </c>
      <c r="H345" s="2">
        <v>27</v>
      </c>
      <c r="I345" s="2">
        <v>0</v>
      </c>
      <c r="J345" s="2">
        <v>6</v>
      </c>
    </row>
    <row r="346" spans="1:10" x14ac:dyDescent="0.25">
      <c r="A346" s="2">
        <v>28</v>
      </c>
      <c r="B346" s="2">
        <v>0</v>
      </c>
      <c r="C346" s="2">
        <v>3</v>
      </c>
      <c r="D346" s="2">
        <v>3</v>
      </c>
      <c r="H346" s="2">
        <v>28</v>
      </c>
      <c r="I346" s="2">
        <v>0</v>
      </c>
      <c r="J346" s="2">
        <v>1</v>
      </c>
    </row>
    <row r="347" spans="1:10" x14ac:dyDescent="0.25">
      <c r="A347" s="2">
        <v>29</v>
      </c>
      <c r="B347" s="2">
        <v>4</v>
      </c>
      <c r="C347" s="2">
        <v>21</v>
      </c>
      <c r="D347" s="2">
        <v>12</v>
      </c>
      <c r="H347" s="2">
        <v>29</v>
      </c>
      <c r="I347" s="2">
        <v>0</v>
      </c>
      <c r="J347" s="2">
        <v>0</v>
      </c>
    </row>
    <row r="348" spans="1:10" x14ac:dyDescent="0.25">
      <c r="A348" s="2">
        <v>30</v>
      </c>
      <c r="B348" s="2">
        <v>49</v>
      </c>
      <c r="C348" s="2">
        <v>4</v>
      </c>
      <c r="D348" s="2">
        <v>17</v>
      </c>
      <c r="H348" s="2">
        <v>30</v>
      </c>
      <c r="I348" s="2">
        <v>0</v>
      </c>
      <c r="J348" s="2">
        <v>25</v>
      </c>
    </row>
    <row r="349" spans="1:10" x14ac:dyDescent="0.25">
      <c r="A349" s="2">
        <v>31</v>
      </c>
      <c r="B349" s="2">
        <v>46</v>
      </c>
      <c r="C349" s="2">
        <v>1</v>
      </c>
      <c r="D349" s="2">
        <v>16</v>
      </c>
      <c r="H349" s="2">
        <v>31</v>
      </c>
      <c r="I349" s="2">
        <v>4</v>
      </c>
      <c r="J349" s="2">
        <v>67</v>
      </c>
    </row>
    <row r="350" spans="1:10" x14ac:dyDescent="0.25">
      <c r="A350" s="2">
        <v>32</v>
      </c>
      <c r="B350" s="2">
        <v>4</v>
      </c>
      <c r="C350" s="2">
        <v>0</v>
      </c>
      <c r="D350" s="2">
        <v>6</v>
      </c>
      <c r="H350" s="2">
        <v>32</v>
      </c>
      <c r="I350" s="2">
        <v>13</v>
      </c>
      <c r="J350" s="2">
        <v>19</v>
      </c>
    </row>
    <row r="351" spans="1:10" x14ac:dyDescent="0.25">
      <c r="A351" s="2">
        <v>33</v>
      </c>
      <c r="B351" s="2">
        <v>0</v>
      </c>
      <c r="C351" s="2">
        <v>0</v>
      </c>
      <c r="D351" s="2">
        <v>2</v>
      </c>
      <c r="H351" s="2">
        <v>33</v>
      </c>
      <c r="I351" s="2">
        <v>23</v>
      </c>
      <c r="J351" s="2">
        <v>12</v>
      </c>
    </row>
    <row r="352" spans="1:10" x14ac:dyDescent="0.25">
      <c r="A352" s="2">
        <v>34</v>
      </c>
      <c r="B352" s="2">
        <v>2</v>
      </c>
      <c r="C352" s="2">
        <v>0</v>
      </c>
      <c r="D352" s="2">
        <v>0</v>
      </c>
      <c r="H352" s="2">
        <v>34</v>
      </c>
      <c r="I352" s="2">
        <v>17</v>
      </c>
      <c r="J352" s="2">
        <v>8</v>
      </c>
    </row>
    <row r="353" spans="1:10" x14ac:dyDescent="0.25">
      <c r="A353" s="2">
        <v>35</v>
      </c>
      <c r="B353" s="2">
        <v>19</v>
      </c>
      <c r="C353" s="2">
        <v>2</v>
      </c>
      <c r="D353" s="2">
        <v>5</v>
      </c>
      <c r="H353" s="2">
        <v>35</v>
      </c>
      <c r="I353" s="2">
        <v>16</v>
      </c>
      <c r="J353" s="2">
        <v>19</v>
      </c>
    </row>
    <row r="354" spans="1:10" x14ac:dyDescent="0.25">
      <c r="A354" s="2">
        <v>36</v>
      </c>
      <c r="B354" s="2">
        <v>21</v>
      </c>
      <c r="C354" s="2">
        <v>0</v>
      </c>
      <c r="D354" s="2">
        <v>2</v>
      </c>
      <c r="H354" s="2">
        <v>36</v>
      </c>
      <c r="I354" s="2">
        <v>2</v>
      </c>
      <c r="J354" s="2">
        <v>26</v>
      </c>
    </row>
    <row r="355" spans="1:10" x14ac:dyDescent="0.25">
      <c r="A355" s="2">
        <v>37</v>
      </c>
      <c r="B355" s="2">
        <v>1</v>
      </c>
      <c r="C355" s="2">
        <v>0</v>
      </c>
      <c r="D355" s="2">
        <v>1</v>
      </c>
      <c r="H355" s="2">
        <v>37</v>
      </c>
      <c r="I355" s="2">
        <v>1</v>
      </c>
      <c r="J355" s="2">
        <v>3</v>
      </c>
    </row>
    <row r="356" spans="1:10" x14ac:dyDescent="0.25">
      <c r="A356" s="2">
        <v>38</v>
      </c>
      <c r="B356" s="2">
        <v>0</v>
      </c>
      <c r="C356" s="2">
        <v>0</v>
      </c>
      <c r="D356" s="2">
        <v>1</v>
      </c>
      <c r="H356" s="2">
        <v>38</v>
      </c>
      <c r="I356" s="2">
        <v>0</v>
      </c>
      <c r="J356" s="2">
        <v>7</v>
      </c>
    </row>
    <row r="357" spans="1:10" x14ac:dyDescent="0.25">
      <c r="A357" s="2">
        <v>39</v>
      </c>
      <c r="B357" s="2">
        <v>3</v>
      </c>
      <c r="C357" s="2">
        <v>0</v>
      </c>
      <c r="D357" s="2">
        <v>4</v>
      </c>
      <c r="H357" s="2">
        <v>39</v>
      </c>
      <c r="I357" s="2">
        <v>1</v>
      </c>
      <c r="J357" s="2">
        <v>1</v>
      </c>
    </row>
    <row r="358" spans="1:10" x14ac:dyDescent="0.25">
      <c r="A358" s="2">
        <v>40</v>
      </c>
      <c r="B358" s="2">
        <v>95</v>
      </c>
      <c r="C358" s="2">
        <v>0</v>
      </c>
      <c r="D358" s="2">
        <v>11</v>
      </c>
      <c r="H358" s="2">
        <v>40</v>
      </c>
      <c r="I358" s="2">
        <v>0</v>
      </c>
      <c r="J358" s="2">
        <v>4</v>
      </c>
    </row>
    <row r="359" spans="1:10" x14ac:dyDescent="0.25">
      <c r="A359" s="2">
        <v>41</v>
      </c>
      <c r="B359" s="2">
        <v>125</v>
      </c>
      <c r="C359" s="2">
        <v>0</v>
      </c>
      <c r="D359" s="2">
        <v>23</v>
      </c>
      <c r="H359" s="2">
        <v>41</v>
      </c>
      <c r="I359" s="2">
        <v>0</v>
      </c>
      <c r="J359" s="2">
        <v>8</v>
      </c>
    </row>
    <row r="360" spans="1:10" x14ac:dyDescent="0.25">
      <c r="A360" s="2">
        <v>42</v>
      </c>
      <c r="B360" s="2">
        <v>39</v>
      </c>
      <c r="C360" s="2">
        <v>1</v>
      </c>
      <c r="D360" s="2">
        <v>6</v>
      </c>
      <c r="H360" s="2">
        <v>42</v>
      </c>
      <c r="I360" s="2">
        <v>0</v>
      </c>
      <c r="J360" s="2">
        <v>10</v>
      </c>
    </row>
    <row r="361" spans="1:10" x14ac:dyDescent="0.25">
      <c r="A361" s="2">
        <v>43</v>
      </c>
      <c r="B361" s="2">
        <v>0</v>
      </c>
      <c r="C361" s="2">
        <v>1</v>
      </c>
      <c r="D361" s="2">
        <v>1</v>
      </c>
      <c r="H361" s="2">
        <v>43</v>
      </c>
      <c r="I361" s="2">
        <v>4</v>
      </c>
      <c r="J361" s="2">
        <v>3</v>
      </c>
    </row>
    <row r="362" spans="1:10" x14ac:dyDescent="0.25">
      <c r="A362" s="2">
        <v>44</v>
      </c>
      <c r="B362" s="2">
        <v>0</v>
      </c>
      <c r="C362" s="2">
        <v>0</v>
      </c>
      <c r="D362" s="2">
        <v>1</v>
      </c>
      <c r="H362" s="2">
        <v>44</v>
      </c>
      <c r="I362" s="2">
        <v>12</v>
      </c>
      <c r="J362" s="2">
        <v>2</v>
      </c>
    </row>
    <row r="363" spans="1:10" x14ac:dyDescent="0.25">
      <c r="A363" s="2">
        <v>45</v>
      </c>
      <c r="B363" s="2">
        <v>0</v>
      </c>
      <c r="C363" s="2">
        <v>0</v>
      </c>
      <c r="D363" s="2">
        <v>1</v>
      </c>
      <c r="H363" s="2">
        <v>45</v>
      </c>
      <c r="I363" s="2">
        <v>14</v>
      </c>
      <c r="J363" s="2">
        <v>11</v>
      </c>
    </row>
    <row r="364" spans="1:10" x14ac:dyDescent="0.25">
      <c r="A364" s="2">
        <v>46</v>
      </c>
      <c r="B364" s="2">
        <v>0</v>
      </c>
      <c r="C364" s="2">
        <v>0</v>
      </c>
      <c r="D364" s="2">
        <v>5</v>
      </c>
      <c r="H364" s="2">
        <v>46</v>
      </c>
      <c r="I364" s="2">
        <v>17</v>
      </c>
      <c r="J364" s="2">
        <v>5</v>
      </c>
    </row>
    <row r="365" spans="1:10" x14ac:dyDescent="0.25">
      <c r="A365" s="2">
        <v>47</v>
      </c>
      <c r="B365" s="2">
        <v>0</v>
      </c>
      <c r="C365" s="2">
        <v>0</v>
      </c>
      <c r="D365" s="2">
        <v>4</v>
      </c>
      <c r="H365" s="2">
        <v>47</v>
      </c>
      <c r="I365" s="2">
        <v>2</v>
      </c>
      <c r="J365" s="2">
        <v>0</v>
      </c>
    </row>
    <row r="366" spans="1:10" x14ac:dyDescent="0.25">
      <c r="A366" s="2">
        <v>48</v>
      </c>
      <c r="B366" s="2">
        <v>0</v>
      </c>
      <c r="C366" s="2">
        <v>0</v>
      </c>
      <c r="D366" s="2">
        <v>3</v>
      </c>
      <c r="H366" s="2">
        <v>48</v>
      </c>
      <c r="I366" s="2">
        <v>0</v>
      </c>
      <c r="J366" s="2">
        <v>1</v>
      </c>
    </row>
    <row r="367" spans="1:10" x14ac:dyDescent="0.25">
      <c r="A367" s="2">
        <v>49</v>
      </c>
      <c r="B367" s="2">
        <v>0</v>
      </c>
      <c r="C367" s="2">
        <v>0</v>
      </c>
      <c r="D367" s="2">
        <v>3</v>
      </c>
      <c r="H367" s="2">
        <v>49</v>
      </c>
      <c r="I367" s="2">
        <v>0</v>
      </c>
      <c r="J367" s="2">
        <v>3</v>
      </c>
    </row>
    <row r="368" spans="1:10" x14ac:dyDescent="0.25">
      <c r="A368" s="2">
        <v>50</v>
      </c>
      <c r="B368" s="2">
        <v>2</v>
      </c>
      <c r="C368" s="2">
        <v>0</v>
      </c>
      <c r="D368" s="2">
        <v>10</v>
      </c>
      <c r="H368" s="2">
        <v>50</v>
      </c>
      <c r="I368" s="2">
        <v>1</v>
      </c>
      <c r="J368" s="2">
        <v>3</v>
      </c>
    </row>
    <row r="369" spans="1:10" x14ac:dyDescent="0.25">
      <c r="A369" s="2">
        <v>51</v>
      </c>
      <c r="B369" s="2">
        <v>4</v>
      </c>
      <c r="C369" s="2">
        <v>12</v>
      </c>
      <c r="D369" s="2">
        <v>19</v>
      </c>
      <c r="H369" s="2">
        <v>51</v>
      </c>
      <c r="I369" s="2">
        <v>0</v>
      </c>
      <c r="J369" s="2">
        <v>0</v>
      </c>
    </row>
    <row r="370" spans="1:10" x14ac:dyDescent="0.25">
      <c r="A370" s="2">
        <v>52</v>
      </c>
      <c r="B370" s="2">
        <v>1</v>
      </c>
      <c r="C370" s="2">
        <v>34</v>
      </c>
      <c r="D370" s="2">
        <v>15</v>
      </c>
      <c r="H370" s="2">
        <v>52</v>
      </c>
      <c r="I370" s="2">
        <v>0</v>
      </c>
      <c r="J370" s="2">
        <v>5</v>
      </c>
    </row>
    <row r="371" spans="1:10" x14ac:dyDescent="0.25">
      <c r="A371" s="2">
        <v>53</v>
      </c>
      <c r="B371" s="2">
        <v>0</v>
      </c>
      <c r="C371" s="2">
        <v>12</v>
      </c>
      <c r="D371" s="2">
        <v>5</v>
      </c>
      <c r="H371" s="2">
        <v>53</v>
      </c>
      <c r="I371" s="2">
        <v>0</v>
      </c>
      <c r="J371" s="2">
        <v>6</v>
      </c>
    </row>
    <row r="372" spans="1:10" x14ac:dyDescent="0.25">
      <c r="A372" s="2">
        <v>54</v>
      </c>
      <c r="B372" s="2">
        <v>0</v>
      </c>
      <c r="C372" s="2">
        <v>3</v>
      </c>
      <c r="D372" s="2">
        <v>6</v>
      </c>
      <c r="H372" s="2">
        <v>54</v>
      </c>
      <c r="I372" s="2">
        <v>1</v>
      </c>
      <c r="J372" s="2">
        <v>0</v>
      </c>
    </row>
    <row r="373" spans="1:10" x14ac:dyDescent="0.25">
      <c r="A373" s="2">
        <v>55</v>
      </c>
      <c r="B373" s="2">
        <v>0</v>
      </c>
      <c r="C373" s="2">
        <v>0</v>
      </c>
      <c r="D373" s="2">
        <v>2</v>
      </c>
      <c r="H373" s="2">
        <v>55</v>
      </c>
      <c r="I373" s="2">
        <v>2</v>
      </c>
      <c r="J373" s="2">
        <v>0</v>
      </c>
    </row>
    <row r="374" spans="1:10" x14ac:dyDescent="0.25">
      <c r="A374" s="2">
        <v>56</v>
      </c>
      <c r="B374" s="2">
        <v>0</v>
      </c>
      <c r="C374" s="2">
        <v>0</v>
      </c>
      <c r="D374" s="2">
        <v>0</v>
      </c>
      <c r="H374" s="2">
        <v>56</v>
      </c>
      <c r="I374" s="2">
        <v>0</v>
      </c>
      <c r="J374" s="2">
        <v>0</v>
      </c>
    </row>
    <row r="375" spans="1:10" x14ac:dyDescent="0.25">
      <c r="A375" s="2">
        <v>57</v>
      </c>
      <c r="B375" s="2">
        <v>0</v>
      </c>
      <c r="C375" s="2">
        <v>0</v>
      </c>
      <c r="D375" s="2">
        <v>1</v>
      </c>
      <c r="H375" s="2">
        <v>57</v>
      </c>
      <c r="I375" s="2">
        <v>0</v>
      </c>
      <c r="J375" s="2">
        <v>0</v>
      </c>
    </row>
    <row r="376" spans="1:10" x14ac:dyDescent="0.25">
      <c r="A376" s="2">
        <v>58</v>
      </c>
      <c r="B376" s="2">
        <v>0</v>
      </c>
      <c r="C376" s="2">
        <v>0</v>
      </c>
      <c r="D376" s="2">
        <v>2</v>
      </c>
      <c r="H376" s="2">
        <v>58</v>
      </c>
      <c r="I376" s="2">
        <v>0</v>
      </c>
      <c r="J376" s="2">
        <v>0</v>
      </c>
    </row>
    <row r="377" spans="1:10" x14ac:dyDescent="0.25">
      <c r="A377" s="2">
        <v>59</v>
      </c>
      <c r="B377" s="2">
        <v>0</v>
      </c>
      <c r="C377" s="2">
        <v>0</v>
      </c>
      <c r="D377" s="2">
        <v>1</v>
      </c>
      <c r="H377" s="2">
        <v>59</v>
      </c>
      <c r="I377" s="2">
        <v>0</v>
      </c>
      <c r="J377" s="2">
        <v>0</v>
      </c>
    </row>
    <row r="378" spans="1:10" x14ac:dyDescent="0.25">
      <c r="A378" s="2">
        <v>60</v>
      </c>
      <c r="B378" s="2">
        <v>0</v>
      </c>
      <c r="C378" s="2">
        <v>0</v>
      </c>
      <c r="D378" s="2">
        <v>10</v>
      </c>
      <c r="H378" s="2">
        <v>60</v>
      </c>
      <c r="I378" s="2">
        <v>1</v>
      </c>
      <c r="J378" s="2">
        <v>0</v>
      </c>
    </row>
    <row r="379" spans="1:10" x14ac:dyDescent="0.25">
      <c r="A379" s="2">
        <v>61</v>
      </c>
      <c r="B379" s="2">
        <v>0</v>
      </c>
      <c r="C379" s="2">
        <v>6</v>
      </c>
      <c r="D379" s="2">
        <v>5</v>
      </c>
      <c r="H379" s="2">
        <v>61</v>
      </c>
      <c r="I379" s="2">
        <v>1</v>
      </c>
      <c r="J379" s="2">
        <v>0</v>
      </c>
    </row>
    <row r="380" spans="1:10" x14ac:dyDescent="0.25">
      <c r="A380" s="2">
        <v>62</v>
      </c>
      <c r="B380" s="2">
        <v>0</v>
      </c>
      <c r="C380" s="2">
        <v>8</v>
      </c>
      <c r="D380" s="2">
        <v>17</v>
      </c>
      <c r="H380" s="2">
        <v>62</v>
      </c>
      <c r="I380" s="2">
        <v>0</v>
      </c>
      <c r="J380" s="2">
        <v>0</v>
      </c>
    </row>
    <row r="381" spans="1:10" x14ac:dyDescent="0.25">
      <c r="A381" s="2">
        <v>63</v>
      </c>
      <c r="B381" s="2">
        <v>0</v>
      </c>
      <c r="C381" s="2">
        <v>20</v>
      </c>
      <c r="D381" s="2">
        <v>6</v>
      </c>
      <c r="H381" s="2">
        <v>63</v>
      </c>
      <c r="I381" s="2">
        <v>0</v>
      </c>
      <c r="J381" s="2">
        <v>0</v>
      </c>
    </row>
    <row r="382" spans="1:10" x14ac:dyDescent="0.25">
      <c r="A382" s="2">
        <v>64</v>
      </c>
      <c r="B382" s="2">
        <v>0</v>
      </c>
      <c r="C382" s="2">
        <v>19</v>
      </c>
      <c r="D382" s="2">
        <v>2</v>
      </c>
      <c r="H382" s="2">
        <v>64</v>
      </c>
      <c r="I382" s="2">
        <v>0</v>
      </c>
      <c r="J382" s="2">
        <v>0</v>
      </c>
    </row>
    <row r="383" spans="1:10" x14ac:dyDescent="0.25">
      <c r="A383" s="2">
        <v>65</v>
      </c>
      <c r="B383" s="2">
        <v>0</v>
      </c>
      <c r="C383" s="2">
        <v>5</v>
      </c>
      <c r="D383" s="2">
        <v>8</v>
      </c>
      <c r="H383" s="2">
        <v>65</v>
      </c>
      <c r="I383" s="2">
        <v>0</v>
      </c>
      <c r="J383" s="2">
        <v>0</v>
      </c>
    </row>
    <row r="384" spans="1:10" x14ac:dyDescent="0.25">
      <c r="A384" s="2">
        <v>66</v>
      </c>
      <c r="B384" s="2">
        <v>0</v>
      </c>
      <c r="C384" s="2">
        <v>2</v>
      </c>
      <c r="D384" s="2">
        <v>12</v>
      </c>
      <c r="H384" s="2">
        <v>66</v>
      </c>
      <c r="I384" s="2">
        <v>0</v>
      </c>
      <c r="J384" s="2">
        <v>0</v>
      </c>
    </row>
    <row r="385" spans="1:10" x14ac:dyDescent="0.25">
      <c r="A385" s="2">
        <v>67</v>
      </c>
      <c r="B385" s="2">
        <v>0</v>
      </c>
      <c r="C385" s="2">
        <v>0</v>
      </c>
      <c r="D385" s="2">
        <v>7</v>
      </c>
      <c r="H385" s="2">
        <v>67</v>
      </c>
      <c r="I385" s="2">
        <v>0</v>
      </c>
      <c r="J385" s="2">
        <v>0</v>
      </c>
    </row>
    <row r="386" spans="1:10" x14ac:dyDescent="0.25">
      <c r="A386" s="2">
        <v>68</v>
      </c>
      <c r="B386" s="2">
        <v>0</v>
      </c>
      <c r="C386" s="2">
        <v>0</v>
      </c>
      <c r="D386" s="2">
        <v>0</v>
      </c>
      <c r="H386" s="2">
        <v>68</v>
      </c>
      <c r="I386" s="2">
        <v>0</v>
      </c>
      <c r="J386" s="2">
        <v>0</v>
      </c>
    </row>
    <row r="387" spans="1:10" x14ac:dyDescent="0.25">
      <c r="A387" s="2">
        <v>69</v>
      </c>
      <c r="B387" s="2">
        <v>0</v>
      </c>
      <c r="C387" s="2">
        <v>0</v>
      </c>
      <c r="D387" s="2">
        <v>0</v>
      </c>
      <c r="H387" s="2">
        <v>69</v>
      </c>
      <c r="I387" s="2">
        <v>0</v>
      </c>
      <c r="J387" s="2">
        <v>0</v>
      </c>
    </row>
    <row r="388" spans="1:10" x14ac:dyDescent="0.25">
      <c r="A388" s="2">
        <v>70</v>
      </c>
      <c r="B388" s="2">
        <v>0</v>
      </c>
      <c r="C388" s="2">
        <v>0</v>
      </c>
      <c r="D388" s="2">
        <v>5</v>
      </c>
      <c r="H388" s="2">
        <v>70</v>
      </c>
      <c r="I388" s="2">
        <v>0</v>
      </c>
      <c r="J388" s="2">
        <v>0</v>
      </c>
    </row>
    <row r="389" spans="1:10" x14ac:dyDescent="0.25">
      <c r="A389" s="2">
        <v>71</v>
      </c>
      <c r="B389" s="2">
        <v>0</v>
      </c>
      <c r="C389" s="2">
        <v>0</v>
      </c>
      <c r="D389" s="2">
        <v>9</v>
      </c>
      <c r="H389" s="2">
        <v>71</v>
      </c>
      <c r="I389" s="2">
        <v>0</v>
      </c>
      <c r="J389" s="2">
        <v>0</v>
      </c>
    </row>
    <row r="390" spans="1:10" x14ac:dyDescent="0.25">
      <c r="A390" s="2">
        <v>72</v>
      </c>
      <c r="B390" s="2">
        <v>0</v>
      </c>
      <c r="C390" s="2">
        <v>0</v>
      </c>
      <c r="D390" s="2">
        <v>11</v>
      </c>
      <c r="H390" s="2">
        <v>72</v>
      </c>
      <c r="I390" s="2">
        <v>0</v>
      </c>
      <c r="J390" s="2">
        <v>0</v>
      </c>
    </row>
    <row r="391" spans="1:10" x14ac:dyDescent="0.25">
      <c r="A391" s="2">
        <v>73</v>
      </c>
      <c r="B391" s="2">
        <v>0</v>
      </c>
      <c r="C391" s="2">
        <v>1</v>
      </c>
      <c r="D391" s="2">
        <v>0</v>
      </c>
      <c r="H391" s="2">
        <v>73</v>
      </c>
      <c r="I391" s="2">
        <v>0</v>
      </c>
      <c r="J391" s="2">
        <v>0</v>
      </c>
    </row>
    <row r="392" spans="1:10" x14ac:dyDescent="0.25">
      <c r="A392" s="2">
        <v>74</v>
      </c>
      <c r="B392" s="2">
        <v>0</v>
      </c>
      <c r="C392" s="2">
        <v>2</v>
      </c>
      <c r="D392" s="2">
        <v>0</v>
      </c>
      <c r="H392" s="2">
        <v>74</v>
      </c>
      <c r="I392" s="2">
        <v>0</v>
      </c>
      <c r="J392" s="2">
        <v>0</v>
      </c>
    </row>
    <row r="393" spans="1:10" x14ac:dyDescent="0.25">
      <c r="A393" s="2">
        <v>75</v>
      </c>
      <c r="B393" s="2">
        <v>0</v>
      </c>
      <c r="C393" s="2">
        <v>2</v>
      </c>
      <c r="D393" s="2">
        <v>0</v>
      </c>
      <c r="H393" s="2">
        <v>75</v>
      </c>
      <c r="I393" s="2">
        <v>0</v>
      </c>
      <c r="J393" s="2">
        <v>0</v>
      </c>
    </row>
    <row r="394" spans="1:10" x14ac:dyDescent="0.25">
      <c r="A394" s="2">
        <v>76</v>
      </c>
      <c r="B394" s="2">
        <v>0</v>
      </c>
      <c r="C394" s="2">
        <v>2</v>
      </c>
      <c r="D394" s="2">
        <v>24</v>
      </c>
      <c r="H394" s="2">
        <v>76</v>
      </c>
      <c r="I394" s="2">
        <v>0</v>
      </c>
      <c r="J394" s="2">
        <v>0</v>
      </c>
    </row>
    <row r="395" spans="1:10" x14ac:dyDescent="0.25">
      <c r="A395" s="2">
        <v>77</v>
      </c>
      <c r="B395" s="2">
        <v>0</v>
      </c>
      <c r="C395" s="2">
        <v>1</v>
      </c>
      <c r="D395" s="2">
        <v>30</v>
      </c>
      <c r="H395" s="2">
        <v>77</v>
      </c>
      <c r="I395" s="2">
        <v>0</v>
      </c>
      <c r="J395" s="2">
        <v>0</v>
      </c>
    </row>
    <row r="396" spans="1:10" x14ac:dyDescent="0.25">
      <c r="A396" s="2">
        <v>78</v>
      </c>
      <c r="B396" s="2">
        <v>0</v>
      </c>
      <c r="C396" s="2">
        <v>0</v>
      </c>
      <c r="D396" s="2">
        <v>3</v>
      </c>
      <c r="H396" s="2">
        <v>78</v>
      </c>
      <c r="I396" s="2">
        <v>0</v>
      </c>
      <c r="J396" s="2">
        <v>0</v>
      </c>
    </row>
    <row r="397" spans="1:10" x14ac:dyDescent="0.25">
      <c r="A397" s="2">
        <v>79</v>
      </c>
      <c r="B397" s="2">
        <v>0</v>
      </c>
      <c r="C397" s="2">
        <v>0</v>
      </c>
      <c r="D397" s="2">
        <v>0</v>
      </c>
      <c r="H397" s="2">
        <v>79</v>
      </c>
      <c r="I397" s="2">
        <v>0</v>
      </c>
      <c r="J397" s="2">
        <v>0</v>
      </c>
    </row>
    <row r="398" spans="1:10" x14ac:dyDescent="0.25">
      <c r="A398" s="2">
        <v>80</v>
      </c>
      <c r="B398" s="2">
        <v>0</v>
      </c>
      <c r="C398" s="2">
        <v>0</v>
      </c>
      <c r="D398" s="2">
        <v>1</v>
      </c>
      <c r="H398" s="2">
        <v>80</v>
      </c>
      <c r="I398" s="2">
        <v>0</v>
      </c>
      <c r="J398" s="2">
        <v>0</v>
      </c>
    </row>
    <row r="399" spans="1:10" x14ac:dyDescent="0.25">
      <c r="A399" s="2">
        <v>81</v>
      </c>
      <c r="B399" s="2">
        <v>0</v>
      </c>
      <c r="C399" s="2">
        <v>0</v>
      </c>
      <c r="D399" s="2">
        <v>5</v>
      </c>
      <c r="H399" s="2">
        <v>81</v>
      </c>
      <c r="I399" s="2">
        <v>0</v>
      </c>
      <c r="J399" s="2">
        <v>0</v>
      </c>
    </row>
    <row r="400" spans="1:10" x14ac:dyDescent="0.25">
      <c r="A400" s="2">
        <v>82</v>
      </c>
      <c r="B400" s="2">
        <v>0</v>
      </c>
      <c r="C400" s="2">
        <v>0</v>
      </c>
      <c r="D400" s="2">
        <v>4</v>
      </c>
      <c r="H400" s="2">
        <v>82</v>
      </c>
      <c r="I400" s="2">
        <v>0</v>
      </c>
      <c r="J400" s="2">
        <v>0</v>
      </c>
    </row>
    <row r="401" spans="1:10" x14ac:dyDescent="0.25">
      <c r="A401" s="2">
        <v>83</v>
      </c>
      <c r="B401" s="2">
        <v>0</v>
      </c>
      <c r="C401" s="2">
        <v>0</v>
      </c>
      <c r="D401" s="2">
        <v>1</v>
      </c>
      <c r="H401" s="2">
        <v>83</v>
      </c>
      <c r="I401" s="2">
        <v>0</v>
      </c>
      <c r="J401" s="2">
        <v>0</v>
      </c>
    </row>
    <row r="402" spans="1:10" x14ac:dyDescent="0.25">
      <c r="A402" s="2">
        <v>84</v>
      </c>
      <c r="B402" s="2">
        <v>0</v>
      </c>
      <c r="C402" s="2">
        <v>2</v>
      </c>
      <c r="D402" s="2">
        <v>8</v>
      </c>
      <c r="H402" s="2">
        <v>84</v>
      </c>
      <c r="I402" s="2">
        <v>0</v>
      </c>
      <c r="J402" s="2">
        <v>0</v>
      </c>
    </row>
    <row r="403" spans="1:10" x14ac:dyDescent="0.25">
      <c r="A403" s="2">
        <v>85</v>
      </c>
      <c r="B403" s="2">
        <v>0</v>
      </c>
      <c r="C403" s="2">
        <v>1</v>
      </c>
      <c r="D403" s="2">
        <v>12</v>
      </c>
      <c r="H403" s="2">
        <v>85</v>
      </c>
      <c r="I403" s="2">
        <v>0</v>
      </c>
      <c r="J403" s="2">
        <v>0</v>
      </c>
    </row>
    <row r="404" spans="1:10" x14ac:dyDescent="0.25">
      <c r="A404" s="2">
        <v>86</v>
      </c>
      <c r="B404" s="2">
        <v>0</v>
      </c>
      <c r="C404" s="2">
        <v>0</v>
      </c>
      <c r="D404" s="2">
        <v>0</v>
      </c>
      <c r="H404" s="2">
        <v>86</v>
      </c>
      <c r="I404" s="2">
        <v>0</v>
      </c>
      <c r="J404" s="2">
        <v>0</v>
      </c>
    </row>
    <row r="405" spans="1:10" x14ac:dyDescent="0.25">
      <c r="A405" s="2">
        <v>87</v>
      </c>
      <c r="B405" s="2">
        <v>0</v>
      </c>
      <c r="C405" s="2">
        <v>0</v>
      </c>
      <c r="D405" s="2">
        <v>4</v>
      </c>
      <c r="H405" s="2">
        <v>87</v>
      </c>
      <c r="I405" s="2">
        <v>0</v>
      </c>
      <c r="J405" s="2">
        <v>0</v>
      </c>
    </row>
    <row r="406" spans="1:10" x14ac:dyDescent="0.25">
      <c r="A406" s="2">
        <v>88</v>
      </c>
      <c r="B406" s="2">
        <v>0</v>
      </c>
      <c r="C406" s="2">
        <v>0</v>
      </c>
      <c r="D406" s="2">
        <v>17</v>
      </c>
      <c r="H406" s="2">
        <v>88</v>
      </c>
      <c r="I406" s="2">
        <v>0</v>
      </c>
      <c r="J406" s="2">
        <v>0</v>
      </c>
    </row>
    <row r="407" spans="1:10" x14ac:dyDescent="0.25">
      <c r="A407" s="2">
        <v>89</v>
      </c>
      <c r="B407" s="2">
        <v>0</v>
      </c>
      <c r="C407" s="2">
        <v>0</v>
      </c>
      <c r="D407" s="2">
        <v>0</v>
      </c>
      <c r="H407" s="2">
        <v>89</v>
      </c>
      <c r="I407" s="2">
        <v>0</v>
      </c>
      <c r="J407" s="2">
        <v>0</v>
      </c>
    </row>
    <row r="408" spans="1:10" x14ac:dyDescent="0.25">
      <c r="A408" s="2">
        <v>90</v>
      </c>
      <c r="B408" s="2">
        <v>0</v>
      </c>
      <c r="C408" s="2">
        <v>0</v>
      </c>
      <c r="D408" s="2">
        <v>0</v>
      </c>
      <c r="H408" s="2">
        <v>90</v>
      </c>
      <c r="I408" s="2">
        <v>0</v>
      </c>
      <c r="J408" s="2">
        <v>0</v>
      </c>
    </row>
    <row r="409" spans="1:10" x14ac:dyDescent="0.25">
      <c r="A409" s="2">
        <v>91</v>
      </c>
      <c r="B409" s="2">
        <v>0</v>
      </c>
      <c r="C409" s="2">
        <v>0</v>
      </c>
      <c r="D409" s="2">
        <v>0</v>
      </c>
      <c r="H409" s="2">
        <v>91</v>
      </c>
      <c r="I409" s="2">
        <v>0</v>
      </c>
      <c r="J409" s="2">
        <v>0</v>
      </c>
    </row>
    <row r="410" spans="1:10" x14ac:dyDescent="0.25">
      <c r="A410" s="2">
        <v>92</v>
      </c>
      <c r="B410" s="2">
        <v>0</v>
      </c>
      <c r="C410" s="2">
        <v>0</v>
      </c>
      <c r="D410" s="2">
        <v>0</v>
      </c>
      <c r="H410" s="2">
        <v>92</v>
      </c>
      <c r="I410" s="2">
        <v>0</v>
      </c>
      <c r="J410" s="2">
        <v>0</v>
      </c>
    </row>
    <row r="411" spans="1:10" x14ac:dyDescent="0.25">
      <c r="A411" s="2">
        <v>93</v>
      </c>
      <c r="B411" s="2">
        <v>0</v>
      </c>
      <c r="C411" s="2">
        <v>0</v>
      </c>
      <c r="D411" s="2">
        <v>0</v>
      </c>
      <c r="H411" s="2">
        <v>93</v>
      </c>
      <c r="I411" s="2">
        <v>0</v>
      </c>
      <c r="J411" s="2">
        <v>0</v>
      </c>
    </row>
    <row r="412" spans="1:10" x14ac:dyDescent="0.25">
      <c r="A412" s="2">
        <v>94</v>
      </c>
      <c r="B412" s="2">
        <v>0</v>
      </c>
      <c r="C412" s="2">
        <v>0</v>
      </c>
      <c r="D412" s="2">
        <v>0</v>
      </c>
      <c r="H412" s="2">
        <v>94</v>
      </c>
      <c r="I412" s="2">
        <v>0</v>
      </c>
      <c r="J412" s="2">
        <v>0</v>
      </c>
    </row>
    <row r="413" spans="1:10" x14ac:dyDescent="0.25">
      <c r="A413" s="2">
        <v>95</v>
      </c>
      <c r="B413" s="2">
        <v>0</v>
      </c>
      <c r="C413" s="2">
        <v>0</v>
      </c>
      <c r="D413" s="2">
        <v>0</v>
      </c>
      <c r="H413" s="2">
        <v>95</v>
      </c>
      <c r="I413" s="2">
        <v>0</v>
      </c>
      <c r="J413" s="2">
        <v>0</v>
      </c>
    </row>
    <row r="414" spans="1:10" x14ac:dyDescent="0.25">
      <c r="A414" s="2">
        <v>96</v>
      </c>
      <c r="B414" s="2">
        <v>0</v>
      </c>
      <c r="C414" s="2">
        <v>0</v>
      </c>
      <c r="D414" s="2">
        <v>0</v>
      </c>
      <c r="H414" s="2">
        <v>96</v>
      </c>
      <c r="I414" s="2">
        <v>0</v>
      </c>
      <c r="J414" s="2">
        <v>0</v>
      </c>
    </row>
    <row r="415" spans="1:10" x14ac:dyDescent="0.25">
      <c r="A415" s="2">
        <v>97</v>
      </c>
      <c r="B415" s="2">
        <v>0</v>
      </c>
      <c r="C415" s="2">
        <v>0</v>
      </c>
      <c r="D415" s="2">
        <v>0</v>
      </c>
      <c r="H415" s="2">
        <v>97</v>
      </c>
      <c r="I415" s="2">
        <v>0</v>
      </c>
      <c r="J415" s="2">
        <v>0</v>
      </c>
    </row>
    <row r="416" spans="1:10" x14ac:dyDescent="0.25">
      <c r="A416" s="2">
        <v>98</v>
      </c>
      <c r="B416" s="2">
        <v>0</v>
      </c>
      <c r="C416" s="2">
        <v>0</v>
      </c>
      <c r="D416" s="2">
        <v>0</v>
      </c>
      <c r="H416" s="2">
        <v>98</v>
      </c>
      <c r="I416" s="2">
        <v>0</v>
      </c>
      <c r="J416" s="2">
        <v>0</v>
      </c>
    </row>
    <row r="417" spans="1:10" x14ac:dyDescent="0.25">
      <c r="A417" s="2">
        <v>99</v>
      </c>
      <c r="B417" s="2">
        <v>0</v>
      </c>
      <c r="C417" s="2">
        <v>0</v>
      </c>
      <c r="D417" s="2">
        <v>0</v>
      </c>
      <c r="H417" s="2">
        <v>99</v>
      </c>
      <c r="I417" s="2">
        <v>0</v>
      </c>
      <c r="J417" s="2">
        <v>0</v>
      </c>
    </row>
    <row r="418" spans="1:10" x14ac:dyDescent="0.25">
      <c r="A418" s="2">
        <v>100</v>
      </c>
      <c r="B418" s="2">
        <v>0</v>
      </c>
      <c r="C418" s="2">
        <v>0</v>
      </c>
      <c r="D418" s="2">
        <v>0</v>
      </c>
      <c r="H418" s="2">
        <v>100</v>
      </c>
      <c r="I418" s="2">
        <v>0</v>
      </c>
      <c r="J418" s="2">
        <v>0</v>
      </c>
    </row>
    <row r="419" spans="1:10" x14ac:dyDescent="0.25">
      <c r="A419" s="2">
        <v>101</v>
      </c>
      <c r="B419" s="2">
        <v>0</v>
      </c>
      <c r="C419" s="2">
        <v>0</v>
      </c>
      <c r="D419" s="2">
        <v>0</v>
      </c>
      <c r="H419" s="2">
        <v>101</v>
      </c>
      <c r="I419" s="2">
        <v>0</v>
      </c>
      <c r="J419" s="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chain length J</vt:lpstr>
      <vt:lpstr>protein number 113 bp</vt:lpstr>
      <vt:lpstr>HU positions 113 bp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Czapla</dc:creator>
  <cp:lastModifiedBy>honey66clover</cp:lastModifiedBy>
  <dcterms:created xsi:type="dcterms:W3CDTF">2014-05-15T01:12:21Z</dcterms:created>
  <dcterms:modified xsi:type="dcterms:W3CDTF">2014-07-14T20:46:36Z</dcterms:modified>
</cp:coreProperties>
</file>