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bookViews>
  <sheets>
    <sheet name="Giai Đoạn 2021 - 2025" sheetId="4" r:id="rId1"/>
    <sheet name="Sheet1" sheetId="1" state="hidden" r:id="rId2"/>
    <sheet name="Năm 2021" sheetId="5" r:id="rId3"/>
    <sheet name="Giai Đoạn 2021 - 2025 lần 2" sheetId="7" r:id="rId4"/>
    <sheet name="Sheet2" sheetId="6" r:id="rId5"/>
  </sheets>
  <definedNames>
    <definedName name="_xlnm.Print_Area" localSheetId="0">'Giai Đoạn 2021 - 2025'!$A$1:$M$75</definedName>
    <definedName name="_xlnm.Print_Area" localSheetId="3">'Giai Đoạn 2021 - 2025 lần 2'!$A$1:$M$55</definedName>
    <definedName name="_xlnm.Print_Area" localSheetId="2">'Năm 2021'!$A$1:$N$75</definedName>
    <definedName name="_xlnm.Print_Titles" localSheetId="0">'Giai Đoạn 2021 - 2025'!$3:$4</definedName>
    <definedName name="_xlnm.Print_Titles" localSheetId="3">'Giai Đoạn 2021 - 2025 lần 2'!$3:$4</definedName>
    <definedName name="_xlnm.Print_Titles" localSheetId="2">'Năm 2021'!$3:$4</definedName>
  </definedNames>
  <calcPr calcId="144525"/>
</workbook>
</file>

<file path=xl/sharedStrings.xml><?xml version="1.0" encoding="utf-8"?>
<sst xmlns="http://schemas.openxmlformats.org/spreadsheetml/2006/main" count="1252" uniqueCount="541">
  <si>
    <t>DANH MỤC DỰ ÁN DỰ KIẾN BỐ TRÍ KẾ HOẠCH ĐẦU TƯ CÔNG TRUNG HẠN GIAI ĐOẠN 2021-2025
(VỒN NGÂN SÁCH ĐỊA PHƯƠNG )</t>
  </si>
  <si>
    <t>Đơn vị: Triệu đồng</t>
  </si>
  <si>
    <t>STT</t>
  </si>
  <si>
    <t>Danh mục dự án dự kiến</t>
  </si>
  <si>
    <t>Địa điểm
 xây dựng</t>
  </si>
  <si>
    <t>Quy mô dự kiến</t>
  </si>
  <si>
    <t>Thời gian khởi công, 
hoàn thành</t>
  </si>
  <si>
    <t>Tổng kế hoạch vốn đầu tư NSĐP giai đoạn 2021-2025 dự kiến</t>
  </si>
  <si>
    <t>Trong đó:</t>
  </si>
  <si>
    <t>Thuyết minh sự cần thiết phải đầu tư</t>
  </si>
  <si>
    <t>Ghi chú</t>
  </si>
  <si>
    <t>Năm 2021</t>
  </si>
  <si>
    <t>Năm 2022</t>
  </si>
  <si>
    <t>Năm 2023</t>
  </si>
  <si>
    <t>Năm 2024</t>
  </si>
  <si>
    <t>Năm 2025</t>
  </si>
  <si>
    <t>A</t>
  </si>
  <si>
    <t>Nguồn vốn tỉnh phân cấp
 huyện quyết định đầu tư</t>
  </si>
  <si>
    <t>I</t>
  </si>
  <si>
    <t>GIAO THÔNG</t>
  </si>
  <si>
    <t>I.1</t>
  </si>
  <si>
    <t>TT Kon Dơng</t>
  </si>
  <si>
    <t>Công trình: Đường Tôn Thất Tùng (đoạn từ đường Wừu đến đường Lê Hồng Phong)</t>
  </si>
  <si>
    <t xml:space="preserve">Thị trấn Kon Dơng, </t>
  </si>
  <si>
    <t xml:space="preserve">Chiều dài toàn tuyến 145m. Bn = 17.5m. Bm = 10.5m. Mặt đường bằng bê tông nhựa và hệ thống thoát nước </t>
  </si>
  <si>
    <t>Hiện trạng là đường đất,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</si>
  <si>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Công trình: Đường Wừu ( đoạn từ Trường Chinh đến Tuệ Tĩnh)</t>
  </si>
  <si>
    <t xml:space="preserve">Chiều dài toàn tuyến 423,1m. Bn = 12m. Bm = 7m. Mặt đường bằng bê tông nhựa và hệ thống thoát nước </t>
  </si>
  <si>
    <t>Do đã được đầu tư xây dựng từ lâu,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</si>
  <si>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Công trình: Đường Quang Trung ( đoạn từ Lý Thái Tổ đến Vành Đai Bắc)</t>
  </si>
  <si>
    <t xml:space="preserve">Chiều dài toàn tuyến 613,5m. Bn = 12m. Bm = 7m. Mặt đường bằng bê tông nhựa và hệ thống thoát nước </t>
  </si>
  <si>
    <t xml:space="preserve">Công trình: Các tuyến đường nhánh của đường Trần Hưng Đạo đến đường Nguyễn Văn Linh </t>
  </si>
  <si>
    <t xml:space="preserve">Gồm 5 tuyến nhánh. Tổng chiều dài toàn tuyến 1115,1m. Bn = 17,5-:-12m. Bm = 10,5-:-7m. Mặt đường bằng bê tông nhựa và hệ thống thoát nước </t>
  </si>
  <si>
    <t>Công trình: Đường QH tổ 2 thị trấn Kon Dơng</t>
  </si>
  <si>
    <t xml:space="preserve">Chiều dài toàn tuyến 270,3m. Bn = 12m. Bm = 7m. Mặt đường bằng bê tông nhựa và hệ thống thoát nước </t>
  </si>
  <si>
    <t>Công trình: Đường Tuệ Tĩnh thị trấn Kon Dơng</t>
  </si>
  <si>
    <t xml:space="preserve">Chiều dài toàn tuyến 320m. Bn = 17.5m. Bm = 10.5m. Mặt đường bằng bê tông nhựa và hệ thống thoát nước </t>
  </si>
  <si>
    <t>I.2</t>
  </si>
  <si>
    <t>Xã Đăk Djrăng</t>
  </si>
  <si>
    <t>Đường từ QL19 đi làng Đê Rơn và đoạn từ nhà Văn hóa làng Đê Rơn đi khu sản xuất</t>
  </si>
  <si>
    <t xml:space="preserve">Gồm 02 tuyến tổng chiều dài toàn tuyến L=2,3km. Nền đường rộng Bn=5,0m - 7,5m; mặt đường rộng Bm=3,5m - 5,5m. Kết cấu bằng BTXM và công trình thoát nước trên tuyến  </t>
  </si>
  <si>
    <t>Nhánh từ QL 19 đi làng Đê Rơn với chiều dài 1,8km, nhằm mục đích kết nối tiểu khu 501 đến trung tâm xã. Trong tương lai khu quy hoạch sẽ là nơi tập trung đông đúc dân cư, là nơi nhiều tiềm năng phát triển kinh tế vùng. Tuyến đường là đường đất có nền rộng trung bình 5m, từ trước đến nay chưa được đầu tư xây dựng nền mặt đường, chỉ san gạt hàng năm để lưu thông tạm thời. Nhánh từ nhà văn hóa làng Đê Rơn đi khu sản xuất với chiều dài 0,5km là nơi đi qua nhiều khu vực nhà cửa dân cư tập trung hai bên tuyến. Tuyến đường là đường đất có nền rộng trung bình 4m. Hiện tại tuyến đường chịu nhiều xe cộ đi qua nhưng chưa được cứng hóa nên rất lầy lội, mất an toàn giao thông.</t>
  </si>
  <si>
    <t>I.3</t>
  </si>
  <si>
    <t>Xã Đăk Yă</t>
  </si>
  <si>
    <t>Đường liên xã đoạn nối tiếp từ xóm mới thôn Mỹ Yang đi cầu treo A lao (Đoạn tiếp theo năm 2019); Hạng mục: Nền mặt đường và hệ thống thoát nước</t>
  </si>
  <si>
    <t>Thôn Mỹ Yang</t>
  </si>
  <si>
    <t>Tổng chiều dài tuyến: L=1,5km. Nền đường rộng Bn=5,0m; mặt đường rộng Bm=3,5m kết cấu bằng BTXM và công trình thoát nước trên tuyến</t>
  </si>
  <si>
    <t>2023</t>
  </si>
  <si>
    <t xml:space="preserve">Tạo điều kiện thuận lợi cho nhân dân đi lại và vận chuyển hàng hóa trên địa bàn </t>
  </si>
  <si>
    <t>I.4</t>
  </si>
  <si>
    <t>Xã Lơ Pang</t>
  </si>
  <si>
    <t>Đường đi khu sản xuất làng Roh xã Lơ Pang</t>
  </si>
  <si>
    <t>Tổng chiều dài tuyến: L=1,2km. Nền đường rộng Bn=5,0m; mặt đường rộng Bm=3,5m kết cấu bằng BTXM và công trình thoát nước trên tuyến</t>
  </si>
  <si>
    <t xml:space="preserve">Khu sản xuất làng Roh với diện tích canh tác hơn 520ha lúa và hoa màu các loại chủ yếu là đất sản xuất của các hộ người đồng bào DTTS Bana. Tuyến đường vào khu sản xuất được chia làm 2 nhánh: Nhánh 1: Bắt đầu từ Km0 + 0.00m (Cuối đường BTXM hiện hữu), điểm cuối tại km0+850.00m thuộc khu vực sản xuất làng Róh. Nhánh 2: Bắt đầu từ Km0 + 0.00m (Giao với nhánh 1 tại Km0+588.00m), điểm cuối tại km0+350.00m cuối khu vực sản xuất làng Roh, chiều dài toàn tuyến khoảng 1,2Km.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</si>
  <si>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Đường đi khu sản xuất làng Chưp xã Lơ Pang</t>
  </si>
  <si>
    <t>Phương án 01 đầu tư toàn tuyến: Tổng chiều dài tuyến: L=3,5km. Nền đường rộng Bn=5,0m; mặt đường rộng Bm=3,5m kết cấu bằng BTXM và công trình thoát nước trên tuyến</t>
  </si>
  <si>
    <t xml:space="preserve">Khu sản xuất làng Chưp với diện tích canh tác hơn 450ha lúa và hoa màu các loại chủ yếu là đất sản xuất của các hộ người đồng bào DTTS Bana. Tuyến đường vào khu sản xuất được chia làm 3 nhánh: Nhánh 1: Bắt đầu từ Km0 + 0.00m (Giao với ĐT 666 tại Km9+300,00m), điểm cuối tại km2+200.00m thuộc khu vực sản xuất làng Chưp, chiều dài đoạn tuyến khoảng 2,2 km. Nhánh 2: Bắt đầu từ Km0 + 0.00m (Giao với nhánh 1 tại Km1+237,00m), điểm cuối tại km1+0.00m thuộc khu vực sản xuất làng Chưp, chiều dài đoạn tuyến khoảng 1,0km, Nhánh 3: Bắt đầu từ Km0 + 0.00m (Giao với nhánh 1 tại Km1+800,00m), điểm cuối tại km0+300.00m thuộc khu vực sản xuất làng Chưp, chiều dài đoạn tuyến khoảng 0,3km. Tổng chiều dài toàn tuyến khoảng 3,5Km.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</si>
  <si>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Phương án 02 đầu tư các đoạn xung yếu ở đầu tuyến: Tổng chiều dài tuyến: L=2,2km. Nền đường rộng Bn=5,0m; mặt đường rộng Bm=3,5m kết cấu bằng BTXM và công trình thoát nước trên tuyến</t>
  </si>
  <si>
    <t>I.5</t>
  </si>
  <si>
    <t>Xã Kon Thụp</t>
  </si>
  <si>
    <t>Đường đi vùng sản xuất làng Đak Pơ Nan và Pơ Nan, xã Kon Thụp</t>
  </si>
  <si>
    <t>Phương án 1 đầu tư toàn tuyến: Tổng chiều dài tuyến: L=2,2km. Nền đường rộng Bn=5,0m; mặt đường rộng Bm=3,5m kết cấu bằng BTXM và công trình thoát nước trên tuyến</t>
  </si>
  <si>
    <t xml:space="preserve">Đường vào khu sản xuất làng Đak Pơ Nan và Pơ Nam với diện tích canh tác của 2 làng hơn 133ha lúa và hơn 419ha hoa màu các loại chủ yếu là đất sản xuất của các hộ người đồng bào DTTS Bana. Tuyến đường vào khu sản xuất của 2 làng được chia làm 2 nhánh: Nhánh 1 có chiều dài khoảng 1.85Km có điểm đầu là Km0+0.00m (Giáp đường BTXM hiện trạng) và điểm cuối tại Km1+850m (Tiếp nối đường đất hiện trạng đi khu sản xuất); Nhánh 2 có chiều dài khoảng 350m có điểm đầu là Km0+0.00m (Tiếp nối đường đất hiện trạng) và điểm cuối tại Km0+350m (Tiếp nối đường đất hiện trạng đi khu sản xuất), chiều dài toàn tuyến khoảng 2,2Km.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</si>
  <si>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Phương án 2 đầu tư các đoạn xung yếu: Tổng chiều dài tuyến: L=1,2km. Nền đường rộng Bn=5,0m; mặt đường rộng Bm=3,5m kết cấu bằng BTXM và công trình thoát nước trên tuyến</t>
  </si>
  <si>
    <t>Đường đi vùng sản xuất làng Groi, xã Kon Thụp</t>
  </si>
  <si>
    <t>Phương án 1 đầu tư toàn tuyến: Tổng chiều dài tuyến: L=3,3km. Nền đường rộng Bn=5,0m; mặt đường rộng Bm=3,5m kết cấu bằng BTXM và công trình thoát nước trên tuyến</t>
  </si>
  <si>
    <t xml:space="preserve">Đường vào khu sản xuất làng  Groi với diện tích canh tác hơn 31ha lúa và hơn 426ha hoa màu các loại chủ yếu là đất sản xuất của các hộ người đồng bào DTTS Bana. Tuyến đường có điểm đầu là Km0+0.000m (Giáp Km20+800 - TL666) và điểm cuối tại Km3+900m (Tiếp nối là đường đất hiện trạng đi khu sản xuất)., chiều dài toàn tuyến khoảng 3,3Km (Riêng đoạn Km0+0.00m (giáp Km20+800 - TL666) -:- Km0+600m có chiều dài L=600m, đoạn tuyến này nằm trong vùng sản xuất của tập đoàn Hoàng Anh Gia Lai nên sẽ được tập đoàn Hoàng Anh Gia Lai đầu tư xây dựng).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</si>
  <si>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I.6</t>
  </si>
  <si>
    <t>Xã Đê Ar</t>
  </si>
  <si>
    <t>Đường đi khu sản xuất làng Ar Dôc Kơ tu và làng Ar Dết, xã Đê Ar</t>
  </si>
  <si>
    <t xml:space="preserve">Xã Đê Ar </t>
  </si>
  <si>
    <t xml:space="preserve">Phương án 1 đầu tư xây dựng toàn tuyến: Tổng chiều dài tuyến: L=4,6km. Nền đường rộng Bn=5,0m; mặt đường rộng Bm=3,5m kết cấu bằng BTXM và công trình thoát nước trên tuyến. </t>
  </si>
  <si>
    <t>Đường vào khu sản xuất làng Ar Dôc Kơ tu và làng Ar Dết  phục vụ cho việc canh tác diện tích ~200ha lúa và hoa màu các loại. Tuyến đường là đường đất có nền rộng trung bình 3m, từ trước đến nay chưa được đầu tư xây dựng nền mặt đường, chỉ san gạt hàng năm để lưu thông tạm thời. Hiện tại nền đường đã bị bào mòn và xuống cấp trầm trọng do lưu lượng xe vận chuyển nông sản lưu thông qua đoạn tuyến ngày càng gia tăng. Trên tuyến đường tồn tại nhiều đoạn tuyến xung yếu, rất cần được đầu tư xây dựng để phục vụ nhu cầu sản xuất đi lại.</t>
  </si>
  <si>
    <t>Phương án 2 đầu tư xây dựng các đoạn tuyến xung yếu: Tổng chiều dài tuyến: L=2,55km. Nền đường rộng Bn=5,0m; mặt đường rộng Bm=3,5m kết cấu bằng BTXM và công trình thoát nước trên tuyến.</t>
  </si>
  <si>
    <t>II</t>
  </si>
  <si>
    <t>CÔNG TRÌNH NÔNG NGHIỆP VÀ PTNT</t>
  </si>
  <si>
    <t>III</t>
  </si>
  <si>
    <t>TRƯỜNG HỌC</t>
  </si>
  <si>
    <t>III.1</t>
  </si>
  <si>
    <t>Xã H'ra</t>
  </si>
  <si>
    <t>Xây dựng mới Trường mẫu giáo H'ra - Phân hiệu chính</t>
  </si>
  <si>
    <t>Nhà học 05 phòng, 01 tầng DTXD: 520m2; Nhà hiệu bộ 01 tầng DTXD: 178m2; Phòng GDTC 01 tầng, DTXD: 95m2; Nhà bếp + kho DTXD: 80m2 và các hạng mục phụ + thiết bị</t>
  </si>
  <si>
    <t>Năm học 2020-2021 số học sinh toàn Trường hiện có 74 học sinh, được phân bổ trong 2 lớp học.  Dự kiến giai đoạn 2021-2025 số học sinh theo học tại trường sẽ tăng lên khoảng 175 học sinh chia làm 5 lớp. Về cơ sở vật chất trường gồm có 1 khối nhà 02 phòng học, phòng hiệu bộ, nhà ăn + bếp nhưng chưa đạt chuẩn và đa số đã bị hư hỏng, xuống cấp. Diện tích đất của trường hẹp không thể đầu tư mở rộng và nằm trên đồi dốc cao. Để đáp ứng đầy đủ nhu cầu giảng dạy và học tập cho nhà trường, sự cần thiết phải đầu tư hoàn thiện 1 cơ sở mới ở vị trí khác với 05 phòng học; Nhà hiệu bộ; phòng giáo dục thể chất; nhà bếp + kho, cùng với các hạng mục phụ khác là cần thiết để phục vụ nhu cầu dạy học và đủ cơ sở vật chất để được công nhận Trường đạt chuẩn Quốc gia theo lộ trình năm 2021.</t>
  </si>
  <si>
    <t>Trường TH H'ra; hạng mục: Nhà đa năng</t>
  </si>
  <si>
    <t>Nhà đa năng DTXD: 440m2; sân bê tông</t>
  </si>
  <si>
    <t>2021</t>
  </si>
  <si>
    <t>Trường TH H'ra tại phân hiệu trung tâm năm học 2020-2021 có 542 học sinh, chia thành 21 lớp. Trường được đầu tư bổ sung vào năm 2018 về cơ bản đã đảm bảo đủ cơ sở vật chất cho nhu cầu  giảng dạy, học tập của nhà trường và đủ điều kiện để được công nhận Trường chuẩn Quốc gia vào năm 2021. Nhưng do nhu cầu học ngoại khóa và tập luyện TD-TT của học sinh trong trường về lâu dài cần phải đầu tư Nhà đa năng là hết sức cần thiết.</t>
  </si>
  <si>
    <t>Trường THCS H'ra; hạng mục: 12 phòng học + thiết bị.</t>
  </si>
  <si>
    <t>Công trình cấp III, 02 tầng, DTXD 468m2; Thiết bị và các hạng mục phụ</t>
  </si>
  <si>
    <t>2022</t>
  </si>
  <si>
    <t>Năm học 2020-2021 số lượng học sinh toàn trường có 637 học sinh được phân ra làm 15 lớp. Dự kiến giai đoạn 2021-2025 số học sinh theo học tại trường sẽ tăng lên khoảng 677 học sinh chia làm 16 lớp. Về cơ sở vật chất hiện nay tại trường gồm có 1 khối nhà học 2 tầng với 10 lớp học và một khối nhà hiệu bộ chưa đạt chuẩn. Để đáp ứng đầy đủ nhu cầu giảng dạy và học tập cho trường, sự cần thiết phải đầu tư bổ sung khối nhà học 2 tầng gồm 06 phòng học lý thuyết; 04 phòng học bộ môn (tin học, anh văn, lý - công nghệ, hóa - sinh) + thư viện; khối nhà 02 tầng gồm 2 phòng (phòng nhà + mỹ thuật) và sơn sửa lại các khối nhà hiện trạng đã xuống cấp, cùng với các hạng mục phụ khác nhằm đáp ứng nhu giảng dạy và học tập của Trường và đảm bảo đủ cơ sở vật chất để được công nhận Trường chuẩn Quốc gia vào năm 2022.</t>
  </si>
  <si>
    <t>III.2</t>
  </si>
  <si>
    <t>Xã Ayun</t>
  </si>
  <si>
    <t>Trường Trung học cơ sở AYun</t>
  </si>
  <si>
    <t>Nha học bộ môn 8 phòng học 02 tầng DTXD: 363m2; DTS: 727m2 + thiết bị, sân bê tông</t>
  </si>
  <si>
    <t>Trường THCS Ayun năm học 2019-2020 có 632 em và 15 lớp học dự kiến từ năm 2021-2025 số học sinh tăng lên 750 em và số lớp tăng lên 18 lớp, để đáp ứng nhu cầu dạy và học và thực hiện thông tư số; 13/2018/TT-BG ĐT thay sách giáo khoa theo lộ trình đáp ứng nhu cầu mỗi lớp 01 phòng học cả ngày theo lộ trình thông tư 13. vì vậy nhu cầu đầu tư cho giáo dục tại địa bàn xã là cấp thiết và có cơ sở.</t>
  </si>
  <si>
    <t>III.3</t>
  </si>
  <si>
    <t>Trường Tiểu học Kon Thụp</t>
  </si>
  <si>
    <t>Nhà hiệu bộ, thư viện, 02 tầng, DTXD: 250m2; DTS: 490m2. Nhà học lý thuyết 04 phòng + 04 phòng chức năng (AV, TH, AN, MT), 02 tầng, DTXD: 439m2; DTS: 878m2 và các hạng mục phụ, thiết bị</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</si>
  <si>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t>
  </si>
  <si>
    <t>III.4</t>
  </si>
  <si>
    <t>Trường TH Lơ Pang</t>
  </si>
  <si>
    <t>Nhà hiệu bộ+Thư viện+Y tế, 02 tầng, DTXD: 250m2, DTS: 490m2. Nhà học bộ môn 04 phòng (AV, TH, AN, MT), 02 tầng, DTXD: 325m2, DTS: 650m2 và các hạng mục phụ + thiết bị</t>
  </si>
  <si>
    <t>Năm học 2020-2021 số lượng học sinh toàn trường có 180 học sinh được phân ra làm 7 lớp. Dự kiến giai đoạn 2021-2025 số học sinh theo học tại trường sẽ tăng lên khoảng 206 học sinh chia làm 8 lớp. Về cơ sở vật chất hiện nay tại trường gồm có 1 khối nhà học 2 tầng với 8 lớp học và một khối nhà học kiên cố hóa 1 tầng 2 lớp đã xuống cấp. Để đáp ứng đầy đủ nhu cầu giảng dạy và học tập cho trường, sự cần thiết phải đầu tư bổ sung 4 phòng chức năng học bộ môn (tin học, anh văn, âm nhạc, mỹ thuật); xây dựng nhà hiệu bộ, y tế, thư viện, phóng truyến thống cùng với các hạng mục phụ khác nhằm đáp ứng nhu giảng dạy và học tập của Trường và đảm bảo đủ cơ sở vật chất để được công nhận Trường chuẩn Quốc gia vào năm 2023.</t>
  </si>
  <si>
    <t>Trường THCS Bán trú Lơ Pang</t>
  </si>
  <si>
    <t>Phòng học bộ môn 04 phòng (AV, TH, Thí nghiệm H-S, thí nghiệm L-CN); 02 tầng, DTXD: 363m2, DTS: 727m2 và các hạng mục phụ + thiết bị</t>
  </si>
  <si>
    <t>Năm học 2020-2021 số lượng học sinh toàn trường có 422 học sinh được phân ra làm 12 lớp, mỗi khối 3 lớp và ổn định đến năm 2025. Về cơ sở vật chất hiện nay tại trường gồm 12 phòng học; 02 phòng chức năng (Hóa - Sinh; tin nhưng chưa đạt chuẩn) và 01 khối nhà hiệu bộ. Để đáp ứng đầy đủ nhu cầu giảng dạy và học tập cho trường, sự cần thiết phải đầu tư bổ sung 4 phòng học bộ môn ((AV, TH, Thí nghiệm Hóa-Sinh, thí nghiệm Lý-công Nghệ); cùng với các hạng mục phụ khác nhằm đáp ứng nhu giảng dạy và học tập của Trường và đảm bảo đủ cơ sở vật chất để được công nhận Trường chuẩn Quốc gia vào năm 2022.</t>
  </si>
  <si>
    <t>IV</t>
  </si>
  <si>
    <t>TRỤ SỞ</t>
  </si>
  <si>
    <t>IV.1</t>
  </si>
  <si>
    <t>Trung tâm Dịch vụ Nông nghiệp huyện</t>
  </si>
  <si>
    <t>Trụ sở Trung tâm Dịch vụ Nông nghiệp huyện; hạng mục: Trụ sở làm việc và các hạng mục phụ.</t>
  </si>
  <si>
    <t>Thị trấn 
Kon Dơng</t>
  </si>
  <si>
    <t>Nhà làm việc; 02 tầng; DTXD: 193,4m2; DTS: 387m2 và các hạng mục phụ</t>
  </si>
  <si>
    <t>Thực hiện Quyết định số 591/QĐ-UBND ngày 18/12/2018 của UBND tỉnh về việc thành lập Trung tâm Dịch vụ nông nghiệp huyện, thị xã, thành phố. Thực trạng nhà làm việc Trung tâm Dịch vụ nông nghiệp hiện tại là khối nhà cũ của Trạm Khuyến nông, Trạm Chăn nuôi và Thú y đã hết khấu hao, xuống cấp, không đủ phòng làm việc. Vì vậy, cần thiết phải đầu tư hoàn chỉnh các phòng làm việc theo nhu cầu thực tế nhằm đáp ứng nhu cầu sử dụng và đảm bảo an toàn cho viên chức, người lao động.</t>
  </si>
  <si>
    <t>IV.2</t>
  </si>
  <si>
    <t>Trung tâm Văn hóa, Thông tin và Thể thao huyện</t>
  </si>
  <si>
    <t>Trung tâm Văn hóa, Thông tin và Thể thao huyện; Hạng mục: Nhà làm việc và các hạng mục phụ; cải tạo 03 phòng làm việc cũ thành thư viện huyện</t>
  </si>
  <si>
    <t>Nhà làm việc 02 tầng. DTXD 335m2, DTS 633m2 và các hạng mục phụ; cải tạo 03 phòng làm việc cũ thành thư viện huyện</t>
  </si>
  <si>
    <t> Thực hiện Quyết định số 592/QĐ-UBND ngày 18/12/2018 của UBND tỉnh Gia Lai thì Đài TT-TH và Trung tâm VH-TT-TT đã sáp nhập thành Trung tâm Văn hóa, Thông tin và Thể thao huyện, với số lượng biên chế giao là 19 người, Tuy nhiên, vẫn phải làm việc trong khu nhà cũ trước đây của Đài TT-TH, chỉ đủ cho số lượng cho 7 người. Vì vậy, cần có khu nhà làm việc mới để đảm bảo theo nhu cầu thực tế. Vì vậy việc đầu tư xây dựng nhà làm việc 02 tầng và các hạng mục phục khác là cần thiết để phục vụ nhu cầu làm việc cán bộ Trung tâm.</t>
  </si>
  <si>
    <t>IV.3</t>
  </si>
  <si>
    <t>Trung tâm dạy nghề và GDTX</t>
  </si>
  <si>
    <t>Trung tâm dạy nghề và GDTX huyện Mang Yang; Hạng mục: Khu ký túc xá và các hạng mục phụ</t>
  </si>
  <si>
    <t>Khu ký túc xá; 02 tầng; DTXD: 680m2; DTS: 1300m2; Nhà ăn, bếp; 01 tầng; DTXD: 354m2 và các hạng mục phụ</t>
  </si>
  <si>
    <t>2025</t>
  </si>
  <si>
    <t>Năm học 2020-2021 số lượng học sinh tại Trung tâm có 150 học sinh được phân ra làm 3 lớp, với 150 học sinh bán trú đa số các em học sinh là người đồng bào DTTS Bana và ổn định đến năm 2025. Về cơ sở vật chất hiện nay tại trung tâm chưa có phòng ở cho học sinh bán trú và nhà ăn + bếp. Để đáp ứng đầy đủ nhu cầu  học tập và chỗ ở của học sinh bán trú, sự cần thiết phải đầu tư  khu ký túc xá cho học sinh bán trú cùng với các hạng mục phụ khác nhằm đáp ứng nhu cầu sử dụng cho học sinh bán trú.</t>
  </si>
  <si>
    <t>IV.4</t>
  </si>
  <si>
    <t>Trụ sở xã H'ra</t>
  </si>
  <si>
    <t>Trụ sở xã H'ra; hạng mục: Nhà làm việc + thiết bị và các hạng mục phụ: hàng rào, sân bê tông.</t>
  </si>
  <si>
    <t xml:space="preserve">Nhà làm việc: (Theo thiết kế mẫu tại QĐ số 276/QĐ-UBND ngày 18/6/2019 cảu UBND tỉnh Gia Lai) Công trình cấp III, 02 tầng, DTXD: 326,5m2, tổng DTS: 626,5m2. Thiết bị và các hạng mục phụ </t>
  </si>
  <si>
    <t>Hiện tại nhà làm việc của xã đã xuống cấp, hư hỏng, thiếu phòng làm việc không đảm bảo cho công tác địa phương</t>
  </si>
  <si>
    <t>V</t>
  </si>
  <si>
    <t>HẠ TẦNG KỸ THUẬT</t>
  </si>
  <si>
    <t>V.1</t>
  </si>
  <si>
    <t>Công trình: Nâng cấp Hoa viên trước UBND huyện và Hoa viên ngã ba thị trấn (bên canh Đền tưởng niệm Trung đoàn BB 95)</t>
  </si>
  <si>
    <t>Thị trấn Kon Dơng</t>
  </si>
  <si>
    <t xml:space="preserve">Diện tich: 0,9ha; nâng cao toàn bộ Hoa viên 50cm, ốp đá bazan toàn bộ xung quanh và đường nội bộ bên trong, trang trí thảm có, cây cảnh, điện led... </t>
  </si>
  <si>
    <t>Do đã được đầu tư xây dựng từ lâu, nay đã xuống cấp…Hoa viên nằm giữa Khu trung tâm hành chính của huyện vì vậy, việc đầu tư xây dựng công trình này là cần thiết nhằm tạo mỹ quan đô thị và tạo điểm nhấn cho Khu trung tâm hành chính của huyện.</t>
  </si>
  <si>
    <t>Nâng cấp, mở rộng hệ thống điện chiếu sáng công cộng trên địa bàn thị trấn Kon Dơng</t>
  </si>
  <si>
    <t>VI</t>
  </si>
  <si>
    <t>NHÀ VĂN HÓA</t>
  </si>
  <si>
    <t>Nhà văn hóa trung tâm xã Kon Thụp</t>
  </si>
  <si>
    <t>Hội trường văn hóa: Công trình cấp III, DTXD: 273,0m2 và các hạng mục phụ</t>
  </si>
  <si>
    <r>
      <rPr>
        <sz val="14"/>
        <rFont val="Times New Roman"/>
        <charset val="134"/>
      </rPr>
      <t>Thực hiện lộ trình xây dựng nông thôn mới trên địa bàn huyện, xã Kon Thụp được xác định hoàn thành mục tiêu xây dựng nông thôn mới vào</t>
    </r>
    <r>
      <rPr>
        <sz val="14"/>
        <color rgb="FFFF0000"/>
        <rFont val="Times New Roman"/>
        <charset val="134"/>
      </rPr>
      <t xml:space="preserve"> năm 2022. </t>
    </r>
    <r>
      <rPr>
        <sz val="14"/>
        <rFont val="Times New Roman"/>
        <charset val="134"/>
      </rPr>
      <t xml:space="preserve">Theo số liệu báo cáo, đến nay, xã Kon Thụp đã hoàn thành được </t>
    </r>
    <r>
      <rPr>
        <sz val="14"/>
        <color rgb="FFFF0000"/>
        <rFont val="Times New Roman"/>
        <charset val="134"/>
      </rPr>
      <t xml:space="preserve">12/19 </t>
    </r>
    <r>
      <rPr>
        <sz val="14"/>
        <rFont val="Times New Roman"/>
        <charset val="134"/>
      </rPr>
      <t>tiêu chí. Trong số các tiêu chí chưa hoàn thành trong đó có tiêu chí về cơ sở vật chất văn hóa. Do đó, để hoàn thành tiêu chí về cơ sở vật chất văn hóa, sự cần thiết phải đầu tư cơ sở vật chất cho khu trung tâm văn hóa thể thao xã Kon Thụp để phấn đấu hoàn thành mục tiêu xây dựng nông thôn mới vào năm</t>
    </r>
    <r>
      <rPr>
        <sz val="14"/>
        <color rgb="FFFF0000"/>
        <rFont val="Times New Roman"/>
        <charset val="134"/>
      </rPr>
      <t xml:space="preserve"> 2022.</t>
    </r>
  </si>
  <si>
    <t>VII</t>
  </si>
  <si>
    <t>HỘI TRƯỜNG</t>
  </si>
  <si>
    <t>Hội trường huyện Mang Yang; Hang mục: Hội trường và các hạng mục phụ + thiết bị</t>
  </si>
  <si>
    <t>Hội trường 500 chỗ: Công trình cấp III, 02 tầng: DTXD: 1.750,0m2. Các hạng mục phụ + thiết bị</t>
  </si>
  <si>
    <t>2024</t>
  </si>
  <si>
    <t xml:space="preserve">Qua 20 năm kể từ ngày được chia tách và thành lập huyện, huyện Mang Yang đã dần lớn mạnh về mặt kinh tế, xã hội, quốc phòng an ninh. Tuy nhiên, trong quá trình tổ chức làm việc, công tác hội họp và các ngày lễ lớn, các kỹ Đại hội Đảng được tổ chức thường xuyên với số lượng đông người nên với phòng hội trường hiện có quá chật hẹp không đáp ứng được nhu cầu sử dụng. Do đó, về lâu dài rất cần được đầu tư xây dựng Hội trường với quy mô 500 chỗ đủ rộng để tổ chức các buổi họp và các kỳ Đại hội tại địa phương. </t>
  </si>
  <si>
    <t>B</t>
  </si>
  <si>
    <t>Nguồn vốn thu tiền sử dụng đất của huyện</t>
  </si>
  <si>
    <t>Trích nộp quỹ phát triển đất 30%</t>
  </si>
  <si>
    <t>Trích 10% chi đo đạc, xây dựng hồ sơ địa chính và cơ sở dữ liệu khu dân cư</t>
  </si>
  <si>
    <t>Lập Quy hoạch phát triển kinh tế - xã hội huyện Mang Yang</t>
  </si>
  <si>
    <t>Quy hoạch sử dụng đất cấp huyện giai đoạn 2021-2025</t>
  </si>
  <si>
    <t>Tiền sử dụng đất dành cho đầu tư</t>
  </si>
  <si>
    <t>-</t>
  </si>
  <si>
    <t>Cắm mốc quy hoạch mở rộng Cụm Công nghiệp - Tiểu thủ công nghiệp huyện Mang Yang, tỉnh Gia lai và lặp đặt tấm pa nô công bố quy hoạch mở rộng Cụm Công nghiệp - Tiểu thủ công nghiệp huyện Mang Yang, tỉnh Gia Lai</t>
  </si>
  <si>
    <t>Cắm mốc quy hoạch khu Cụm Công nghiệp - Tiểu thủ công nghiệp (mở rộng); dựng tấm pa nô công bố Quy hoạch mở rộng  Cụm Công nghiệp - Tiểu thủ công nghiệp.</t>
  </si>
  <si>
    <t>Cắm mốc phục vụ trong công tác quản lý quy hoạch, trật tự xây dựng, khai thác sử dụng. Thu hút các nhà đầu tư tạo điều kiện phát triển kinh tế - xã hội địa bàn huyện.</t>
  </si>
  <si>
    <t xml:space="preserve">Cắm mốc quy hoạch Điều chỉnh cục bộ quy hoạch chung xây dựng thị trấn Kon Dơng </t>
  </si>
  <si>
    <t>TT. Kon Dơng</t>
  </si>
  <si>
    <t>Cắm mốc quy hoạch các khu vực được điều chỉnh trên địa bàn thị trấn Kon Dơng.</t>
  </si>
  <si>
    <t xml:space="preserve">Cắm mốc phục vụ trong công tác quản lý quy hoạch, trật tự xây dựng; khai thác sử dụng. </t>
  </si>
  <si>
    <t>Cắm mốc quy hoạch và pa nô công bố Quy hoạch chi tiết xây dựng trung tâm xã Đăk Djrăng, huyện Mang  Yang, tỉnh Gia Lai</t>
  </si>
  <si>
    <t>Xã Đăk Dj răng</t>
  </si>
  <si>
    <t>Cắm mốc quy hoạch và pa nô công bố Quy hoạch chi tiết xây dựng trung tâm xã Đăk Djrăng</t>
  </si>
  <si>
    <t>Cắm mốc quy hoạch và pa nô công bố Quy hoạch chi tiết xây dựng khu dân cư tiểu khu 501, thôn Tân Phú, xã Đăk Djrăng, tỉnh Gia Lai</t>
  </si>
  <si>
    <t>Khu dân cư tại Tiểu khu 501, thôn Tân Phú, xã Đăk Djrăng, tỉnh Gia Lai.</t>
  </si>
  <si>
    <t>Cắm mốc quy hoạch khu dân cư Tiểu khu 501, thôn Tân Phú, xã Đak Djrăng được điều chỉnh trên địa bàn thị trấn Kon Dơng.</t>
  </si>
  <si>
    <t>Quy hoạch chi tiết xây dựng khu vực xung quanh công viên hồ nước, thị trấn Mang Yang, tỉnh Gia Lai</t>
  </si>
  <si>
    <t>TT.Kon Dơng</t>
  </si>
  <si>
    <t>Quy hoạch chi tiết diện tích 45ha, tỷ lệ 1/500</t>
  </si>
  <si>
    <t>Trung tâm y tế xã; hạng mục: 01 phòng sinh + trang thiết bị, phòng vệ sinh cho bệnh nhân, giếng khoan, khuôn viên trước trạm.</t>
  </si>
  <si>
    <t>01 phòng sinh + trang thiết bị, phòng vệ sinh cho bệnh nhân, giếng khoan, khuôn viên trước trạm.</t>
  </si>
  <si>
    <t>Trạm y tế xã đã đạt chuẩn NTM tuy nhiên còn thiếu rất nhiều hạng mục nên cần đầu tư  để duy trì chuẩn Tiêu chí số 15</t>
  </si>
  <si>
    <t>Nâng cấp, mở rộng Trạm Y tế xã Đak Ta Ley</t>
  </si>
  <si>
    <t>Xã Đak Ta Ley</t>
  </si>
  <si>
    <t xml:space="preserve">Nhà khám chữa bệnh, 01 tầng, DTXD: 280m2. Các hạng mục phụ và Thiết bị </t>
  </si>
  <si>
    <t>2022-2023</t>
  </si>
  <si>
    <t>Nghĩa trang nhân dân xã</t>
  </si>
  <si>
    <t>Xây dựng hàng raò, cỗng.</t>
  </si>
  <si>
    <t>UBND xã đã hoàn thiện quy hoạch và cắm mốc nghĩa trang xã, tuy nhiên để đạt chuẩn tiêu chí 17.4 về nghĩa trang xã cần bổ sung xây tường rào ngăn, cổng để đảm bảo cho dân cư xung quanh không bị ảnh hưởng.</t>
  </si>
  <si>
    <t>Chi phí bôi thường hỗ trợ tái định cư và các chi phí liên quan khác theo quy định</t>
  </si>
  <si>
    <t>Tổng công (A+B)</t>
  </si>
  <si>
    <r>
      <rPr>
        <b/>
        <sz val="12"/>
        <color theme="1"/>
        <rFont val="Times New Roman"/>
        <charset val="134"/>
      </rPr>
      <t xml:space="preserve">BẢN ĐĂNG KÝ DANH MỤC DỰ ÁN BỐ TRÍ KẾ HOẠCH ĐẦU TƯ CÔNG TRUNG HẠN VỒN NGÂN SÁCH ĐỊA PHƯƠNG GIAI ĐOẠN 2021-2025
            </t>
    </r>
    <r>
      <rPr>
        <sz val="12"/>
        <color theme="1"/>
        <rFont val="Times New Roman"/>
        <charset val="134"/>
      </rPr>
      <t xml:space="preserve">                    
                                                                                                                                                                                                                         Đơn vị: triệu đồng</t>
    </r>
  </si>
  <si>
    <t>Danh mục dự án</t>
  </si>
  <si>
    <t>Quy mô</t>
  </si>
  <si>
    <t>Kế hoạch vốn đầu tư NSĐP giai đoạn 2021-2025</t>
  </si>
  <si>
    <t>Đường giao thông BTXM nội làng Đak Dwe (nối tiếp năm 2019)</t>
  </si>
  <si>
    <t>Đường BTXM, Bm = 3m, Bn=5m, L=500m, h=16cm, Max=200</t>
  </si>
  <si>
    <t>2021 - 2025</t>
  </si>
  <si>
    <t>Làng Đak Dwe là một trong những làng đặc biệt khó khăn của xã Đak Ta Ley; tuyến đường được đầu tư sẽ tạo điều kiện thuận lợi thúc đẩy phát triển sản xuất cho nhân dân tại làng, đồng thời góp phần nâng cao cơ sở hạ tầng đạt các tiêu chí của chương trình MTQG xây dựng nông thôn mới của địa phương.</t>
  </si>
  <si>
    <t xml:space="preserve">Đường BTXM nối tiếp từ nhà ông Lâm lắm đến nhà ông Chương </t>
  </si>
  <si>
    <t>Đường BTXM, Bm = 3m, Bn=5m, L=300m, h=16cm, Max=200</t>
  </si>
  <si>
    <t>Tuyến đường được đầu tư đi qua khu sản xuất chính của xã; tạo điều kiện thuận lợi thúc đẩy phát triển kinh tế xã hội</t>
  </si>
  <si>
    <t>Đường BTXM nối tiếp từ nhà bà Đào đến cầu treo Pháo binh</t>
  </si>
  <si>
    <t>Đường BTXM, Bm = 3m, Bn=5m, L=1.000m, h=16cm, Max=200</t>
  </si>
  <si>
    <t>Đầu tư xây dựng tuyến đường tạo điều kiện cho nhân dân đi vào khu sản xuất được thuận lợi</t>
  </si>
  <si>
    <t>Đường GTNT, Bm=3m BTXM đá 2*4, M250 dày 16cm, Bn =5m san đắp K95, L=1.500m, rãnh đất thoát nước hình thang</t>
  </si>
  <si>
    <t>Đường từ làng Đăk Trang đến TT xã</t>
  </si>
  <si>
    <t>Làng Đăk Trang</t>
  </si>
  <si>
    <t>Đường BTXM đá 2x4, Max250, Bn=6m, Mn=3,5m;  L = 2000 m, hệ thống thoát nước</t>
  </si>
  <si>
    <t>Tuyến đường liên xã, xe đi lại nhiều, mùa mưa lầy lội, trơn trợt, mùa khô rất bụi nên ảnh hưởng rất nhiều đến vận chuyển, đi lại và môi trường sống của nhân dân</t>
  </si>
  <si>
    <t>-Đường từ nhà ông Chun đến nhà trường Mẫu giáo</t>
  </si>
  <si>
    <t>Làng Chuk</t>
  </si>
  <si>
    <t>Đường BTXM đá 2x4, Max250, Bn=6m, Mn=3,5m;  L = 150 m, hệ thống thoát nước</t>
  </si>
  <si>
    <t>Đường GTNT nhân dân đi lại nhiều</t>
  </si>
  <si>
    <t xml:space="preserve">- Từ nhà ông Byưn đến H' Nhơm </t>
  </si>
  <si>
    <t>Đường BTXM đá 2x4, Max250, Bn=6m, Mn=3,5m;  L = 250 m, hệ thống thoát nước</t>
  </si>
  <si>
    <t>- Từ nhà ông Angâh đến nhà Nginh</t>
  </si>
  <si>
    <t>Đường từ nhà ông Lín tới nhà ông Chỉ</t>
  </si>
  <si>
    <t>Làng Dơ Nâu</t>
  </si>
  <si>
    <t>Đường BTXM đá 2x4, Max250, Bn=6m, Mn=3,5m;  L = 500 m, hệ thống thoát nước</t>
  </si>
  <si>
    <t xml:space="preserve"> Đường từ nhà bà Anip tới nhà ông Jôl</t>
  </si>
  <si>
    <t>- Đường từ nhà ông Chưn tới đường nhựa</t>
  </si>
  <si>
    <t>Đường BTXM đá 2x4, Max250, Bn=6m, Mn=3,5m;  L = 30 m, hệ thống thoát nước</t>
  </si>
  <si>
    <t>Đường từ nhà ông A Nâu tới đường nhựa</t>
  </si>
  <si>
    <t>Đường BTXM đá 2x4, Max250, Bn=6m, Mn=3,5m;  L = 80 m, hệ thống thoát nước</t>
  </si>
  <si>
    <t xml:space="preserve"> Đường từ nhà ông Gưnh tới nước giọt</t>
  </si>
  <si>
    <t>Đường BTXM đá 2x4, Max250, Bn=6m, Mn=3,5m;  L = 100 m, hệ thống thoát nước</t>
  </si>
  <si>
    <t>Đường từ nhà Ông Nông Văn Thiết đến nhà Ông Ngân Văn Ái</t>
  </si>
  <si>
    <t xml:space="preserve">Làng Pơ Nang </t>
  </si>
  <si>
    <t>Đường BTXM đá 2x4, Max250, Bn=6m, Mn=3,5m;  L = 121 m, hệ thống thoát nước</t>
  </si>
  <si>
    <t>Đường từ nhà Ông Chu Văn Đồng đến nhà Ông Nguyễn Văn Dần</t>
  </si>
  <si>
    <t>Đường BTXM đá 2x4, Max250, Bn=6m, Mn=3,5m;  L = 425 m, hệ thống thoát nước</t>
  </si>
  <si>
    <t>Đường từ nhà bà Hmă đến nghĩa địa</t>
  </si>
  <si>
    <t>Đường BTXM đá 2x4, Max250, Bn=6m, Mn=3,5m;  L = 526 m, hệ thống thoát nước</t>
  </si>
  <si>
    <t>Đường từ nhà Ông Đàm Văn Quân đến nhà ông Lâm Văn Hành</t>
  </si>
  <si>
    <t>Đường BTXM đá 2x4, Max250, Bn=6m, Mn=3,5m;  L = 113 m, hệ thống thoát nước</t>
  </si>
  <si>
    <t>Đường từ nhà Ông Ngô Văn Đính đến nhà Ông Bĩ</t>
  </si>
  <si>
    <t>Đường BTXM đá 2x4, Max250, Bn=6m, Mn=3,5m;  L = 215 m, hệ thống thoát nước</t>
  </si>
  <si>
    <t>Đường từ nhà Ông Dân đến nhà Ông Rin</t>
  </si>
  <si>
    <t>Đường BTXM đá 2x4, Max250, Bn=6m, Mn=3,5m;  L = 200 m, hệ thống thoát nước</t>
  </si>
  <si>
    <t>Đường từ nhà Bà Hlanh đến nhà Ông Bá Y Hiệp</t>
  </si>
  <si>
    <t>Đường từ nhà Ông Hlŏn đến nghĩa địa</t>
  </si>
  <si>
    <t>Đường BTXM đá 2x4, Max250, Bn=6m, Mn=3,5m;  L = 435 m, hệ thống thoát nước</t>
  </si>
  <si>
    <t>Đường từ nhà Ông Dưn đến nhà Bà Pơnh</t>
  </si>
  <si>
    <t>Đường BTXM đá 2x4, Max250, Bn=6m, Mn=3,5m;  L = 115 m, hệ thống thoát nước</t>
  </si>
  <si>
    <t>Đường từ nhà Ông Tuĭh đến nước giọt của làng</t>
  </si>
  <si>
    <t>Đường BTXM đá 2x4, Max250, Bn=6m, Mn=3,5m;  L = 350 m, hệ thống thoát nước</t>
  </si>
  <si>
    <t>Nối tiếp đường từ nhà ông Toàn đến nhà SHCĐ</t>
  </si>
  <si>
    <t>Đường BTXM đá 2x4, Max250, Bn=6m, Mn=3,5m;  L = 260 m, hệ thống thoát nước</t>
  </si>
  <si>
    <t>Đường từ nhà SHCĐ đến nhà ông Bưn</t>
  </si>
  <si>
    <t xml:space="preserve">Làng Đăk Pơ Nan </t>
  </si>
  <si>
    <t>Đường từ nhà ông Nghiệp đến đường Lô 2</t>
  </si>
  <si>
    <t>Làng Groi</t>
  </si>
  <si>
    <t>Đường BTXM đá 2x4, Max250, Bn=6m, Mn=3,5m;  L = 300 m, hệ thống thoát nước</t>
  </si>
  <si>
    <t>Đường từ nhà rông đến nhà sinh hoạt cộng đồng</t>
  </si>
  <si>
    <t>Đường từ tỉnh lộ 666 đến làng mới</t>
  </si>
  <si>
    <t>Đường BTXM đá 2x4, Max250, Bn=6m, Mn=3,5m;  L = 600 m, hệ thống thoát nước</t>
  </si>
  <si>
    <t>Đường từ nhà ông Gui đến làng mới</t>
  </si>
  <si>
    <t>Đường từ nhà Ông Byi đến làng củ</t>
  </si>
  <si>
    <t>Đường BTXM đá 2x4, Max250, Bn=6m, Mn=3,5m;  L = 1000 m, hệ thống thoát nước</t>
  </si>
  <si>
    <t>Đường giao thông nội làng Roh</t>
  </si>
  <si>
    <t>Làng Roh</t>
  </si>
  <si>
    <t>Đường nội làng chưa đạt tiêu chí nông thôn mới</t>
  </si>
  <si>
    <t>Đường giao thông nội làng Alao</t>
  </si>
  <si>
    <t>Làng Alao</t>
  </si>
  <si>
    <t>Đường giao thông nội làng Đak Lah - Tơ Drah</t>
  </si>
  <si>
    <t>Làng Đak lah-TơDrah</t>
  </si>
  <si>
    <t>Đường giao thông nội làng Chưp</t>
  </si>
  <si>
    <t>Làng Chưp</t>
  </si>
  <si>
    <t>Đường giao thông nội làng Hlim</t>
  </si>
  <si>
    <t>Làng Hlim</t>
  </si>
  <si>
    <t>DĐường đi khu sản xuất làng Roh</t>
  </si>
  <si>
    <t>Đường đi khu sản xuất chưa đạt tiêu chí nông thôn mới</t>
  </si>
  <si>
    <t>Đường đi khu sản xuất làng Chưp</t>
  </si>
  <si>
    <t>Đường đi khu sản xuất làng Alao</t>
  </si>
  <si>
    <t>Đường đi khu sản xuất làng Hlim</t>
  </si>
  <si>
    <t>CÔNG TRÌNH NÔNG NGHIỆP VÀ PPNT</t>
  </si>
  <si>
    <t>Mô hình trồng rau sạch - làm nhà lồng</t>
  </si>
  <si>
    <t>thôn Châu Khê</t>
  </si>
  <si>
    <t>Diện tích 0,5 ha, làm rau trong nhà lưới</t>
  </si>
  <si>
    <t>Nhằm áp dụng tiến bộ khoa học kỹ thuật vào sản xuất nông nghiệp, nhân rộng mô hình ra toàn xã</t>
  </si>
  <si>
    <t>Mô hình có đóng góp vốn theo tỷ lệ 70-30</t>
  </si>
  <si>
    <t>Đường đi khu sản xuất</t>
  </si>
  <si>
    <t>Đường BTXM đá 2x4, Max250, Bn=6m, Mn=3m;  L = 1000 m, hệ thống thoát nước</t>
  </si>
  <si>
    <t>Tuyến đường đi khu sản xuất, hân dân đi lại nhiều, vận chuyển nông sản nhiều, mùa mưa trơn trợt, ngập úng nên ảnh hưởng rất nhiều trong vận chuyển hàng hóa</t>
  </si>
  <si>
    <t>Đường đi khu sản xuât</t>
  </si>
  <si>
    <t>Đường từ Lâm trường Kon Chiêng đến bãi đá</t>
  </si>
  <si>
    <t>Đường BTXM đá 2x4, Max250, Bn=6m, Mn=3,5m;  L = 3000 m, hệ thống thoát nước</t>
  </si>
  <si>
    <t xml:space="preserve"> Đường đi khu sản xuất</t>
  </si>
  <si>
    <t>Đường BTXM đá 2x4, Max250, Bn=6m, Mn=3m;  L = 3000 m, hệ thống thoát nước</t>
  </si>
  <si>
    <t>Xây dựng mới trường mẫu giáo H'ra</t>
  </si>
  <si>
    <t>Công trình cấp III, 01 tầng, các phòng chức năng theo tiêu chuẩn. Tổng diện tích xây dựng 1.200m2</t>
  </si>
  <si>
    <t>Trường Mẫu giáo H'ra đưa vào lộ trình đạt chuẩn Quốc gia năm 2021 nhưng hiện trạng trường Mẫu giáo H'ra về cơ sở vật chất đã hư hỏng, xuống cấp, diện tích đất hẹp không thể đầu tư mở rộng và nằm trên đồi cao không thuận lợi việc dạy và học của nhà trường</t>
  </si>
  <si>
    <t>Nhà thi đấu đa năng phân hiệu trường tiểu học số 1 H'ra</t>
  </si>
  <si>
    <t>Công trình cấp III 01 tầng, DTXD 300m2</t>
  </si>
  <si>
    <t>Trường chưa có nhà Đa năng theo tiêu chuẩn trưởng chuẩn quốc gia</t>
  </si>
  <si>
    <t>Nhà thi đấu đa năng phân hiệu trường tiểu học số 2 H'ra</t>
  </si>
  <si>
    <t>Công trình cấp III, 02 tầng, DTXD 468m2</t>
  </si>
  <si>
    <t>Nhằm đảm bảo tiêu chí trường chuẩn quốc gia</t>
  </si>
  <si>
    <t>Trường THCS H'ra; hạng mục: nhà thi đấu đa năng + thiết bị</t>
  </si>
  <si>
    <t>Công trình cấp III, 01 tầng, DTXD 320m2</t>
  </si>
  <si>
    <t>Trường TH và THCS Đăk Yă</t>
  </si>
  <si>
    <t>Tại điểm trường THCS</t>
  </si>
  <si>
    <r>
      <rPr>
        <sz val="12"/>
        <color indexed="8"/>
        <rFont val="Times New Roman"/>
        <charset val="134"/>
      </rPr>
      <t>Xây mới nhà đa năng diện tích 600m</t>
    </r>
    <r>
      <rPr>
        <b/>
        <i/>
        <vertAlign val="superscript"/>
        <sz val="12"/>
        <color indexed="8"/>
        <rFont val="Times New Roman"/>
        <charset val="134"/>
      </rPr>
      <t>2</t>
    </r>
  </si>
  <si>
    <t>Tạo điều kiện đáp ứng đủ cơ sở vật chất trang thiết bị cho trường và sự nghiệp giáo dục</t>
  </si>
  <si>
    <t>Tại điểm trường phân hiệu Đăk Trôk</t>
  </si>
  <si>
    <t>Cổng, tường rào, Hàng rào lưới B40 dài 500m.</t>
  </si>
  <si>
    <t>Trường mẫu giáo Đăk Yă</t>
  </si>
  <si>
    <t>Tại điểm trường mẫu giáo chính</t>
  </si>
  <si>
    <r>
      <rPr>
        <sz val="12"/>
        <color indexed="8"/>
        <rFont val="Times New Roman"/>
        <charset val="134"/>
      </rPr>
      <t>làm mới sân chơi diện tích 259 m</t>
    </r>
    <r>
      <rPr>
        <vertAlign val="superscript"/>
        <sz val="12"/>
        <color indexed="8"/>
        <rFont val="Times New Roman"/>
        <charset val="134"/>
      </rPr>
      <t>2</t>
    </r>
  </si>
  <si>
    <t>Trường mẫu giáo Đăk Yă phân hiệu Mỹ Yang</t>
  </si>
  <si>
    <t>Cổng, tường rào, Hàng rào lưới B40 dài 518m,</t>
  </si>
  <si>
    <t>Phân hiệu mầm non (Hàng rào, cổng, bảng hiệu , 2 trụ cổng để bảng hiệu lên).</t>
  </si>
  <si>
    <t>Hàng rào 100m, cổng, bảng hiệu</t>
  </si>
  <si>
    <t>Làng Groi đăng ký đạt chuẩn NTM trong vùng 
ĐBDTTS giai đoạn 2020-2022 nên cần đầu tư để đạt Tiêu chí số 5</t>
  </si>
  <si>
    <t>Nhà để xe, nhà bảo vệ trường mẫu giáo trung tâm</t>
  </si>
  <si>
    <t>Làng chuk</t>
  </si>
  <si>
    <t>Xây mới</t>
  </si>
  <si>
    <t>Trường Mẫu giáo Kon Thụp đã công nhận đạt chuẩn năm 2018 tuy nhiên còn thiếu Nhà để xe giáo viên, nhà Bảo vệ để đảm bảo và duy trì trường chuẩn Quốc gia</t>
  </si>
  <si>
    <t>Bàn ghế điểm trường làng chuk + Đồ chơi</t>
  </si>
  <si>
    <t>Bàn 20 bộ; Đồ chơi: 20 bộ</t>
  </si>
  <si>
    <t>Việc huy động nguồn Vốn xã hội hóa
 để mua bàn ghế, đồ chơi rất khó khăn nên đề nghị hỗ trợ cấp trên phân bổ hỗ trợ thêm</t>
  </si>
  <si>
    <t>Bàn ghế điểm trường làng Pơnang + Đồ Chơi</t>
  </si>
  <si>
    <t>Làng Pơnang</t>
  </si>
  <si>
    <t>Bàn ghế điểm trường làng Đăk Pơ nan+ Đồ chơi</t>
  </si>
  <si>
    <t>Đăk Pơ nan</t>
  </si>
  <si>
    <t xml:space="preserve">Làm mới thêm mái hiên phía sau phòng học để chứa đồ dùng cho học sinh </t>
  </si>
  <si>
    <t>Việc huy động nguồn Vốn xã hội hóa
 để làm mới thêm mái hiên phía sau phòng học để chứa đồ dùng cho học sinh rất khó khăn nên đề nghị hỗ trợ cấp trên phân bổ hỗ trợ thêm</t>
  </si>
  <si>
    <t>Nhà đa năng trường tiểu học ( Trường chính)</t>
  </si>
  <si>
    <t>Trường Tiểu học Kon Thụp đăng ký đạt chuẩn 
giai đoạn 2020-2022 nên cần đầu tư những hạng mục cơ sở hạ tầng cần thiết để đạt chuẩn Tiêu chí số 05</t>
  </si>
  <si>
    <t>Nhà hiệu bộ trường tiểu học ( Trường chính)</t>
  </si>
  <si>
    <t>Thư viện ( Trường chính)</t>
  </si>
  <si>
    <t>Phân hiệu tiểu học (Hàng rào, nền, mái tôn, quét vôi)</t>
  </si>
  <si>
    <t>Hàng rào 140m, nền 50m2, mái tôn 60m2, quét vôi 20m2</t>
  </si>
  <si>
    <t>- Đã đăng ký duy tu, sửa
 chữa CT NTM</t>
  </si>
  <si>
    <t>Phân hiệu trường tiểu học (hàng rào, cổng ngõ, sân bê tông).</t>
  </si>
  <si>
    <t>(Hàng rào, cổng, sân Pê tông)</t>
  </si>
  <si>
    <t>Hạng mục Hàng rào, cổng, Sân Pê tông chưa có nên cần đầu tư để đạt chuẩn tiêu chí số 05</t>
  </si>
  <si>
    <t>Phân hiệu Tiểu học làng Đăk trang</t>
  </si>
  <si>
    <t>Xây mới 01 phòng học phân hiệu làng Đăk Trang và xây mới cổng hàng rào, sân bê tông vì 01 phòng học của Phân hiệu này đã xuống cấp nghiêm trọng.</t>
  </si>
  <si>
    <t xml:space="preserve">Phân hiệu Trường Tiểu học có 01 phòng
 đã xuống cấp nghiêm trọng, sân Pê tông, hàng rào chưa có nên ảnh hưởng đến việc đạt chuẩn Tiêu chí 05, chất lượng dạy và học của Giáo viên, học sinh </t>
  </si>
  <si>
    <t>Xây mới nhà vệ sinh Trường Tiểu học Kon Thụp</t>
  </si>
  <si>
    <t xml:space="preserve">Vì số lượng học sinh nhiều nên không đủ để đáp ứng nhu cầu </t>
  </si>
  <si>
    <t>Trường TH Kon Thụp: Tường rào, cổng ngõ, sân bê tông( Trường chính và 06 phân hiệu dưới làng)</t>
  </si>
  <si>
    <t>Sửa chữa</t>
  </si>
  <si>
    <t>Tường rào, cổng ngõ, Sân pê tông của Trưởng chính, 06phân hiệu chỉ làm tạm bợ, không kiên cố nên cần đầu tư để đạt Tiêu chí số 05.</t>
  </si>
  <si>
    <t>Xây mới 01 phòng học Tại làng Groi</t>
  </si>
  <si>
    <t>Xây mới 01 phòng học tại làng Groi</t>
  </si>
  <si>
    <t>Học sinh trong độ tuổi Tiểu học của làng Groi nhiều, phân hiệu chỉ có 01 phòng học chưa đáp ứng nhu cầu thực tế, học sinh phải đi qua làng Đăk Pơ Nan để học.</t>
  </si>
  <si>
    <t>Trường THCS K ă K' Lơng</t>
  </si>
  <si>
    <t>Xây mới Phòng bộ môn, thí nghiệm thực, Phòng thiết bị, Phòng học Anh văn, Tin học, Phòng truyền thống các hoạt động đội, Bàn ghế học sinh đúng quy cách, Sữa chữa cổng, hàng rào, Sơn tường, sân mới Sân pê tông</t>
  </si>
  <si>
    <t>2020-2022</t>
  </si>
  <si>
    <t>Để đạt chuẩn Tiêu chí số 5 trong
 giai đoạn 2020-2022 thì cần đầu tư Xây mới Phòng bộ môn, thí nghiệm thực, Phòng thiết bị, Phòng học Anh văn, Tin học, Phòng truyền thống các hoạt động đội, Bàn ghế học sinh đúng quy cách, Sữa chữa cổng, hàng rào, Sơn tường, sân mới Sân pê tông</t>
  </si>
  <si>
    <t>Xây mới 01 phòng học, làm sân bê tông, tường rào, cổng cho điểm trường tiểu học phân hiệu làng Alao</t>
  </si>
  <si>
    <t>01 phòng</t>
  </si>
  <si>
    <t>Phân hiệu hiện tại thiếu phòng học, học sinh đang học tại phòng học tạm</t>
  </si>
  <si>
    <t>Xây mới nhà hiệu bộ, nhà đa năng, sân bê tông cho trường Tiểu học, tại phân hiệu chính</t>
  </si>
  <si>
    <t>03 công trình</t>
  </si>
  <si>
    <t>Đạt tiêu chí trường chuẩn Quốc gia</t>
  </si>
  <si>
    <t>Xây nhà đa năng, nhà hiệu bộ, giải phóng mặt bằng cho trường THCS Bán trú Lơ Pang</t>
  </si>
  <si>
    <t>02 công trình, GPMB 2500 m2 đất</t>
  </si>
  <si>
    <t>1.Trung tâm Dịch vụ Nông nghiệp huyện</t>
  </si>
  <si>
    <t>Trụ sở Trung tâm Dịch vụ Nông nghiệp huyện; hạng mục: Trụ sở, cổng hàng rào, sân bê tông, nhà để xe, các hạng mục phụ.</t>
  </si>
  <si>
    <t>Nhà làm việc 10 phòng 2 tầng
 DTXD 300 m2; tường rào sắt thoáng dài 176m; sân bê tông DT 300m2; nhà để xe diện tích 40m2 và các hạng mục phụ</t>
  </si>
  <si>
    <t>2021-2022</t>
  </si>
  <si>
    <t>Thực hiện Quyết định số 591/QĐ-UBND ngày 18/12/2018 của UBND tỉnh về việc thành lập Trung tâm Dịch vụ nông nghiệp huyện, thị xã, thành phố. Thực trạng nhà làm việcTrung tâm Dịch vụ nông nghiệp  hiện tại là nhà chung của Trạm Khuyến nông, Trạm Chăn nuôi và Thú y đã hết khấu hao,  xuống cấp, không đủ phòng làm việc. Xây dựng mới nhà làm việc 10 phòng nhằm đáp ứng nhu cầu sử dụng và đảm bảo an toàn cho viên chức, người lao động.</t>
  </si>
  <si>
    <t>2. Trung tâm Văn hóa, Thông tin và Thể thao</t>
  </si>
  <si>
    <t>Xây dựng 01 khu nhà làm việc mới, hàng rào bao quanh.</t>
  </si>
  <si>
    <t>Tại Trung tâm Văn hóa,Thông tin và Thể thao huyện</t>
  </si>
  <si>
    <t>Nhà làm việc 02 tầng. DTXD 290m2, DTS 551m2.</t>
  </si>
  <si>
    <t>2021-2023</t>
  </si>
  <si>
    <t>   Hiện nay tổng số lượng người của 
TT (sau khi sáp nhập) là 20 người. Tuy nhiên, vẫn phải làm việc trong khu nhà cũ trước đây của Đài TT-TH, chỉ đủ cho số lượng cho 7 người. Vì vậy, cần có khu nhà làm việc mới để đảm bảo theo nhu cầu thực tế.</t>
  </si>
  <si>
    <t>Sữa chữa nâng cấp phòng Bá âm</t>
  </si>
  <si>
    <t> Do khi xây dựng ( năm 2010) chưa đáp ứng đúng theo tiêu chuẩn đặc thù của ngành. Hệ thống cách âm không đảm bảo. Vì vậy, chất lượng hình ảnh, âm thành không đảm bảo theo yêu cầu của ngành cấp trên.</t>
  </si>
  <si>
    <t>Sơn sửa nhà làm việc cũ
( Đài TT-TH trước đây)</t>
  </si>
  <si>
    <t>2024-2025</t>
  </si>
  <si>
    <t>  Sau khi xây dựng, bàn giao và đưa vào sử dụng từ năm 2010, đến nay đã cũ, sơn đã bong tróc, loang lỗ, mất thẫm mỹ. Vì vậy, đề nghị sơn lại toàn bộ khu nhà làm việc.</t>
  </si>
  <si>
    <t>Sơn sửa nâng cấp nhà thư viện huyện</t>
  </si>
  <si>
    <t>Tại Phòng VH huyện</t>
  </si>
  <si>
    <t>Sau nhiều năm sử dụng từ năm 2004, 
đến nay đã cũ, sơn đã bong tróc, loang lỗ, mái tôn mục nát, mùa mưa dột nát hư hỏng ảnh hướng lớn đến hệ thống sách báo, nguồn tư liệu tại thư viện. Vì vậy, đề nghị sơn, sửa lại toàn bộ khu nhà làm việc của Thư viện huyện.</t>
  </si>
  <si>
    <t>xã H'ra</t>
  </si>
  <si>
    <t>Theo thiết kế mẫu</t>
  </si>
  <si>
    <t>Nhà sinh hoạt cộng đồng làng Ch'rơng I</t>
  </si>
  <si>
    <t>Nhà sinh hoạt cộng đồng, thiết bị</t>
  </si>
  <si>
    <t>Nhà sinh hoạt cộng đồng làng Ch'rơng I hiện tại nằm trong khuôn viên phân hiệu trường tiểu học và THCS Đak Ta Ley rất khó khăn khi tập trung sinh hoạt của cộng đồng làng.</t>
  </si>
  <si>
    <t>Trụ sở UBND xã Đăk Yă</t>
  </si>
  <si>
    <r>
      <rPr>
        <sz val="12"/>
        <color indexed="8"/>
        <rFont val="Times New Roman"/>
        <charset val="134"/>
      </rPr>
      <t>- Nâng cấp đường bê tông xi măng vào trụ sở xã 172m, -Nâng cấp sửa chữa sân bê tông diện tích 2.300m</t>
    </r>
    <r>
      <rPr>
        <vertAlign val="superscript"/>
        <sz val="12"/>
        <color indexed="8"/>
        <rFont val="Times New Roman"/>
        <charset val="134"/>
      </rPr>
      <t>2</t>
    </r>
    <r>
      <rPr>
        <sz val="12"/>
        <color indexed="8"/>
        <rFont val="Times New Roman"/>
        <charset val="134"/>
      </rPr>
      <t>, làm lại trụ cổng bảng tên UBND xã, bảng điện tử Led</t>
    </r>
  </si>
  <si>
    <t>Nhằm tạo cảnh quang và điều kiện làm việc  của xã hướng đến mục tiêu xã nông thôn mới nâng cao giai đoạn 2021 - 2025</t>
  </si>
  <si>
    <t>Đầu tư mới hệ thống loa đài của xã</t>
  </si>
  <si>
    <t>Đài truyền
 thanh xã</t>
  </si>
  <si>
    <t>Đầu tư mới hệ thống loa của 06 làng</t>
  </si>
  <si>
    <t>06 làng</t>
  </si>
  <si>
    <t xml:space="preserve"> Nhà SHCĐ 06 làng</t>
  </si>
  <si>
    <t>Đầu tư trang thiết bị, loa đài cho Nhà SHCĐ 06 làng</t>
  </si>
  <si>
    <t>Trung tâm bồi dưỡng chính trị</t>
  </si>
  <si>
    <t>Cải tạo  Trung tâm Bồi dưỡng Chính trị thị trấn Kon Dơng</t>
  </si>
  <si>
    <t>Diện tích cải tạo 380m2</t>
  </si>
  <si>
    <t>2021-2025</t>
  </si>
  <si>
    <t>Xã Đak Djrăng</t>
  </si>
  <si>
    <t>Sữa chữa trụ sở củ của UBND xã Đak Djrăng</t>
  </si>
  <si>
    <t>Thôn Tân Phú, Đak Djrăng</t>
  </si>
  <si>
    <t>Sơn, thay mái tôn, thay la phông, thay cửa, chạy lại hệ thống điện, lát gạch nền</t>
  </si>
  <si>
    <t>450</t>
  </si>
  <si>
    <t>Trụ sở củ đã xây dựng được 20 năm hiện tại đã xuống cấp cần được đầu tư nâng cấp lại để làm khu làm việc của Công an, Quân sự xã.</t>
  </si>
  <si>
    <t>1. Trung tâm Văn hóa, Thông tin và Thể thao</t>
  </si>
  <si>
    <t>Thay thế hệ thống trụ Ăng tăng phát sóng; 01 máy Phát thanh mới và nâng cấp 01 máy Phát thanh cũ</t>
  </si>
  <si>
    <t>Hệ thống Ăng ten hiện nay được lắp đặt từ năm 2001, sau nhiều năm sử dụng, vận hành đến nay không đảm bảo kỹ thuật theo quy định mới theo quy chuẩn. Hệ thống quá cũ, cần thay thế mới hoàn toàn.
Tại vị trí trụ ăng ten hiện nay nếu xây dựng khu nhà làm việc mới bắt buộc phải có mặt bằng để thi công, vì vậy phải lắp đặt sang khu vực khác.</t>
  </si>
  <si>
    <t>Điện chiếu sáng trung tâm xã H'ra; hạng mục: Điện chiếu sáng trên trục Quốc lộ 19 khu Trung tâm xã</t>
  </si>
  <si>
    <t>Đèn điện công suất 150w; tủ điều khiển, hệ thống dây dẫn 4.000m</t>
  </si>
  <si>
    <t>Hiện tại địa bàn xã chưa có điện chiếu sáng, nhàm đảm bảo ANCT - TTATGT, ATXH ở địa phương</t>
  </si>
  <si>
    <t>Cầu tràn làng Ch'rơng I đi làng Ch'rơng II</t>
  </si>
  <si>
    <t>Cầu treo hiện tại đã xuống cấp nghiêm trọng; vì vậy việc đầu tư xây dựng cầu tràn nêu trên là cần thiết.</t>
  </si>
  <si>
    <t>Cầu treo cánh đồng Pháo Binh</t>
  </si>
  <si>
    <t>Cầu treo hiện tại đã hư hỏng, việc xây dựng lại cầu mới giúp phát triển kinh tế xã hội tại địa phương.</t>
  </si>
  <si>
    <t>Trạm hạ thế Dốc võng</t>
  </si>
  <si>
    <t xml:space="preserve">Trạm Biến áp 200kw </t>
  </si>
  <si>
    <t>Đáp ứng nhu cầu sản xuất của nhân dân</t>
  </si>
  <si>
    <t>Trạm hạ thế Aren</t>
  </si>
  <si>
    <t>Trụ sở HĐND-UBND xã; hạng mục: Sửa chữa hàng rào + cổng, khuôn viên trụ sở, giếng khoan, nhà để xe, trang thiết bị phòng một cửa, 01 phòng lưu trữ hồ sơ.</t>
  </si>
  <si>
    <t>Sửa chữa hàng rào + cổng, khuôn viên trụ sở, giếng khoan, nhà để xe, trang thiết bị phòng một cửa, 01 phòng lưu trữ hồ sơ.</t>
  </si>
  <si>
    <t>2021 - 2022</t>
  </si>
  <si>
    <t>Để đạt chuẩn Nông thôn mới giai đoạn 2020-2022 thì
 cần đầu tư các hạng mục CSHT góp phần khang trang, xanh - sạch - đẹp</t>
  </si>
  <si>
    <t>Xây mới nhà làm việc cho Ban Công an xã</t>
  </si>
  <si>
    <t>Lực lượng Công an chính quy đã được bố trí về xã làm việc tuy nhiên để đảm bảo công tác và làm nhiệm cần xây mới nhà làm việc cho Ban Công an xã</t>
  </si>
  <si>
    <t xml:space="preserve"> Chợ Kon Thụp </t>
  </si>
  <si>
    <t>Xây dựng Nhà lồng Chợ Kon Thụp và hoàn thiện hệ thống thoát nước
 Chợ Kon Thụp</t>
  </si>
  <si>
    <t>Chợ Kon Thụp có Quyết định thành lập
 từ năm 2017. Tuy nhiên chưa được đầu tư hệ thống thoát nước, nhà lồng, các hộ buôn bán, kinh doanh tại chợ chỉ cất nhà tạm hoặc che tạm nên việc kinh doanh, mua bán ảnh hưởng rất nhiều và gây ảnh hưởng môi trường.</t>
  </si>
  <si>
    <t>Nhà văn hóa xã</t>
  </si>
  <si>
    <t>Xây mới Nhà VH, mua thêm bàn ghế, trang thiết bị</t>
  </si>
  <si>
    <t>Nhà văn hóa xã đã xuống cấp và chưa đạt
 theo quy định Chuẩn Tiêu chí số 6 nên cần đầu tư, xây mới và mua trang thiết bị</t>
  </si>
  <si>
    <t>Nhà SHCĐ cho làng Groi, Đăk Pơ Nan, Đăk Trang
Pơ Nang, Chuk</t>
  </si>
  <si>
    <t>05 làng</t>
  </si>
  <si>
    <t>Xây dựng tường rào cổng ngỏ, sân Pê tông, Công trình phụ  (Làng Groi đã đăng
 ký theo nguồn vốn tăng thu đất của xã)</t>
  </si>
  <si>
    <t>Nhà SHCĐ  đã có tuy nhiên chưa có các công trình phụ cũng như hàng rào, cổng ngỏ</t>
  </si>
  <si>
    <t>Xây Sân Pê tông nhà rông làng Groi, Đăk Trang, Dơ Nâu, Pơ Nang</t>
  </si>
  <si>
    <t>04 làng</t>
  </si>
  <si>
    <t>Nhà rông của 04 làng đã có tuy nhiên cần đầu tư thêm các hạng mục như Sân pê tông, hàng rào, cổng ngỏ để duy trì bản sắc dân tộc</t>
  </si>
  <si>
    <t>Xây dựng cổng chào Xã Nông thôn mới</t>
  </si>
  <si>
    <t>Bãi rác</t>
  </si>
  <si>
    <t>Đầu tư hạ tầng, thiết bị thu gom, vận chuyển rác thải sinh hoạt</t>
  </si>
  <si>
    <t>Hiện Tổ thu gom rác của xã chỉ dùng xe 
thô sơ để vận chuyển và gom rác thải nên chưa đảm bảo cho việc thu gom rác và vận chuyển rác về Bãi rác tại làng Đăk Trang</t>
  </si>
  <si>
    <t>Công trình, bể gom rác thải sinh hoạt</t>
  </si>
  <si>
    <t>Các hộ sản xuất Nông nghiệp nhiều, việc 
sử dụng Thuốc BVTV nhiều. Các hộ sau khi sử dụng vứt rác bừa bãi nên ảnh hưởng rất nhiều đến môi trường.</t>
  </si>
  <si>
    <t>Xây dựng chuỗi liên kết sản xuất</t>
  </si>
  <si>
    <t>2021-2024</t>
  </si>
  <si>
    <t>Để góp phần sản xuất nông nghiệp có
 tính bền vững cần Xây dựng chuỗi liên kết sản xuất</t>
  </si>
  <si>
    <t>Hỗ trợ PTSX cho 185 hộ nghèo</t>
  </si>
  <si>
    <t>185 hộ</t>
  </si>
  <si>
    <t>185 hộ của xã</t>
  </si>
  <si>
    <t>185 hộ nghèo của xã thuộc hộ thiếu đất sản xuất, thiếu phương tiện SX…nên cần hỗ trợ để giúp các hộ thoát nghèo</t>
  </si>
  <si>
    <t>Xóa nhà tạm dột nát</t>
  </si>
  <si>
    <t>90 hộ</t>
  </si>
  <si>
    <t>Trên địa bàn xã có 90 nhà tạm, dột nát 
những hộ này rất khó khăn về kinh tế, không đủ khả năng vay và  tiền từ NHCSXH huyện để xóa nhà tạm dột nát.</t>
  </si>
  <si>
    <t xml:space="preserve">Kéo đường dây hạ thế </t>
  </si>
  <si>
    <t>1000m</t>
  </si>
  <si>
    <t>700m</t>
  </si>
  <si>
    <t>Làng Đăk Pơ Nan</t>
  </si>
  <si>
    <t>1700m</t>
  </si>
  <si>
    <t>Hỗ trợ tiền làm lại 48 nhà tạm, dột nát</t>
  </si>
  <si>
    <t>07 làng</t>
  </si>
  <si>
    <t>48 nhà</t>
  </si>
  <si>
    <t xml:space="preserve">Đạt tiêu chí hộ thoát nghèo nông thôn mới </t>
  </si>
  <si>
    <t>Xây dựng Cổng ngõ, hàng rào, nhà vệ sinh Nhà SHCĐ làng Roh, làng Chưp</t>
  </si>
  <si>
    <t>Làng Roh, làng Chưp</t>
  </si>
  <si>
    <t>02 nhà</t>
  </si>
  <si>
    <t>Hiện tại nhà văn hóa chưa có cổng, hàng rào, nhà vệ sinh</t>
  </si>
  <si>
    <t>Xây dựng Cổng ngõ, hàng rào, nhà vệ sinh Nhà SHCĐ cho 04 làng còn lại</t>
  </si>
  <si>
    <t>Làng Blên, Làng Alao, làng Hlim</t>
  </si>
  <si>
    <t>05 nhà</t>
  </si>
  <si>
    <t>Làm mới nhà Văn hóa làng Đak Lah - Tơ Drah</t>
  </si>
  <si>
    <t>01 nhà</t>
  </si>
  <si>
    <t>Do sát nhập thôn làng</t>
  </si>
  <si>
    <t>Xã Đăk Trôi</t>
  </si>
  <si>
    <t>Hệ thống cấp nước sạch xã Đăk Trôi</t>
  </si>
  <si>
    <t xml:space="preserve">Làng ARim : Giếng khoan &lt;=120m : 2 cái. Bể nước 50m3 : 3 cái. Sân bê tông : 180m2. Đường ống nước D42 : 100m;
Làng KLong : Giếng khoan &lt;=120m : 2 cái. Bể nước 50m3 : 3 cái. Sân bê tông : 180m2. Đường ống nước D42 : 100m.
</t>
  </si>
  <si>
    <t>Công viên nước cây xanh huyện Mang Yang</t>
  </si>
  <si>
    <t>Kè chống sạt lở, lan can bảo vệ, đường nội bộ</t>
  </si>
  <si>
    <t>Lắp hệ thống đèn chiếu sáng năng lượng mặt trời dọc theo tỉnh lộ từ làng B rếp đến thôn Hà Ra dọc theo tỉnh lộ 666</t>
  </si>
  <si>
    <t>Đi qua Làng Brếp, Làng Đêtur, thôn Hà ra, làng H'rak</t>
  </si>
  <si>
    <t>Hệ thống đèn chiếu sáng năng lượng mặt trời, 5,5km</t>
  </si>
  <si>
    <t>980</t>
  </si>
  <si>
    <t>Để đảm bảo an ninh, trật tự và an toàn giao thông trên địa bàn xã.</t>
  </si>
  <si>
    <t>Xây dựng cỗng, hàng rào, nhà bảo vệ, nhà để xe chợ xã Đak Djrăng</t>
  </si>
  <si>
    <t>Hàng rào 320m, nhà để xe 16m2</t>
  </si>
  <si>
    <t>550</t>
  </si>
  <si>
    <t>Chợ xã chưa đầu tư</t>
  </si>
  <si>
    <t>Y tế</t>
  </si>
  <si>
    <t>Văn Hóa</t>
  </si>
  <si>
    <t>Hội trường văn hóa: Công trình cấp III, DTXD: 273,0m2. Các hạng mục phụ</t>
  </si>
  <si>
    <t>Nhà văn hóa trung tâm xã Lơ Pang</t>
  </si>
  <si>
    <t>NGUỒN VỐN THU TIỀN SỬ DỤNG ĐẤT CỦA HUYỆN</t>
  </si>
  <si>
    <t xml:space="preserve">Phòng Tài nguyên và Môi trường </t>
  </si>
  <si>
    <t>Quy hoạch sử dụng đất hàng năm</t>
  </si>
  <si>
    <t>Cấp huyện</t>
  </si>
  <si>
    <t>L=1200m</t>
  </si>
  <si>
    <t>Điều 41, Luật Đất đai năm 2013</t>
  </si>
  <si>
    <t>Kế hoạch sử dụng đất hàng năm</t>
  </si>
  <si>
    <t>Điều 40, Luật Đất đai năm 2013</t>
  </si>
  <si>
    <t>Đo đạc bổ sung lập bản đồ địa chính và đăng ký cấp giấy chứng nhận quyền sử dụng đất</t>
  </si>
  <si>
    <t>Cấp xã</t>
  </si>
  <si>
    <t>Tổi thiểu 10% tiền sử dụng đất</t>
  </si>
  <si>
    <t>Giai đoạn 2021-2025</t>
  </si>
  <si>
    <t>Giao thông</t>
  </si>
  <si>
    <t>Đường giao thông BTXM nội làng H'rak từ nhà ông Anglun đến nghĩa trang và đến nhà bà Hyat</t>
  </si>
  <si>
    <t>Làng H rak, xã Đak Djrăng</t>
  </si>
  <si>
    <t>Đường BTXM, đá 2x4, M250, B=3m, H=18cm, L=651m</t>
  </si>
  <si>
    <t>652</t>
  </si>
  <si>
    <t>Vào  mùa mưa đường lầy lội nhân dân đi lại gặp nhiều khó khăn.</t>
  </si>
  <si>
    <t>Đoạn sau trung tâm văn hóa xã</t>
  </si>
  <si>
    <t>Đường BTXM, đá 2x4, M250, B=3m, H=18cm, L=180m</t>
  </si>
  <si>
    <t>200</t>
  </si>
  <si>
    <t>Từ tỉnh lô 666 đến cánh đồng Đăk Rơ</t>
  </si>
  <si>
    <t>Đường BTXM, đá 2x4, M250, B=3m, H=18cm, L=850m</t>
  </si>
  <si>
    <t>1.100</t>
  </si>
  <si>
    <t>Điểm đầu đường tỉnh lộ 666 (Đường quy hoạch D5 đến đường QH D3), Đường quy hoạch khu lô A4, A22 và Đường quy hoạch D3.</t>
  </si>
  <si>
    <t>Đường BTXM, đá 2x4, M250, B=3m, H=18cm, L=209m</t>
  </si>
  <si>
    <t>Huyện đấu giá đất, phân lô nhưng chưa đầu tư làm đường nên dân chưa vào ở</t>
  </si>
  <si>
    <t>Từ làng Brếp ra QL19</t>
  </si>
  <si>
    <t>Làng Brếp,Đak Djrăng</t>
  </si>
  <si>
    <t>Điểm đầu từ công Nghĩa trang xã đi qua đất ông Trịnh Kế Lập</t>
  </si>
  <si>
    <t>Thôn Linh Nham, Đak Djrăng</t>
  </si>
  <si>
    <t>Đường BTXM, đá 2x4, M250, B=3m, H=18cm, L=1000m</t>
  </si>
  <si>
    <t>Trụ Sở</t>
  </si>
  <si>
    <t>Nhà để xe cho công dân</t>
  </si>
  <si>
    <t>Bê tông lót móng đá 4x6 mác 100 dày 100mm, bê tông nền đá 1x2 mác 250 dày 60mm, 60m2</t>
  </si>
  <si>
    <t>100</t>
  </si>
  <si>
    <t>Chưa có nhà để xe cho công dân khi đến liên hệ công việc tại xã.</t>
  </si>
  <si>
    <t>DANH MỤC DỰ ÁN DỰ KIẾN BỐ TRÍ KẾ HOẠCH ĐẦU TƯ NĂM 2021</t>
  </si>
  <si>
    <t>Tổng mức đầu tư</t>
  </si>
  <si>
    <t>Kế hoạch vốn năm 2021</t>
  </si>
  <si>
    <t>Chủ đầu tư</t>
  </si>
  <si>
    <t>Ban QLDA ĐTXD huyện</t>
  </si>
  <si>
    <t>Phòng Tài chính - Kế hoạch huyện</t>
  </si>
  <si>
    <t>Phòng Tài nguyên và Môi trường huyện</t>
  </si>
  <si>
    <t>Phòng Kinh tế và Hạ tầng huyện</t>
  </si>
  <si>
    <t>Cắm mốc quy hoạch và pa nô công bố Quy hoạch chi tiết xây dựng khu dân cư tiểu khu 501, thôn Tân Phú, xã Đak Djrăng, tỉnh Gia Lai</t>
  </si>
  <si>
    <t>Khu dân cư tại Tiểu khu 501, thôn Tân Phú, xã Đak Djrăng, tỉnh Gia Lai.</t>
  </si>
  <si>
    <t>Hội đồng Đền bù - GPMB huyện</t>
  </si>
  <si>
    <t>Công trình: Đường Wừu (đoạn từ Trường Chinh đến Tuệ Tĩnh)</t>
  </si>
  <si>
    <t>đường bệnh viện</t>
  </si>
  <si>
    <t>Năm học 2020-2021 số lượng học sinh toàn trường có 637 học sinh được phân ra làm 15 lớp. Dự kiến giai đoạn 2021-2025 số học sinh theo học tại trường sẽ tăng lên khoảng 677 học sinh chia làm 16 lớp. Về cơ sở vật chất hiện nay tại trường gồm có 1 khối nhà học 2 tầng với 10 lớp học và một khối nhà hiệu bộ chưa đạt chuẩn. Để đáp ứng đầy đủ nhu cầu giảng dạy và học tập cho trường, sự cần thiết phải đầu tư bổ sung khối nhà học 2 tầng gồm 06 phòng học lý thuyết; 04 phòng học bộ môn (tin học, anh văn, lý - công nghệ, hóa - sinh) + thư viện; khối nhà 02 tầng gồm 2 phòng (phòng nhà + mỹ thuật) và sơn sửa lại các khối nhà hiện trạng đã xuống cấp, cùng với các hạng mục phụ khác nhằm đáp ứng nhu giảng dạy và học tập của Trường và đảm bảo đủ cơ sở vật chất để được công nhận Trường chuẩn Quốc gia vào năm 2023.</t>
  </si>
  <si>
    <t>Năm học 2020-2021 số học sinh toàn Trường hiện có 74 học sinh, được phân bổ trong 2 lớp học.  Dự kiến giai đoạn 2021-2025 số học sinh theo học tại trường sẽ tăng lên khoảng 175 học sinh chia làm 5 lớp. Về cơ sở vật chất trường gồm có 1 khối nhà 02 phòng học, phòng hiệu bộ, nhà ăn + bếp nhưng chưa đạt chuẩn và đa số đã bị hư hỏng, xuống cấp. Diện tích đất của trường hẹp không thể đầu tư mở rộng và nằm trên đồi dốc cao. Để đáp ứng đầy đủ nhu cầu giảng dạy và học tập cho nhà trường, sự cần thiết phải đầu tư hoàn thiện 1 cơ sở mới ở vị trí khác với 05 phòng học; Nhà hiệu bộ; phòng giáo dục thể chất; nhà bếp + kho, cùng với các hạng mục phụ khác là cần thiết để phục vụ nhu cầu dạy học và đủ cơ sở vật chất để được công nhận Trường đạt chuẩn Quốc gia theo lộ trình năm 2023.</t>
  </si>
  <si>
    <t>Năm học 2020-2021 số lượng học sinh toàn trường có 180 học sinh được phân ra làm 7 lớp. Dự kiến giai đoạn 2021-2025 số học sinh theo học tại trường sẽ tăng lên khoảng 206 học sinh chia làm 8 lớp. Về cơ sở vật chất hiện nay tại trường gồm có 1 khối nhà học 2 tầng với 8 lớp học và một khối nhà học kiên cố hóa 1 tầng 2 lớp đã xuống cấp. Để đáp ứng đầy đủ nhu cầu giảng dạy và học tập cho trường, sự cần thiết phải đầu tư bổ sung 4 phòng chức năng học bộ môn (tin học, anh văn, âm nhạc, mỹ thuật); xây dựng nhà hiệu bộ, y tế, thư viện, phóng truyến thống cùng với các hạng mục phụ khác nhằm đáp ứng nhu giảng dạy và học tập của Trường và đảm bảo đủ cơ sở vật chất để được công nhận Trường chuẩn Quốc gia vào năm 2024.</t>
  </si>
  <si>
    <t>Năm học 2020-2021 số lượng học sinh toàn trường có 422 học sinh được phân ra làm 12 lớp, mỗi khối 3 lớp và ổn định đến năm 2025. Về cơ sở vật chất hiện nay tại trường gồm 12 phòng học; 02 phòng chức năng (Hóa - Sinh; tin nhưng chưa đạt chuẩn) và 01 khối nhà hiệu bộ. Để đáp ứng đầy đủ nhu cầu giảng dạy và học tập cho trường, sự cần thiết phải đầu tư bổ sung 4 phòng học bộ môn ((AV, TH, Thí nghiệm Hóa-Sinh, thí nghiệm Lý-công Nghệ); cùng với các hạng mục phụ khác nhằm đáp ứng nhu giảng dạy và học tập của Trường và đảm bảo đủ cơ sở vật chất để được công nhận Trường chuẩn Quốc gia vào năm 2024.</t>
  </si>
  <si>
    <t>Lập Quy hoạch phát triển kinh tế - xã hội huyện Mang Yang giai đoạn 2021-2030</t>
  </si>
  <si>
    <t>Quy hoạch sử dụng đất cấp huyện giai đoạn 2021-2030</t>
  </si>
</sst>
</file>

<file path=xl/styles.xml><?xml version="1.0" encoding="utf-8"?>
<styleSheet xmlns="http://schemas.openxmlformats.org/spreadsheetml/2006/main">
  <numFmts count="8">
    <numFmt numFmtId="176" formatCode="_-* #,##0.00\ &quot;₫&quot;_-;\-* #,##0.00\ &quot;₫&quot;_-;_-* &quot;-&quot;??\ &quot;₫&quot;_-;_-@_-"/>
    <numFmt numFmtId="177" formatCode="_ * #,##0_ ;_ * \-#,##0_ ;_ * &quot;-&quot;_ ;_ @_ "/>
    <numFmt numFmtId="178" formatCode="_-* #,##0\ &quot;₫&quot;_-;\-* #,##0\ &quot;₫&quot;_-;_-* &quot;-&quot;\ &quot;₫&quot;_-;_-@_-"/>
    <numFmt numFmtId="179" formatCode="_(* #,##0.00_);_(* \(#,##0.00\);_(* &quot;-&quot;??_);_(@_)"/>
    <numFmt numFmtId="180" formatCode="#,##0.0;[Red]#,##0.0"/>
    <numFmt numFmtId="181" formatCode="#,###"/>
    <numFmt numFmtId="182" formatCode="_(* #,##0_);_(* \(#,##0\);_(* &quot;-&quot;??_);_(@_)"/>
    <numFmt numFmtId="183" formatCode="#,##0;[Red]#,##0"/>
  </numFmts>
  <fonts count="53">
    <font>
      <sz val="12"/>
      <color theme="1"/>
      <name val="Times New Roman"/>
      <charset val="134"/>
    </font>
    <font>
      <sz val="14"/>
      <color theme="1"/>
      <name val="Times New Roman"/>
      <charset val="134"/>
    </font>
    <font>
      <b/>
      <sz val="14"/>
      <color theme="1"/>
      <name val="Times New Roman"/>
      <charset val="134"/>
    </font>
    <font>
      <sz val="14"/>
      <color rgb="FFFF0000"/>
      <name val="Times New Roman"/>
      <charset val="134"/>
    </font>
    <font>
      <b/>
      <sz val="14"/>
      <color rgb="FFFF0000"/>
      <name val="Times New Roman"/>
      <charset val="134"/>
    </font>
    <font>
      <b/>
      <sz val="14"/>
      <color rgb="FFFF0000"/>
      <name val="Times New Roman"/>
      <charset val="163"/>
    </font>
    <font>
      <b/>
      <sz val="14"/>
      <color theme="1"/>
      <name val="Times New Roman"/>
      <charset val="163"/>
    </font>
    <font>
      <sz val="14"/>
      <name val="Times New Roman"/>
      <charset val="134"/>
    </font>
    <font>
      <b/>
      <sz val="14"/>
      <name val="Times New Roman"/>
      <charset val="134"/>
    </font>
    <font>
      <b/>
      <i/>
      <sz val="14"/>
      <name val="Times New Roman"/>
      <charset val="134"/>
    </font>
    <font>
      <b/>
      <sz val="14"/>
      <name val="Times New Roman"/>
      <charset val="163"/>
    </font>
    <font>
      <b/>
      <sz val="12"/>
      <color theme="1"/>
      <name val="Times New Roman"/>
      <charset val="163"/>
    </font>
    <font>
      <sz val="12"/>
      <color rgb="FFFF0000"/>
      <name val="Times New Roman"/>
      <charset val="134"/>
    </font>
    <font>
      <b/>
      <sz val="12"/>
      <color rgb="FFFF0000"/>
      <name val="Times New Roman"/>
      <charset val="134"/>
    </font>
    <font>
      <b/>
      <sz val="12"/>
      <color theme="1"/>
      <name val="Times New Roman"/>
      <charset val="134"/>
    </font>
    <font>
      <sz val="12"/>
      <color theme="1"/>
      <name val="Times New Roman"/>
      <charset val="134"/>
    </font>
    <font>
      <sz val="12"/>
      <name val="Times New Roman"/>
      <charset val="134"/>
    </font>
    <font>
      <b/>
      <sz val="12"/>
      <name val="Times New Roman"/>
      <charset val="134"/>
    </font>
    <font>
      <sz val="12"/>
      <color indexed="8"/>
      <name val="Times New Roman"/>
      <charset val="134"/>
    </font>
    <font>
      <b/>
      <sz val="12"/>
      <color indexed="8"/>
      <name val="Times New Roman"/>
      <charset val="134"/>
    </font>
    <font>
      <sz val="11"/>
      <color indexed="8"/>
      <name val="Times New Roman"/>
      <charset val="134"/>
    </font>
    <font>
      <b/>
      <sz val="8"/>
      <color indexed="8"/>
      <name val="Times New Roman"/>
      <charset val="134"/>
    </font>
    <font>
      <sz val="12"/>
      <color indexed="12"/>
      <name val="Times New Roman"/>
      <charset val="134"/>
    </font>
    <font>
      <b/>
      <sz val="12"/>
      <color indexed="12"/>
      <name val="Times New Roman"/>
      <charset val="134"/>
    </font>
    <font>
      <b/>
      <sz val="14"/>
      <color indexed="8"/>
      <name val="Times New Roman"/>
      <charset val="134"/>
    </font>
    <font>
      <b/>
      <sz val="11"/>
      <color indexed="8"/>
      <name val="Times New Roman"/>
      <charset val="134"/>
    </font>
    <font>
      <sz val="11"/>
      <color indexed="8"/>
      <name val="Calibri"/>
      <charset val="134"/>
    </font>
    <font>
      <sz val="11"/>
      <color theme="0"/>
      <name val="Calibri"/>
      <charset val="0"/>
      <scheme val="minor"/>
    </font>
    <font>
      <sz val="11"/>
      <color theme="1"/>
      <name val="Calibri"/>
      <charset val="0"/>
      <scheme val="minor"/>
    </font>
    <font>
      <sz val="11"/>
      <color rgb="FFFA7D00"/>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b/>
      <sz val="15"/>
      <color theme="3"/>
      <name val="Calibri"/>
      <charset val="134"/>
      <scheme val="minor"/>
    </font>
    <font>
      <b/>
      <sz val="11"/>
      <color rgb="FFFA7D00"/>
      <name val="Calibri"/>
      <charset val="0"/>
      <scheme val="minor"/>
    </font>
    <font>
      <b/>
      <sz val="11"/>
      <color theme="1"/>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4"/>
      <name val=".VnTime"/>
      <charset val="134"/>
    </font>
    <font>
      <sz val="13"/>
      <color theme="1"/>
      <name val="Times New Roman"/>
      <charset val="134"/>
    </font>
    <font>
      <sz val="11"/>
      <color rgb="FF006100"/>
      <name val="Calibri"/>
      <charset val="0"/>
      <scheme val="minor"/>
    </font>
    <font>
      <i/>
      <sz val="11"/>
      <color rgb="FF7F7F7F"/>
      <name val="Calibri"/>
      <charset val="0"/>
      <scheme val="minor"/>
    </font>
    <font>
      <u/>
      <sz val="11"/>
      <color rgb="FF800080"/>
      <name val="Calibri"/>
      <charset val="0"/>
      <scheme val="minor"/>
    </font>
    <font>
      <b/>
      <sz val="11"/>
      <color rgb="FF3F3F3F"/>
      <name val="Calibri"/>
      <charset val="0"/>
      <scheme val="minor"/>
    </font>
    <font>
      <sz val="10"/>
      <name val="Arial"/>
      <charset val="134"/>
    </font>
    <font>
      <sz val="10"/>
      <name val="Helv"/>
      <charset val="134"/>
    </font>
    <font>
      <b/>
      <i/>
      <vertAlign val="superscript"/>
      <sz val="12"/>
      <color indexed="8"/>
      <name val="Times New Roman"/>
      <charset val="134"/>
    </font>
    <font>
      <vertAlign val="superscript"/>
      <sz val="12"/>
      <color indexed="8"/>
      <name val="Times New Roman"/>
      <charset val="134"/>
    </font>
  </fonts>
  <fills count="36">
    <fill>
      <patternFill patternType="none"/>
    </fill>
    <fill>
      <patternFill patternType="gray125"/>
    </fill>
    <fill>
      <patternFill patternType="solid">
        <fgColor theme="0"/>
        <bgColor indexed="64"/>
      </patternFill>
    </fill>
    <fill>
      <patternFill patternType="solid">
        <fgColor theme="0" tint="-0.149998474074526"/>
        <bgColor indexed="64"/>
      </patternFill>
    </fill>
    <fill>
      <patternFill patternType="solid">
        <fgColor indexed="9"/>
        <bgColor indexed="64"/>
      </patternFill>
    </fill>
    <fill>
      <patternFill patternType="solid">
        <fgColor theme="6"/>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bgColor indexed="64"/>
      </patternFill>
    </fill>
    <fill>
      <patternFill patternType="solid">
        <fgColor theme="6" tint="0.399975585192419"/>
        <bgColor indexed="64"/>
      </patternFill>
    </fill>
  </fills>
  <borders count="2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right style="thin">
        <color auto="1"/>
      </right>
      <top style="thin">
        <color auto="1"/>
      </top>
      <bottom/>
      <diagonal/>
    </border>
    <border>
      <left/>
      <right style="thin">
        <color auto="1"/>
      </right>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9">
    <xf numFmtId="0" fontId="0" fillId="0" borderId="0"/>
    <xf numFmtId="0" fontId="28" fillId="12" borderId="0" applyNumberFormat="0" applyBorder="0" applyAlignment="0" applyProtection="0">
      <alignment vertical="center"/>
    </xf>
    <xf numFmtId="179" fontId="0" fillId="0" borderId="0" applyFont="0" applyFill="0" applyBorder="0" applyAlignment="0" applyProtection="0"/>
    <xf numFmtId="177" fontId="31" fillId="0" borderId="0" applyFont="0" applyFill="0" applyBorder="0" applyAlignment="0" applyProtection="0">
      <alignment vertical="center"/>
    </xf>
    <xf numFmtId="178" fontId="31" fillId="0" borderId="0" applyFont="0" applyFill="0" applyBorder="0" applyAlignment="0" applyProtection="0">
      <alignment vertical="center"/>
    </xf>
    <xf numFmtId="176"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7" borderId="19" applyNumberFormat="0" applyAlignment="0" applyProtection="0">
      <alignment vertical="center"/>
    </xf>
    <xf numFmtId="0" fontId="33" fillId="0" borderId="20" applyNumberFormat="0" applyFill="0" applyAlignment="0" applyProtection="0">
      <alignment vertical="center"/>
    </xf>
    <xf numFmtId="0" fontId="31" fillId="21" borderId="21" applyNumberFormat="0" applyFont="0" applyAlignment="0" applyProtection="0">
      <alignment vertical="center"/>
    </xf>
    <xf numFmtId="0" fontId="42" fillId="0" borderId="0" applyNumberFormat="0" applyFill="0" applyBorder="0" applyAlignment="0" applyProtection="0">
      <alignment vertical="center"/>
    </xf>
    <xf numFmtId="0" fontId="43" fillId="0" borderId="0"/>
    <xf numFmtId="0" fontId="44" fillId="0" borderId="0"/>
    <xf numFmtId="0" fontId="27" fillId="25" borderId="0" applyNumberFormat="0" applyBorder="0" applyAlignment="0" applyProtection="0">
      <alignment vertical="center"/>
    </xf>
    <xf numFmtId="0" fontId="47" fillId="0" borderId="0" applyNumberFormat="0" applyFill="0" applyBorder="0" applyAlignment="0" applyProtection="0">
      <alignment vertical="center"/>
    </xf>
    <xf numFmtId="0" fontId="28" fillId="31" borderId="0" applyNumberFormat="0" applyBorder="0" applyAlignment="0" applyProtection="0">
      <alignment vertical="center"/>
    </xf>
    <xf numFmtId="0" fontId="30" fillId="0" borderId="0" applyNumberFormat="0" applyFill="0" applyBorder="0" applyAlignment="0" applyProtection="0">
      <alignment vertical="center"/>
    </xf>
    <xf numFmtId="0" fontId="28" fillId="24" borderId="0" applyNumberFormat="0" applyBorder="0" applyAlignment="0" applyProtection="0">
      <alignment vertical="center"/>
    </xf>
    <xf numFmtId="0" fontId="41"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6" fillId="0" borderId="20" applyNumberFormat="0" applyFill="0" applyAlignment="0" applyProtection="0">
      <alignment vertical="center"/>
    </xf>
    <xf numFmtId="0" fontId="40" fillId="0" borderId="24" applyNumberFormat="0" applyFill="0" applyAlignment="0" applyProtection="0">
      <alignment vertical="center"/>
    </xf>
    <xf numFmtId="0" fontId="26" fillId="0" borderId="0"/>
    <xf numFmtId="0" fontId="40" fillId="0" borderId="0" applyNumberFormat="0" applyFill="0" applyBorder="0" applyAlignment="0" applyProtection="0">
      <alignment vertical="center"/>
    </xf>
    <xf numFmtId="0" fontId="39" fillId="28" borderId="22" applyNumberFormat="0" applyAlignment="0" applyProtection="0">
      <alignment vertical="center"/>
    </xf>
    <xf numFmtId="0" fontId="27" fillId="35" borderId="0" applyNumberFormat="0" applyBorder="0" applyAlignment="0" applyProtection="0">
      <alignment vertical="center"/>
    </xf>
    <xf numFmtId="0" fontId="45" fillId="30" borderId="0" applyNumberFormat="0" applyBorder="0" applyAlignment="0" applyProtection="0">
      <alignment vertical="center"/>
    </xf>
    <xf numFmtId="0" fontId="48" fillId="23" borderId="25" applyNumberFormat="0" applyAlignment="0" applyProtection="0">
      <alignment vertical="center"/>
    </xf>
    <xf numFmtId="179" fontId="26" fillId="0" borderId="0" applyFont="0" applyFill="0" applyBorder="0" applyAlignment="0" applyProtection="0"/>
    <xf numFmtId="0" fontId="28" fillId="20" borderId="0" applyNumberFormat="0" applyBorder="0" applyAlignment="0" applyProtection="0">
      <alignment vertical="center"/>
    </xf>
    <xf numFmtId="0" fontId="37" fillId="23" borderId="22" applyNumberFormat="0" applyAlignment="0" applyProtection="0">
      <alignment vertical="center"/>
    </xf>
    <xf numFmtId="0" fontId="29" fillId="0" borderId="18" applyNumberFormat="0" applyFill="0" applyAlignment="0" applyProtection="0">
      <alignment vertical="center"/>
    </xf>
    <xf numFmtId="0" fontId="38" fillId="0" borderId="23" applyNumberFormat="0" applyFill="0" applyAlignment="0" applyProtection="0">
      <alignment vertical="center"/>
    </xf>
    <xf numFmtId="0" fontId="34" fillId="11" borderId="0" applyNumberFormat="0" applyBorder="0" applyAlignment="0" applyProtection="0">
      <alignment vertical="center"/>
    </xf>
    <xf numFmtId="0" fontId="35" fillId="16" borderId="0" applyNumberFormat="0" applyBorder="0" applyAlignment="0" applyProtection="0">
      <alignment vertical="center"/>
    </xf>
    <xf numFmtId="0" fontId="27" fillId="34" borderId="0" applyNumberFormat="0" applyBorder="0" applyAlignment="0" applyProtection="0">
      <alignment vertical="center"/>
    </xf>
    <xf numFmtId="0" fontId="16" fillId="0" borderId="0"/>
    <xf numFmtId="0" fontId="28" fillId="15" borderId="0" applyNumberFormat="0" applyBorder="0" applyAlignment="0" applyProtection="0">
      <alignment vertical="center"/>
    </xf>
    <xf numFmtId="0" fontId="27" fillId="29" borderId="0" applyNumberFormat="0" applyBorder="0" applyAlignment="0" applyProtection="0">
      <alignment vertical="center"/>
    </xf>
    <xf numFmtId="0" fontId="27" fillId="22" borderId="0" applyNumberFormat="0" applyBorder="0" applyAlignment="0" applyProtection="0">
      <alignment vertical="center"/>
    </xf>
    <xf numFmtId="0" fontId="28" fillId="6" borderId="0" applyNumberFormat="0" applyBorder="0" applyAlignment="0" applyProtection="0">
      <alignment vertical="center"/>
    </xf>
    <xf numFmtId="0" fontId="28" fillId="33" borderId="0" applyNumberFormat="0" applyBorder="0" applyAlignment="0" applyProtection="0">
      <alignment vertical="center"/>
    </xf>
    <xf numFmtId="0" fontId="27" fillId="10" borderId="0" applyNumberFormat="0" applyBorder="0" applyAlignment="0" applyProtection="0">
      <alignment vertical="center"/>
    </xf>
    <xf numFmtId="0" fontId="27" fillId="5" borderId="0" applyNumberFormat="0" applyBorder="0" applyAlignment="0" applyProtection="0">
      <alignment vertical="center"/>
    </xf>
    <xf numFmtId="0" fontId="28" fillId="19" borderId="0" applyNumberFormat="0" applyBorder="0" applyAlignment="0" applyProtection="0">
      <alignment vertical="center"/>
    </xf>
    <xf numFmtId="0" fontId="27" fillId="27" borderId="0" applyNumberFormat="0" applyBorder="0" applyAlignment="0" applyProtection="0">
      <alignment vertical="center"/>
    </xf>
    <xf numFmtId="0" fontId="28" fillId="9" borderId="0" applyNumberFormat="0" applyBorder="0" applyAlignment="0" applyProtection="0">
      <alignment vertical="center"/>
    </xf>
    <xf numFmtId="0" fontId="28" fillId="26" borderId="0" applyNumberFormat="0" applyBorder="0" applyAlignment="0" applyProtection="0">
      <alignment vertical="center"/>
    </xf>
    <xf numFmtId="0" fontId="27" fillId="32" borderId="0" applyNumberFormat="0" applyBorder="0" applyAlignment="0" applyProtection="0">
      <alignment vertical="center"/>
    </xf>
    <xf numFmtId="0" fontId="28" fillId="14" borderId="0" applyNumberFormat="0" applyBorder="0" applyAlignment="0" applyProtection="0">
      <alignment vertical="center"/>
    </xf>
    <xf numFmtId="0" fontId="27" fillId="13" borderId="0" applyNumberFormat="0" applyBorder="0" applyAlignment="0" applyProtection="0">
      <alignment vertical="center"/>
    </xf>
    <xf numFmtId="0" fontId="50" fillId="0" borderId="0"/>
    <xf numFmtId="0" fontId="27" fillId="18" borderId="0" applyNumberFormat="0" applyBorder="0" applyAlignment="0" applyProtection="0">
      <alignment vertical="center"/>
    </xf>
    <xf numFmtId="0" fontId="28" fillId="8" borderId="0" applyNumberFormat="0" applyBorder="0" applyAlignment="0" applyProtection="0">
      <alignment vertical="center"/>
    </xf>
    <xf numFmtId="0" fontId="27" fillId="17" borderId="0" applyNumberFormat="0" applyBorder="0" applyAlignment="0" applyProtection="0">
      <alignment vertical="center"/>
    </xf>
    <xf numFmtId="0" fontId="49" fillId="0" borderId="0"/>
    <xf numFmtId="179" fontId="26" fillId="0" borderId="0" applyFont="0" applyFill="0" applyBorder="0" applyAlignment="0" applyProtection="0"/>
    <xf numFmtId="0" fontId="49" fillId="0" borderId="0"/>
    <xf numFmtId="0" fontId="26" fillId="0" borderId="0"/>
  </cellStyleXfs>
  <cellXfs count="335">
    <xf numFmtId="0" fontId="0" fillId="0" borderId="0" xfId="0"/>
    <xf numFmtId="3" fontId="1"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0" fontId="3" fillId="0" borderId="0" xfId="0" applyFont="1" applyFill="1" applyBorder="1" applyAlignment="1">
      <alignment horizontal="left"/>
    </xf>
    <xf numFmtId="3" fontId="4" fillId="0" borderId="0" xfId="0" applyNumberFormat="1" applyFont="1" applyFill="1" applyBorder="1" applyAlignment="1">
      <alignment vertical="center" wrapText="1"/>
    </xf>
    <xf numFmtId="0" fontId="5" fillId="0" borderId="0" xfId="0" applyFont="1" applyFill="1" applyBorder="1" applyAlignment="1">
      <alignment horizontal="left"/>
    </xf>
    <xf numFmtId="3" fontId="4" fillId="0" borderId="0" xfId="0" applyNumberFormat="1" applyFont="1" applyFill="1"/>
    <xf numFmtId="3" fontId="3" fillId="0" borderId="0" xfId="0" applyNumberFormat="1" applyFont="1" applyFill="1" applyBorder="1" applyAlignment="1">
      <alignment vertical="center" wrapText="1"/>
    </xf>
    <xf numFmtId="3" fontId="3" fillId="2" borderId="0" xfId="0" applyNumberFormat="1" applyFont="1" applyFill="1" applyBorder="1" applyAlignment="1">
      <alignment vertical="center" wrapText="1"/>
    </xf>
    <xf numFmtId="3" fontId="6" fillId="0" borderId="0" xfId="0" applyNumberFormat="1" applyFont="1" applyBorder="1" applyAlignment="1">
      <alignment vertical="center" wrapText="1"/>
    </xf>
    <xf numFmtId="0" fontId="3" fillId="2" borderId="0" xfId="0" applyFont="1" applyFill="1" applyBorder="1" applyAlignment="1">
      <alignment horizontal="left"/>
    </xf>
    <xf numFmtId="3" fontId="3" fillId="0" borderId="0" xfId="0" applyNumberFormat="1" applyFont="1" applyFill="1"/>
    <xf numFmtId="3" fontId="7" fillId="2" borderId="0" xfId="0" applyNumberFormat="1" applyFont="1" applyFill="1" applyBorder="1" applyAlignment="1">
      <alignment vertical="center" wrapText="1"/>
    </xf>
    <xf numFmtId="3" fontId="2" fillId="2" borderId="0" xfId="0" applyNumberFormat="1" applyFont="1" applyFill="1"/>
    <xf numFmtId="3" fontId="4" fillId="0" borderId="0" xfId="0" applyNumberFormat="1" applyFont="1" applyBorder="1" applyAlignment="1">
      <alignment vertical="center" wrapText="1"/>
    </xf>
    <xf numFmtId="3" fontId="2" fillId="0" borderId="0" xfId="0" applyNumberFormat="1" applyFont="1" applyFill="1"/>
    <xf numFmtId="3" fontId="1" fillId="0" borderId="0" xfId="0" applyNumberFormat="1" applyFont="1" applyFill="1"/>
    <xf numFmtId="3" fontId="2" fillId="0" borderId="0" xfId="0" applyNumberFormat="1" applyFont="1" applyBorder="1" applyAlignment="1">
      <alignment vertical="center" wrapText="1"/>
    </xf>
    <xf numFmtId="3" fontId="1" fillId="0" borderId="0" xfId="0" applyNumberFormat="1" applyFont="1" applyBorder="1" applyAlignment="1">
      <alignment horizontal="left" vertical="center" wrapText="1"/>
    </xf>
    <xf numFmtId="3" fontId="1"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3" fontId="1" fillId="0" borderId="0" xfId="0" applyNumberFormat="1" applyFont="1" applyBorder="1" applyAlignment="1">
      <alignment horizontal="right" vertical="center" wrapText="1"/>
    </xf>
    <xf numFmtId="3" fontId="1" fillId="0" borderId="0" xfId="0" applyNumberFormat="1" applyFont="1" applyBorder="1" applyAlignment="1">
      <alignment vertical="center" wrapText="1"/>
    </xf>
    <xf numFmtId="3" fontId="8" fillId="0" borderId="0" xfId="0" applyNumberFormat="1" applyFont="1" applyFill="1" applyBorder="1" applyAlignment="1">
      <alignment horizontal="center" vertical="center" wrapText="1"/>
    </xf>
    <xf numFmtId="3" fontId="7" fillId="0" borderId="0" xfId="0" applyNumberFormat="1" applyFont="1" applyFill="1" applyBorder="1" applyAlignment="1">
      <alignment horizontal="center" vertical="center" wrapText="1"/>
    </xf>
    <xf numFmtId="3" fontId="9" fillId="0" borderId="1" xfId="0" applyNumberFormat="1" applyFont="1" applyFill="1" applyBorder="1" applyAlignment="1">
      <alignment horizontal="center" vertical="center" wrapText="1"/>
    </xf>
    <xf numFmtId="3" fontId="8" fillId="3" borderId="2" xfId="0" applyNumberFormat="1" applyFont="1" applyFill="1" applyBorder="1" applyAlignment="1" applyProtection="1">
      <alignment horizontal="center" vertical="center" wrapText="1"/>
    </xf>
    <xf numFmtId="49" fontId="8" fillId="3" borderId="2" xfId="0" applyNumberFormat="1" applyFont="1" applyFill="1" applyBorder="1" applyAlignment="1" applyProtection="1">
      <alignment horizontal="center" vertical="center" wrapText="1"/>
    </xf>
    <xf numFmtId="3" fontId="8" fillId="3" borderId="3" xfId="0" applyNumberFormat="1" applyFont="1" applyFill="1" applyBorder="1" applyAlignment="1" applyProtection="1">
      <alignment horizontal="center" vertical="center" wrapText="1"/>
    </xf>
    <xf numFmtId="3" fontId="8" fillId="3" borderId="4" xfId="0" applyNumberFormat="1" applyFont="1" applyFill="1" applyBorder="1" applyAlignment="1" applyProtection="1">
      <alignment horizontal="center" vertical="center" wrapText="1"/>
    </xf>
    <xf numFmtId="3" fontId="8" fillId="3" borderId="5" xfId="0" applyNumberFormat="1" applyFont="1" applyFill="1" applyBorder="1" applyAlignment="1" applyProtection="1">
      <alignment horizontal="center" vertical="center" wrapText="1"/>
    </xf>
    <xf numFmtId="49" fontId="8" fillId="3" borderId="5" xfId="0" applyNumberFormat="1" applyFont="1" applyFill="1" applyBorder="1" applyAlignment="1" applyProtection="1">
      <alignment horizontal="center" vertical="center" wrapText="1"/>
    </xf>
    <xf numFmtId="3" fontId="8" fillId="3" borderId="6" xfId="0" applyNumberFormat="1" applyFont="1" applyFill="1" applyBorder="1" applyAlignment="1" applyProtection="1">
      <alignment horizontal="center" vertical="center" wrapText="1"/>
    </xf>
    <xf numFmtId="3" fontId="8" fillId="0" borderId="7" xfId="0" applyNumberFormat="1" applyFont="1" applyFill="1" applyBorder="1" applyAlignment="1">
      <alignment horizontal="center" vertical="center" wrapText="1"/>
    </xf>
    <xf numFmtId="3" fontId="8" fillId="0" borderId="7" xfId="0" applyNumberFormat="1" applyFont="1" applyFill="1" applyBorder="1" applyAlignment="1">
      <alignment horizontal="left" vertical="center" wrapText="1"/>
    </xf>
    <xf numFmtId="49" fontId="8" fillId="0" borderId="7" xfId="0" applyNumberFormat="1" applyFont="1" applyFill="1" applyBorder="1" applyAlignment="1">
      <alignment horizontal="center" vertical="center" wrapText="1"/>
    </xf>
    <xf numFmtId="179" fontId="8" fillId="0" borderId="7" xfId="2" applyFont="1" applyFill="1" applyBorder="1" applyAlignment="1">
      <alignment horizontal="right" vertical="center" wrapText="1"/>
    </xf>
    <xf numFmtId="3" fontId="8" fillId="0" borderId="8" xfId="0" applyNumberFormat="1" applyFont="1" applyFill="1" applyBorder="1" applyAlignment="1">
      <alignment horizontal="center" vertical="center" wrapText="1"/>
    </xf>
    <xf numFmtId="49" fontId="8" fillId="0" borderId="8" xfId="0" applyNumberFormat="1" applyFont="1" applyFill="1" applyBorder="1" applyAlignment="1">
      <alignment horizontal="center" vertical="center" wrapText="1"/>
    </xf>
    <xf numFmtId="179" fontId="8" fillId="0" borderId="8" xfId="2" applyFont="1" applyFill="1" applyBorder="1" applyAlignment="1">
      <alignment horizontal="right" vertical="center" wrapText="1"/>
    </xf>
    <xf numFmtId="0" fontId="7" fillId="0" borderId="8" xfId="0" applyFont="1" applyFill="1" applyBorder="1" applyAlignment="1">
      <alignment horizontal="center" vertical="center"/>
    </xf>
    <xf numFmtId="0" fontId="7" fillId="0" borderId="8" xfId="0" applyNumberFormat="1" applyFont="1" applyFill="1" applyBorder="1" applyAlignment="1">
      <alignment horizontal="justify" vertical="center" wrapText="1"/>
    </xf>
    <xf numFmtId="0" fontId="7" fillId="0" borderId="8" xfId="0" applyNumberFormat="1" applyFont="1" applyFill="1" applyBorder="1" applyAlignment="1">
      <alignment horizontal="center" vertical="center" wrapText="1"/>
    </xf>
    <xf numFmtId="179" fontId="7" fillId="0" borderId="8" xfId="2" applyFont="1" applyFill="1" applyBorder="1" applyAlignment="1">
      <alignment horizontal="right"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justify" vertical="center" wrapText="1"/>
    </xf>
    <xf numFmtId="0" fontId="10" fillId="0" borderId="8" xfId="0" applyFont="1" applyFill="1" applyBorder="1" applyAlignment="1">
      <alignment horizontal="center" vertical="center"/>
    </xf>
    <xf numFmtId="0" fontId="10" fillId="0" borderId="8" xfId="0" applyNumberFormat="1" applyFont="1" applyFill="1" applyBorder="1" applyAlignment="1">
      <alignment horizontal="center" vertical="center" wrapText="1"/>
    </xf>
    <xf numFmtId="0" fontId="10" fillId="0" borderId="8" xfId="0" applyNumberFormat="1" applyFont="1" applyFill="1" applyBorder="1" applyAlignment="1">
      <alignment horizontal="justify" vertical="center" wrapText="1"/>
    </xf>
    <xf numFmtId="179" fontId="10" fillId="0" borderId="8" xfId="2" applyFont="1" applyFill="1" applyBorder="1" applyAlignment="1">
      <alignment horizontal="right" vertical="center" wrapText="1"/>
    </xf>
    <xf numFmtId="3" fontId="3" fillId="0" borderId="8" xfId="0" applyNumberFormat="1" applyFont="1" applyFill="1" applyBorder="1" applyAlignment="1">
      <alignment horizontal="center" vertical="center" wrapText="1"/>
    </xf>
    <xf numFmtId="1" fontId="3" fillId="0" borderId="8" xfId="55" applyNumberFormat="1" applyFont="1" applyFill="1" applyBorder="1" applyAlignment="1">
      <alignment vertical="center" wrapText="1"/>
    </xf>
    <xf numFmtId="1" fontId="3" fillId="0" borderId="8" xfId="55" applyNumberFormat="1" applyFont="1" applyFill="1" applyBorder="1" applyAlignment="1">
      <alignment horizontal="center" vertical="center" wrapText="1"/>
    </xf>
    <xf numFmtId="179" fontId="3" fillId="0" borderId="8" xfId="2" applyFont="1" applyFill="1" applyBorder="1" applyAlignment="1">
      <alignment horizontal="left" vertical="center" wrapText="1"/>
    </xf>
    <xf numFmtId="1" fontId="3" fillId="0" borderId="8" xfId="2" applyNumberFormat="1" applyFont="1" applyFill="1" applyBorder="1" applyAlignment="1">
      <alignment horizontal="center" vertical="center" wrapText="1"/>
    </xf>
    <xf numFmtId="179" fontId="3" fillId="0" borderId="8" xfId="2" applyFont="1" applyFill="1" applyBorder="1" applyAlignment="1">
      <alignment horizontal="right" vertical="center"/>
    </xf>
    <xf numFmtId="3" fontId="7" fillId="0" borderId="8" xfId="0" applyNumberFormat="1" applyFont="1" applyBorder="1" applyAlignment="1">
      <alignment horizontal="center" vertical="center" wrapText="1"/>
    </xf>
    <xf numFmtId="0" fontId="7" fillId="0" borderId="8" xfId="51" applyFont="1" applyFill="1" applyBorder="1" applyAlignment="1">
      <alignment horizontal="justify" vertical="center" wrapText="1"/>
    </xf>
    <xf numFmtId="0" fontId="7" fillId="0" borderId="8" xfId="51" applyFont="1" applyFill="1" applyBorder="1" applyAlignment="1">
      <alignment horizontal="center" vertical="center" wrapText="1"/>
    </xf>
    <xf numFmtId="1" fontId="3" fillId="0" borderId="8" xfId="2" applyNumberFormat="1" applyFont="1" applyBorder="1" applyAlignment="1">
      <alignment horizontal="center" vertical="center" wrapText="1"/>
    </xf>
    <xf numFmtId="0" fontId="7" fillId="0" borderId="8" xfId="12" applyFont="1" applyFill="1" applyBorder="1" applyAlignment="1">
      <alignment horizontal="center" vertical="center" wrapText="1"/>
    </xf>
    <xf numFmtId="0" fontId="7" fillId="0" borderId="8" xfId="12" applyFont="1" applyFill="1" applyBorder="1" applyAlignment="1">
      <alignment horizontal="justify" vertical="center" wrapText="1"/>
    </xf>
    <xf numFmtId="3" fontId="7" fillId="0" borderId="8" xfId="0" applyNumberFormat="1" applyFont="1" applyFill="1" applyBorder="1" applyAlignment="1">
      <alignment horizontal="center" vertical="center" wrapText="1"/>
    </xf>
    <xf numFmtId="179" fontId="7" fillId="0" borderId="8" xfId="2" applyFont="1" applyFill="1" applyBorder="1" applyAlignment="1">
      <alignment vertical="center" wrapText="1"/>
    </xf>
    <xf numFmtId="0" fontId="7" fillId="2" borderId="8" xfId="11" applyFont="1" applyFill="1" applyBorder="1" applyAlignment="1">
      <alignment horizontal="center" vertical="center" wrapText="1"/>
    </xf>
    <xf numFmtId="1" fontId="7" fillId="2" borderId="8" xfId="55"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 fontId="7" fillId="2" borderId="8" xfId="55" applyNumberFormat="1" applyFont="1" applyFill="1" applyBorder="1" applyAlignment="1">
      <alignment horizontal="justify" vertical="center" wrapText="1"/>
    </xf>
    <xf numFmtId="179" fontId="7" fillId="2" borderId="8" xfId="2" applyFont="1" applyFill="1" applyBorder="1" applyAlignment="1">
      <alignment horizontal="right" vertical="center" wrapText="1"/>
    </xf>
    <xf numFmtId="3" fontId="10" fillId="0" borderId="8" xfId="0" applyNumberFormat="1" applyFont="1" applyBorder="1" applyAlignment="1">
      <alignment horizontal="center" vertical="center" wrapText="1"/>
    </xf>
    <xf numFmtId="3" fontId="10" fillId="0" borderId="8" xfId="0" applyNumberFormat="1" applyFont="1" applyBorder="1" applyAlignment="1">
      <alignment horizontal="justify" vertical="center" wrapText="1"/>
    </xf>
    <xf numFmtId="49" fontId="10" fillId="0" borderId="8" xfId="0" applyNumberFormat="1" applyFont="1" applyBorder="1" applyAlignment="1">
      <alignment horizontal="center" vertical="center" wrapText="1"/>
    </xf>
    <xf numFmtId="179" fontId="10" fillId="0" borderId="8" xfId="2" applyFont="1" applyBorder="1" applyAlignment="1">
      <alignment horizontal="right" vertical="center" wrapText="1"/>
    </xf>
    <xf numFmtId="3" fontId="3" fillId="2" borderId="8" xfId="0" applyNumberFormat="1" applyFont="1" applyFill="1" applyBorder="1" applyAlignment="1">
      <alignment horizontal="center" vertical="center" wrapText="1"/>
    </xf>
    <xf numFmtId="3" fontId="3" fillId="2" borderId="8" xfId="0" applyNumberFormat="1" applyFont="1" applyFill="1" applyBorder="1" applyAlignment="1">
      <alignment horizontal="justify" vertical="center" wrapText="1"/>
    </xf>
    <xf numFmtId="49" fontId="3" fillId="2" borderId="8" xfId="0" applyNumberFormat="1" applyFont="1" applyFill="1" applyBorder="1" applyAlignment="1">
      <alignment horizontal="center" vertical="center" wrapText="1"/>
    </xf>
    <xf numFmtId="179" fontId="3" fillId="2" borderId="8" xfId="2" applyFont="1" applyFill="1" applyBorder="1" applyAlignment="1">
      <alignment vertical="center" wrapText="1"/>
    </xf>
    <xf numFmtId="3" fontId="7" fillId="0" borderId="8" xfId="0" applyNumberFormat="1" applyFont="1" applyFill="1" applyBorder="1" applyAlignment="1">
      <alignment horizontal="justify" vertical="center" wrapText="1"/>
    </xf>
    <xf numFmtId="0" fontId="7" fillId="2" borderId="8" xfId="0" applyFont="1" applyFill="1" applyBorder="1" applyAlignment="1">
      <alignment horizontal="center" vertical="center"/>
    </xf>
    <xf numFmtId="0" fontId="7" fillId="2" borderId="8" xfId="0" applyNumberFormat="1" applyFont="1" applyFill="1" applyBorder="1" applyAlignment="1">
      <alignment horizontal="justify" vertical="center" wrapText="1"/>
    </xf>
    <xf numFmtId="0" fontId="7" fillId="2" borderId="8" xfId="0" applyNumberFormat="1" applyFont="1" applyFill="1" applyBorder="1" applyAlignment="1">
      <alignment horizontal="center" vertical="center" wrapText="1"/>
    </xf>
    <xf numFmtId="179" fontId="3" fillId="0" borderId="8" xfId="2" applyFont="1" applyBorder="1" applyAlignment="1">
      <alignment horizontal="center" vertical="center" wrapText="1"/>
    </xf>
    <xf numFmtId="179" fontId="3" fillId="0" borderId="8" xfId="2" applyFont="1" applyBorder="1" applyAlignment="1">
      <alignment horizontal="right" vertical="center"/>
    </xf>
    <xf numFmtId="3" fontId="7" fillId="0" borderId="8" xfId="0" applyNumberFormat="1" applyFont="1" applyBorder="1" applyAlignment="1">
      <alignment horizontal="justify" vertical="center" wrapText="1"/>
    </xf>
    <xf numFmtId="179" fontId="7" fillId="0" borderId="8" xfId="2" applyFont="1" applyBorder="1" applyAlignment="1">
      <alignment horizontal="right" vertical="center" wrapText="1"/>
    </xf>
    <xf numFmtId="0" fontId="7" fillId="2" borderId="8" xfId="0" applyFont="1" applyFill="1" applyBorder="1" applyAlignment="1">
      <alignment horizontal="justify" vertical="center" wrapText="1"/>
    </xf>
    <xf numFmtId="0" fontId="7" fillId="0" borderId="8" xfId="0" applyNumberFormat="1" applyFont="1" applyBorder="1" applyAlignment="1">
      <alignment horizontal="justify" vertical="center" wrapText="1"/>
    </xf>
    <xf numFmtId="0" fontId="7" fillId="0" borderId="8" xfId="0" applyNumberFormat="1" applyFont="1" applyBorder="1" applyAlignment="1">
      <alignment horizontal="center" vertical="center" wrapText="1"/>
    </xf>
    <xf numFmtId="0" fontId="7" fillId="0" borderId="8" xfId="0" applyFont="1" applyBorder="1" applyAlignment="1">
      <alignment horizontal="justify" vertical="center" wrapText="1"/>
    </xf>
    <xf numFmtId="1" fontId="7" fillId="0" borderId="8" xfId="55" applyNumberFormat="1" applyFont="1" applyFill="1" applyBorder="1" applyAlignment="1">
      <alignment horizontal="justify" vertical="center" wrapText="1"/>
    </xf>
    <xf numFmtId="3" fontId="7" fillId="2" borderId="8" xfId="0" applyNumberFormat="1" applyFont="1" applyFill="1" applyBorder="1" applyAlignment="1">
      <alignment horizontal="center" vertical="center" wrapText="1"/>
    </xf>
    <xf numFmtId="180" fontId="7" fillId="2" borderId="8" xfId="11"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49" fontId="7" fillId="0" borderId="8" xfId="12" applyNumberFormat="1" applyFont="1" applyFill="1" applyBorder="1" applyAlignment="1">
      <alignment horizontal="center" vertical="center" wrapText="1"/>
    </xf>
    <xf numFmtId="3" fontId="4" fillId="3" borderId="8" xfId="0" applyNumberFormat="1" applyFont="1" applyFill="1" applyBorder="1" applyAlignment="1">
      <alignment horizontal="center" vertical="center" wrapText="1"/>
    </xf>
    <xf numFmtId="3" fontId="4" fillId="3" borderId="8" xfId="0" applyNumberFormat="1" applyFont="1" applyFill="1" applyBorder="1" applyAlignment="1">
      <alignment horizontal="left" vertical="center" wrapText="1"/>
    </xf>
    <xf numFmtId="49" fontId="4" fillId="3" borderId="8" xfId="0" applyNumberFormat="1" applyFont="1" applyFill="1" applyBorder="1" applyAlignment="1">
      <alignment horizontal="center" vertical="center" wrapText="1"/>
    </xf>
    <xf numFmtId="179" fontId="4" fillId="3" borderId="8" xfId="2" applyFont="1" applyFill="1" applyBorder="1" applyAlignment="1">
      <alignment horizontal="right" vertical="center" wrapText="1"/>
    </xf>
    <xf numFmtId="1" fontId="7" fillId="0" borderId="8" xfId="55" applyNumberFormat="1" applyFont="1" applyFill="1" applyBorder="1" applyAlignment="1">
      <alignment horizontal="center" vertical="center" wrapText="1"/>
    </xf>
    <xf numFmtId="179" fontId="7" fillId="0" borderId="8" xfId="2" applyFont="1" applyBorder="1" applyAlignment="1">
      <alignment horizontal="justify" vertical="center" wrapText="1"/>
    </xf>
    <xf numFmtId="1" fontId="7" fillId="0" borderId="8" xfId="2" applyNumberFormat="1" applyFont="1" applyBorder="1" applyAlignment="1">
      <alignment horizontal="center" vertical="center" wrapText="1"/>
    </xf>
    <xf numFmtId="179" fontId="7" fillId="0" borderId="8" xfId="2" applyFont="1" applyBorder="1" applyAlignment="1">
      <alignment horizontal="right" vertical="center"/>
    </xf>
    <xf numFmtId="2" fontId="7" fillId="0" borderId="8" xfId="0" applyNumberFormat="1" applyFont="1" applyFill="1" applyBorder="1" applyAlignment="1">
      <alignment horizontal="center" vertical="center" wrapText="1"/>
    </xf>
    <xf numFmtId="0" fontId="7" fillId="4" borderId="8" xfId="36" applyFont="1" applyFill="1" applyBorder="1" applyAlignment="1">
      <alignment horizontal="justify" vertical="center" wrapText="1"/>
    </xf>
    <xf numFmtId="0" fontId="7" fillId="0" borderId="8" xfId="11" applyFont="1" applyFill="1" applyBorder="1" applyAlignment="1">
      <alignment horizontal="center" vertical="center" wrapText="1"/>
    </xf>
    <xf numFmtId="49" fontId="7" fillId="0" borderId="8" xfId="0" applyNumberFormat="1" applyFont="1" applyFill="1" applyBorder="1" applyAlignment="1">
      <alignment horizontal="center" vertical="center" wrapText="1"/>
    </xf>
    <xf numFmtId="3" fontId="2" fillId="0" borderId="9"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179" fontId="2" fillId="0" borderId="9" xfId="2" applyFont="1" applyBorder="1" applyAlignment="1">
      <alignment horizontal="right" vertical="center" wrapText="1"/>
    </xf>
    <xf numFmtId="179" fontId="1" fillId="0" borderId="0" xfId="2" applyFont="1" applyBorder="1" applyAlignment="1">
      <alignment horizontal="right" vertical="center" wrapText="1"/>
    </xf>
    <xf numFmtId="3" fontId="8" fillId="3" borderId="10" xfId="0" applyNumberFormat="1" applyFont="1" applyFill="1" applyBorder="1" applyAlignment="1" applyProtection="1">
      <alignment horizontal="center" vertical="center" wrapText="1"/>
    </xf>
    <xf numFmtId="3" fontId="8" fillId="3" borderId="2" xfId="0" applyNumberFormat="1" applyFont="1" applyFill="1" applyBorder="1" applyAlignment="1">
      <alignment horizontal="center" vertical="center" wrapText="1"/>
    </xf>
    <xf numFmtId="3" fontId="8" fillId="3" borderId="5" xfId="0" applyNumberFormat="1" applyFont="1" applyFill="1" applyBorder="1" applyAlignment="1">
      <alignment horizontal="center" vertical="center" wrapText="1"/>
    </xf>
    <xf numFmtId="3" fontId="8" fillId="0" borderId="8" xfId="0" applyNumberFormat="1" applyFont="1" applyFill="1" applyBorder="1" applyAlignment="1">
      <alignment horizontal="left" vertical="center" wrapText="1"/>
    </xf>
    <xf numFmtId="181" fontId="7" fillId="0" borderId="8" xfId="0" applyNumberFormat="1" applyFont="1" applyFill="1" applyBorder="1" applyAlignment="1">
      <alignment horizontal="justify" vertical="center" wrapText="1"/>
    </xf>
    <xf numFmtId="181" fontId="10" fillId="0" borderId="8" xfId="0" applyNumberFormat="1" applyFont="1" applyFill="1" applyBorder="1" applyAlignment="1">
      <alignment horizontal="justify" vertical="center" wrapText="1"/>
    </xf>
    <xf numFmtId="3" fontId="7" fillId="0" borderId="8" xfId="55" applyNumberFormat="1" applyFont="1" applyFill="1" applyBorder="1" applyAlignment="1">
      <alignment horizontal="left" vertical="center" wrapText="1"/>
    </xf>
    <xf numFmtId="3" fontId="4" fillId="0" borderId="8" xfId="0" applyNumberFormat="1" applyFont="1" applyFill="1" applyBorder="1" applyAlignment="1">
      <alignment horizontal="left" vertical="center" wrapText="1"/>
    </xf>
    <xf numFmtId="3" fontId="7" fillId="0" borderId="8" xfId="0" applyNumberFormat="1" applyFont="1" applyBorder="1" applyAlignment="1">
      <alignment vertical="center" wrapText="1"/>
    </xf>
    <xf numFmtId="0" fontId="7" fillId="0" borderId="8" xfId="12" applyFont="1" applyFill="1" applyBorder="1" applyAlignment="1">
      <alignment horizontal="left" vertical="center" wrapText="1"/>
    </xf>
    <xf numFmtId="3" fontId="7" fillId="0" borderId="8" xfId="0" applyNumberFormat="1" applyFont="1" applyFill="1" applyBorder="1" applyAlignment="1">
      <alignment horizontal="left" vertical="center" wrapText="1"/>
    </xf>
    <xf numFmtId="0" fontId="7" fillId="2" borderId="8" xfId="0" applyFont="1" applyFill="1" applyBorder="1" applyAlignment="1">
      <alignment horizontal="left" vertical="center" wrapText="1"/>
    </xf>
    <xf numFmtId="3" fontId="10" fillId="0" borderId="8" xfId="0" applyNumberFormat="1" applyFont="1" applyBorder="1" applyAlignment="1">
      <alignment vertical="center" wrapText="1"/>
    </xf>
    <xf numFmtId="3" fontId="7" fillId="2" borderId="8" xfId="55" applyNumberFormat="1" applyFont="1" applyFill="1" applyBorder="1" applyAlignment="1">
      <alignment horizontal="left" vertical="center" wrapText="1"/>
    </xf>
    <xf numFmtId="3" fontId="3" fillId="2" borderId="8" xfId="0" applyNumberFormat="1" applyFont="1" applyFill="1" applyBorder="1" applyAlignment="1">
      <alignment horizontal="left" vertical="center" wrapText="1"/>
    </xf>
    <xf numFmtId="181" fontId="7" fillId="2" borderId="8" xfId="0" applyNumberFormat="1" applyFont="1" applyFill="1" applyBorder="1" applyAlignment="1">
      <alignment horizontal="justify" vertical="center" wrapText="1"/>
    </xf>
    <xf numFmtId="3" fontId="3" fillId="0" borderId="8" xfId="0" applyNumberFormat="1" applyFont="1" applyFill="1" applyBorder="1" applyAlignment="1">
      <alignment horizontal="left" vertical="center" wrapText="1"/>
    </xf>
    <xf numFmtId="3" fontId="7" fillId="0" borderId="8" xfId="0" applyNumberFormat="1" applyFont="1" applyBorder="1" applyAlignment="1">
      <alignment horizontal="left" vertical="center" wrapText="1"/>
    </xf>
    <xf numFmtId="3" fontId="10" fillId="0" borderId="8" xfId="0" applyNumberFormat="1" applyFont="1" applyBorder="1" applyAlignment="1">
      <alignment horizontal="left" vertical="center" wrapText="1"/>
    </xf>
    <xf numFmtId="181" fontId="7" fillId="0" borderId="8" xfId="0" applyNumberFormat="1" applyFont="1" applyBorder="1" applyAlignment="1">
      <alignment horizontal="left" vertical="center" wrapText="1"/>
    </xf>
    <xf numFmtId="0" fontId="7" fillId="0" borderId="8" xfId="0" applyFont="1" applyFill="1" applyBorder="1" applyAlignment="1">
      <alignment horizontal="left" vertical="center" wrapText="1"/>
    </xf>
    <xf numFmtId="3" fontId="1" fillId="2" borderId="8" xfId="0" applyNumberFormat="1" applyFont="1" applyFill="1" applyBorder="1" applyAlignment="1">
      <alignment horizontal="left" vertical="center" wrapText="1"/>
    </xf>
    <xf numFmtId="3" fontId="8" fillId="2" borderId="8" xfId="0" applyNumberFormat="1" applyFont="1" applyFill="1" applyBorder="1" applyAlignment="1">
      <alignment horizontal="center" vertical="center" wrapText="1"/>
    </xf>
    <xf numFmtId="37" fontId="3" fillId="0" borderId="8" xfId="2" applyNumberFormat="1" applyFont="1" applyBorder="1" applyAlignment="1">
      <alignment horizontal="left" vertical="center" wrapText="1"/>
    </xf>
    <xf numFmtId="3" fontId="4" fillId="3" borderId="8" xfId="0" applyNumberFormat="1" applyFont="1" applyFill="1" applyBorder="1" applyAlignment="1">
      <alignment vertical="center" wrapText="1"/>
    </xf>
    <xf numFmtId="182" fontId="7" fillId="0" borderId="8" xfId="2" applyNumberFormat="1" applyFont="1" applyBorder="1" applyAlignment="1">
      <alignment horizontal="justify" vertical="center" wrapText="1"/>
    </xf>
    <xf numFmtId="182" fontId="7" fillId="0" borderId="8" xfId="11" applyNumberFormat="1" applyFont="1" applyFill="1" applyBorder="1" applyAlignment="1">
      <alignment horizontal="justify" vertical="center" wrapText="1"/>
    </xf>
    <xf numFmtId="3" fontId="2" fillId="0" borderId="9" xfId="0" applyNumberFormat="1" applyFont="1" applyBorder="1" applyAlignment="1">
      <alignment horizontal="left" vertical="center" wrapText="1"/>
    </xf>
    <xf numFmtId="3" fontId="2" fillId="0" borderId="9" xfId="0" applyNumberFormat="1" applyFont="1" applyBorder="1" applyAlignment="1">
      <alignment vertical="center" wrapText="1"/>
    </xf>
    <xf numFmtId="49" fontId="1" fillId="0" borderId="0" xfId="0" applyNumberFormat="1" applyFont="1" applyBorder="1" applyAlignment="1">
      <alignment vertical="center" wrapText="1"/>
    </xf>
    <xf numFmtId="0" fontId="5" fillId="2" borderId="0" xfId="0" applyFont="1" applyFill="1" applyBorder="1" applyAlignment="1">
      <alignment horizontal="left"/>
    </xf>
    <xf numFmtId="0" fontId="4" fillId="2" borderId="0" xfId="0" applyFont="1" applyFill="1" applyBorder="1" applyAlignment="1">
      <alignment horizontal="left"/>
    </xf>
    <xf numFmtId="3" fontId="2" fillId="2" borderId="0" xfId="0" applyNumberFormat="1" applyFont="1" applyFill="1" applyBorder="1" applyAlignment="1">
      <alignment vertical="center" wrapText="1"/>
    </xf>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49" fontId="8" fillId="3" borderId="13" xfId="0" applyNumberFormat="1" applyFont="1" applyFill="1" applyBorder="1" applyAlignment="1" applyProtection="1">
      <alignment horizontal="center" vertical="center" wrapText="1"/>
    </xf>
    <xf numFmtId="49" fontId="8" fillId="3" borderId="1" xfId="0" applyNumberFormat="1" applyFont="1" applyFill="1" applyBorder="1" applyAlignment="1" applyProtection="1">
      <alignment horizontal="center" vertical="center" wrapText="1"/>
    </xf>
    <xf numFmtId="3" fontId="8" fillId="3" borderId="7" xfId="0" applyNumberFormat="1" applyFont="1" applyFill="1" applyBorder="1" applyAlignment="1">
      <alignment horizontal="center" vertical="center" wrapText="1"/>
    </xf>
    <xf numFmtId="3" fontId="8" fillId="3" borderId="7" xfId="0" applyNumberFormat="1" applyFont="1" applyFill="1" applyBorder="1" applyAlignment="1">
      <alignment horizontal="left" vertical="center" wrapText="1"/>
    </xf>
    <xf numFmtId="49" fontId="8" fillId="3" borderId="7" xfId="0" applyNumberFormat="1" applyFont="1" applyFill="1" applyBorder="1" applyAlignment="1">
      <alignment horizontal="center" vertical="center" wrapText="1"/>
    </xf>
    <xf numFmtId="179" fontId="8" fillId="3" borderId="7" xfId="2" applyFont="1" applyFill="1" applyBorder="1" applyAlignment="1">
      <alignment horizontal="right" vertical="center" wrapText="1"/>
    </xf>
    <xf numFmtId="0" fontId="10" fillId="2" borderId="8" xfId="0" applyFont="1" applyFill="1" applyBorder="1" applyAlignment="1">
      <alignment horizontal="center" vertical="center"/>
    </xf>
    <xf numFmtId="0" fontId="10" fillId="2" borderId="8" xfId="0" applyNumberFormat="1" applyFont="1" applyFill="1" applyBorder="1" applyAlignment="1">
      <alignment horizontal="justify" vertical="center" wrapText="1"/>
    </xf>
    <xf numFmtId="0" fontId="10" fillId="2" borderId="8" xfId="0" applyNumberFormat="1" applyFont="1" applyFill="1" applyBorder="1" applyAlignment="1">
      <alignment horizontal="center" vertical="center" wrapText="1"/>
    </xf>
    <xf numFmtId="179" fontId="10" fillId="2" borderId="8" xfId="2" applyFont="1" applyFill="1" applyBorder="1" applyAlignment="1">
      <alignment horizontal="right" vertical="center" wrapText="1"/>
    </xf>
    <xf numFmtId="0" fontId="8" fillId="2" borderId="8" xfId="0" applyNumberFormat="1" applyFont="1" applyFill="1" applyBorder="1" applyAlignment="1">
      <alignment horizontal="justify" vertical="center" wrapText="1"/>
    </xf>
    <xf numFmtId="0" fontId="8" fillId="2" borderId="8" xfId="0" applyNumberFormat="1" applyFont="1" applyFill="1" applyBorder="1" applyAlignment="1">
      <alignment horizontal="center" vertical="center" wrapText="1"/>
    </xf>
    <xf numFmtId="179" fontId="8" fillId="2" borderId="8" xfId="2" applyFont="1" applyFill="1" applyBorder="1" applyAlignment="1">
      <alignment horizontal="right" vertical="center" wrapText="1"/>
    </xf>
    <xf numFmtId="3" fontId="8" fillId="0" borderId="8" xfId="0" applyNumberFormat="1" applyFont="1" applyFill="1" applyBorder="1" applyAlignment="1">
      <alignment horizontal="justify" vertical="center" wrapText="1"/>
    </xf>
    <xf numFmtId="0" fontId="8" fillId="2" borderId="8" xfId="0" applyFont="1" applyFill="1" applyBorder="1" applyAlignment="1">
      <alignment horizontal="justify" vertical="center" wrapText="1"/>
    </xf>
    <xf numFmtId="0" fontId="8" fillId="2" borderId="8" xfId="0" applyFont="1" applyFill="1" applyBorder="1" applyAlignment="1">
      <alignment horizontal="center" vertical="center" wrapText="1"/>
    </xf>
    <xf numFmtId="49" fontId="8" fillId="2" borderId="8" xfId="0" applyNumberFormat="1" applyFont="1" applyFill="1" applyBorder="1" applyAlignment="1">
      <alignment horizontal="center" vertical="center" wrapText="1"/>
    </xf>
    <xf numFmtId="0" fontId="8" fillId="0" borderId="8" xfId="11" applyFont="1" applyFill="1" applyBorder="1" applyAlignment="1">
      <alignment horizontal="center" vertical="center" wrapText="1"/>
    </xf>
    <xf numFmtId="1" fontId="8" fillId="0" borderId="8" xfId="55" applyNumberFormat="1" applyFont="1" applyFill="1" applyBorder="1" applyAlignment="1">
      <alignment horizontal="justify" vertical="center" wrapText="1"/>
    </xf>
    <xf numFmtId="2" fontId="8" fillId="0" borderId="8" xfId="0" applyNumberFormat="1" applyFont="1" applyFill="1" applyBorder="1" applyAlignment="1">
      <alignment horizontal="center" vertical="center" wrapText="1"/>
    </xf>
    <xf numFmtId="0" fontId="7" fillId="2" borderId="14" xfId="11" applyFont="1" applyFill="1" applyBorder="1" applyAlignment="1">
      <alignment horizontal="center" vertical="center" wrapText="1"/>
    </xf>
    <xf numFmtId="0" fontId="7" fillId="2" borderId="15" xfId="11" applyFont="1" applyFill="1" applyBorder="1" applyAlignment="1">
      <alignment horizontal="center" vertical="center" wrapText="1"/>
    </xf>
    <xf numFmtId="0" fontId="7" fillId="0" borderId="8" xfId="36" applyFont="1" applyFill="1" applyBorder="1" applyAlignment="1">
      <alignment horizontal="justify" vertical="center" wrapText="1"/>
    </xf>
    <xf numFmtId="3" fontId="4" fillId="0" borderId="8" xfId="0" applyNumberFormat="1" applyFont="1" applyFill="1" applyBorder="1" applyAlignment="1">
      <alignment horizontal="center" vertical="center" wrapText="1"/>
    </xf>
    <xf numFmtId="3" fontId="4" fillId="0" borderId="8" xfId="0" applyNumberFormat="1" applyFont="1" applyFill="1" applyBorder="1" applyAlignment="1">
      <alignment horizontal="justify" vertical="center" wrapText="1"/>
    </xf>
    <xf numFmtId="49" fontId="4" fillId="0" borderId="8" xfId="0" applyNumberFormat="1" applyFont="1" applyFill="1" applyBorder="1" applyAlignment="1">
      <alignment horizontal="center" vertical="center" wrapText="1"/>
    </xf>
    <xf numFmtId="179" fontId="4" fillId="0" borderId="8" xfId="2" applyFont="1" applyFill="1" applyBorder="1" applyAlignment="1">
      <alignment horizontal="right" vertical="center" wrapText="1"/>
    </xf>
    <xf numFmtId="0" fontId="4" fillId="0" borderId="8" xfId="12" applyFont="1" applyFill="1" applyBorder="1" applyAlignment="1">
      <alignment horizontal="justify" vertical="center" wrapText="1"/>
    </xf>
    <xf numFmtId="179" fontId="4" fillId="0" borderId="8" xfId="2" applyFont="1" applyFill="1" applyBorder="1" applyAlignment="1">
      <alignment vertical="center" wrapText="1"/>
    </xf>
    <xf numFmtId="1" fontId="4" fillId="0" borderId="8" xfId="55" applyNumberFormat="1" applyFont="1" applyFill="1" applyBorder="1" applyAlignment="1">
      <alignment vertical="center" wrapText="1"/>
    </xf>
    <xf numFmtId="1" fontId="4" fillId="0" borderId="8" xfId="55" applyNumberFormat="1" applyFont="1" applyFill="1" applyBorder="1" applyAlignment="1">
      <alignment horizontal="center" vertical="center" wrapText="1"/>
    </xf>
    <xf numFmtId="179" fontId="4" fillId="0" borderId="8" xfId="2" applyFont="1" applyBorder="1" applyAlignment="1">
      <alignment horizontal="center" vertical="center" wrapText="1"/>
    </xf>
    <xf numFmtId="1" fontId="4" fillId="0" borderId="8" xfId="2" applyNumberFormat="1" applyFont="1" applyBorder="1" applyAlignment="1">
      <alignment horizontal="center" vertical="center" wrapText="1"/>
    </xf>
    <xf numFmtId="179" fontId="4" fillId="0" borderId="8" xfId="2" applyFont="1" applyBorder="1" applyAlignment="1">
      <alignment horizontal="right" vertical="center"/>
    </xf>
    <xf numFmtId="0" fontId="8" fillId="0" borderId="8" xfId="12" applyFont="1" applyFill="1" applyBorder="1" applyAlignment="1">
      <alignment horizontal="center" vertical="center" wrapText="1"/>
    </xf>
    <xf numFmtId="0" fontId="8" fillId="0" borderId="8" xfId="12" applyFont="1" applyFill="1" applyBorder="1" applyAlignment="1">
      <alignment horizontal="justify" vertical="center" wrapText="1"/>
    </xf>
    <xf numFmtId="49" fontId="8" fillId="0" borderId="8" xfId="12" applyNumberFormat="1" applyFont="1" applyFill="1" applyBorder="1" applyAlignment="1">
      <alignment horizontal="center" vertical="center" wrapText="1"/>
    </xf>
    <xf numFmtId="179" fontId="8" fillId="0" borderId="8" xfId="2" applyFont="1" applyFill="1" applyBorder="1" applyAlignment="1">
      <alignment vertical="center" wrapText="1"/>
    </xf>
    <xf numFmtId="0" fontId="8" fillId="0" borderId="8" xfId="51" applyFont="1" applyFill="1" applyBorder="1" applyAlignment="1">
      <alignment horizontal="center" vertical="center" wrapText="1"/>
    </xf>
    <xf numFmtId="0" fontId="8" fillId="0" borderId="8" xfId="22" applyFont="1" applyFill="1" applyBorder="1" applyAlignment="1">
      <alignment horizontal="justify"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justify" vertical="center" wrapText="1"/>
    </xf>
    <xf numFmtId="0" fontId="7" fillId="0" borderId="8" xfId="22" applyFont="1" applyFill="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8" xfId="0" applyNumberFormat="1" applyFont="1" applyBorder="1" applyAlignment="1">
      <alignment horizontal="justify" vertical="center" wrapText="1"/>
    </xf>
    <xf numFmtId="49" fontId="8" fillId="0" borderId="8" xfId="0" applyNumberFormat="1" applyFont="1" applyBorder="1" applyAlignment="1">
      <alignment horizontal="center" vertical="center" wrapText="1"/>
    </xf>
    <xf numFmtId="179" fontId="8" fillId="0" borderId="8" xfId="2" applyFont="1" applyBorder="1" applyAlignment="1">
      <alignment horizontal="right" vertical="center" wrapText="1"/>
    </xf>
    <xf numFmtId="49" fontId="7" fillId="0" borderId="8" xfId="0" applyNumberFormat="1" applyFont="1" applyBorder="1" applyAlignment="1">
      <alignment horizontal="center" vertical="center" wrapText="1"/>
    </xf>
    <xf numFmtId="3" fontId="7" fillId="0" borderId="14" xfId="0" applyNumberFormat="1" applyFont="1" applyFill="1" applyBorder="1" applyAlignment="1">
      <alignment horizontal="center" vertical="center" wrapText="1"/>
    </xf>
    <xf numFmtId="1" fontId="7" fillId="0" borderId="14" xfId="55" applyNumberFormat="1" applyFont="1" applyFill="1" applyBorder="1" applyAlignment="1">
      <alignment horizontal="justify" vertical="center" wrapText="1"/>
    </xf>
    <xf numFmtId="1" fontId="7" fillId="0" borderId="14" xfId="55" applyNumberFormat="1" applyFont="1" applyFill="1" applyBorder="1" applyAlignment="1">
      <alignment horizontal="center" vertical="center" wrapText="1"/>
    </xf>
    <xf numFmtId="179" fontId="7" fillId="0" borderId="14" xfId="2" applyFont="1" applyBorder="1" applyAlignment="1">
      <alignment horizontal="justify" vertical="center" wrapText="1"/>
    </xf>
    <xf numFmtId="1" fontId="7" fillId="0" borderId="14" xfId="2" applyNumberFormat="1" applyFont="1" applyBorder="1" applyAlignment="1">
      <alignment horizontal="center" vertical="center" wrapText="1"/>
    </xf>
    <xf numFmtId="179" fontId="7" fillId="0" borderId="14" xfId="2" applyFont="1" applyBorder="1" applyAlignment="1">
      <alignment horizontal="right" vertical="center"/>
    </xf>
    <xf numFmtId="3" fontId="9" fillId="0" borderId="0" xfId="0" applyNumberFormat="1" applyFont="1" applyFill="1" applyBorder="1" applyAlignment="1">
      <alignment horizontal="center" vertical="center" wrapText="1"/>
    </xf>
    <xf numFmtId="49" fontId="8" fillId="3" borderId="16" xfId="0" applyNumberFormat="1" applyFont="1" applyFill="1" applyBorder="1" applyAlignment="1" applyProtection="1">
      <alignment horizontal="center" vertical="center" wrapText="1"/>
    </xf>
    <xf numFmtId="49" fontId="8" fillId="3" borderId="17" xfId="0" applyNumberFormat="1" applyFont="1" applyFill="1" applyBorder="1" applyAlignment="1" applyProtection="1">
      <alignment horizontal="center" vertical="center" wrapText="1"/>
    </xf>
    <xf numFmtId="179" fontId="8" fillId="3" borderId="7" xfId="2" applyFont="1" applyFill="1" applyBorder="1" applyAlignment="1">
      <alignment horizontal="center" vertical="center" wrapText="1"/>
    </xf>
    <xf numFmtId="179" fontId="8" fillId="0" borderId="8" xfId="2" applyFont="1" applyFill="1" applyBorder="1" applyAlignment="1">
      <alignment horizontal="center" vertical="center" wrapText="1"/>
    </xf>
    <xf numFmtId="179" fontId="7" fillId="2" borderId="8" xfId="2" applyFont="1" applyFill="1" applyBorder="1" applyAlignment="1">
      <alignment horizontal="center" vertical="center" wrapText="1"/>
    </xf>
    <xf numFmtId="179" fontId="10" fillId="2" borderId="8" xfId="2" applyFont="1" applyFill="1" applyBorder="1" applyAlignment="1">
      <alignment horizontal="center" vertical="center" wrapText="1"/>
    </xf>
    <xf numFmtId="181" fontId="10" fillId="2" borderId="8" xfId="0" applyNumberFormat="1" applyFont="1" applyFill="1" applyBorder="1" applyAlignment="1">
      <alignment horizontal="justify" vertical="center" wrapText="1"/>
    </xf>
    <xf numFmtId="179" fontId="8" fillId="2" borderId="8" xfId="2" applyFont="1" applyFill="1" applyBorder="1" applyAlignment="1">
      <alignment horizontal="center" vertical="center" wrapText="1"/>
    </xf>
    <xf numFmtId="181" fontId="8" fillId="2" borderId="8" xfId="0" applyNumberFormat="1" applyFont="1" applyFill="1" applyBorder="1" applyAlignment="1">
      <alignment horizontal="justify" vertical="center" wrapText="1"/>
    </xf>
    <xf numFmtId="179" fontId="7" fillId="0" borderId="8" xfId="2" applyFont="1" applyFill="1" applyBorder="1" applyAlignment="1">
      <alignment horizontal="center" vertical="center" wrapText="1"/>
    </xf>
    <xf numFmtId="0" fontId="8" fillId="2" borderId="8" xfId="0" applyFont="1" applyFill="1" applyBorder="1" applyAlignment="1">
      <alignment horizontal="left" vertical="center" wrapText="1"/>
    </xf>
    <xf numFmtId="182" fontId="8" fillId="0" borderId="8" xfId="11" applyNumberFormat="1" applyFont="1" applyFill="1" applyBorder="1" applyAlignment="1">
      <alignment horizontal="justify" vertical="center" wrapText="1"/>
    </xf>
    <xf numFmtId="0" fontId="8" fillId="0" borderId="8" xfId="0" applyFont="1" applyFill="1" applyBorder="1" applyAlignment="1">
      <alignment horizontal="left" vertical="center" wrapText="1"/>
    </xf>
    <xf numFmtId="179" fontId="4" fillId="0" borderId="8" xfId="2" applyFont="1" applyFill="1" applyBorder="1" applyAlignment="1">
      <alignment horizontal="center" vertical="center" wrapText="1"/>
    </xf>
    <xf numFmtId="179" fontId="3" fillId="2" borderId="8" xfId="2" applyFont="1" applyFill="1" applyBorder="1" applyAlignment="1">
      <alignment horizontal="center" vertical="center" wrapText="1"/>
    </xf>
    <xf numFmtId="37" fontId="3" fillId="0" borderId="8" xfId="2" applyNumberFormat="1" applyFont="1" applyBorder="1" applyAlignment="1">
      <alignment horizontal="center" vertical="center" wrapText="1"/>
    </xf>
    <xf numFmtId="179" fontId="4" fillId="0" borderId="8" xfId="2" applyFont="1" applyBorder="1" applyAlignment="1">
      <alignment horizontal="center" vertical="center"/>
    </xf>
    <xf numFmtId="37" fontId="4" fillId="0" borderId="8" xfId="2" applyNumberFormat="1" applyFont="1" applyBorder="1" applyAlignment="1">
      <alignment horizontal="center" vertical="center" wrapText="1"/>
    </xf>
    <xf numFmtId="179" fontId="3" fillId="0" borderId="8" xfId="2" applyFont="1" applyBorder="1" applyAlignment="1">
      <alignment horizontal="center" vertical="center"/>
    </xf>
    <xf numFmtId="0" fontId="8" fillId="0" borderId="8" xfId="12" applyFont="1" applyFill="1" applyBorder="1" applyAlignment="1">
      <alignment horizontal="left" vertical="center" wrapText="1"/>
    </xf>
    <xf numFmtId="179" fontId="7" fillId="0" borderId="8" xfId="2" applyFont="1" applyBorder="1" applyAlignment="1">
      <alignment horizontal="center" vertical="center" wrapText="1"/>
    </xf>
    <xf numFmtId="181" fontId="7" fillId="0" borderId="8" xfId="0" applyNumberFormat="1" applyFont="1" applyBorder="1" applyAlignment="1">
      <alignment horizontal="justify" vertical="center" wrapText="1"/>
    </xf>
    <xf numFmtId="179" fontId="8" fillId="0" borderId="8" xfId="2" applyFont="1" applyBorder="1" applyAlignment="1">
      <alignment horizontal="center" vertical="center" wrapText="1"/>
    </xf>
    <xf numFmtId="3" fontId="8" fillId="0" borderId="8" xfId="0" applyNumberFormat="1" applyFont="1" applyBorder="1" applyAlignment="1">
      <alignment vertical="center" wrapText="1"/>
    </xf>
    <xf numFmtId="179" fontId="4" fillId="3" borderId="8" xfId="2" applyFont="1" applyFill="1" applyBorder="1" applyAlignment="1">
      <alignment horizontal="center" vertical="center" wrapText="1"/>
    </xf>
    <xf numFmtId="179" fontId="7" fillId="0" borderId="14" xfId="2" applyFont="1" applyBorder="1" applyAlignment="1">
      <alignment horizontal="center" vertical="center"/>
    </xf>
    <xf numFmtId="182" fontId="7" fillId="0" borderId="14" xfId="2" applyNumberFormat="1" applyFont="1" applyBorder="1" applyAlignment="1">
      <alignment horizontal="justify" vertical="center" wrapText="1"/>
    </xf>
    <xf numFmtId="3" fontId="8" fillId="0" borderId="14" xfId="0" applyNumberFormat="1" applyFont="1" applyFill="1" applyBorder="1" applyAlignment="1">
      <alignment horizontal="left" vertical="center" wrapText="1"/>
    </xf>
    <xf numFmtId="179" fontId="7" fillId="0" borderId="14" xfId="2" applyFont="1" applyBorder="1" applyAlignment="1">
      <alignment horizontal="center" vertical="center" wrapText="1"/>
    </xf>
    <xf numFmtId="0" fontId="7" fillId="0" borderId="8" xfId="57" applyFont="1" applyFill="1" applyBorder="1" applyAlignment="1">
      <alignment horizontal="center" vertical="center" wrapText="1"/>
    </xf>
    <xf numFmtId="179" fontId="7" fillId="0" borderId="8" xfId="2" applyFont="1" applyFill="1" applyBorder="1" applyAlignment="1">
      <alignment horizontal="right" vertical="center"/>
    </xf>
    <xf numFmtId="179" fontId="7" fillId="0" borderId="8" xfId="2" applyFont="1" applyFill="1" applyBorder="1" applyAlignment="1">
      <alignment horizontal="center" vertical="center"/>
    </xf>
    <xf numFmtId="179" fontId="7" fillId="0" borderId="8" xfId="2" applyFont="1" applyBorder="1" applyAlignment="1">
      <alignment horizontal="center" vertical="center"/>
    </xf>
    <xf numFmtId="179" fontId="2" fillId="0" borderId="9" xfId="2" applyFont="1" applyBorder="1" applyAlignment="1">
      <alignment horizontal="center" vertical="center" wrapText="1"/>
    </xf>
    <xf numFmtId="3" fontId="0" fillId="0" borderId="7" xfId="0" applyNumberFormat="1" applyFill="1" applyBorder="1" applyAlignment="1">
      <alignment vertical="center" wrapText="1"/>
    </xf>
    <xf numFmtId="3" fontId="0" fillId="0" borderId="8" xfId="0" applyNumberFormat="1" applyFill="1" applyBorder="1" applyAlignment="1">
      <alignment vertical="center" wrapText="1"/>
    </xf>
    <xf numFmtId="3" fontId="11" fillId="0" borderId="8" xfId="0" applyNumberFormat="1" applyFont="1" applyFill="1" applyBorder="1" applyAlignment="1">
      <alignment vertical="center" wrapText="1"/>
    </xf>
    <xf numFmtId="3" fontId="12" fillId="0" borderId="8" xfId="0" applyNumberFormat="1" applyFont="1" applyFill="1" applyBorder="1" applyAlignment="1">
      <alignment vertical="center" wrapText="1"/>
    </xf>
    <xf numFmtId="3" fontId="13" fillId="0" borderId="8" xfId="0" applyNumberFormat="1" applyFont="1" applyFill="1" applyBorder="1" applyAlignment="1">
      <alignment vertical="center" wrapText="1"/>
    </xf>
    <xf numFmtId="3" fontId="14" fillId="0" borderId="8" xfId="0" applyNumberFormat="1" applyFont="1" applyFill="1" applyBorder="1" applyAlignment="1">
      <alignment vertical="center" wrapText="1"/>
    </xf>
    <xf numFmtId="0" fontId="0" fillId="0" borderId="8" xfId="0" applyFill="1" applyBorder="1" applyAlignment="1">
      <alignment vertical="center" wrapText="1"/>
    </xf>
    <xf numFmtId="3" fontId="0" fillId="0" borderId="8" xfId="0" applyNumberFormat="1" applyBorder="1" applyAlignment="1">
      <alignment horizontal="center" vertical="center" wrapText="1"/>
    </xf>
    <xf numFmtId="3" fontId="0" fillId="0" borderId="8" xfId="0" applyNumberFormat="1" applyBorder="1" applyAlignment="1">
      <alignment horizontal="left" vertical="center" wrapText="1"/>
    </xf>
    <xf numFmtId="49" fontId="0" fillId="0" borderId="8" xfId="0" applyNumberFormat="1" applyBorder="1" applyAlignment="1">
      <alignment horizontal="center" vertical="center" wrapText="1"/>
    </xf>
    <xf numFmtId="3" fontId="0" fillId="0" borderId="8" xfId="0" applyNumberFormat="1" applyBorder="1" applyAlignment="1">
      <alignment horizontal="right" vertical="center" wrapText="1"/>
    </xf>
    <xf numFmtId="3" fontId="0" fillId="0" borderId="8" xfId="0" applyNumberFormat="1" applyBorder="1" applyAlignment="1">
      <alignment vertical="center" wrapText="1"/>
    </xf>
    <xf numFmtId="3" fontId="15" fillId="0" borderId="7" xfId="0" applyNumberFormat="1" applyFont="1" applyFill="1" applyBorder="1" applyAlignment="1">
      <alignment horizontal="center" vertical="center" wrapText="1"/>
    </xf>
    <xf numFmtId="3" fontId="14" fillId="0" borderId="8" xfId="0" applyNumberFormat="1" applyFont="1" applyFill="1" applyBorder="1" applyAlignment="1">
      <alignment horizontal="center" vertical="center" wrapText="1"/>
    </xf>
    <xf numFmtId="49" fontId="14" fillId="0" borderId="8" xfId="0" applyNumberFormat="1" applyFont="1" applyFill="1" applyBorder="1" applyAlignment="1">
      <alignment horizontal="center" vertical="center" wrapText="1"/>
    </xf>
    <xf numFmtId="3" fontId="11" fillId="0" borderId="8" xfId="0" applyNumberFormat="1" applyFont="1" applyFill="1" applyBorder="1" applyAlignment="1">
      <alignment horizontal="center" vertical="center" wrapText="1"/>
    </xf>
    <xf numFmtId="3" fontId="11" fillId="0" borderId="8" xfId="0" applyNumberFormat="1" applyFont="1" applyFill="1" applyBorder="1" applyAlignment="1">
      <alignment horizontal="left" vertical="center" wrapText="1"/>
    </xf>
    <xf numFmtId="49" fontId="11" fillId="0" borderId="8" xfId="0" applyNumberFormat="1" applyFont="1" applyFill="1" applyBorder="1" applyAlignment="1">
      <alignment horizontal="center" vertical="center" wrapText="1"/>
    </xf>
    <xf numFmtId="183" fontId="11" fillId="0" borderId="8" xfId="0" applyNumberFormat="1" applyFont="1" applyFill="1" applyBorder="1" applyAlignment="1">
      <alignment horizontal="right" vertical="center" wrapText="1"/>
    </xf>
    <xf numFmtId="3" fontId="14" fillId="0" borderId="8" xfId="0" applyNumberFormat="1" applyFont="1" applyFill="1" applyBorder="1" applyAlignment="1">
      <alignment horizontal="left" vertical="center" wrapText="1"/>
    </xf>
    <xf numFmtId="183" fontId="14" fillId="0" borderId="8" xfId="0" applyNumberFormat="1" applyFont="1" applyFill="1" applyBorder="1" applyAlignment="1">
      <alignment horizontal="right" vertical="center" wrapText="1"/>
    </xf>
    <xf numFmtId="0" fontId="12" fillId="0" borderId="8" xfId="0" applyFont="1" applyFill="1" applyBorder="1" applyAlignment="1">
      <alignment horizontal="center" vertical="center" wrapText="1"/>
    </xf>
    <xf numFmtId="0" fontId="12" fillId="0" borderId="8" xfId="0" applyFont="1" applyFill="1" applyBorder="1" applyAlignment="1">
      <alignment horizontal="left" vertical="center" wrapText="1"/>
    </xf>
    <xf numFmtId="49" fontId="12" fillId="0" borderId="8" xfId="0" applyNumberFormat="1" applyFont="1" applyFill="1" applyBorder="1" applyAlignment="1">
      <alignment horizontal="center" vertical="center" wrapText="1"/>
    </xf>
    <xf numFmtId="183" fontId="12" fillId="0" borderId="8" xfId="0" applyNumberFormat="1" applyFont="1" applyFill="1" applyBorder="1" applyAlignment="1">
      <alignment horizontal="right" vertical="center" wrapText="1"/>
    </xf>
    <xf numFmtId="3" fontId="12" fillId="0" borderId="8" xfId="0" applyNumberFormat="1" applyFont="1" applyFill="1" applyBorder="1" applyAlignment="1">
      <alignment horizontal="left" vertical="center" wrapText="1"/>
    </xf>
    <xf numFmtId="3" fontId="12" fillId="0" borderId="8" xfId="0" applyNumberFormat="1" applyFont="1" applyFill="1" applyBorder="1" applyAlignment="1">
      <alignment horizontal="center" vertical="center" wrapText="1"/>
    </xf>
    <xf numFmtId="1" fontId="12" fillId="0" borderId="8" xfId="55" applyNumberFormat="1" applyFont="1" applyFill="1" applyBorder="1" applyAlignment="1">
      <alignment horizontal="left" vertical="center" wrapText="1"/>
    </xf>
    <xf numFmtId="4" fontId="12" fillId="0" borderId="8" xfId="58" applyNumberFormat="1" applyFont="1" applyFill="1" applyBorder="1" applyAlignment="1">
      <alignment horizontal="center" vertical="center" wrapText="1"/>
    </xf>
    <xf numFmtId="3" fontId="13" fillId="0" borderId="8" xfId="0" applyNumberFormat="1" applyFont="1" applyFill="1" applyBorder="1" applyAlignment="1">
      <alignment horizontal="center" vertical="center" wrapText="1"/>
    </xf>
    <xf numFmtId="3" fontId="13" fillId="0" borderId="8" xfId="0" applyNumberFormat="1" applyFont="1" applyFill="1" applyBorder="1" applyAlignment="1">
      <alignment horizontal="left" vertical="center" wrapText="1"/>
    </xf>
    <xf numFmtId="49" fontId="13" fillId="0" borderId="8" xfId="0" applyNumberFormat="1" applyFont="1" applyFill="1" applyBorder="1" applyAlignment="1">
      <alignment horizontal="center" vertical="center" wrapText="1"/>
    </xf>
    <xf numFmtId="183" fontId="13" fillId="0" borderId="8" xfId="0" applyNumberFormat="1" applyFont="1" applyFill="1" applyBorder="1" applyAlignment="1">
      <alignment horizontal="right" vertical="center" wrapText="1"/>
    </xf>
    <xf numFmtId="0" fontId="12" fillId="0" borderId="8" xfId="11" applyFont="1" applyFill="1" applyBorder="1" applyAlignment="1">
      <alignment horizontal="center" vertical="center" wrapText="1"/>
    </xf>
    <xf numFmtId="2" fontId="12" fillId="0" borderId="8" xfId="0" applyNumberFormat="1" applyFont="1" applyFill="1" applyBorder="1" applyAlignment="1">
      <alignment horizontal="center" vertical="center" wrapText="1"/>
    </xf>
    <xf numFmtId="0" fontId="12" fillId="0" borderId="8" xfId="36" applyFont="1" applyFill="1" applyBorder="1" applyAlignment="1">
      <alignment horizontal="center" vertical="center" wrapText="1"/>
    </xf>
    <xf numFmtId="182" fontId="12" fillId="0" borderId="8" xfId="11" applyNumberFormat="1" applyFont="1" applyFill="1" applyBorder="1" applyAlignment="1">
      <alignment horizontal="left" vertical="center" wrapText="1"/>
    </xf>
    <xf numFmtId="0" fontId="16" fillId="0" borderId="8" xfId="11" applyFont="1" applyFill="1" applyBorder="1" applyAlignment="1">
      <alignment horizontal="center" vertical="center" wrapText="1"/>
    </xf>
    <xf numFmtId="1" fontId="16" fillId="0" borderId="8" xfId="55" applyNumberFormat="1" applyFont="1" applyFill="1" applyBorder="1" applyAlignment="1">
      <alignment horizontal="left" vertical="center" wrapText="1"/>
    </xf>
    <xf numFmtId="2" fontId="16" fillId="0" borderId="8" xfId="0" applyNumberFormat="1" applyFont="1" applyFill="1" applyBorder="1" applyAlignment="1">
      <alignment horizontal="center" vertical="center" wrapText="1"/>
    </xf>
    <xf numFmtId="0" fontId="16" fillId="0" borderId="8" xfId="36" applyFont="1" applyFill="1" applyBorder="1" applyAlignment="1">
      <alignment horizontal="center" vertical="center" wrapText="1"/>
    </xf>
    <xf numFmtId="183" fontId="15" fillId="0" borderId="8" xfId="0" applyNumberFormat="1" applyFont="1" applyFill="1" applyBorder="1" applyAlignment="1">
      <alignment horizontal="right" vertical="center" wrapText="1"/>
    </xf>
    <xf numFmtId="182" fontId="16" fillId="0" borderId="8" xfId="11" applyNumberFormat="1" applyFont="1" applyFill="1" applyBorder="1" applyAlignment="1">
      <alignment horizontal="left" vertical="center" wrapText="1"/>
    </xf>
    <xf numFmtId="3" fontId="15" fillId="0" borderId="8" xfId="0" applyNumberFormat="1" applyFont="1" applyFill="1" applyBorder="1" applyAlignment="1">
      <alignment horizontal="center" vertical="center" wrapText="1"/>
    </xf>
    <xf numFmtId="183" fontId="15" fillId="0" borderId="8" xfId="0" applyNumberFormat="1" applyFont="1" applyFill="1" applyBorder="1" applyAlignment="1">
      <alignmen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left" vertical="center" wrapText="1"/>
    </xf>
    <xf numFmtId="183" fontId="12" fillId="0" borderId="8" xfId="0" applyNumberFormat="1" applyFont="1" applyFill="1" applyBorder="1" applyAlignment="1">
      <alignment vertical="center" wrapText="1"/>
    </xf>
    <xf numFmtId="0" fontId="17" fillId="0" borderId="8" xfId="0" applyFont="1" applyFill="1" applyBorder="1" applyAlignment="1">
      <alignment horizontal="center" vertical="center" wrapText="1"/>
    </xf>
    <xf numFmtId="0" fontId="17" fillId="0" borderId="8" xfId="0" applyFont="1" applyFill="1" applyBorder="1" applyAlignment="1">
      <alignment horizontal="left" vertical="center" wrapText="1"/>
    </xf>
    <xf numFmtId="183" fontId="17" fillId="0" borderId="8" xfId="0" applyNumberFormat="1" applyFont="1" applyFill="1" applyBorder="1" applyAlignment="1">
      <alignment horizontal="right" vertical="center" wrapText="1"/>
    </xf>
    <xf numFmtId="0" fontId="18" fillId="0" borderId="8" xfId="0" applyFont="1" applyFill="1" applyBorder="1" applyAlignment="1">
      <alignment horizontal="center" vertical="center" wrapText="1"/>
    </xf>
    <xf numFmtId="0" fontId="18" fillId="0" borderId="8" xfId="0" applyFont="1" applyFill="1" applyBorder="1" applyAlignment="1">
      <alignment horizontal="left" vertical="center" wrapText="1"/>
    </xf>
    <xf numFmtId="49" fontId="18" fillId="0" borderId="8" xfId="0" applyNumberFormat="1"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8" xfId="0" applyFont="1" applyFill="1" applyBorder="1" applyAlignment="1">
      <alignment horizontal="left" vertical="center" wrapText="1"/>
    </xf>
    <xf numFmtId="49" fontId="19" fillId="0" borderId="8" xfId="0" applyNumberFormat="1" applyFont="1" applyFill="1" applyBorder="1" applyAlignment="1">
      <alignment horizontal="center" vertical="center" wrapText="1"/>
    </xf>
    <xf numFmtId="183" fontId="19" fillId="0" borderId="8" xfId="0" applyNumberFormat="1" applyFont="1" applyFill="1" applyBorder="1" applyAlignment="1">
      <alignment horizontal="right" vertical="center" wrapText="1"/>
    </xf>
    <xf numFmtId="0" fontId="19" fillId="0" borderId="8" xfId="12" applyFont="1" applyFill="1" applyBorder="1" applyAlignment="1">
      <alignment horizontal="left" vertical="center" wrapText="1"/>
    </xf>
    <xf numFmtId="3" fontId="15" fillId="0" borderId="8"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1" fontId="16" fillId="0" borderId="8" xfId="55" applyNumberFormat="1" applyFont="1" applyFill="1" applyBorder="1" applyAlignment="1">
      <alignment horizontal="center" vertical="center" wrapText="1"/>
    </xf>
    <xf numFmtId="0" fontId="16" fillId="0" borderId="8" xfId="57" applyFont="1" applyFill="1" applyBorder="1" applyAlignment="1">
      <alignment horizontal="left" vertical="center" wrapText="1"/>
    </xf>
    <xf numFmtId="0" fontId="16" fillId="0" borderId="8" xfId="57" applyFont="1" applyFill="1" applyBorder="1" applyAlignment="1">
      <alignment horizontal="center" vertical="center" wrapText="1"/>
    </xf>
    <xf numFmtId="3" fontId="16" fillId="0" borderId="8" xfId="57" applyNumberFormat="1" applyFont="1" applyFill="1" applyBorder="1" applyAlignment="1">
      <alignment horizontal="left" vertical="center" wrapText="1"/>
    </xf>
    <xf numFmtId="0" fontId="12" fillId="0" borderId="8" xfId="12" applyFont="1" applyFill="1" applyBorder="1" applyAlignment="1">
      <alignment horizontal="center" vertical="center" wrapText="1"/>
    </xf>
    <xf numFmtId="0" fontId="12" fillId="0" borderId="8" xfId="12" applyFont="1" applyFill="1" applyBorder="1" applyAlignment="1">
      <alignment horizontal="left" vertical="center" wrapText="1"/>
    </xf>
    <xf numFmtId="49" fontId="12" fillId="0" borderId="8" xfId="12" applyNumberFormat="1" applyFont="1" applyFill="1" applyBorder="1" applyAlignment="1">
      <alignment horizontal="center" vertical="center" wrapText="1"/>
    </xf>
    <xf numFmtId="0" fontId="18" fillId="0" borderId="8" xfId="12" applyFont="1" applyFill="1" applyBorder="1" applyAlignment="1">
      <alignment horizontal="center" vertical="center" wrapText="1"/>
    </xf>
    <xf numFmtId="0" fontId="18" fillId="0" borderId="8" xfId="12" applyFont="1" applyFill="1" applyBorder="1" applyAlignment="1">
      <alignment horizontal="left" vertical="center" wrapText="1"/>
    </xf>
    <xf numFmtId="49" fontId="18" fillId="0" borderId="8" xfId="12" applyNumberFormat="1" applyFont="1" applyFill="1" applyBorder="1" applyAlignment="1">
      <alignment horizontal="center" vertical="center" wrapText="1"/>
    </xf>
    <xf numFmtId="183" fontId="18" fillId="0" borderId="8" xfId="2" applyNumberFormat="1" applyFont="1" applyFill="1" applyBorder="1" applyAlignment="1">
      <alignment horizontal="right" vertical="center" wrapText="1"/>
    </xf>
    <xf numFmtId="0" fontId="19" fillId="0" borderId="8" xfId="12"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183" fontId="19" fillId="0" borderId="8" xfId="2" applyNumberFormat="1" applyFont="1" applyFill="1" applyBorder="1" applyAlignment="1">
      <alignment horizontal="right" vertical="center" wrapText="1"/>
    </xf>
    <xf numFmtId="179" fontId="20" fillId="0" borderId="8" xfId="2" applyFont="1" applyBorder="1" applyAlignment="1">
      <alignment horizontal="left" vertical="center" wrapText="1"/>
    </xf>
    <xf numFmtId="182" fontId="20" fillId="0" borderId="8" xfId="2" applyNumberFormat="1" applyFont="1" applyBorder="1" applyAlignment="1">
      <alignment horizontal="center" vertical="center" wrapText="1"/>
    </xf>
    <xf numFmtId="179" fontId="20" fillId="0" borderId="8" xfId="2" applyFont="1" applyBorder="1" applyAlignment="1">
      <alignment horizontal="center" vertical="center" wrapText="1"/>
    </xf>
    <xf numFmtId="0" fontId="16" fillId="0" borderId="8" xfId="0" applyFont="1" applyFill="1" applyBorder="1" applyAlignment="1">
      <alignment vertical="center" wrapText="1"/>
    </xf>
    <xf numFmtId="0" fontId="21" fillId="0" borderId="8" xfId="12" applyFont="1" applyFill="1" applyBorder="1" applyAlignment="1">
      <alignment vertical="center" wrapText="1"/>
    </xf>
    <xf numFmtId="0" fontId="21" fillId="0" borderId="8" xfId="12" applyFont="1" applyFill="1" applyBorder="1" applyAlignment="1">
      <alignment horizontal="center" vertical="center" wrapText="1"/>
    </xf>
    <xf numFmtId="183" fontId="14" fillId="0" borderId="8" xfId="0" applyNumberFormat="1" applyFont="1" applyFill="1" applyBorder="1" applyAlignment="1">
      <alignment vertical="center" wrapText="1"/>
    </xf>
    <xf numFmtId="0" fontId="22" fillId="0" borderId="8" xfId="22" applyFont="1" applyFill="1" applyBorder="1" applyAlignment="1">
      <alignment horizontal="left" vertical="center" wrapText="1"/>
    </xf>
    <xf numFmtId="0" fontId="22" fillId="0" borderId="8" xfId="22" applyFont="1" applyFill="1" applyBorder="1" applyAlignment="1">
      <alignment horizontal="center" vertical="center" wrapText="1"/>
    </xf>
    <xf numFmtId="0" fontId="22" fillId="0" borderId="8" xfId="51" applyFont="1" applyFill="1" applyBorder="1" applyAlignment="1">
      <alignment horizontal="center" vertical="center" wrapText="1"/>
    </xf>
    <xf numFmtId="0" fontId="23" fillId="0" borderId="8" xfId="22" applyFont="1" applyFill="1" applyBorder="1" applyAlignment="1">
      <alignment horizontal="left" vertical="center" wrapText="1"/>
    </xf>
    <xf numFmtId="0" fontId="23" fillId="0" borderId="8" xfId="22" applyFont="1" applyFill="1" applyBorder="1" applyAlignment="1">
      <alignment horizontal="center" vertical="center" wrapText="1"/>
    </xf>
    <xf numFmtId="0" fontId="23" fillId="0" borderId="8" xfId="51" applyFont="1" applyFill="1" applyBorder="1" applyAlignment="1">
      <alignment horizontal="center" vertical="center" wrapText="1"/>
    </xf>
    <xf numFmtId="179" fontId="20" fillId="2" borderId="8" xfId="2" applyFont="1" applyFill="1" applyBorder="1" applyAlignment="1">
      <alignment horizontal="center" vertical="center" wrapText="1"/>
    </xf>
    <xf numFmtId="0" fontId="22" fillId="0" borderId="8" xfId="51" applyFont="1" applyFill="1" applyBorder="1" applyAlignment="1">
      <alignment horizontal="left" vertical="center" wrapText="1"/>
    </xf>
    <xf numFmtId="183" fontId="22" fillId="0" borderId="8" xfId="56" applyNumberFormat="1" applyFont="1" applyFill="1" applyBorder="1" applyAlignment="1">
      <alignment horizontal="right" vertical="center" wrapText="1"/>
    </xf>
    <xf numFmtId="179" fontId="24" fillId="0" borderId="8" xfId="2" applyFont="1" applyBorder="1" applyAlignment="1">
      <alignment horizontal="center" vertical="center" wrapText="1"/>
    </xf>
    <xf numFmtId="179" fontId="25" fillId="0" borderId="8" xfId="2" applyFont="1" applyBorder="1" applyAlignment="1">
      <alignment horizontal="center" vertical="center" wrapText="1"/>
    </xf>
    <xf numFmtId="179" fontId="25" fillId="2" borderId="8" xfId="2" applyFont="1" applyFill="1" applyBorder="1" applyAlignment="1">
      <alignment horizontal="center" vertical="center" wrapText="1"/>
    </xf>
    <xf numFmtId="179" fontId="18" fillId="2" borderId="8" xfId="28" applyFont="1" applyFill="1" applyBorder="1" applyAlignment="1">
      <alignment horizontal="center" vertical="center" wrapText="1"/>
    </xf>
    <xf numFmtId="179" fontId="20" fillId="0" borderId="8" xfId="2" applyFont="1" applyBorder="1" applyAlignment="1">
      <alignment horizontal="right" vertical="center" wrapText="1"/>
    </xf>
    <xf numFmtId="37" fontId="20" fillId="0" borderId="8" xfId="2" applyNumberFormat="1" applyFont="1" applyBorder="1" applyAlignment="1">
      <alignment horizontal="right" vertical="center" wrapText="1"/>
    </xf>
    <xf numFmtId="182" fontId="24" fillId="0" borderId="8" xfId="2" applyNumberFormat="1" applyFont="1" applyBorder="1" applyAlignment="1">
      <alignment horizontal="center" vertical="center" wrapText="1"/>
    </xf>
    <xf numFmtId="179" fontId="25" fillId="0" borderId="8" xfId="2" applyFont="1" applyBorder="1" applyAlignment="1">
      <alignment horizontal="left" vertical="center" wrapText="1"/>
    </xf>
    <xf numFmtId="179" fontId="25" fillId="0" borderId="8" xfId="2" applyFont="1" applyBorder="1" applyAlignment="1">
      <alignment horizontal="right" vertical="center" wrapText="1"/>
    </xf>
    <xf numFmtId="183" fontId="0" fillId="0" borderId="8" xfId="0" applyNumberFormat="1" applyBorder="1" applyAlignment="1">
      <alignment horizontal="right" vertical="center" wrapText="1"/>
    </xf>
    <xf numFmtId="0" fontId="8" fillId="0" borderId="8" xfId="11" applyFont="1" applyFill="1" applyBorder="1" applyAlignment="1" quotePrefix="1">
      <alignment horizontal="center" vertical="center" wrapText="1"/>
    </xf>
    <xf numFmtId="3" fontId="7" fillId="0" borderId="8" xfId="0" applyNumberFormat="1" applyFont="1" applyFill="1" applyBorder="1" applyAlignment="1" quotePrefix="1">
      <alignment horizontal="center" vertical="center" wrapText="1"/>
    </xf>
    <xf numFmtId="1" fontId="16" fillId="0" borderId="8" xfId="55" applyNumberFormat="1" applyFont="1" applyFill="1" applyBorder="1" applyAlignment="1" quotePrefix="1">
      <alignment horizontal="left" vertical="center" wrapText="1"/>
    </xf>
    <xf numFmtId="3" fontId="16" fillId="0" borderId="8" xfId="57" applyNumberFormat="1" applyFont="1" applyFill="1" applyBorder="1" applyAlignment="1" quotePrefix="1">
      <alignment horizontal="left" vertical="center" wrapText="1"/>
    </xf>
    <xf numFmtId="0" fontId="18" fillId="0" borderId="8" xfId="0" applyFont="1" applyFill="1" applyBorder="1" applyAlignment="1" quotePrefix="1">
      <alignment horizontal="center" vertical="center" wrapText="1"/>
    </xf>
    <xf numFmtId="182" fontId="20" fillId="0" borderId="8" xfId="2" applyNumberFormat="1" applyFont="1" applyBorder="1" applyAlignment="1" quotePrefix="1">
      <alignment horizontal="center" vertical="center" wrapText="1"/>
    </xf>
    <xf numFmtId="179" fontId="20" fillId="0" borderId="8" xfId="2" applyFont="1" applyBorder="1" applyAlignment="1" quotePrefix="1">
      <alignment horizontal="center" vertical="center" wrapText="1"/>
    </xf>
    <xf numFmtId="0" fontId="16" fillId="0" borderId="8" xfId="0" applyFont="1" applyFill="1" applyBorder="1" applyAlignment="1" quotePrefix="1">
      <alignment horizontal="center" vertical="center" wrapText="1"/>
    </xf>
    <xf numFmtId="179" fontId="20" fillId="2" borderId="8" xfId="2" applyFont="1" applyFill="1" applyBorder="1" applyAlignment="1" quotePrefix="1">
      <alignment horizontal="center" vertical="center" wrapText="1"/>
    </xf>
    <xf numFmtId="179" fontId="20" fillId="0" borderId="8" xfId="2" applyFont="1" applyBorder="1" applyAlignment="1" quotePrefix="1">
      <alignment horizontal="right" vertical="center" wrapText="1"/>
    </xf>
    <xf numFmtId="0" fontId="10" fillId="2" borderId="8" xfId="0" applyFont="1" applyFill="1" applyBorder="1" applyAlignment="1" quotePrefix="1">
      <alignment horizontal="center" vertical="center"/>
    </xf>
    <xf numFmtId="0" fontId="7" fillId="2" borderId="8" xfId="0" applyFont="1" applyFill="1" applyBorder="1" applyAlignment="1" quotePrefix="1">
      <alignment horizontal="center" vertical="center"/>
    </xf>
    <xf numFmtId="3" fontId="3" fillId="2" borderId="8" xfId="0" applyNumberFormat="1" applyFont="1" applyFill="1" applyBorder="1" applyAlignment="1" quotePrefix="1">
      <alignment horizontal="center" vertical="center" wrapText="1"/>
    </xf>
    <xf numFmtId="3" fontId="3" fillId="0" borderId="8" xfId="0" applyNumberFormat="1" applyFont="1" applyFill="1" applyBorder="1" applyAlignment="1" quotePrefix="1">
      <alignment horizontal="center" vertical="center" wrapText="1"/>
    </xf>
    <xf numFmtId="0" fontId="10" fillId="0" borderId="8" xfId="0" applyFont="1" applyFill="1" applyBorder="1" applyAlignment="1" quotePrefix="1">
      <alignment horizontal="center" vertical="center"/>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_Sheet1" xfId="11"/>
    <cellStyle name="Normal 5"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Normal 10 2" xfId="22"/>
    <cellStyle name="Heading 4" xfId="23" builtinId="19"/>
    <cellStyle name="Input" xfId="24" builtinId="20"/>
    <cellStyle name="60% - Accent3" xfId="25" builtinId="40"/>
    <cellStyle name="Good" xfId="26" builtinId="26"/>
    <cellStyle name="Output" xfId="27" builtinId="21"/>
    <cellStyle name="Comma 10 10" xfId="28"/>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60% - Accent5" xfId="50" builtinId="48"/>
    <cellStyle name="Style 1 2" xfId="51"/>
    <cellStyle name="Accent6" xfId="52" builtinId="49"/>
    <cellStyle name="40% - Accent6" xfId="53" builtinId="51"/>
    <cellStyle name="60% - Accent6" xfId="54" builtinId="52"/>
    <cellStyle name="Normal_Bieu mau (CV )" xfId="55"/>
    <cellStyle name="Comma 10" xfId="56"/>
    <cellStyle name="Normal_biểu đăng ký DM sữa chữa." xfId="57"/>
    <cellStyle name="Normal_CBDT 2012 phong TH 18-5-2011(1) 2"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16</xdr:row>
      <xdr:rowOff>0</xdr:rowOff>
    </xdr:from>
    <xdr:to>
      <xdr:col>1</xdr:col>
      <xdr:colOff>914400</xdr:colOff>
      <xdr:row>16</xdr:row>
      <xdr:rowOff>161925</xdr:rowOff>
    </xdr:to>
    <xdr:sp>
      <xdr:nvSpPr>
        <xdr:cNvPr id="2" name="Text Box 3"/>
        <xdr:cNvSpPr txBox="1">
          <a:spLocks noChangeArrowheads="1"/>
        </xdr:cNvSpPr>
      </xdr:nvSpPr>
      <xdr:spPr>
        <a:xfrm>
          <a:off x="1438275" y="195738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161925</xdr:rowOff>
    </xdr:to>
    <xdr:sp>
      <xdr:nvSpPr>
        <xdr:cNvPr id="3" name="Text Box 3"/>
        <xdr:cNvSpPr txBox="1">
          <a:spLocks noChangeArrowheads="1"/>
        </xdr:cNvSpPr>
      </xdr:nvSpPr>
      <xdr:spPr>
        <a:xfrm>
          <a:off x="1438275" y="195738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6"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7"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8"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9"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50"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51"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2"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3"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4"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5"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6"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7"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1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1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6"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8"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9"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40"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41"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2"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3"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4"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5"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6"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7"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0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0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2"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3"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3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3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38"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39"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0"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1"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2"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3"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9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9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322" name="Text Box 1332"/>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3" name="Text Box 133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324" name="Text Box 1335"/>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5" name="Text Box 133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6" name="Text Box 133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7" name="Text Box 153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8" name="Text Box 153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9" name="Text Box 153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0" name="Text Box 153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1" name="Text Box 153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2" name="Text Box 153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3" name="Text Box 153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4" name="Text Box 153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5" name="Text Box 154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6" name="Text Box 154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7" name="Text Box 154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8" name="Text Box 154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39" name="Text Box 1544"/>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0" name="Text Box 154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1" name="Text Box 154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2" name="Text Box 154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3" name="Text Box 154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4" name="Text Box 154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5" name="Text Box 155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6" name="Text Box 155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7" name="Text Box 155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8" name="Text Box 155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9" name="Text Box 155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50" name="Text Box 155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1" name="Text Box 155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2" name="Text Box 155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3" name="Text Box 15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4" name="Text Box 15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5" name="Text Box 156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6" name="Text Box 15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7" name="Text Box 1562"/>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8" name="Text Box 156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9" name="Text Box 156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0" name="Text Box 156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1" name="Text Box 1566"/>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2" name="Text Box 1567"/>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3" name="Text Box 1568"/>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4" name="Text Box 1569"/>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5" name="Text Box 1570"/>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6" name="Text Box 157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7" name="Text Box 157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8" name="Text Box 157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69" name="Text Box 1574"/>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0" name="Text Box 1575"/>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1" name="Text Box 1576"/>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2" name="Text Box 1577"/>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3" name="Text Box 1578"/>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4" name="Text Box 1579"/>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5" name="Text Box 1580"/>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6" name="Text Box 158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7" name="Text Box 158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8" name="Text Box 158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9" name="Text Box 1584"/>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80" name="Text Box 1585"/>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1" name="Text Box 158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2" name="Text Box 158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3" name="Text Box 158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4" name="Text Box 158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5" name="Text Box 159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6" name="Text Box 159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7" name="Text Box 1592"/>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8" name="Text Box 1593"/>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9" name="Text Box 1594"/>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0" name="Text Box 1595"/>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1" name="Text Box 1596"/>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2" name="Text Box 1597"/>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3" name="Text Box 159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4" name="Text Box 159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5" name="Text Box 160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6" name="Text Box 160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7" name="Text Box 160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8" name="Text Box 160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99" name="Text Box 160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0" name="Text Box 160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1" name="Text Box 160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2" name="Text Box 160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3" name="Text Box 160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4" name="Text Box 160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5" name="Text Box 161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6" name="Text Box 161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7" name="Text Box 161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8" name="Text Box 161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9" name="Text Box 161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0" name="Text Box 161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1" name="Text Box 161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2" name="Text Box 161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3" name="Text Box 161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4" name="Text Box 161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5" name="Text Box 162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6" name="Text Box 162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7" name="Text Box 162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8" name="Text Box 162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9" name="Text Box 162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0" name="Text Box 162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1" name="Text Box 162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2" name="Text Box 162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3" name="Text Box 162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4" name="Text Box 162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5" name="Text Box 163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6" name="Text Box 163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7" name="Text Box 163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8" name="Text Box 163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9" name="Text Box 1634"/>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30" name="Text Box 163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31" name="Text Box 163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2" name="Text Box 163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3" name="Text Box 163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4" name="Text Box 163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5" name="Text Box 164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6" name="Text Box 164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7" name="Text Box 164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38" name="Text Box 164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39" name="Text Box 164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0" name="Text Box 164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1" name="Text Box 1646"/>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2" name="Text Box 1647"/>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3" name="Text Box 1648"/>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4" name="Text Box 164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5" name="Text Box 165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6" name="Text Box 1651"/>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7" name="Text Box 1652"/>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8" name="Text Box 1653"/>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9" name="Text Box 1654"/>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0" name="Text Box 165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1" name="Text Box 165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2" name="Text Box 165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3" name="Text Box 165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4" name="Text Box 165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5" name="Text Box 166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6" name="Text Box 1661"/>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7" name="Text Box 1662"/>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8" name="Text Box 1663"/>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9" name="Text Box 1664"/>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60" name="Text Box 166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61" name="Text Box 166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2" name="Text Box 16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3" name="Text Box 16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4" name="Text Box 16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5" name="Text Box 167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6" name="Text Box 167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7" name="Text Box 16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8" name="Text Box 16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9" name="Text Box 16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0" name="Text Box 16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1" name="Text Box 16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2" name="Text Box 167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3" name="Text Box 167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4" name="Text Box 167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5" name="Text Box 168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6" name="Text Box 168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7" name="Text Box 168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8" name="Text Box 168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9" name="Text Box 168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0" name="Text Box 168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1" name="Text Box 168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2" name="Text Box 168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3" name="Text Box 168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4" name="Text Box 168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5" name="Text Box 169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6" name="Text Box 169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7" name="Text Box 169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8" name="Text Box 169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9" name="Text Box 170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90" name="Text Box 1701"/>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91" name="Text Box 1702"/>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2" name="Text Box 172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3" name="Text Box 172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4" name="Text Box 172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5" name="Text Box 172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6" name="Text Box 172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7" name="Text Box 172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8" name="Text Box 172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9" name="Text Box 172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0" name="Text Box 173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1" name="Text Box 173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2" name="Text Box 173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3" name="Text Box 173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4" name="Text Box 173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5" name="Text Box 173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6" name="Text Box 173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7" name="Text Box 173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8" name="Text Box 173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09" name="Text Box 173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0" name="Text Box 174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1" name="Text Box 1741"/>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2" name="Text Box 1742"/>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3" name="Text Box 1743"/>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4" name="Text Box 1744"/>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5" name="Text Box 174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6" name="Text Box 174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7" name="Text Box 174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8" name="Text Box 174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9" name="Text Box 174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0" name="Text Box 175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1" name="Text Box 1751"/>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2" name="Text Box 1752"/>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3" name="Text Box 1753"/>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4" name="Text Box 1754"/>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5" name="Text Box 175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6" name="Text Box 175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7" name="Text Box 1763"/>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8" name="Text Box 1764"/>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9" name="Text Box 176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0" name="Text Box 176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1" name="Text Box 176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2" name="Text Box 176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3" name="Text Box 1775"/>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4" name="Text Box 1776"/>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5" name="Text Box 1777"/>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6" name="Text Box 1778"/>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7" name="Text Box 1779"/>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8" name="Text Box 1780"/>
        <xdr:cNvSpPr txBox="1">
          <a:spLocks noChangeArrowheads="1"/>
        </xdr:cNvSpPr>
      </xdr:nvSpPr>
      <xdr:spPr>
        <a:xfrm>
          <a:off x="1438275" y="1957387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39" name="Text Box 17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0" name="Text Box 180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1" name="Text Box 180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2" name="Text Box 180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3" name="Text Box 180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4" name="Text Box 180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5" name="Text Box 180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6" name="Text Box 180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7" name="Text Box 180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8" name="Text Box 180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9" name="Text Box 180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0" name="Text Box 181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1" name="Text Box 181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2" name="Text Box 181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3" name="Text Box 181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4" name="Text Box 181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5" name="Text Box 181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6" name="Text Box 181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7" name="Text Box 298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8" name="Text Box 298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9" name="Text Box 298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0" name="Text Box 298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1" name="Text Box 298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2" name="Text Box 298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3" name="Text Box 298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4" name="Text Box 298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5" name="Text Box 298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6" name="Text Box 29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7" name="Text Box 29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8" name="Text Box 29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9" name="Text Box 299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70" name="Text Box 299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71" name="Text Box 299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2" name="Text Box 299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3" name="Text Box 299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4" name="Text Box 299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5" name="Text Box 299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6" name="Text Box 299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7" name="Text Box 300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78" name="Text Box 300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79" name="Text Box 300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80" name="Text Box 300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1" name="Text Box 300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2" name="Text Box 300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3" name="Text Box 300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4" name="Text Box 300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5" name="Text Box 300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6" name="Text Box 300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59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2"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3"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1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3"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1"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2"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3"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4"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5"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6"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8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0"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1"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2"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3"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0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725" name="Text Box 1848"/>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6" name="Text Box 184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727" name="Text Box 1851"/>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8" name="Text Box 185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9" name="Text Box 185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0" name="Text Box 1854"/>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1" name="Text Box 1855"/>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2" name="Text Box 1856"/>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3" name="Text Box 187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4" name="Text Box 187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5" name="Text Box 187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6" name="Text Box 187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7" name="Text Box 187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8" name="Text Box 187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39" name="Text Box 187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0" name="Text Box 187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1" name="Text Box 187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2" name="Text Box 187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3" name="Text Box 188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4" name="Text Box 188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5" name="Text Box 188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6" name="Text Box 188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7" name="Text Box 1884"/>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8" name="Text Box 188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9" name="Text Box 188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50" name="Text Box 188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1" name="Text Box 188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2" name="Text Box 188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3" name="Text Box 189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4" name="Text Box 189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5" name="Text Box 189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6" name="Text Box 189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7" name="Text Box 1900"/>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8" name="Text Box 1901"/>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9" name="Text Box 1902"/>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0" name="Text Box 190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1" name="Text Box 190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2" name="Text Box 190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3" name="Text Box 1930"/>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4" name="Text Box 1931"/>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5" name="Text Box 1932"/>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6" name="Text Box 1933"/>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7" name="Text Box 1934"/>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8" name="Text Box 1935"/>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69" name="Text Box 193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0" name="Text Box 193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1" name="Text Box 193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2" name="Text Box 193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3" name="Text Box 194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4" name="Text Box 194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5" name="Text Box 194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6" name="Text Box 194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7" name="Text Box 194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8" name="Text Box 194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9" name="Text Box 194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0" name="Text Box 194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1" name="Text Box 194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2" name="Text Box 194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3" name="Text Box 195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4" name="Text Box 195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5" name="Text Box 195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6" name="Text Box 195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7" name="Text Box 195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8" name="Text Box 195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9" name="Text Box 195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0" name="Text Box 195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1" name="Text Box 19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2" name="Text Box 19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3" name="Text Box 196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4" name="Text Box 19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5" name="Text Box 196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6" name="Text Box 196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7" name="Text Box 196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8" name="Text Box 196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9" name="Text Box 196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00" name="Text Box 196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01" name="Text Box 196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2" name="Text Box 267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3" name="Text Box 267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4" name="Text Box 267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5" name="Text Box 268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6" name="Text Box 268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7" name="Text Box 268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08" name="Text Box 268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09" name="Text Box 268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0" name="Text Box 268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1" name="Text Box 2686"/>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2" name="Text Box 2687"/>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3" name="Text Box 2688"/>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4" name="Text Box 2689"/>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5" name="Text Box 2690"/>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6" name="Text Box 2691"/>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7" name="Text Box 2692"/>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8" name="Text Box 2693"/>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9" name="Text Box 2694"/>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0" name="Text Box 269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1" name="Text Box 269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2" name="Text Box 269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3" name="Text Box 269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4" name="Text Box 269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5" name="Text Box 270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6" name="Text Box 270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7" name="Text Box 270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8" name="Text Box 270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9" name="Text Box 270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0" name="Text Box 270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1" name="Text Box 270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2" name="Text Box 270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3" name="Text Box 270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4" name="Text Box 270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5" name="Text Box 271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6" name="Text Box 271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7" name="Text Box 271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8" name="Text Box 271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9" name="Text Box 271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0" name="Text Box 271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1" name="Text Box 271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2" name="Text Box 271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3" name="Text Box 271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4" name="Text Box 271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5" name="Text Box 272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6" name="Text Box 272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7" name="Text Box 27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8" name="Text Box 27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9" name="Text Box 27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0" name="Text Box 272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1" name="Text Box 272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2" name="Text Box 272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3" name="Text Box 272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4" name="Text Box 272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5" name="Text Box 273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6" name="Text Box 273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7" name="Text Box 273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8" name="Text Box 273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59" name="Text Box 273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0" name="Text Box 273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1" name="Text Box 273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2" name="Text Box 273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3" name="Text Box 273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4" name="Text Box 273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5" name="Text Box 274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6" name="Text Box 274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7" name="Text Box 274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8" name="Text Box 274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9" name="Text Box 274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70" name="Text Box 274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1" name="Text Box 274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2" name="Text Box 274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3" name="Text Box 274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4" name="Text Box 274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5" name="Text Box 275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6" name="Text Box 275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7" name="Text Box 275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8" name="Text Box 275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9" name="Text Box 275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0" name="Text Box 275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1" name="Text Box 275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2" name="Text Box 275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3" name="Text Box 275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4" name="Text Box 275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5" name="Text Box 276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6" name="Text Box 276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7" name="Text Box 276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8" name="Text Box 276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9" name="Text Box 276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0" name="Text Box 276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1" name="Text Box 276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2" name="Text Box 27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3" name="Text Box 27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4" name="Text Box 27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5" name="Text Box 277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6" name="Text Box 277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7" name="Text Box 277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8" name="Text Box 277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9" name="Text Box 277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00" name="Text Box 277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1" name="Text Box 277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2" name="Text Box 277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3" name="Text Box 277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4" name="Text Box 277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5" name="Text Box 278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6" name="Text Box 278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7" name="Text Box 278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8" name="Text Box 278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9" name="Text Box 278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0" name="Text Box 278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1" name="Text Box 278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2" name="Text Box 278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3" name="Text Box 27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4" name="Text Box 27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5" name="Text Box 27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6" name="Text Box 279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7" name="Text Box 279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8" name="Text Box 279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9" name="Text Box 279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0" name="Text Box 279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1" name="Text Box 279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2" name="Text Box 279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3" name="Text Box 279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4" name="Text Box 27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5" name="Text Box 280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6" name="Text Box 280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7" name="Text Box 280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8" name="Text Box 280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9" name="Text Box 280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30" name="Text Box 280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1" name="Text Box 280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2" name="Text Box 280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3" name="Text Box 280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4" name="Text Box 280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5" name="Text Box 281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6" name="Text Box 281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7" name="Text Box 281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8" name="Text Box 281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9" name="Text Box 281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0" name="Text Box 281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1" name="Text Box 28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2" name="Text Box 28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3" name="Text Box 28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4" name="Text Box 28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5" name="Text Box 282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6" name="Text Box 282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7" name="Text Box 28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8" name="Text Box 28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9" name="Text Box 28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50" name="Text Box 28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51" name="Text Box 282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2" name="Text Box 282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3" name="Text Box 282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4" name="Text Box 282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5" name="Text Box 283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6" name="Text Box 283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7" name="Text Box 283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8" name="Text Box 283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9" name="Text Box 2834"/>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60" name="Text Box 283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1" name="Text Box 2836"/>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2" name="Text Box 2837"/>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3" name="Text Box 2838"/>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4" name="Text Box 2839"/>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5" name="Text Box 2840"/>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6" name="Text Box 2841"/>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7" name="Text Box 284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8" name="Text Box 284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9" name="Text Box 284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0" name="Text Box 284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1" name="Text Box 284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2" name="Text Box 284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3" name="Text Box 284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4" name="Text Box 284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5" name="Text Box 285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6" name="Text Box 285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7" name="Text Box 285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8" name="Text Box 285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9" name="Text Box 285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0" name="Text Box 285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1" name="Text Box 285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2" name="Text Box 285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3" name="Text Box 28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4" name="Text Box 28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5" name="Text Box 286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6" name="Text Box 286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7" name="Text Box 286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8" name="Text Box 286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9" name="Text Box 286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90" name="Text Box 286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1" name="Text Box 286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2" name="Text Box 286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3" name="Text Box 286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4" name="Text Box 286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5" name="Text Box 287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6" name="Text Box 287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7" name="Text Box 28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8" name="Text Box 28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9" name="Text Box 28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0" name="Text Box 287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1" name="Text Box 287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2" name="Text Box 287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3" name="Text Box 287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4" name="Text Box 28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5" name="Text Box 28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6" name="Text Box 288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7" name="Text Box 288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8" name="Text Box 288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9" name="Text Box 288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10" name="Text Box 288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11" name="Text Box 288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2" name="Text Box 288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3" name="Text Box 288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4" name="Text Box 288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5" name="Text Box 2890"/>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6" name="Text Box 2891"/>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7" name="Text Box 289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18" name="Text Box 289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19" name="Text Box 289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20" name="Text Box 28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1" name="Text Box 289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2" name="Text Box 289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3" name="Text Box 289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4" name="Text Box 289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5" name="Text Box 290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6" name="Text Box 290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7" name="Text Box 290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8" name="Text Box 290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9" name="Text Box 290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0" name="Text Box 290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1" name="Text Box 290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2" name="Text Box 290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3" name="Text Box 290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4" name="Text Box 290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5" name="Text Box 291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036" name="Text Box 2192"/>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7" name="Text Box 219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038" name="Text Box 2195"/>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9" name="Text Box 219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40" name="Text Box 219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1" name="Text Box 2198"/>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2" name="Text Box 2199"/>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3" name="Text Box 2200"/>
        <xdr:cNvSpPr txBox="1">
          <a:spLocks noChangeArrowheads="1"/>
        </xdr:cNvSpPr>
      </xdr:nvSpPr>
      <xdr:spPr>
        <a:xfrm>
          <a:off x="1438275" y="1957387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4" name="Text Box 221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5" name="Text Box 221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6" name="Text Box 22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7" name="Text Box 22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8" name="Text Box 22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9" name="Text Box 22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0" name="Text Box 222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1" name="Text Box 222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2" name="Text Box 22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3" name="Text Box 22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4" name="Text Box 22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5" name="Text Box 22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6" name="Text Box 222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7" name="Text Box 222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8" name="Text Box 222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9" name="Text Box 222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60" name="Text Box 223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61" name="Text Box 223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2" name="Text Box 223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3" name="Text Box 223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4" name="Text Box 223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5" name="Text Box 223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6" name="Text Box 223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7" name="Text Box 223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68" name="Text Box 2238"/>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69" name="Text Box 2239"/>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0" name="Text Box 2240"/>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1" name="Text Box 2241"/>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2" name="Text Box 2242"/>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3" name="Text Box 224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4" name="Text Box 2244"/>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5" name="Text Box 2245"/>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6" name="Text Box 2246"/>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7" name="Text Box 2247"/>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8" name="Text Box 2248"/>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9" name="Text Box 2249"/>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0" name="Text Box 225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1" name="Text Box 225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2" name="Text Box 225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3" name="Text Box 225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4" name="Text Box 225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5" name="Text Box 225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6" name="Text Box 225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7" name="Text Box 225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8" name="Text Box 22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9" name="Text Box 22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0" name="Text Box 226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1" name="Text Box 22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2" name="Text Box 226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3" name="Text Box 226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4" name="Text Box 226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5" name="Text Box 226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6" name="Text Box 226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7" name="Text Box 22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8" name="Text Box 22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9" name="Text Box 22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0" name="Text Box 227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1" name="Text Box 227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2" name="Text Box 22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3" name="Text Box 22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4" name="Text Box 22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5" name="Text Box 22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6" name="Text Box 22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7" name="Text Box 227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8" name="Text Box 227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9" name="Text Box 22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0" name="Text Box 22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1" name="Text Box 228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2" name="Text Box 228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3" name="Text Box 228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4" name="Text Box 228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5" name="Text Box 228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6" name="Text Box 228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7" name="Text Box 228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8" name="Text Box 22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9" name="Text Box 22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0" name="Text Box 22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1" name="Text Box 22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2" name="Text Box 229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3" name="Text Box 229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4" name="Text Box 229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5" name="Text Box 229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6" name="Text Box 229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7" name="Text Box 229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8" name="Text Box 229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9" name="Text Box 229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30" name="Text Box 230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1" name="Text Box 230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2" name="Text Box 230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3" name="Text Box 230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4" name="Text Box 230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5" name="Text Box 230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6" name="Text Box 230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7" name="Text Box 2307"/>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8" name="Text Box 2308"/>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9" name="Text Box 2309"/>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0" name="Text Box 2310"/>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1" name="Text Box 231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2" name="Text Box 231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3" name="Text Box 2313"/>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4" name="Text Box 2314"/>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5" name="Text Box 2315"/>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6" name="Text Box 2316"/>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7" name="Text Box 2317"/>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8" name="Text Box 2318"/>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9" name="Text Box 2319"/>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0" name="Text Box 2320"/>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1" name="Text Box 232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2" name="Text Box 232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3" name="Text Box 232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4" name="Text Box 2324"/>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5" name="Text Box 232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6" name="Text Box 232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7" name="Text Box 232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8" name="Text Box 232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9" name="Text Box 232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60" name="Text Box 233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1" name="Text Box 2337"/>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2" name="Text Box 2338"/>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3" name="Text Box 2339"/>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4" name="Text Box 2340"/>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5" name="Text Box 2341"/>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6" name="Text Box 2342"/>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7" name="Text Box 23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8" name="Text Box 236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9" name="Text Box 236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0" name="Text Box 236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1" name="Text Box 236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2" name="Text Box 236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3" name="Text Box 23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4" name="Text Box 23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5" name="Text Box 23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6" name="Text Box 237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7" name="Text Box 237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8" name="Text Box 23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9" name="Text Box 23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0" name="Text Box 23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1" name="Text Box 23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2" name="Text Box 23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3" name="Text Box 237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4" name="Text Box 237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5" name="Text Box 2379"/>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6" name="Text Box 2380"/>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7" name="Text Box 238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8" name="Text Box 238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9" name="Text Box 238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0" name="Text Box 2384"/>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1" name="Text Box 2385"/>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2" name="Text Box 2386"/>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3" name="Text Box 2387"/>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4" name="Text Box 2388"/>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5" name="Text Box 2389"/>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6" name="Text Box 2390"/>
        <xdr:cNvSpPr txBox="1">
          <a:spLocks noChangeArrowheads="1"/>
        </xdr:cNvSpPr>
      </xdr:nvSpPr>
      <xdr:spPr>
        <a:xfrm>
          <a:off x="1438275" y="1957387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7" name="Text Box 2391"/>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8" name="Text Box 2392"/>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9" name="Text Box 239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0" name="Text Box 2394"/>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1" name="Text Box 2395"/>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2" name="Text Box 2396"/>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3" name="Text Box 240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4" name="Text Box 2404"/>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5" name="Text Box 2405"/>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6" name="Text Box 2406"/>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7" name="Text Box 2407"/>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8" name="Text Box 240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09" name="Text Box 2415"/>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0" name="Text Box 2416"/>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1" name="Text Box 2417"/>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2" name="Text Box 2418"/>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3" name="Text Box 2419"/>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4" name="Text Box 2420"/>
        <xdr:cNvSpPr txBox="1">
          <a:spLocks noChangeArrowheads="1"/>
        </xdr:cNvSpPr>
      </xdr:nvSpPr>
      <xdr:spPr>
        <a:xfrm>
          <a:off x="1438275" y="195738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5" name="Text Box 243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6" name="Text Box 244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7" name="Text Box 244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8" name="Text Box 244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9" name="Text Box 244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0" name="Text Box 244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1" name="Text Box 244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2" name="Text Box 244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3" name="Text Box 244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4" name="Text Box 244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5" name="Text Box 244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6" name="Text Box 245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7" name="Text Box 245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8" name="Text Box 245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9" name="Text Box 245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0" name="Text Box 245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1" name="Text Box 245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2" name="Text Box 245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3" name="Text Box 248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4" name="Text Box 248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5" name="Text Box 248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6" name="Text Box 249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7" name="Text Box 249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8" name="Text Box 249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239" name="Text Box 2494"/>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0" name="Text Box 24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241" name="Text Box 2497"/>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2" name="Text Box 249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3" name="Text Box 24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4" name="Text Box 25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5" name="Text Box 25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6" name="Text Box 25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7" name="Text Box 25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8" name="Text Box 252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9" name="Text Box 252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0" name="Text Box 25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1" name="Text Box 25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2" name="Text Box 25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3" name="Text Box 25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4" name="Text Box 252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5" name="Text Box 252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6" name="Text Box 252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7" name="Text Box 252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8" name="Text Box 253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9" name="Text Box 253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60" name="Text Box 253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61" name="Text Box 253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2" name="Text Box 253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3" name="Text Box 253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4" name="Text Box 253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5" name="Text Box 253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6" name="Text Box 253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7" name="Text Box 253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68" name="Text Box 2540"/>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69" name="Text Box 2541"/>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0" name="Text Box 2542"/>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1" name="Text Box 254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2" name="Text Box 254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3" name="Text Box 254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4" name="Text Box 2546"/>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5" name="Text Box 2547"/>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6" name="Text Box 2548"/>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7" name="Text Box 2549"/>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8" name="Text Box 2550"/>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9" name="Text Box 2551"/>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0" name="Text Box 255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1" name="Text Box 255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2" name="Text Box 255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3" name="Text Box 255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4" name="Text Box 255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5" name="Text Box 255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6" name="Text Box 25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7" name="Text Box 25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8" name="Text Box 256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9" name="Text Box 25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0" name="Text Box 256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1" name="Text Box 256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2" name="Text Box 256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3" name="Text Box 256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4" name="Text Box 256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5" name="Text Box 25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6" name="Text Box 25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7" name="Text Box 25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8" name="Text Box 257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9" name="Text Box 257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0" name="Text Box 25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1" name="Text Box 25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2" name="Text Box 25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3" name="Text Box 25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4" name="Text Box 25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5" name="Text Box 257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6" name="Text Box 257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7" name="Text Box 25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8" name="Text Box 25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9" name="Text Box 258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0" name="Text Box 258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1" name="Text Box 258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2" name="Text Box 258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3" name="Text Box 258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4" name="Text Box 258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5" name="Text Box 258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6" name="Text Box 25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7" name="Text Box 25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8" name="Text Box 25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9" name="Text Box 25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0" name="Text Box 259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1" name="Text Box 259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2" name="Text Box 259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3" name="Text Box 25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4" name="Text Box 259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5" name="Text Box 259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6" name="Text Box 259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7" name="Text Box 259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8" name="Text Box 260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9" name="Text Box 260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0" name="Text Box 260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31" name="Text Box 172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8"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9"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4"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5"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6"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7"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4"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5"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6"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7"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8"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9" name="Text Box 3"/>
        <xdr:cNvSpPr txBox="1">
          <a:spLocks noChangeArrowheads="1"/>
        </xdr:cNvSpPr>
      </xdr:nvSpPr>
      <xdr:spPr>
        <a:xfrm>
          <a:off x="1438275" y="1957387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9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9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2"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3"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4"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5"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6"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7" name="Text Box 3"/>
        <xdr:cNvSpPr txBox="1">
          <a:spLocks noChangeArrowheads="1"/>
        </xdr:cNvSpPr>
      </xdr:nvSpPr>
      <xdr:spPr>
        <a:xfrm>
          <a:off x="1438275" y="195738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98"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99"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0"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1"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2"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3" name="Text Box 3"/>
        <xdr:cNvSpPr txBox="1">
          <a:spLocks noChangeArrowheads="1"/>
        </xdr:cNvSpPr>
      </xdr:nvSpPr>
      <xdr:spPr>
        <a:xfrm>
          <a:off x="1438275" y="1957387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0"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1"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2"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3"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4"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5"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22" name="Text Box 2494"/>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3" name="Text Box 24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24" name="Text Box 2497"/>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5" name="Text Box 249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6" name="Text Box 24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7" name="Text Box 25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8" name="Text Box 25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9" name="Text Box 25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0" name="Text Box 25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1" name="Text Box 252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2" name="Text Box 252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3" name="Text Box 25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4" name="Text Box 25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5" name="Text Box 25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6" name="Text Box 25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7" name="Text Box 252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8" name="Text Box 252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39" name="Text Box 2528"/>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0" name="Text Box 2529"/>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1" name="Text Box 2530"/>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2" name="Text Box 2531"/>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3" name="Text Box 2532"/>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4" name="Text Box 2533"/>
        <xdr:cNvSpPr txBox="1">
          <a:spLocks noChangeArrowheads="1"/>
        </xdr:cNvSpPr>
      </xdr:nvSpPr>
      <xdr:spPr>
        <a:xfrm>
          <a:off x="1438275" y="1957387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5" name="Text Box 253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6" name="Text Box 253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7" name="Text Box 253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8" name="Text Box 253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9" name="Text Box 2538"/>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50" name="Text Box 2539"/>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1" name="Text Box 2540"/>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2" name="Text Box 2541"/>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3" name="Text Box 2542"/>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4" name="Text Box 2543"/>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5" name="Text Box 2544"/>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6" name="Text Box 2545"/>
        <xdr:cNvSpPr txBox="1">
          <a:spLocks noChangeArrowheads="1"/>
        </xdr:cNvSpPr>
      </xdr:nvSpPr>
      <xdr:spPr>
        <a:xfrm>
          <a:off x="1438275" y="195738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7" name="Text Box 2546"/>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8" name="Text Box 2547"/>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9" name="Text Box 2548"/>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0" name="Text Box 2549"/>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1" name="Text Box 2550"/>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2" name="Text Box 2551"/>
        <xdr:cNvSpPr txBox="1">
          <a:spLocks noChangeArrowheads="1"/>
        </xdr:cNvSpPr>
      </xdr:nvSpPr>
      <xdr:spPr>
        <a:xfrm>
          <a:off x="1438275" y="1957387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3" name="Text Box 255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4" name="Text Box 255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5" name="Text Box 255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6" name="Text Box 255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7" name="Text Box 255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8" name="Text Box 255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69" name="Text Box 255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0" name="Text Box 255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1" name="Text Box 256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2" name="Text Box 256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3" name="Text Box 256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4" name="Text Box 256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5" name="Text Box 256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6" name="Text Box 256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7" name="Text Box 256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8" name="Text Box 256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9" name="Text Box 256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0" name="Text Box 256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1" name="Text Box 2570"/>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2" name="Text Box 257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3" name="Text Box 257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4" name="Text Box 257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5" name="Text Box 25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6" name="Text Box 25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7" name="Text Box 25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8" name="Text Box 257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9" name="Text Box 257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0" name="Text Box 25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1" name="Text Box 25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2" name="Text Box 258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3" name="Text Box 258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4" name="Text Box 258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5" name="Text Box 258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6" name="Text Box 258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7" name="Text Box 258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8" name="Text Box 258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9" name="Text Box 25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0" name="Text Box 25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1" name="Text Box 25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2" name="Text Box 25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3" name="Text Box 259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4" name="Text Box 259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5" name="Text Box 259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6" name="Text Box 25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7" name="Text Box 259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8" name="Text Box 259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9" name="Text Box 259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0" name="Text Box 259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1" name="Text Box 260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2" name="Text Box 260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3" name="Text Box 260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2"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3"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4"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5"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6"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7"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2"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3"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4"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5"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0"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1"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2"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3"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4"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5" name="Text Box 3"/>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6"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7"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8"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9"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60"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61" name="Text Box 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6"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7"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8"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9"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0"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1"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2"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3"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4"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5" name="Text Box 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86" name="Text Box 1332"/>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87" name="Text Box 133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88" name="Text Box 1335"/>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89" name="Text Box 133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90" name="Text Box 1337"/>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1" name="Text Box 153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2" name="Text Box 1533"/>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3" name="Text Box 153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4" name="Text Box 153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5" name="Text Box 153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6" name="Text Box 153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7" name="Text Box 299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8" name="Text Box 2996"/>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9" name="Text Box 2997"/>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0" name="Text Box 2998"/>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1" name="Text Box 2999"/>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2" name="Text Box 300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3" name="Text Box 3001"/>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4" name="Text Box 3002"/>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5" name="Text Box 300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6" name="Text Box 3004"/>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7" name="Text Box 3005"/>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8" name="Text Box 300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9" name="Text Box 300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10" name="Text Box 300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11" name="Text Box 300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2" name="Text Box 222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3" name="Text Box 222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4" name="Text Box 22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5" name="Text Box 22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6" name="Text Box 22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7" name="Text Box 22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18" name="Text Box 223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19" name="Text Box 223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0" name="Text Box 223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1" name="Text Box 223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2" name="Text Box 223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3" name="Text Box 223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4" name="Text Box 22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5" name="Text Box 22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6" name="Text Box 22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7" name="Text Box 227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8" name="Text Box 227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9" name="Text Box 22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0" name="Text Box 22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1" name="Text Box 228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2" name="Text Box 228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3" name="Text Box 228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4" name="Text Box 228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5" name="Text Box 228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6" name="Text Box 228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7" name="Text Box 228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8" name="Text Box 22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9" name="Text Box 22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40" name="Text Box 22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41" name="Text Box 22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2" name="Text Box 2220"/>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3" name="Text Box 2221"/>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4" name="Text Box 2222"/>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5" name="Text Box 2223"/>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6" name="Text Box 2224"/>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7" name="Text Box 2225"/>
        <xdr:cNvSpPr txBox="1">
          <a:spLocks noChangeArrowheads="1"/>
        </xdr:cNvSpPr>
      </xdr:nvSpPr>
      <xdr:spPr>
        <a:xfrm>
          <a:off x="1438275" y="1957387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48" name="Text Box 2232"/>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49" name="Text Box 2233"/>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0" name="Text Box 2234"/>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1" name="Text Box 2235"/>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2" name="Text Box 2236"/>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3" name="Text Box 2237"/>
        <xdr:cNvSpPr txBox="1">
          <a:spLocks noChangeArrowheads="1"/>
        </xdr:cNvSpPr>
      </xdr:nvSpPr>
      <xdr:spPr>
        <a:xfrm>
          <a:off x="1438275" y="1957387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4" name="Text Box 227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5" name="Text Box 227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6" name="Text Box 2276"/>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7" name="Text Box 227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8" name="Text Box 227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9" name="Text Box 227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0" name="Text Box 228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1" name="Text Box 228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2" name="Text Box 2282"/>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3" name="Text Box 2283"/>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4" name="Text Box 2284"/>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5" name="Text Box 228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6" name="Text Box 228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7" name="Text Box 228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8" name="Text Box 228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9" name="Text Box 228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0" name="Text Box 229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1" name="Text Box 229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72" name="Text Box 2494"/>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3" name="Text Box 24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74" name="Text Box 2497"/>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5" name="Text Box 249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6" name="Text Box 24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7" name="Text Box 25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8" name="Text Box 25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9" name="Text Box 25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0" name="Text Box 25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1" name="Text Box 252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2" name="Text Box 252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83" name="Text Box 2494"/>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4" name="Text Box 2495"/>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85" name="Text Box 2497"/>
        <xdr:cNvSpPr txBox="1">
          <a:spLocks noChangeArrowheads="1"/>
        </xdr:cNvSpPr>
      </xdr:nvSpPr>
      <xdr:spPr>
        <a:xfrm>
          <a:off x="1438275" y="1957387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6" name="Text Box 2498"/>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7" name="Text Box 2499"/>
        <xdr:cNvSpPr txBox="1">
          <a:spLocks noChangeArrowheads="1"/>
        </xdr:cNvSpPr>
      </xdr:nvSpPr>
      <xdr:spPr>
        <a:xfrm>
          <a:off x="1438275" y="1957387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8" name="Text Box 2516"/>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9" name="Text Box 2517"/>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0" name="Text Box 2518"/>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1" name="Text Box 2519"/>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2" name="Text Box 2520"/>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3" name="Text Box 2521"/>
        <xdr:cNvSpPr txBox="1">
          <a:spLocks noChangeArrowheads="1"/>
        </xdr:cNvSpPr>
      </xdr:nvSpPr>
      <xdr:spPr>
        <a:xfrm>
          <a:off x="1438275" y="195738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9</xdr:row>
      <xdr:rowOff>0</xdr:rowOff>
    </xdr:from>
    <xdr:to>
      <xdr:col>1</xdr:col>
      <xdr:colOff>914400</xdr:colOff>
      <xdr:row>9</xdr:row>
      <xdr:rowOff>161925</xdr:rowOff>
    </xdr:to>
    <xdr:sp>
      <xdr:nvSpPr>
        <xdr:cNvPr id="2"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161925</xdr:rowOff>
    </xdr:to>
    <xdr:sp>
      <xdr:nvSpPr>
        <xdr:cNvPr id="3"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2"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3"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4"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5"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6"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7"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8"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9"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0"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1"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2"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3" name="Text Box 15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4" name="Text Box 15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5" name="Text Box 15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6" name="Text Box 15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7" name="Text Box 15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8" name="Text Box 15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39" name="Text Box 154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0" name="Text Box 154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1" name="Text Box 154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2" name="Text Box 154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3" name="Text Box 154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4" name="Text Box 154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5" name="Text Box 15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6" name="Text Box 15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7" name="Text Box 155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8" name="Text Box 155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9" name="Text Box 155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50" name="Text Box 155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1" name="Text Box 15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2" name="Text Box 15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3" name="Text Box 1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4" name="Text Box 1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5" name="Text Box 1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6" name="Text Box 1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7" name="Text Box 156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8" name="Text Box 156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9" name="Text Box 156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0" name="Text Box 156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1" name="Text Box 156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2" name="Text Box 156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3" name="Text Box 156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4" name="Text Box 156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5" name="Text Box 157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6" name="Text Box 157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7" name="Text Box 157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8" name="Text Box 157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69" name="Text Box 157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0" name="Text Box 157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1" name="Text Box 157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2" name="Text Box 157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3" name="Text Box 157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4" name="Text Box 157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5" name="Text Box 15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6" name="Text Box 15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7" name="Text Box 15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8" name="Text Box 15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9" name="Text Box 15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0" name="Text Box 158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1" name="Text Box 1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2" name="Text Box 1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3" name="Text Box 15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4" name="Text Box 15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5" name="Text Box 15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6" name="Text Box 15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7" name="Text Box 15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8" name="Text Box 15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9" name="Text Box 15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0" name="Text Box 159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1" name="Text Box 159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2" name="Text Box 159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3" name="Text Box 15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4" name="Text Box 15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5" name="Text Box 16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6" name="Text Box 16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7" name="Text Box 16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8" name="Text Box 16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99" name="Text Box 16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0" name="Text Box 16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1" name="Text Box 16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2" name="Text Box 16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3" name="Text Box 16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4" name="Text Box 16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5" name="Text Box 16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6" name="Text Box 16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7" name="Text Box 16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8" name="Text Box 16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9" name="Text Box 16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0" name="Text Box 16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1" name="Text Box 16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2" name="Text Box 16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3" name="Text Box 16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4" name="Text Box 161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5" name="Text Box 162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6" name="Text Box 16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7" name="Text Box 16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8" name="Text Box 16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9" name="Text Box 16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0" name="Text Box 162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1" name="Text Box 162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2" name="Text Box 162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3" name="Text Box 162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4" name="Text Box 162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5" name="Text Box 163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6" name="Text Box 16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7" name="Text Box 16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8" name="Text Box 16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9" name="Text Box 16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0" name="Text Box 16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1" name="Text Box 163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2" name="Text Box 16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3" name="Text Box 16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4" name="Text Box 16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5" name="Text Box 16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6" name="Text Box 16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7" name="Text Box 16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8" name="Text Box 16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9" name="Text Box 16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0" name="Text Box 16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1" name="Text Box 164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2" name="Text Box 164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3" name="Text Box 164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4" name="Text Box 16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5" name="Text Box 16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6" name="Text Box 16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7" name="Text Box 16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8" name="Text Box 16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9" name="Text Box 16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0" name="Text Box 16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1" name="Text Box 16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2" name="Text Box 165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3" name="Text Box 165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4" name="Text Box 165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5" name="Text Box 166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6" name="Text Box 166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7" name="Text Box 166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8" name="Text Box 16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9" name="Text Box 16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0" name="Text Box 16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1" name="Text Box 16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2" name="Text Box 16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3" name="Text Box 16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4" name="Text Box 16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5" name="Text Box 16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6" name="Text Box 16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7" name="Text Box 16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8" name="Text Box 16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9" name="Text Box 16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0" name="Text Box 16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1" name="Text Box 16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2" name="Text Box 16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3" name="Text Box 16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4" name="Text Box 167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5" name="Text Box 168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6" name="Text Box 168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7" name="Text Box 16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8" name="Text Box 16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9" name="Text Box 16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0" name="Text Box 168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1" name="Text Box 168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2" name="Text Box 168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3" name="Text Box 168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4" name="Text Box 168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5" name="Text Box 169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6" name="Text Box 169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7" name="Text Box 169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8" name="Text Box 169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9" name="Text Box 170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0" name="Text Box 170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1" name="Text Box 170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2" name="Text Box 17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3" name="Text Box 17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4" name="Text Box 17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5" name="Text Box 17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6" name="Text Box 172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7" name="Text Box 17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8" name="Text Box 17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9" name="Text Box 17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0" name="Text Box 173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1" name="Text Box 1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2" name="Text Box 1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3" name="Text Box 1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4" name="Text Box 173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5" name="Text Box 173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6" name="Text Box 17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7" name="Text Box 17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8" name="Text Box 17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09" name="Text Box 173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0" name="Text Box 174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1" name="Text Box 174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2" name="Text Box 174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3" name="Text Box 174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4" name="Text Box 174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5" name="Text Box 174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6" name="Text Box 174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7" name="Text Box 174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8" name="Text Box 174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9" name="Text Box 17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0" name="Text Box 17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1" name="Text Box 17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2" name="Text Box 17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3" name="Text Box 17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4" name="Text Box 17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5" name="Text Box 17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6" name="Text Box 17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7" name="Text Box 17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8" name="Text Box 17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9" name="Text Box 17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0" name="Text Box 17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1" name="Text Box 176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2" name="Text Box 176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3" name="Text Box 177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4" name="Text Box 177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5" name="Text Box 177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6" name="Text Box 177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7" name="Text Box 177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8" name="Text Box 178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39" name="Text Box 1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0" name="Text Box 180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1" name="Text Box 18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2" name="Text Box 18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3" name="Text Box 18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4" name="Text Box 18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5" name="Text Box 18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6" name="Text Box 18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7" name="Text Box 18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8" name="Text Box 18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9" name="Text Box 18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0" name="Text Box 18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1" name="Text Box 18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2" name="Text Box 1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3" name="Text Box 1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4" name="Text Box 1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5" name="Text Box 18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6" name="Text Box 18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7" name="Text Box 29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8" name="Text Box 29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9" name="Text Box 29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0" name="Text Box 29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1" name="Text Box 29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2" name="Text Box 29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3" name="Text Box 29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4" name="Text Box 29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5" name="Text Box 29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6" name="Text Box 29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7" name="Text Box 29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8" name="Text Box 29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9" name="Text Box 29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0" name="Text Box 29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1" name="Text Box 299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2"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3"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4"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5"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6"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7"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8"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9"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80"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1"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2"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3"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4"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5"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6"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5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5" name="Text Box 1848"/>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6" name="Text Box 1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7" name="Text Box 1851"/>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8" name="Text Box 1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9" name="Text Box 1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0" name="Text Box 1854"/>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1" name="Text Box 1855"/>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2" name="Text Box 1856"/>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3" name="Text Box 187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4" name="Text Box 187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5" name="Text Box 187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6" name="Text Box 187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7" name="Text Box 187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8" name="Text Box 1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39" name="Text Box 187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0" name="Text Box 187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1" name="Text Box 187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2" name="Text Box 187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3" name="Text Box 18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4" name="Text Box 1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5" name="Text Box 18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6" name="Text Box 188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7" name="Text Box 188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8" name="Text Box 188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9" name="Text Box 188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50" name="Text Box 188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1" name="Text Box 1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2" name="Text Box 1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3" name="Text Box 1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4" name="Text Box 1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5" name="Text Box 1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6" name="Text Box 189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7" name="Text Box 190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8" name="Text Box 190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9" name="Text Box 190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0" name="Text Box 190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1" name="Text Box 190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2" name="Text Box 190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3" name="Text Box 193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4" name="Text Box 193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5" name="Text Box 193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6" name="Text Box 193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7" name="Text Box 193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8" name="Text Box 193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69" name="Text Box 193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0" name="Text Box 193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1" name="Text Box 19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2" name="Text Box 19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3" name="Text Box 19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4" name="Text Box 19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5" name="Text Box 19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6" name="Text Box 19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7" name="Text Box 19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8" name="Text Box 19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9" name="Text Box 19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0" name="Text Box 19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1" name="Text Box 19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2" name="Text Box 19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3" name="Text Box 19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4" name="Text Box 19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5" name="Text Box 19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6" name="Text Box 19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7" name="Text Box 19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8" name="Text Box 19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9" name="Text Box 19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0" name="Text Box 19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1" name="Text Box 19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2" name="Text Box 19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3" name="Text Box 19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4" name="Text Box 19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5" name="Text Box 19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6" name="Text Box 196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7" name="Text Box 196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8" name="Text Box 196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9" name="Text Box 196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0" name="Text Box 196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1" name="Text Box 196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2" name="Text Box 267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3" name="Text Box 267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4" name="Text Box 267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5" name="Text Box 268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6" name="Text Box 268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7" name="Text Box 26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8" name="Text Box 268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9" name="Text Box 268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0" name="Text Box 268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1" name="Text Box 268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2" name="Text Box 268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3" name="Text Box 268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4" name="Text Box 268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5" name="Text Box 269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6" name="Text Box 269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7" name="Text Box 26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8" name="Text Box 26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9" name="Text Box 26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0" name="Text Box 26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1" name="Text Box 26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2" name="Text Box 26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3" name="Text Box 26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4" name="Text Box 26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5" name="Text Box 27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6" name="Text Box 27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7" name="Text Box 27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8" name="Text Box 27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9" name="Text Box 27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0" name="Text Box 27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1" name="Text Box 27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2" name="Text Box 27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3" name="Text Box 27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4" name="Text Box 27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5" name="Text Box 27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6" name="Text Box 27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7" name="Text Box 27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8" name="Text Box 27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9" name="Text Box 27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0" name="Text Box 27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1" name="Text Box 27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2" name="Text Box 27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3" name="Text Box 27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4" name="Text Box 271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5" name="Text Box 27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6" name="Text Box 27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7" name="Text Box 27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8" name="Text Box 27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9" name="Text Box 27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0" name="Text Box 272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1" name="Text Box 272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2" name="Text Box 272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3" name="Text Box 272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4" name="Text Box 272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5" name="Text Box 273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6" name="Text Box 2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7" name="Text Box 2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8" name="Text Box 2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59" name="Text Box 27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0" name="Text Box 27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1" name="Text Box 27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2" name="Text Box 27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3" name="Text Box 273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4" name="Text Box 273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5" name="Text Box 27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6" name="Text Box 27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7" name="Text Box 27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8" name="Text Box 27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9" name="Text Box 274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70" name="Text Box 274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1" name="Text Box 274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2" name="Text Box 274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3" name="Text Box 274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4" name="Text Box 274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5" name="Text Box 27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6" name="Text Box 27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7" name="Text Box 27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8" name="Text Box 27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9" name="Text Box 27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0" name="Text Box 275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1" name="Text Box 275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2" name="Text Box 275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3" name="Text Box 275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4" name="Text Box 275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5" name="Text Box 276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6" name="Text Box 27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7" name="Text Box 27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8" name="Text Box 27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9" name="Text Box 27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0" name="Text Box 27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1" name="Text Box 276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2" name="Text Box 27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3" name="Text Box 27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4" name="Text Box 27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5" name="Text Box 277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6" name="Text Box 277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7" name="Text Box 277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8" name="Text Box 277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9" name="Text Box 277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00" name="Text Box 277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1" name="Text Box 277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2" name="Text Box 277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3" name="Text Box 277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4" name="Text Box 277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5" name="Text Box 278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6" name="Text Box 278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7" name="Text Box 27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8" name="Text Box 27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9" name="Text Box 27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0" name="Text Box 278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1" name="Text Box 27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2" name="Text Box 27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3" name="Text Box 27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4" name="Text Box 27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5" name="Text Box 27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6" name="Text Box 279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7" name="Text Box 279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8" name="Text Box 279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9" name="Text Box 279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0" name="Text Box 27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1" name="Text Box 27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2" name="Text Box 27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3" name="Text Box 27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4" name="Text Box 2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5" name="Text Box 28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6" name="Text Box 28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7" name="Text Box 28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8" name="Text Box 28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9" name="Text Box 28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30" name="Text Box 28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1" name="Text Box 280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2" name="Text Box 280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3" name="Text Box 280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4" name="Text Box 280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5" name="Text Box 281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6" name="Text Box 281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7" name="Text Box 2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8" name="Text Box 2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9" name="Text Box 2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0" name="Text Box 28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1" name="Text Box 28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2" name="Text Box 28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3" name="Text Box 28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4" name="Text Box 28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5" name="Text Box 28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6" name="Text Box 28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7" name="Text Box 28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8" name="Text Box 28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9" name="Text Box 28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0" name="Text Box 28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1" name="Text Box 28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2" name="Text Box 28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3" name="Text Box 28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4" name="Text Box 28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5" name="Text Box 28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6" name="Text Box 28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7" name="Text Box 28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8" name="Text Box 28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9" name="Text Box 28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60" name="Text Box 28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1" name="Text Box 283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2" name="Text Box 283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3" name="Text Box 28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4" name="Text Box 28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5" name="Text Box 28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6" name="Text Box 28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7" name="Text Box 28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8" name="Text Box 28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9" name="Text Box 28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0" name="Text Box 28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1" name="Text Box 28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2" name="Text Box 28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3" name="Text Box 28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4" name="Text Box 2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5" name="Text Box 28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6" name="Text Box 28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7" name="Text Box 2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8" name="Text Box 2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9" name="Text Box 28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0" name="Text Box 28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1" name="Text Box 28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2" name="Text Box 28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3" name="Text Box 28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4" name="Text Box 28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5" name="Text Box 286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6" name="Text Box 28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7" name="Text Box 28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8" name="Text Box 28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9" name="Text Box 28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90" name="Text Box 28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1" name="Text Box 286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2" name="Text Box 286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3" name="Text Box 286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4" name="Text Box 286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5" name="Text Box 287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6" name="Text Box 287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7" name="Text Box 28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8" name="Text Box 28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9" name="Text Box 28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0" name="Text Box 2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1" name="Text Box 287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2" name="Text Box 28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3" name="Text Box 28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4" name="Text Box 28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5" name="Text Box 28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6" name="Text Box 2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7" name="Text Box 28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8" name="Text Box 28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9" name="Text Box 28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0" name="Text Box 28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1" name="Text Box 288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2" name="Text Box 288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3" name="Text Box 2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4" name="Text Box 2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5" name="Text Box 2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6" name="Text Box 2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7" name="Text Box 2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8" name="Text Box 28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9" name="Text Box 28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20" name="Text Box 28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1" name="Text Box 28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2" name="Text Box 28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3" name="Text Box 28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4" name="Text Box 28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5" name="Text Box 29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6" name="Text Box 29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7" name="Text Box 29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8" name="Text Box 29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9" name="Text Box 29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0" name="Text Box 29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1" name="Text Box 290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2" name="Text Box 290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3" name="Text Box 29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4" name="Text Box 29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5" name="Text Box 29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6" name="Text Box 219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7" name="Text Box 21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8" name="Text Box 219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9" name="Text Box 21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40" name="Text Box 21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1" name="Text Box 2198"/>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2" name="Text Box 2199"/>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3" name="Text Box 2200"/>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4" name="Text Box 221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5" name="Text Box 22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6" name="Text Box 22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7" name="Text Box 22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8" name="Text Box 22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9" name="Text Box 22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0"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1"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2"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3"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4"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5"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6" name="Text Box 22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7" name="Text Box 22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8" name="Text Box 22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9" name="Text Box 22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0" name="Text Box 22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1" name="Text Box 22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2"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3"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4"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5"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6"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7"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8" name="Text Box 22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9" name="Text Box 22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0" name="Text Box 22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1" name="Text Box 22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2" name="Text Box 22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3" name="Text Box 22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4" name="Text Box 224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5" name="Text Box 224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6" name="Text Box 22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7" name="Text Box 22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8" name="Text Box 22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9" name="Text Box 22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0" name="Text Box 225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1" name="Text Box 225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2" name="Text Box 22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3" name="Text Box 22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4" name="Text Box 22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5" name="Text Box 22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6" name="Text Box 22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7" name="Text Box 22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8" name="Text Box 22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9" name="Text Box 22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0" name="Text Box 22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1" name="Text Box 22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2" name="Text Box 22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3" name="Text Box 22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4" name="Text Box 22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5" name="Text Box 22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6" name="Text Box 22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7" name="Text Box 22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8" name="Text Box 22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9" name="Text Box 22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0" name="Text Box 22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1" name="Text Box 22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2" name="Text Box 22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3" name="Text Box 22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2" name="Text Box 22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3" name="Text Box 22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4" name="Text Box 22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5" name="Text Box 229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6" name="Text Box 22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7" name="Text Box 22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8" name="Text Box 22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9" name="Text Box 22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0" name="Text Box 23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1" name="Text Box 23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2" name="Text Box 23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3" name="Text Box 23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4" name="Text Box 23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5" name="Text Box 23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6" name="Text Box 23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7" name="Text Box 2307"/>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8" name="Text Box 230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9" name="Text Box 230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0" name="Text Box 231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1" name="Text Box 231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2" name="Text Box 231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3" name="Text Box 2313"/>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4" name="Text Box 231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5" name="Text Box 231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6" name="Text Box 231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7" name="Text Box 231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8" name="Text Box 231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9" name="Text Box 231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0" name="Text Box 232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1" name="Text Box 232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2" name="Text Box 232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3" name="Text Box 232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4" name="Text Box 232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5" name="Text Box 232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6" name="Text Box 23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7" name="Text Box 23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8" name="Text Box 23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9" name="Text Box 23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60" name="Text Box 23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1" name="Text Box 233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2" name="Text Box 233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3" name="Text Box 233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4" name="Text Box 234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5" name="Text Box 2341"/>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6" name="Text Box 2342"/>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7" name="Text Box 23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8" name="Text Box 23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9" name="Text Box 23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0" name="Text Box 23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1" name="Text Box 23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2" name="Text Box 23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3" name="Text Box 23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4" name="Text Box 23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5" name="Text Box 23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6" name="Text Box 23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7" name="Text Box 23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8" name="Text Box 23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9" name="Text Box 23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0" name="Text Box 23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1" name="Text Box 23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2" name="Text Box 23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3" name="Text Box 23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4" name="Text Box 23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5" name="Text Box 237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6" name="Text Box 23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7" name="Text Box 23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8" name="Text Box 23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9" name="Text Box 23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0" name="Text Box 23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1" name="Text Box 238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2" name="Text Box 238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3" name="Text Box 238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4" name="Text Box 238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5" name="Text Box 238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6" name="Text Box 2390"/>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7" name="Text Box 239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8" name="Text Box 239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9" name="Text Box 239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0" name="Text Box 239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1" name="Text Box 239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2" name="Text Box 2396"/>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3" name="Text Box 240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4" name="Text Box 240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5" name="Text Box 240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6" name="Text Box 240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7" name="Text Box 240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8" name="Text Box 240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09" name="Text Box 2415"/>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0" name="Text Box 2416"/>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1" name="Text Box 241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2" name="Text Box 241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3" name="Text Box 241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4" name="Text Box 242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5" name="Text Box 24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6" name="Text Box 24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7" name="Text Box 24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8" name="Text Box 24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9" name="Text Box 24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0" name="Text Box 24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1" name="Text Box 24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2" name="Text Box 24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3" name="Text Box 24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4" name="Text Box 24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5" name="Text Box 24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6" name="Text Box 24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7" name="Text Box 24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8" name="Text Box 24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9" name="Text Box 24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0" name="Text Box 24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1" name="Text Box 24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2" name="Text Box 24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3" name="Text Box 24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4" name="Text Box 24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5" name="Text Box 24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6" name="Text Box 24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7" name="Text Box 24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8" name="Text Box 24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39"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0"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41"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2"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3"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4"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5"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6"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7"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8"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9"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0"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1"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2"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3"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4"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5"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6"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7"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8"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9"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0"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1"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2"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3"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4"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5"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6"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7"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8"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9"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0"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1"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2"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3"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4"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5"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6"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7"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8"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9"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0"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1"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2"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3"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4"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5"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6"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7"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8"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9"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0"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1"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2"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3"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4"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5"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6"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7"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8"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9"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0"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1"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2"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3"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4"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5"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6"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7"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8"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9"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0"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1"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2"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3"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4"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5"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6"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7"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8"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9"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0"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1"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2"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3"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4"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5"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6"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7"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8"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9"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0"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31" name="Text Box 172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3"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4"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5"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6"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7"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8"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39"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0"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1"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2"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3"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4"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5"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6"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7"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8"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9"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0"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1"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2"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3"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4"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5"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6"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7"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8"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9"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0"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1"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2"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3"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4"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5"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6"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7"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8"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69"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0"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1"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2"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3"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4"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5"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6"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7"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8"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9"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0"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1"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2"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3"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4"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5"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6"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7"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8"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9"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0"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1"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2"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3"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4"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5"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6"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7"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8"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9"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0"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1"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2"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3"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4"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5"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6"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7"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8"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9"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0"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1"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2"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3"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6"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7"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8"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9"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90"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1"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2"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3"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4"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5"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6"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7"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8"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9"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0"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1"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2"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3"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4"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5"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6"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7"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8"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9"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0"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1"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3"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4"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5"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6"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7"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8"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9"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0"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1"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2"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3"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17</xdr:row>
      <xdr:rowOff>0</xdr:rowOff>
    </xdr:from>
    <xdr:to>
      <xdr:col>1</xdr:col>
      <xdr:colOff>914400</xdr:colOff>
      <xdr:row>31</xdr:row>
      <xdr:rowOff>161925</xdr:rowOff>
    </xdr:to>
    <xdr:sp>
      <xdr:nvSpPr>
        <xdr:cNvPr id="2" name="Text Box 3"/>
        <xdr:cNvSpPr txBox="1">
          <a:spLocks noChangeArrowheads="1"/>
        </xdr:cNvSpPr>
      </xdr:nvSpPr>
      <xdr:spPr>
        <a:xfrm>
          <a:off x="1438275" y="66484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161925</xdr:rowOff>
    </xdr:to>
    <xdr:sp>
      <xdr:nvSpPr>
        <xdr:cNvPr id="3" name="Text Box 3"/>
        <xdr:cNvSpPr txBox="1">
          <a:spLocks noChangeArrowheads="1"/>
        </xdr:cNvSpPr>
      </xdr:nvSpPr>
      <xdr:spPr>
        <a:xfrm>
          <a:off x="1438275" y="66484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4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46"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47"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48"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49"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50"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51"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2"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3"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4"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5"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6"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87"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0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0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0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0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1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1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1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1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6"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8"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9"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40"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41"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5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6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7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7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2"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3"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4"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5"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6"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77"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7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7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8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8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8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8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8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9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9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9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9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9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0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0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0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0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0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1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1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1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1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1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2"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3"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2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2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2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2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2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3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3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3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38"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39"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40"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41"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42"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243"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4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5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6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6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6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7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7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7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7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7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28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8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8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8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8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9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29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29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9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29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0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1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2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2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322" name="Text Box 1332"/>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23" name="Text Box 133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324" name="Text Box 1335"/>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25" name="Text Box 133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26" name="Text Box 133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27" name="Text Box 153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28" name="Text Box 153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29" name="Text Box 153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30" name="Text Box 153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31" name="Text Box 153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332" name="Text Box 153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3" name="Text Box 153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4" name="Text Box 153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5" name="Text Box 154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6" name="Text Box 154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7" name="Text Box 154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38" name="Text Box 154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39" name="Text Box 1544"/>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40" name="Text Box 154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41" name="Text Box 154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42" name="Text Box 154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43" name="Text Box 154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344" name="Text Box 154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45" name="Text Box 155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46" name="Text Box 155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47" name="Text Box 155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48" name="Text Box 155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49" name="Text Box 155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350" name="Text Box 155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1" name="Text Box 155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2" name="Text Box 155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3" name="Text Box 15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4" name="Text Box 15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5" name="Text Box 156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56" name="Text Box 15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57" name="Text Box 1562"/>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58" name="Text Box 156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59" name="Text Box 156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60" name="Text Box 156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61" name="Text Box 1566"/>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362" name="Text Box 1567"/>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3" name="Text Box 1568"/>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4" name="Text Box 1569"/>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5" name="Text Box 1570"/>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6" name="Text Box 157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7" name="Text Box 157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68" name="Text Box 157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69" name="Text Box 1574"/>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70" name="Text Box 1575"/>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71" name="Text Box 1576"/>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72" name="Text Box 1577"/>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73" name="Text Box 1578"/>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374" name="Text Box 1579"/>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5" name="Text Box 1580"/>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6" name="Text Box 158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7" name="Text Box 158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8" name="Text Box 158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79" name="Text Box 1584"/>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380" name="Text Box 1585"/>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1" name="Text Box 158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2" name="Text Box 158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3" name="Text Box 158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4" name="Text Box 158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5" name="Text Box 159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86" name="Text Box 159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87" name="Text Box 1592"/>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88" name="Text Box 1593"/>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89" name="Text Box 1594"/>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90" name="Text Box 1595"/>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91" name="Text Box 1596"/>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392" name="Text Box 1597"/>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3" name="Text Box 159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4" name="Text Box 159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5" name="Text Box 160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6" name="Text Box 160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7" name="Text Box 160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398" name="Text Box 160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399" name="Text Box 160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0" name="Text Box 160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1" name="Text Box 160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2" name="Text Box 160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3" name="Text Box 160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4" name="Text Box 160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5" name="Text Box 161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6" name="Text Box 161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7" name="Text Box 161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8" name="Text Box 161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09" name="Text Box 161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0" name="Text Box 161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1" name="Text Box 161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2" name="Text Box 161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3" name="Text Box 161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4" name="Text Box 161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5" name="Text Box 162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6" name="Text Box 162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7" name="Text Box 162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8" name="Text Box 162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19" name="Text Box 162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0" name="Text Box 162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1" name="Text Box 162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2" name="Text Box 162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3" name="Text Box 162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4" name="Text Box 162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425" name="Text Box 163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26" name="Text Box 163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27" name="Text Box 163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28" name="Text Box 163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29" name="Text Box 1634"/>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30" name="Text Box 163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431" name="Text Box 163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2" name="Text Box 163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3" name="Text Box 163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4" name="Text Box 163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5" name="Text Box 164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6" name="Text Box 164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37" name="Text Box 164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38" name="Text Box 164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39" name="Text Box 164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40" name="Text Box 164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41" name="Text Box 1646"/>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42" name="Text Box 1647"/>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443" name="Text Box 1648"/>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4" name="Text Box 164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5" name="Text Box 165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6" name="Text Box 1651"/>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7" name="Text Box 1652"/>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8" name="Text Box 1653"/>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49" name="Text Box 1654"/>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0" name="Text Box 165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1" name="Text Box 165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2" name="Text Box 165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3" name="Text Box 165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4" name="Text Box 165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5" name="Text Box 166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6" name="Text Box 1661"/>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7" name="Text Box 1662"/>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8" name="Text Box 1663"/>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59" name="Text Box 1664"/>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60" name="Text Box 166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61" name="Text Box 166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2" name="Text Box 16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3" name="Text Box 16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4" name="Text Box 16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5" name="Text Box 167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6" name="Text Box 167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7" name="Text Box 16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8" name="Text Box 16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69" name="Text Box 16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0" name="Text Box 16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1" name="Text Box 16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2" name="Text Box 167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3" name="Text Box 167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4" name="Text Box 167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5" name="Text Box 168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6" name="Text Box 168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7" name="Text Box 168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8" name="Text Box 168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79" name="Text Box 168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0" name="Text Box 168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1" name="Text Box 168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2" name="Text Box 168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3" name="Text Box 168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4" name="Text Box 168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5" name="Text Box 169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6" name="Text Box 169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7" name="Text Box 169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8" name="Text Box 169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89" name="Text Box 170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90" name="Text Box 1701"/>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491" name="Text Box 1702"/>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2" name="Text Box 172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3" name="Text Box 172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4" name="Text Box 172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5" name="Text Box 172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6" name="Text Box 172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7" name="Text Box 172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8" name="Text Box 172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499" name="Text Box 172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0" name="Text Box 173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1" name="Text Box 173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2" name="Text Box 173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3" name="Text Box 173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4" name="Text Box 173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5" name="Text Box 173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6" name="Text Box 173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7" name="Text Box 173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08" name="Text Box 173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09" name="Text Box 173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0" name="Text Box 174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1" name="Text Box 1741"/>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2" name="Text Box 1742"/>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3" name="Text Box 1743"/>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4" name="Text Box 1744"/>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5" name="Text Box 174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6" name="Text Box 174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7" name="Text Box 174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8" name="Text Box 174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19" name="Text Box 174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0" name="Text Box 175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1" name="Text Box 1751"/>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2" name="Text Box 1752"/>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3" name="Text Box 1753"/>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4" name="Text Box 1754"/>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5" name="Text Box 175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6" name="Text Box 175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7" name="Text Box 1763"/>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8" name="Text Box 1764"/>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29" name="Text Box 176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0" name="Text Box 176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1" name="Text Box 176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2" name="Text Box 176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3" name="Text Box 1775"/>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4" name="Text Box 1776"/>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5" name="Text Box 1777"/>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6" name="Text Box 1778"/>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7" name="Text Box 1779"/>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180975</xdr:rowOff>
    </xdr:to>
    <xdr:sp>
      <xdr:nvSpPr>
        <xdr:cNvPr id="538" name="Text Box 1780"/>
        <xdr:cNvSpPr txBox="1">
          <a:spLocks noChangeArrowheads="1"/>
        </xdr:cNvSpPr>
      </xdr:nvSpPr>
      <xdr:spPr>
        <a:xfrm>
          <a:off x="1438275" y="664845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39" name="Text Box 17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0" name="Text Box 180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1" name="Text Box 180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2" name="Text Box 180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3" name="Text Box 180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4" name="Text Box 180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5" name="Text Box 180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6" name="Text Box 180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7" name="Text Box 180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8" name="Text Box 180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49" name="Text Box 180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0" name="Text Box 181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1" name="Text Box 181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2" name="Text Box 181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3" name="Text Box 181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4" name="Text Box 181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5" name="Text Box 181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56" name="Text Box 181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57" name="Text Box 298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58" name="Text Box 298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59" name="Text Box 298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60" name="Text Box 298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61" name="Text Box 298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62" name="Text Box 298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63" name="Text Box 298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64" name="Text Box 298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65" name="Text Box 298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66" name="Text Box 29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67" name="Text Box 29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68" name="Text Box 29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69" name="Text Box 299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70" name="Text Box 299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71" name="Text Box 299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2" name="Text Box 299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3" name="Text Box 299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4" name="Text Box 299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5" name="Text Box 299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6" name="Text Box 299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577" name="Text Box 300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78" name="Text Box 300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79" name="Text Box 300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580" name="Text Box 300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1" name="Text Box 300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2" name="Text Box 300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3" name="Text Box 300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4" name="Text Box 300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5" name="Text Box 300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6" name="Text Box 300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8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9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9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59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59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59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0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0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02"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03"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0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0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0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0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0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0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1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1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1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1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1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2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2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2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3"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2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2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3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3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3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3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3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3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4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1"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2"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3"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4"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5"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646"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4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4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4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5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5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5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5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6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6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6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6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6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6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6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6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6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6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67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7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7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7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68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8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0"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1"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2"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3"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69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9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9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9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9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69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70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0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1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1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1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1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2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2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2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2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2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725" name="Text Box 1848"/>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26" name="Text Box 184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727" name="Text Box 1851"/>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28" name="Text Box 185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29" name="Text Box 185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730" name="Text Box 1854"/>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731" name="Text Box 1855"/>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732" name="Text Box 1856"/>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3" name="Text Box 187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4" name="Text Box 187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5" name="Text Box 187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6" name="Text Box 187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7" name="Text Box 187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38" name="Text Box 187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39" name="Text Box 187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40" name="Text Box 187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41" name="Text Box 187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42" name="Text Box 187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43" name="Text Box 188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44" name="Text Box 188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45" name="Text Box 188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46" name="Text Box 188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47" name="Text Box 1884"/>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48" name="Text Box 188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49" name="Text Box 188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750" name="Text Box 188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1" name="Text Box 188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2" name="Text Box 188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3" name="Text Box 189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4" name="Text Box 189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5" name="Text Box 189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756" name="Text Box 189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57" name="Text Box 1900"/>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58" name="Text Box 1901"/>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59" name="Text Box 1902"/>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60" name="Text Box 190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61" name="Text Box 190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762" name="Text Box 190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3" name="Text Box 1930"/>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4" name="Text Box 1931"/>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5" name="Text Box 1932"/>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6" name="Text Box 1933"/>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7" name="Text Box 1934"/>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768" name="Text Box 1935"/>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69" name="Text Box 193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70" name="Text Box 193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71" name="Text Box 193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72" name="Text Box 193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73" name="Text Box 194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774" name="Text Box 194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75" name="Text Box 194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76" name="Text Box 194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77" name="Text Box 194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78" name="Text Box 194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79" name="Text Box 194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0" name="Text Box 194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1" name="Text Box 194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2" name="Text Box 194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3" name="Text Box 195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4" name="Text Box 195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5" name="Text Box 195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6" name="Text Box 195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7" name="Text Box 195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8" name="Text Box 195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89" name="Text Box 195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0" name="Text Box 195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1" name="Text Box 19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2" name="Text Box 19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3" name="Text Box 196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4" name="Text Box 19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795" name="Text Box 196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96" name="Text Box 196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97" name="Text Box 196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98" name="Text Box 196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799" name="Text Box 196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00" name="Text Box 196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01" name="Text Box 196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2" name="Text Box 267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3" name="Text Box 267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4" name="Text Box 267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5" name="Text Box 268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6" name="Text Box 268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807" name="Text Box 268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08" name="Text Box 268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09" name="Text Box 268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10" name="Text Box 268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11" name="Text Box 2686"/>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12" name="Text Box 2687"/>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813" name="Text Box 2688"/>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4" name="Text Box 2689"/>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5" name="Text Box 2690"/>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6" name="Text Box 2691"/>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7" name="Text Box 2692"/>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8" name="Text Box 2693"/>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819" name="Text Box 2694"/>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0" name="Text Box 269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1" name="Text Box 269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2" name="Text Box 269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3" name="Text Box 269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4" name="Text Box 269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25" name="Text Box 270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26" name="Text Box 270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27" name="Text Box 270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28" name="Text Box 270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29" name="Text Box 270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0" name="Text Box 270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1" name="Text Box 270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2" name="Text Box 270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3" name="Text Box 270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4" name="Text Box 270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5" name="Text Box 271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6" name="Text Box 271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7" name="Text Box 271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8" name="Text Box 271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39" name="Text Box 271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40" name="Text Box 271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41" name="Text Box 271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42" name="Text Box 271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43" name="Text Box 271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4" name="Text Box 271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5" name="Text Box 272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6" name="Text Box 272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7" name="Text Box 27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8" name="Text Box 27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49" name="Text Box 27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0" name="Text Box 272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1" name="Text Box 272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2" name="Text Box 272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3" name="Text Box 272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4" name="Text Box 272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55" name="Text Box 273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56" name="Text Box 273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57" name="Text Box 273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58" name="Text Box 273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59" name="Text Box 273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60" name="Text Box 273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61" name="Text Box 273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62" name="Text Box 273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63" name="Text Box 273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64" name="Text Box 273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65" name="Text Box 274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66" name="Text Box 274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67" name="Text Box 274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68" name="Text Box 274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69" name="Text Box 274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70" name="Text Box 274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1" name="Text Box 274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2" name="Text Box 274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3" name="Text Box 274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4" name="Text Box 274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5" name="Text Box 275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876" name="Text Box 275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77" name="Text Box 275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78" name="Text Box 275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79" name="Text Box 275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0" name="Text Box 275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1" name="Text Box 275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2" name="Text Box 275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3" name="Text Box 275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4" name="Text Box 275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885" name="Text Box 276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86" name="Text Box 276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87" name="Text Box 276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88" name="Text Box 276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89" name="Text Box 276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0" name="Text Box 276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1" name="Text Box 276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92" name="Text Box 27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93" name="Text Box 27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894" name="Text Box 27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5" name="Text Box 277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6" name="Text Box 277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7" name="Text Box 277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8" name="Text Box 277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899" name="Text Box 277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00" name="Text Box 277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1" name="Text Box 277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2" name="Text Box 277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3" name="Text Box 277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4" name="Text Box 277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5" name="Text Box 278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06" name="Text Box 278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07" name="Text Box 278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08" name="Text Box 278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09" name="Text Box 278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0" name="Text Box 278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1" name="Text Box 278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2" name="Text Box 278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3" name="Text Box 27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4" name="Text Box 27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15" name="Text Box 27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16" name="Text Box 279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17" name="Text Box 279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18" name="Text Box 279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19" name="Text Box 279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0" name="Text Box 279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1" name="Text Box 279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22" name="Text Box 279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23" name="Text Box 279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24" name="Text Box 27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5" name="Text Box 280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6" name="Text Box 280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7" name="Text Box 280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8" name="Text Box 280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29" name="Text Box 280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30" name="Text Box 280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1" name="Text Box 280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2" name="Text Box 280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3" name="Text Box 280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4" name="Text Box 280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5" name="Text Box 281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36" name="Text Box 281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37" name="Text Box 281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38" name="Text Box 281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39" name="Text Box 281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0" name="Text Box 281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1" name="Text Box 28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2" name="Text Box 28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3" name="Text Box 28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4" name="Text Box 28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945" name="Text Box 282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46" name="Text Box 282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47" name="Text Box 28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48" name="Text Box 28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49" name="Text Box 28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50" name="Text Box 28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51" name="Text Box 282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52" name="Text Box 282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53" name="Text Box 282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54" name="Text Box 282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55" name="Text Box 283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56" name="Text Box 283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57" name="Text Box 283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58" name="Text Box 283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59" name="Text Box 2834"/>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960" name="Text Box 283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1" name="Text Box 2836"/>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2" name="Text Box 2837"/>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3" name="Text Box 2838"/>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4" name="Text Box 2839"/>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5" name="Text Box 2840"/>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966" name="Text Box 2841"/>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67" name="Text Box 284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68" name="Text Box 284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69" name="Text Box 284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0" name="Text Box 284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1" name="Text Box 284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2" name="Text Box 284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3" name="Text Box 284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4" name="Text Box 284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5" name="Text Box 285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6" name="Text Box 285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7" name="Text Box 285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8" name="Text Box 285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79" name="Text Box 285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80" name="Text Box 285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81" name="Text Box 285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82" name="Text Box 285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83" name="Text Box 28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84" name="Text Box 28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85" name="Text Box 286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86" name="Text Box 286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87" name="Text Box 286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88" name="Text Box 286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89" name="Text Box 286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990" name="Text Box 286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1" name="Text Box 286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2" name="Text Box 286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3" name="Text Box 286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4" name="Text Box 286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5" name="Text Box 287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996" name="Text Box 287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97" name="Text Box 28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98" name="Text Box 28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999" name="Text Box 28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0" name="Text Box 287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1" name="Text Box 287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2" name="Text Box 287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3" name="Text Box 287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4" name="Text Box 28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05" name="Text Box 28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06" name="Text Box 288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07" name="Text Box 288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08" name="Text Box 288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09" name="Text Box 288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10" name="Text Box 288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11" name="Text Box 288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2" name="Text Box 288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3" name="Text Box 288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4" name="Text Box 288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5" name="Text Box 2890"/>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6" name="Text Box 2891"/>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17" name="Text Box 289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18" name="Text Box 289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19" name="Text Box 289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20" name="Text Box 28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1" name="Text Box 289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2" name="Text Box 289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3" name="Text Box 289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4" name="Text Box 289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5" name="Text Box 290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26" name="Text Box 290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27" name="Text Box 290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28" name="Text Box 290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29" name="Text Box 290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30" name="Text Box 290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31" name="Text Box 290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32" name="Text Box 290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33" name="Text Box 290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34" name="Text Box 290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35" name="Text Box 291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036" name="Text Box 2192"/>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37" name="Text Box 219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038" name="Text Box 2195"/>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39" name="Text Box 219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40" name="Text Box 219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1041" name="Text Box 2198"/>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1042" name="Text Box 2199"/>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xdr:rowOff>
    </xdr:to>
    <xdr:sp>
      <xdr:nvSpPr>
        <xdr:cNvPr id="1043" name="Text Box 2200"/>
        <xdr:cNvSpPr txBox="1">
          <a:spLocks noChangeArrowheads="1"/>
        </xdr:cNvSpPr>
      </xdr:nvSpPr>
      <xdr:spPr>
        <a:xfrm>
          <a:off x="1438275" y="664845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4" name="Text Box 221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5" name="Text Box 221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6" name="Text Box 22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7" name="Text Box 22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8" name="Text Box 22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049" name="Text Box 22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0" name="Text Box 222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1" name="Text Box 222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2" name="Text Box 22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3" name="Text Box 22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4" name="Text Box 22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55" name="Text Box 22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56" name="Text Box 222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57" name="Text Box 222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58" name="Text Box 222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59" name="Text Box 222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60" name="Text Box 223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061" name="Text Box 223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2" name="Text Box 223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3" name="Text Box 223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4" name="Text Box 223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5" name="Text Box 223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6" name="Text Box 223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067" name="Text Box 223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68" name="Text Box 2238"/>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69" name="Text Box 2239"/>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70" name="Text Box 2240"/>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71" name="Text Box 2241"/>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72" name="Text Box 2242"/>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073" name="Text Box 224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4" name="Text Box 2244"/>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5" name="Text Box 2245"/>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6" name="Text Box 2246"/>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7" name="Text Box 2247"/>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8" name="Text Box 2248"/>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079" name="Text Box 2249"/>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0" name="Text Box 225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1" name="Text Box 225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2" name="Text Box 225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3" name="Text Box 225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4" name="Text Box 225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085" name="Text Box 225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86" name="Text Box 225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87" name="Text Box 225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88" name="Text Box 22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89" name="Text Box 22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0" name="Text Box 226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1" name="Text Box 22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2" name="Text Box 226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3" name="Text Box 226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4" name="Text Box 226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5" name="Text Box 226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6" name="Text Box 226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7" name="Text Box 22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8" name="Text Box 22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099" name="Text Box 22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0" name="Text Box 227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1" name="Text Box 227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2" name="Text Box 22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3" name="Text Box 22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4" name="Text Box 22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5" name="Text Box 22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06" name="Text Box 22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07" name="Text Box 227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08" name="Text Box 227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09" name="Text Box 22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0" name="Text Box 22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1" name="Text Box 228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2" name="Text Box 228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13" name="Text Box 228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14" name="Text Box 228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15" name="Text Box 228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6" name="Text Box 228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7" name="Text Box 228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8" name="Text Box 22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19" name="Text Box 22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0" name="Text Box 22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1" name="Text Box 22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22" name="Text Box 229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23" name="Text Box 229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24" name="Text Box 229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5" name="Text Box 229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6" name="Text Box 229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7" name="Text Box 229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8" name="Text Box 229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29" name="Text Box 229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130" name="Text Box 230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1" name="Text Box 230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2" name="Text Box 230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3" name="Text Box 230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4" name="Text Box 230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5" name="Text Box 230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36" name="Text Box 230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37" name="Text Box 2307"/>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38" name="Text Box 2308"/>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39" name="Text Box 2309"/>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40" name="Text Box 2310"/>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41" name="Text Box 231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42" name="Text Box 231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3" name="Text Box 2313"/>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4" name="Text Box 2314"/>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5" name="Text Box 2315"/>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6" name="Text Box 2316"/>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7" name="Text Box 2317"/>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48" name="Text Box 2318"/>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49" name="Text Box 2319"/>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50" name="Text Box 2320"/>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51" name="Text Box 232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52" name="Text Box 232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53" name="Text Box 232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54" name="Text Box 2324"/>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55" name="Text Box 232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56" name="Text Box 232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57" name="Text Box 232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58" name="Text Box 232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59" name="Text Box 232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160" name="Text Box 233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1" name="Text Box 2337"/>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2" name="Text Box 2338"/>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3" name="Text Box 2339"/>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4" name="Text Box 2340"/>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5" name="Text Box 2341"/>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166" name="Text Box 2342"/>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67" name="Text Box 23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68" name="Text Box 236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69" name="Text Box 236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0" name="Text Box 236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1" name="Text Box 236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2" name="Text Box 236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3" name="Text Box 23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4" name="Text Box 23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5" name="Text Box 23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6" name="Text Box 237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7" name="Text Box 237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8" name="Text Box 23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79" name="Text Box 23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80" name="Text Box 23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81" name="Text Box 23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82" name="Text Box 23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83" name="Text Box 237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184" name="Text Box 237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85" name="Text Box 2379"/>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86" name="Text Box 2380"/>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87" name="Text Box 238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88" name="Text Box 238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89" name="Text Box 238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90" name="Text Box 2384"/>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1" name="Text Box 2385"/>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2" name="Text Box 2386"/>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3" name="Text Box 2387"/>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4" name="Text Box 2388"/>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5" name="Text Box 2389"/>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76200</xdr:rowOff>
    </xdr:to>
    <xdr:sp>
      <xdr:nvSpPr>
        <xdr:cNvPr id="1196" name="Text Box 2390"/>
        <xdr:cNvSpPr txBox="1">
          <a:spLocks noChangeArrowheads="1"/>
        </xdr:cNvSpPr>
      </xdr:nvSpPr>
      <xdr:spPr>
        <a:xfrm>
          <a:off x="1438275" y="664845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97" name="Text Box 2391"/>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98" name="Text Box 2392"/>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199" name="Text Box 239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00" name="Text Box 2394"/>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01" name="Text Box 2395"/>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202" name="Text Box 2396"/>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3" name="Text Box 240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4" name="Text Box 2404"/>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5" name="Text Box 2405"/>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6" name="Text Box 2406"/>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7" name="Text Box 2407"/>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08" name="Text Box 240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09" name="Text Box 2415"/>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10" name="Text Box 2416"/>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11" name="Text Box 2417"/>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12" name="Text Box 2418"/>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13" name="Text Box 2419"/>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123825</xdr:rowOff>
    </xdr:to>
    <xdr:sp>
      <xdr:nvSpPr>
        <xdr:cNvPr id="1214" name="Text Box 2420"/>
        <xdr:cNvSpPr txBox="1">
          <a:spLocks noChangeArrowheads="1"/>
        </xdr:cNvSpPr>
      </xdr:nvSpPr>
      <xdr:spPr>
        <a:xfrm>
          <a:off x="1438275" y="66484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15" name="Text Box 243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16" name="Text Box 244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17" name="Text Box 244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18" name="Text Box 244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19" name="Text Box 244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0" name="Text Box 244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1" name="Text Box 244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2" name="Text Box 244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3" name="Text Box 244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4" name="Text Box 244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5" name="Text Box 244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6" name="Text Box 245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7" name="Text Box 245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8" name="Text Box 245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29" name="Text Box 245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0" name="Text Box 245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1" name="Text Box 245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2" name="Text Box 245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3" name="Text Box 248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4" name="Text Box 248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5" name="Text Box 248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6" name="Text Box 249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7" name="Text Box 249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38" name="Text Box 249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239" name="Text Box 2494"/>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40" name="Text Box 24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241" name="Text Box 2497"/>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42" name="Text Box 249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43" name="Text Box 24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4" name="Text Box 25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5" name="Text Box 25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6" name="Text Box 25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7" name="Text Box 25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8" name="Text Box 252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249" name="Text Box 252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0" name="Text Box 25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1" name="Text Box 25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2" name="Text Box 25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3" name="Text Box 25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4" name="Text Box 252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55" name="Text Box 252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56" name="Text Box 252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57" name="Text Box 252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58" name="Text Box 253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59" name="Text Box 253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60" name="Text Box 253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261" name="Text Box 253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2" name="Text Box 253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3" name="Text Box 253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4" name="Text Box 253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5" name="Text Box 253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6" name="Text Box 253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267" name="Text Box 253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68" name="Text Box 2540"/>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69" name="Text Box 2541"/>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70" name="Text Box 2542"/>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71" name="Text Box 254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72" name="Text Box 254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273" name="Text Box 254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4" name="Text Box 2546"/>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5" name="Text Box 2547"/>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6" name="Text Box 2548"/>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7" name="Text Box 2549"/>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8" name="Text Box 2550"/>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279" name="Text Box 2551"/>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0" name="Text Box 255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1" name="Text Box 255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2" name="Text Box 255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3" name="Text Box 255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4" name="Text Box 255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285" name="Text Box 255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86" name="Text Box 25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87" name="Text Box 25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88" name="Text Box 256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89" name="Text Box 25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0" name="Text Box 256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1" name="Text Box 256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2" name="Text Box 256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3" name="Text Box 256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4" name="Text Box 256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5" name="Text Box 25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6" name="Text Box 25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7" name="Text Box 25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8" name="Text Box 257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299" name="Text Box 257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0" name="Text Box 25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1" name="Text Box 25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2" name="Text Box 25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3" name="Text Box 25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4" name="Text Box 25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5" name="Text Box 257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06" name="Text Box 257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07" name="Text Box 25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08" name="Text Box 25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09" name="Text Box 258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0" name="Text Box 258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1" name="Text Box 258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2" name="Text Box 258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13" name="Text Box 258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14" name="Text Box 258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15" name="Text Box 258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6" name="Text Box 25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7" name="Text Box 25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8" name="Text Box 25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19" name="Text Box 25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0" name="Text Box 259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1" name="Text Box 259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22" name="Text Box 259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23" name="Text Box 25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24" name="Text Box 259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5" name="Text Box 259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6" name="Text Box 259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7" name="Text Box 259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8" name="Text Box 260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29" name="Text Box 260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0" name="Text Box 260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331" name="Text Box 172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3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3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3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4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4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4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4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8"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49"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35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5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5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5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5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6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6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4"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5"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6"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67"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6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6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7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7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7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7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4"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5"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6"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7"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8"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38100</xdr:rowOff>
    </xdr:to>
    <xdr:sp>
      <xdr:nvSpPr>
        <xdr:cNvPr id="1379" name="Text Box 3"/>
        <xdr:cNvSpPr txBox="1">
          <a:spLocks noChangeArrowheads="1"/>
        </xdr:cNvSpPr>
      </xdr:nvSpPr>
      <xdr:spPr>
        <a:xfrm>
          <a:off x="1438275" y="664845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8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9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39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2"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3"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4"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5"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6"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66675</xdr:rowOff>
    </xdr:to>
    <xdr:sp>
      <xdr:nvSpPr>
        <xdr:cNvPr id="1397" name="Text Box 3"/>
        <xdr:cNvSpPr txBox="1">
          <a:spLocks noChangeArrowheads="1"/>
        </xdr:cNvSpPr>
      </xdr:nvSpPr>
      <xdr:spPr>
        <a:xfrm>
          <a:off x="1438275" y="664845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98"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399"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400"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401"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402"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95250</xdr:rowOff>
    </xdr:to>
    <xdr:sp>
      <xdr:nvSpPr>
        <xdr:cNvPr id="1403" name="Text Box 3"/>
        <xdr:cNvSpPr txBox="1">
          <a:spLocks noChangeArrowheads="1"/>
        </xdr:cNvSpPr>
      </xdr:nvSpPr>
      <xdr:spPr>
        <a:xfrm>
          <a:off x="1438275" y="664845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0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0"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1"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2"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3"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4"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15"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1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1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1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1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2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2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22" name="Text Box 2494"/>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23" name="Text Box 24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424" name="Text Box 2497"/>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25" name="Text Box 249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26" name="Text Box 24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27" name="Text Box 25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28" name="Text Box 25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29" name="Text Box 25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30" name="Text Box 25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31" name="Text Box 252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32" name="Text Box 252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3" name="Text Box 25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4" name="Text Box 25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5" name="Text Box 25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6" name="Text Box 25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7" name="Text Box 252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38" name="Text Box 252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39" name="Text Box 2528"/>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40" name="Text Box 2529"/>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41" name="Text Box 2530"/>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42" name="Text Box 2531"/>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43" name="Text Box 2532"/>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104775</xdr:rowOff>
    </xdr:to>
    <xdr:sp>
      <xdr:nvSpPr>
        <xdr:cNvPr id="1444" name="Text Box 2533"/>
        <xdr:cNvSpPr txBox="1">
          <a:spLocks noChangeArrowheads="1"/>
        </xdr:cNvSpPr>
      </xdr:nvSpPr>
      <xdr:spPr>
        <a:xfrm>
          <a:off x="1438275" y="664845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5" name="Text Box 253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6" name="Text Box 253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7" name="Text Box 253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8" name="Text Box 253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49" name="Text Box 2538"/>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450" name="Text Box 2539"/>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1" name="Text Box 2540"/>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2" name="Text Box 2541"/>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3" name="Text Box 2542"/>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4" name="Text Box 2543"/>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5" name="Text Box 2544"/>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133350</xdr:rowOff>
    </xdr:to>
    <xdr:sp>
      <xdr:nvSpPr>
        <xdr:cNvPr id="1456" name="Text Box 2545"/>
        <xdr:cNvSpPr txBox="1">
          <a:spLocks noChangeArrowheads="1"/>
        </xdr:cNvSpPr>
      </xdr:nvSpPr>
      <xdr:spPr>
        <a:xfrm>
          <a:off x="1438275" y="664845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57" name="Text Box 2546"/>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58" name="Text Box 2547"/>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59" name="Text Box 2548"/>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60" name="Text Box 2549"/>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61" name="Text Box 2550"/>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85725</xdr:rowOff>
    </xdr:to>
    <xdr:sp>
      <xdr:nvSpPr>
        <xdr:cNvPr id="1462" name="Text Box 2551"/>
        <xdr:cNvSpPr txBox="1">
          <a:spLocks noChangeArrowheads="1"/>
        </xdr:cNvSpPr>
      </xdr:nvSpPr>
      <xdr:spPr>
        <a:xfrm>
          <a:off x="1438275" y="664845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3" name="Text Box 255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4" name="Text Box 255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5" name="Text Box 255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6" name="Text Box 255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7" name="Text Box 255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468" name="Text Box 255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69" name="Text Box 255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0" name="Text Box 255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1" name="Text Box 256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2" name="Text Box 256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3" name="Text Box 256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4" name="Text Box 256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5" name="Text Box 256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6" name="Text Box 256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7" name="Text Box 256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8" name="Text Box 256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79" name="Text Box 256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0" name="Text Box 256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1" name="Text Box 2570"/>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2" name="Text Box 257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3" name="Text Box 257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4" name="Text Box 257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5" name="Text Box 25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6" name="Text Box 25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7" name="Text Box 25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8" name="Text Box 257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89" name="Text Box 257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0" name="Text Box 25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1" name="Text Box 25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2" name="Text Box 258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3" name="Text Box 258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4" name="Text Box 258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5" name="Text Box 258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96" name="Text Box 258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97" name="Text Box 258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498" name="Text Box 258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499" name="Text Box 25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0" name="Text Box 25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1" name="Text Box 25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2" name="Text Box 25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3" name="Text Box 259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4" name="Text Box 259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05" name="Text Box 259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06" name="Text Box 25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07" name="Text Box 259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8" name="Text Box 259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09" name="Text Box 259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0" name="Text Box 259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1" name="Text Box 260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2" name="Text Box 260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3" name="Text Box 260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1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2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2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2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2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2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3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3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2"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3"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4"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5"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6"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37"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3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3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2"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3"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4"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5"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4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0"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1"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2"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3"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4"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55" name="Text Box 3"/>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56"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57"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58"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59"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60"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561" name="Text Box 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6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6"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7"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8"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79"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0"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1"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2"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3"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4"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85" name="Text Box 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86" name="Text Box 1332"/>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87" name="Text Box 133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588" name="Text Box 1335"/>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89" name="Text Box 133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590" name="Text Box 1337"/>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1" name="Text Box 153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2" name="Text Box 1533"/>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3" name="Text Box 153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4" name="Text Box 153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5" name="Text Box 153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596" name="Text Box 153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597" name="Text Box 299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598" name="Text Box 2996"/>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599" name="Text Box 2997"/>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00" name="Text Box 2998"/>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01" name="Text Box 2999"/>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02" name="Text Box 300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03" name="Text Box 3001"/>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04" name="Text Box 3002"/>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05" name="Text Box 300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06" name="Text Box 3004"/>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07" name="Text Box 3005"/>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08" name="Text Box 300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09" name="Text Box 300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10" name="Text Box 300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11" name="Text Box 300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2" name="Text Box 222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3" name="Text Box 222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4" name="Text Box 22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5" name="Text Box 22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6" name="Text Box 22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17" name="Text Box 22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18" name="Text Box 223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19" name="Text Box 223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20" name="Text Box 223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21" name="Text Box 223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22" name="Text Box 223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23" name="Text Box 223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24" name="Text Box 22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25" name="Text Box 22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26" name="Text Box 22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27" name="Text Box 227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28" name="Text Box 227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29" name="Text Box 22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0" name="Text Box 22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1" name="Text Box 228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2" name="Text Box 228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33" name="Text Box 228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34" name="Text Box 228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35" name="Text Box 228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6" name="Text Box 228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7" name="Text Box 228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8" name="Text Box 22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39" name="Text Box 22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40" name="Text Box 22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41" name="Text Box 22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2" name="Text Box 2220"/>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3" name="Text Box 2221"/>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4" name="Text Box 2222"/>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5" name="Text Box 2223"/>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6" name="Text Box 2224"/>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114300</xdr:rowOff>
    </xdr:to>
    <xdr:sp>
      <xdr:nvSpPr>
        <xdr:cNvPr id="1647" name="Text Box 2225"/>
        <xdr:cNvSpPr txBox="1">
          <a:spLocks noChangeArrowheads="1"/>
        </xdr:cNvSpPr>
      </xdr:nvSpPr>
      <xdr:spPr>
        <a:xfrm>
          <a:off x="1438275" y="664845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48" name="Text Box 2232"/>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49" name="Text Box 2233"/>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50" name="Text Box 2234"/>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51" name="Text Box 2235"/>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52" name="Text Box 2236"/>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57150</xdr:rowOff>
    </xdr:to>
    <xdr:sp>
      <xdr:nvSpPr>
        <xdr:cNvPr id="1653" name="Text Box 2237"/>
        <xdr:cNvSpPr txBox="1">
          <a:spLocks noChangeArrowheads="1"/>
        </xdr:cNvSpPr>
      </xdr:nvSpPr>
      <xdr:spPr>
        <a:xfrm>
          <a:off x="1438275" y="664845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54" name="Text Box 227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55" name="Text Box 227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56" name="Text Box 2276"/>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57" name="Text Box 227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58" name="Text Box 227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59" name="Text Box 227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0" name="Text Box 228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1" name="Text Box 228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2" name="Text Box 2282"/>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63" name="Text Box 2283"/>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64" name="Text Box 2284"/>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65" name="Text Box 228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6" name="Text Box 228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7" name="Text Box 228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8" name="Text Box 228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69" name="Text Box 228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70" name="Text Box 229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71" name="Text Box 229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672" name="Text Box 2494"/>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73" name="Text Box 24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674" name="Text Box 2497"/>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75" name="Text Box 249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76" name="Text Box 24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77" name="Text Box 25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78" name="Text Box 25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79" name="Text Box 25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80" name="Text Box 25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81" name="Text Box 252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82" name="Text Box 252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683" name="Text Box 2494"/>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84" name="Text Box 2495"/>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47625</xdr:rowOff>
    </xdr:to>
    <xdr:sp>
      <xdr:nvSpPr>
        <xdr:cNvPr id="1685" name="Text Box 2497"/>
        <xdr:cNvSpPr txBox="1">
          <a:spLocks noChangeArrowheads="1"/>
        </xdr:cNvSpPr>
      </xdr:nvSpPr>
      <xdr:spPr>
        <a:xfrm>
          <a:off x="1438275" y="664845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86" name="Text Box 2498"/>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190500</xdr:rowOff>
    </xdr:to>
    <xdr:sp>
      <xdr:nvSpPr>
        <xdr:cNvPr id="1687" name="Text Box 2499"/>
        <xdr:cNvSpPr txBox="1">
          <a:spLocks noChangeArrowheads="1"/>
        </xdr:cNvSpPr>
      </xdr:nvSpPr>
      <xdr:spPr>
        <a:xfrm>
          <a:off x="1438275" y="664845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88" name="Text Box 2516"/>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89" name="Text Box 2517"/>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90" name="Text Box 2518"/>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91" name="Text Box 2519"/>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92" name="Text Box 2520"/>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31</xdr:row>
      <xdr:rowOff>28575</xdr:rowOff>
    </xdr:to>
    <xdr:sp>
      <xdr:nvSpPr>
        <xdr:cNvPr id="1693" name="Text Box 2521"/>
        <xdr:cNvSpPr txBox="1">
          <a:spLocks noChangeArrowheads="1"/>
        </xdr:cNvSpPr>
      </xdr:nvSpPr>
      <xdr:spPr>
        <a:xfrm>
          <a:off x="1438275" y="66484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37</xdr:row>
      <xdr:rowOff>0</xdr:rowOff>
    </xdr:from>
    <xdr:to>
      <xdr:col>1</xdr:col>
      <xdr:colOff>914400</xdr:colOff>
      <xdr:row>37</xdr:row>
      <xdr:rowOff>161925</xdr:rowOff>
    </xdr:to>
    <xdr:sp>
      <xdr:nvSpPr>
        <xdr:cNvPr id="2" name="Text Box 3"/>
        <xdr:cNvSpPr txBox="1">
          <a:spLocks noChangeArrowheads="1"/>
        </xdr:cNvSpPr>
      </xdr:nvSpPr>
      <xdr:spPr>
        <a:xfrm>
          <a:off x="1438275" y="5350700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161925</xdr:rowOff>
    </xdr:to>
    <xdr:sp>
      <xdr:nvSpPr>
        <xdr:cNvPr id="3" name="Text Box 3"/>
        <xdr:cNvSpPr txBox="1">
          <a:spLocks noChangeArrowheads="1"/>
        </xdr:cNvSpPr>
      </xdr:nvSpPr>
      <xdr:spPr>
        <a:xfrm>
          <a:off x="1438275" y="5350700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4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46"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47"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48"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49"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50"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51"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2"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3"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4"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5"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6"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87"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0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0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0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0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1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1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1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1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6"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8"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9"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40"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41"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5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6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7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7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2"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3"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4"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5"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6"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77"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7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7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8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8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8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8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8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9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9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9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9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9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0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0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0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0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0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1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1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1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1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1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2"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3"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2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2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2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2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2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3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3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3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38"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39"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40"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41"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42"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243"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4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5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6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6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6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7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7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7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7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7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28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8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8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8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8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9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29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29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9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29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0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1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2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2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322" name="Text Box 1332"/>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23" name="Text Box 133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324" name="Text Box 1335"/>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25" name="Text Box 133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26" name="Text Box 133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27" name="Text Box 153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28" name="Text Box 153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29" name="Text Box 153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30" name="Text Box 153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31" name="Text Box 153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332" name="Text Box 153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3" name="Text Box 153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4" name="Text Box 153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5" name="Text Box 154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6" name="Text Box 154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7" name="Text Box 154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38" name="Text Box 154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39" name="Text Box 1544"/>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40" name="Text Box 154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41" name="Text Box 154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42" name="Text Box 154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43" name="Text Box 154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344" name="Text Box 154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45" name="Text Box 155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46" name="Text Box 155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47" name="Text Box 155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48" name="Text Box 155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49" name="Text Box 155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350" name="Text Box 155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1" name="Text Box 155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2" name="Text Box 155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3" name="Text Box 15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4" name="Text Box 15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5" name="Text Box 156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56" name="Text Box 15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57" name="Text Box 1562"/>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58" name="Text Box 156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59" name="Text Box 156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60" name="Text Box 156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61" name="Text Box 1566"/>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362" name="Text Box 1567"/>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3" name="Text Box 1568"/>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4" name="Text Box 1569"/>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5" name="Text Box 1570"/>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6" name="Text Box 157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7" name="Text Box 157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68" name="Text Box 157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69" name="Text Box 1574"/>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70" name="Text Box 1575"/>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71" name="Text Box 1576"/>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72" name="Text Box 1577"/>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73" name="Text Box 1578"/>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374" name="Text Box 1579"/>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5" name="Text Box 1580"/>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6" name="Text Box 158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7" name="Text Box 158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8" name="Text Box 158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79" name="Text Box 1584"/>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380" name="Text Box 1585"/>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1" name="Text Box 158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2" name="Text Box 158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3" name="Text Box 158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4" name="Text Box 158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5" name="Text Box 159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86" name="Text Box 159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87" name="Text Box 1592"/>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88" name="Text Box 1593"/>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89" name="Text Box 1594"/>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90" name="Text Box 1595"/>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91" name="Text Box 1596"/>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392" name="Text Box 1597"/>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3" name="Text Box 159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4" name="Text Box 159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5" name="Text Box 160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6" name="Text Box 160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7" name="Text Box 160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398" name="Text Box 160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399" name="Text Box 160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0" name="Text Box 160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1" name="Text Box 160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2" name="Text Box 160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3" name="Text Box 160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4" name="Text Box 160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5" name="Text Box 161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6" name="Text Box 161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7" name="Text Box 161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8" name="Text Box 161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09" name="Text Box 161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0" name="Text Box 161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1" name="Text Box 161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2" name="Text Box 161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3" name="Text Box 161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4" name="Text Box 161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5" name="Text Box 162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6" name="Text Box 162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7" name="Text Box 162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8" name="Text Box 162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19" name="Text Box 162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0" name="Text Box 162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1" name="Text Box 162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2" name="Text Box 162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3" name="Text Box 162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4" name="Text Box 162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425" name="Text Box 163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26" name="Text Box 163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27" name="Text Box 163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28" name="Text Box 163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29" name="Text Box 1634"/>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30" name="Text Box 163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431" name="Text Box 163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2" name="Text Box 163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3" name="Text Box 163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4" name="Text Box 163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5" name="Text Box 164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6" name="Text Box 164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37" name="Text Box 164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38" name="Text Box 164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39" name="Text Box 164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40" name="Text Box 164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41" name="Text Box 1646"/>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42" name="Text Box 1647"/>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443" name="Text Box 1648"/>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4" name="Text Box 164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5" name="Text Box 165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6" name="Text Box 1651"/>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7" name="Text Box 1652"/>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8" name="Text Box 1653"/>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49" name="Text Box 1654"/>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0" name="Text Box 165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1" name="Text Box 165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2" name="Text Box 165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3" name="Text Box 165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4" name="Text Box 165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5" name="Text Box 166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6" name="Text Box 1661"/>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7" name="Text Box 1662"/>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8" name="Text Box 1663"/>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59" name="Text Box 1664"/>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60" name="Text Box 166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61" name="Text Box 166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2" name="Text Box 16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3" name="Text Box 16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4" name="Text Box 16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5" name="Text Box 167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6" name="Text Box 167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7" name="Text Box 16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8" name="Text Box 16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69" name="Text Box 16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0" name="Text Box 16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1" name="Text Box 16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2" name="Text Box 167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3" name="Text Box 167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4" name="Text Box 167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5" name="Text Box 168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6" name="Text Box 168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7" name="Text Box 168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8" name="Text Box 168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79" name="Text Box 168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0" name="Text Box 168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1" name="Text Box 168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2" name="Text Box 168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3" name="Text Box 168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4" name="Text Box 168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5" name="Text Box 169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6" name="Text Box 169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7" name="Text Box 169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8" name="Text Box 169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89" name="Text Box 170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90" name="Text Box 1701"/>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491" name="Text Box 1702"/>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2" name="Text Box 172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3" name="Text Box 172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4" name="Text Box 172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5" name="Text Box 172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6" name="Text Box 172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7" name="Text Box 172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8" name="Text Box 172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499" name="Text Box 172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0" name="Text Box 173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1" name="Text Box 173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2" name="Text Box 173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3" name="Text Box 173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4" name="Text Box 173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5" name="Text Box 173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6" name="Text Box 173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7" name="Text Box 173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08" name="Text Box 173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09" name="Text Box 173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0" name="Text Box 174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1" name="Text Box 1741"/>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2" name="Text Box 1742"/>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3" name="Text Box 1743"/>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4" name="Text Box 1744"/>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5" name="Text Box 174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6" name="Text Box 174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7" name="Text Box 174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8" name="Text Box 174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19" name="Text Box 174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0" name="Text Box 175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1" name="Text Box 1751"/>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2" name="Text Box 1752"/>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3" name="Text Box 1753"/>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4" name="Text Box 1754"/>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5" name="Text Box 175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6" name="Text Box 175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7" name="Text Box 1763"/>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8" name="Text Box 1764"/>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29" name="Text Box 176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0" name="Text Box 176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1" name="Text Box 176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2" name="Text Box 176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3" name="Text Box 1775"/>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4" name="Text Box 1776"/>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5" name="Text Box 1777"/>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6" name="Text Box 1778"/>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7" name="Text Box 1779"/>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180975</xdr:rowOff>
    </xdr:to>
    <xdr:sp>
      <xdr:nvSpPr>
        <xdr:cNvPr id="538" name="Text Box 1780"/>
        <xdr:cNvSpPr txBox="1">
          <a:spLocks noChangeArrowheads="1"/>
        </xdr:cNvSpPr>
      </xdr:nvSpPr>
      <xdr:spPr>
        <a:xfrm>
          <a:off x="1438275" y="5350700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39" name="Text Box 17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0" name="Text Box 180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1" name="Text Box 180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2" name="Text Box 180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3" name="Text Box 180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4" name="Text Box 180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5" name="Text Box 180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6" name="Text Box 180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7" name="Text Box 180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8" name="Text Box 180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49" name="Text Box 180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0" name="Text Box 181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1" name="Text Box 181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2" name="Text Box 181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3" name="Text Box 181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4" name="Text Box 181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5" name="Text Box 181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56" name="Text Box 181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57" name="Text Box 298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58" name="Text Box 298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59" name="Text Box 298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60" name="Text Box 298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61" name="Text Box 298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62" name="Text Box 298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63" name="Text Box 298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64" name="Text Box 298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65" name="Text Box 298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66" name="Text Box 29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67" name="Text Box 29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68" name="Text Box 29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69" name="Text Box 299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70" name="Text Box 299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71" name="Text Box 299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2" name="Text Box 299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3" name="Text Box 299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4" name="Text Box 299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5" name="Text Box 299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6" name="Text Box 299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577" name="Text Box 300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78" name="Text Box 300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79" name="Text Box 300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580" name="Text Box 300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1" name="Text Box 300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2" name="Text Box 300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3" name="Text Box 300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4" name="Text Box 300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5" name="Text Box 300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6" name="Text Box 300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8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9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9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59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59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59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0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0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02"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03"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0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0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0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0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0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0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1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1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1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1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1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2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2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2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3"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2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2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3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3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3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3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3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3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4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1"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2"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3"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4"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5"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646"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4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4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4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5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5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5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5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6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6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6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6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6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6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6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6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6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6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67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7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7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7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68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8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0"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1"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2"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3"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69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9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9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9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9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69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70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0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1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1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1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1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2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2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2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2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2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725" name="Text Box 1848"/>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26" name="Text Box 184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727" name="Text Box 1851"/>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28" name="Text Box 185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29" name="Text Box 185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730" name="Text Box 1854"/>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731" name="Text Box 1855"/>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732" name="Text Box 1856"/>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3" name="Text Box 187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4" name="Text Box 187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5" name="Text Box 187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6" name="Text Box 187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7" name="Text Box 187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38" name="Text Box 187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39" name="Text Box 187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40" name="Text Box 187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41" name="Text Box 187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42" name="Text Box 187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43" name="Text Box 188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44" name="Text Box 188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45" name="Text Box 188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46" name="Text Box 188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47" name="Text Box 1884"/>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48" name="Text Box 188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49" name="Text Box 188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750" name="Text Box 188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1" name="Text Box 188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2" name="Text Box 188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3" name="Text Box 189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4" name="Text Box 189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5" name="Text Box 189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756" name="Text Box 189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57" name="Text Box 1900"/>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58" name="Text Box 1901"/>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59" name="Text Box 1902"/>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60" name="Text Box 190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61" name="Text Box 190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762" name="Text Box 190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3" name="Text Box 1930"/>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4" name="Text Box 1931"/>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5" name="Text Box 1932"/>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6" name="Text Box 1933"/>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7" name="Text Box 1934"/>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768" name="Text Box 1935"/>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69" name="Text Box 193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70" name="Text Box 193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71" name="Text Box 193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72" name="Text Box 193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73" name="Text Box 194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774" name="Text Box 194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75" name="Text Box 194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76" name="Text Box 194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77" name="Text Box 194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78" name="Text Box 194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79" name="Text Box 194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0" name="Text Box 194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1" name="Text Box 194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2" name="Text Box 194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3" name="Text Box 195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4" name="Text Box 195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5" name="Text Box 195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6" name="Text Box 195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7" name="Text Box 195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8" name="Text Box 195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89" name="Text Box 195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0" name="Text Box 195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1" name="Text Box 19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2" name="Text Box 19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3" name="Text Box 196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4" name="Text Box 19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795" name="Text Box 196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96" name="Text Box 196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97" name="Text Box 196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98" name="Text Box 196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799" name="Text Box 196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00" name="Text Box 196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01" name="Text Box 196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2" name="Text Box 267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3" name="Text Box 267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4" name="Text Box 267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5" name="Text Box 268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6" name="Text Box 268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807" name="Text Box 268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08" name="Text Box 268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09" name="Text Box 268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10" name="Text Box 268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11" name="Text Box 2686"/>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12" name="Text Box 2687"/>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813" name="Text Box 2688"/>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4" name="Text Box 2689"/>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5" name="Text Box 2690"/>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6" name="Text Box 2691"/>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7" name="Text Box 2692"/>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8" name="Text Box 2693"/>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819" name="Text Box 2694"/>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0" name="Text Box 269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1" name="Text Box 269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2" name="Text Box 269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3" name="Text Box 269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4" name="Text Box 269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25" name="Text Box 270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26" name="Text Box 270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27" name="Text Box 270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28" name="Text Box 270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29" name="Text Box 270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0" name="Text Box 270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1" name="Text Box 270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2" name="Text Box 270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3" name="Text Box 270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4" name="Text Box 270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5" name="Text Box 271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6" name="Text Box 271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7" name="Text Box 271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8" name="Text Box 271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39" name="Text Box 271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40" name="Text Box 271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41" name="Text Box 271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42" name="Text Box 271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43" name="Text Box 271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4" name="Text Box 271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5" name="Text Box 272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6" name="Text Box 272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7" name="Text Box 27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8" name="Text Box 27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49" name="Text Box 27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0" name="Text Box 272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1" name="Text Box 272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2" name="Text Box 272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3" name="Text Box 272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4" name="Text Box 272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55" name="Text Box 273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56" name="Text Box 273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57" name="Text Box 273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58" name="Text Box 273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59" name="Text Box 273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60" name="Text Box 273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61" name="Text Box 273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62" name="Text Box 273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63" name="Text Box 273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64" name="Text Box 273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65" name="Text Box 274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66" name="Text Box 274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67" name="Text Box 274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68" name="Text Box 274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69" name="Text Box 274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70" name="Text Box 274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1" name="Text Box 274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2" name="Text Box 274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3" name="Text Box 274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4" name="Text Box 274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5" name="Text Box 275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876" name="Text Box 275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77" name="Text Box 275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78" name="Text Box 275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79" name="Text Box 275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0" name="Text Box 275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1" name="Text Box 275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2" name="Text Box 275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3" name="Text Box 275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4" name="Text Box 275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885" name="Text Box 276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86" name="Text Box 276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87" name="Text Box 276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88" name="Text Box 276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89" name="Text Box 276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0" name="Text Box 276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1" name="Text Box 276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92" name="Text Box 27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93" name="Text Box 27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894" name="Text Box 27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5" name="Text Box 277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6" name="Text Box 277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7" name="Text Box 277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8" name="Text Box 277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899" name="Text Box 277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00" name="Text Box 277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1" name="Text Box 277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2" name="Text Box 277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3" name="Text Box 277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4" name="Text Box 277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5" name="Text Box 278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06" name="Text Box 278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07" name="Text Box 278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08" name="Text Box 278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09" name="Text Box 278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0" name="Text Box 278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1" name="Text Box 278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2" name="Text Box 278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3" name="Text Box 27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4" name="Text Box 27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15" name="Text Box 27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16" name="Text Box 279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17" name="Text Box 279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18" name="Text Box 279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19" name="Text Box 279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0" name="Text Box 279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1" name="Text Box 279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22" name="Text Box 279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23" name="Text Box 279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24" name="Text Box 27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5" name="Text Box 280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6" name="Text Box 280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7" name="Text Box 280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8" name="Text Box 280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29" name="Text Box 280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30" name="Text Box 280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1" name="Text Box 280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2" name="Text Box 280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3" name="Text Box 280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4" name="Text Box 280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5" name="Text Box 281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36" name="Text Box 281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37" name="Text Box 281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38" name="Text Box 281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39" name="Text Box 281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0" name="Text Box 281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1" name="Text Box 28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2" name="Text Box 28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3" name="Text Box 28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4" name="Text Box 28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945" name="Text Box 282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46" name="Text Box 282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47" name="Text Box 28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48" name="Text Box 28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49" name="Text Box 28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50" name="Text Box 28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51" name="Text Box 282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52" name="Text Box 282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53" name="Text Box 282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54" name="Text Box 282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55" name="Text Box 283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56" name="Text Box 283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57" name="Text Box 283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58" name="Text Box 283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59" name="Text Box 2834"/>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960" name="Text Box 283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1" name="Text Box 2836"/>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2" name="Text Box 2837"/>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3" name="Text Box 2838"/>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4" name="Text Box 2839"/>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5" name="Text Box 2840"/>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966" name="Text Box 2841"/>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67" name="Text Box 284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68" name="Text Box 284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69" name="Text Box 284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0" name="Text Box 284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1" name="Text Box 284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2" name="Text Box 284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3" name="Text Box 284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4" name="Text Box 284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5" name="Text Box 285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6" name="Text Box 285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7" name="Text Box 285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8" name="Text Box 285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79" name="Text Box 285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80" name="Text Box 285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81" name="Text Box 285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82" name="Text Box 285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83" name="Text Box 28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84" name="Text Box 28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85" name="Text Box 286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86" name="Text Box 286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87" name="Text Box 286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88" name="Text Box 286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89" name="Text Box 286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990" name="Text Box 286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1" name="Text Box 286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2" name="Text Box 286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3" name="Text Box 286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4" name="Text Box 286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5" name="Text Box 287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996" name="Text Box 287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97" name="Text Box 28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98" name="Text Box 28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999" name="Text Box 28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0" name="Text Box 287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1" name="Text Box 287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2" name="Text Box 287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3" name="Text Box 287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4" name="Text Box 28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05" name="Text Box 28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06" name="Text Box 288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07" name="Text Box 288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08" name="Text Box 288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09" name="Text Box 288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10" name="Text Box 288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11" name="Text Box 288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2" name="Text Box 288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3" name="Text Box 288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4" name="Text Box 288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5" name="Text Box 2890"/>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6" name="Text Box 2891"/>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17" name="Text Box 289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18" name="Text Box 289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19" name="Text Box 289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20" name="Text Box 28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1" name="Text Box 289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2" name="Text Box 289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3" name="Text Box 289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4" name="Text Box 289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5" name="Text Box 290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26" name="Text Box 290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27" name="Text Box 290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28" name="Text Box 290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29" name="Text Box 290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30" name="Text Box 290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31" name="Text Box 290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32" name="Text Box 290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33" name="Text Box 290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34" name="Text Box 290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35" name="Text Box 291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036" name="Text Box 2192"/>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37" name="Text Box 219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038" name="Text Box 2195"/>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39" name="Text Box 219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40" name="Text Box 219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1041" name="Text Box 2198"/>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1042" name="Text Box 2199"/>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xdr:rowOff>
    </xdr:to>
    <xdr:sp>
      <xdr:nvSpPr>
        <xdr:cNvPr id="1043" name="Text Box 2200"/>
        <xdr:cNvSpPr txBox="1">
          <a:spLocks noChangeArrowheads="1"/>
        </xdr:cNvSpPr>
      </xdr:nvSpPr>
      <xdr:spPr>
        <a:xfrm>
          <a:off x="1438275" y="5350700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4" name="Text Box 221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5" name="Text Box 221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6" name="Text Box 22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7" name="Text Box 22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8" name="Text Box 22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049" name="Text Box 22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0" name="Text Box 222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1" name="Text Box 222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2" name="Text Box 22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3" name="Text Box 22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4" name="Text Box 22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55" name="Text Box 22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56" name="Text Box 222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57" name="Text Box 222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58" name="Text Box 222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59" name="Text Box 222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60" name="Text Box 223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061" name="Text Box 223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2" name="Text Box 223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3" name="Text Box 223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4" name="Text Box 223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5" name="Text Box 223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6" name="Text Box 223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067" name="Text Box 223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68" name="Text Box 2238"/>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69" name="Text Box 2239"/>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70" name="Text Box 2240"/>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71" name="Text Box 2241"/>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72" name="Text Box 2242"/>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073" name="Text Box 224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4" name="Text Box 2244"/>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5" name="Text Box 2245"/>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6" name="Text Box 2246"/>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7" name="Text Box 2247"/>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8" name="Text Box 2248"/>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079" name="Text Box 2249"/>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0" name="Text Box 225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1" name="Text Box 225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2" name="Text Box 225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3" name="Text Box 225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4" name="Text Box 225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085" name="Text Box 225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86" name="Text Box 225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87" name="Text Box 225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88" name="Text Box 22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89" name="Text Box 22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0" name="Text Box 226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1" name="Text Box 22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2" name="Text Box 226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3" name="Text Box 226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4" name="Text Box 226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5" name="Text Box 226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6" name="Text Box 226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7" name="Text Box 22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8" name="Text Box 22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099" name="Text Box 22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0" name="Text Box 227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1" name="Text Box 227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2" name="Text Box 22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3" name="Text Box 22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4" name="Text Box 22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5" name="Text Box 22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06" name="Text Box 22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07" name="Text Box 227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08" name="Text Box 227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09" name="Text Box 22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0" name="Text Box 22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1" name="Text Box 228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2" name="Text Box 228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13" name="Text Box 228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14" name="Text Box 228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15" name="Text Box 228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6" name="Text Box 228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7" name="Text Box 228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8" name="Text Box 22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19" name="Text Box 22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0" name="Text Box 22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1" name="Text Box 22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22" name="Text Box 229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23" name="Text Box 229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24" name="Text Box 229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5" name="Text Box 229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6" name="Text Box 229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7" name="Text Box 229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8" name="Text Box 229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29" name="Text Box 229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130" name="Text Box 230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1" name="Text Box 230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2" name="Text Box 230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3" name="Text Box 230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4" name="Text Box 230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5" name="Text Box 230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36" name="Text Box 230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37" name="Text Box 2307"/>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38" name="Text Box 2308"/>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39" name="Text Box 2309"/>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40" name="Text Box 2310"/>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41" name="Text Box 231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42" name="Text Box 231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3" name="Text Box 2313"/>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4" name="Text Box 2314"/>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5" name="Text Box 2315"/>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6" name="Text Box 2316"/>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7" name="Text Box 2317"/>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48" name="Text Box 2318"/>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49" name="Text Box 2319"/>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50" name="Text Box 2320"/>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51" name="Text Box 232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52" name="Text Box 232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53" name="Text Box 232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54" name="Text Box 2324"/>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55" name="Text Box 232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56" name="Text Box 232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57" name="Text Box 232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58" name="Text Box 232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59" name="Text Box 232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160" name="Text Box 233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1" name="Text Box 2337"/>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2" name="Text Box 2338"/>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3" name="Text Box 2339"/>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4" name="Text Box 2340"/>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5" name="Text Box 2341"/>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166" name="Text Box 2342"/>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67" name="Text Box 23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68" name="Text Box 236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69" name="Text Box 236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0" name="Text Box 236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1" name="Text Box 236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2" name="Text Box 236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3" name="Text Box 23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4" name="Text Box 23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5" name="Text Box 23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6" name="Text Box 237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7" name="Text Box 237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8" name="Text Box 23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79" name="Text Box 23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80" name="Text Box 23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81" name="Text Box 23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82" name="Text Box 23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83" name="Text Box 237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184" name="Text Box 237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85" name="Text Box 2379"/>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86" name="Text Box 2380"/>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87" name="Text Box 238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88" name="Text Box 238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89" name="Text Box 238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90" name="Text Box 2384"/>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1" name="Text Box 2385"/>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2" name="Text Box 2386"/>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3" name="Text Box 2387"/>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4" name="Text Box 2388"/>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5" name="Text Box 2389"/>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76200</xdr:rowOff>
    </xdr:to>
    <xdr:sp>
      <xdr:nvSpPr>
        <xdr:cNvPr id="1196" name="Text Box 2390"/>
        <xdr:cNvSpPr txBox="1">
          <a:spLocks noChangeArrowheads="1"/>
        </xdr:cNvSpPr>
      </xdr:nvSpPr>
      <xdr:spPr>
        <a:xfrm>
          <a:off x="1438275" y="5350700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97" name="Text Box 2391"/>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98" name="Text Box 2392"/>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199" name="Text Box 239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00" name="Text Box 2394"/>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01" name="Text Box 2395"/>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202" name="Text Box 2396"/>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3" name="Text Box 240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4" name="Text Box 2404"/>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5" name="Text Box 2405"/>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6" name="Text Box 2406"/>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7" name="Text Box 2407"/>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08" name="Text Box 240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09" name="Text Box 2415"/>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10" name="Text Box 2416"/>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11" name="Text Box 2417"/>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12" name="Text Box 2418"/>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13" name="Text Box 2419"/>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123825</xdr:rowOff>
    </xdr:to>
    <xdr:sp>
      <xdr:nvSpPr>
        <xdr:cNvPr id="1214" name="Text Box 2420"/>
        <xdr:cNvSpPr txBox="1">
          <a:spLocks noChangeArrowheads="1"/>
        </xdr:cNvSpPr>
      </xdr:nvSpPr>
      <xdr:spPr>
        <a:xfrm>
          <a:off x="1438275" y="5350700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15" name="Text Box 243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16" name="Text Box 244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17" name="Text Box 244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18" name="Text Box 244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19" name="Text Box 244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0" name="Text Box 244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1" name="Text Box 244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2" name="Text Box 244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3" name="Text Box 244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4" name="Text Box 244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5" name="Text Box 244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6" name="Text Box 245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7" name="Text Box 245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8" name="Text Box 245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29" name="Text Box 245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0" name="Text Box 245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1" name="Text Box 245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2" name="Text Box 245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3" name="Text Box 248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4" name="Text Box 248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5" name="Text Box 248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6" name="Text Box 249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7" name="Text Box 249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38" name="Text Box 249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239" name="Text Box 2494"/>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40" name="Text Box 24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241" name="Text Box 2497"/>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42" name="Text Box 249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43" name="Text Box 24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4" name="Text Box 25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5" name="Text Box 25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6" name="Text Box 25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7" name="Text Box 25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8" name="Text Box 252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249" name="Text Box 252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0" name="Text Box 25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1" name="Text Box 25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2" name="Text Box 25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3" name="Text Box 25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4" name="Text Box 252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55" name="Text Box 252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56" name="Text Box 252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57" name="Text Box 252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58" name="Text Box 253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59" name="Text Box 253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60" name="Text Box 253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261" name="Text Box 253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2" name="Text Box 253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3" name="Text Box 253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4" name="Text Box 253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5" name="Text Box 253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6" name="Text Box 253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267" name="Text Box 253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68" name="Text Box 2540"/>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69" name="Text Box 2541"/>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70" name="Text Box 2542"/>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71" name="Text Box 254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72" name="Text Box 254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273" name="Text Box 254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4" name="Text Box 2546"/>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5" name="Text Box 2547"/>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6" name="Text Box 2548"/>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7" name="Text Box 2549"/>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8" name="Text Box 2550"/>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279" name="Text Box 2551"/>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0" name="Text Box 255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1" name="Text Box 255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2" name="Text Box 255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3" name="Text Box 255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4" name="Text Box 255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285" name="Text Box 255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86" name="Text Box 25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87" name="Text Box 25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88" name="Text Box 256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89" name="Text Box 25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0" name="Text Box 256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1" name="Text Box 256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2" name="Text Box 256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3" name="Text Box 256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4" name="Text Box 256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5" name="Text Box 25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6" name="Text Box 25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7" name="Text Box 25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8" name="Text Box 257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299" name="Text Box 257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0" name="Text Box 25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1" name="Text Box 25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2" name="Text Box 25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3" name="Text Box 25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4" name="Text Box 25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5" name="Text Box 257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06" name="Text Box 257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07" name="Text Box 25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08" name="Text Box 25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09" name="Text Box 258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0" name="Text Box 258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1" name="Text Box 258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2" name="Text Box 258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13" name="Text Box 258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14" name="Text Box 258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15" name="Text Box 258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6" name="Text Box 25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7" name="Text Box 25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8" name="Text Box 25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19" name="Text Box 25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0" name="Text Box 259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1" name="Text Box 259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22" name="Text Box 259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23" name="Text Box 25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24" name="Text Box 259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5" name="Text Box 259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6" name="Text Box 259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7" name="Text Box 259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8" name="Text Box 260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29" name="Text Box 260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0" name="Text Box 260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331" name="Text Box 172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3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3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3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4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4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4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4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8"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49"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35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5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5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5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5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6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6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4"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5"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6"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67"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6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6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7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7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7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7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4"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5"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6"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7"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8"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38100</xdr:rowOff>
    </xdr:to>
    <xdr:sp>
      <xdr:nvSpPr>
        <xdr:cNvPr id="1379" name="Text Box 3"/>
        <xdr:cNvSpPr txBox="1">
          <a:spLocks noChangeArrowheads="1"/>
        </xdr:cNvSpPr>
      </xdr:nvSpPr>
      <xdr:spPr>
        <a:xfrm>
          <a:off x="1438275" y="5350700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8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9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39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2"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3"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4"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5"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6"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66675</xdr:rowOff>
    </xdr:to>
    <xdr:sp>
      <xdr:nvSpPr>
        <xdr:cNvPr id="1397" name="Text Box 3"/>
        <xdr:cNvSpPr txBox="1">
          <a:spLocks noChangeArrowheads="1"/>
        </xdr:cNvSpPr>
      </xdr:nvSpPr>
      <xdr:spPr>
        <a:xfrm>
          <a:off x="1438275" y="5350700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98"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399"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400"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401"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402"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95250</xdr:rowOff>
    </xdr:to>
    <xdr:sp>
      <xdr:nvSpPr>
        <xdr:cNvPr id="1403" name="Text Box 3"/>
        <xdr:cNvSpPr txBox="1">
          <a:spLocks noChangeArrowheads="1"/>
        </xdr:cNvSpPr>
      </xdr:nvSpPr>
      <xdr:spPr>
        <a:xfrm>
          <a:off x="1438275" y="5350700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0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0"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1"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2"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3"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4"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15"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1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1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1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1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2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2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22" name="Text Box 2494"/>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23" name="Text Box 24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424" name="Text Box 2497"/>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25" name="Text Box 249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26" name="Text Box 24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27" name="Text Box 25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28" name="Text Box 25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29" name="Text Box 25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30" name="Text Box 25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31" name="Text Box 252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32" name="Text Box 252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3" name="Text Box 25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4" name="Text Box 25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5" name="Text Box 25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6" name="Text Box 25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7" name="Text Box 252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38" name="Text Box 252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39" name="Text Box 2528"/>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40" name="Text Box 2529"/>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41" name="Text Box 2530"/>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42" name="Text Box 2531"/>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43" name="Text Box 2532"/>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104775</xdr:rowOff>
    </xdr:to>
    <xdr:sp>
      <xdr:nvSpPr>
        <xdr:cNvPr id="1444" name="Text Box 2533"/>
        <xdr:cNvSpPr txBox="1">
          <a:spLocks noChangeArrowheads="1"/>
        </xdr:cNvSpPr>
      </xdr:nvSpPr>
      <xdr:spPr>
        <a:xfrm>
          <a:off x="1438275" y="5350700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5" name="Text Box 253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6" name="Text Box 253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7" name="Text Box 253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8" name="Text Box 253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49" name="Text Box 2538"/>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450" name="Text Box 2539"/>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1" name="Text Box 2540"/>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2" name="Text Box 2541"/>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3" name="Text Box 2542"/>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4" name="Text Box 2543"/>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5" name="Text Box 2544"/>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133350</xdr:rowOff>
    </xdr:to>
    <xdr:sp>
      <xdr:nvSpPr>
        <xdr:cNvPr id="1456" name="Text Box 2545"/>
        <xdr:cNvSpPr txBox="1">
          <a:spLocks noChangeArrowheads="1"/>
        </xdr:cNvSpPr>
      </xdr:nvSpPr>
      <xdr:spPr>
        <a:xfrm>
          <a:off x="1438275" y="5350700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57" name="Text Box 2546"/>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58" name="Text Box 2547"/>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59" name="Text Box 2548"/>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60" name="Text Box 2549"/>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61" name="Text Box 2550"/>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85725</xdr:rowOff>
    </xdr:to>
    <xdr:sp>
      <xdr:nvSpPr>
        <xdr:cNvPr id="1462" name="Text Box 2551"/>
        <xdr:cNvSpPr txBox="1">
          <a:spLocks noChangeArrowheads="1"/>
        </xdr:cNvSpPr>
      </xdr:nvSpPr>
      <xdr:spPr>
        <a:xfrm>
          <a:off x="1438275" y="5350700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3" name="Text Box 255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4" name="Text Box 255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5" name="Text Box 255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6" name="Text Box 255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7" name="Text Box 255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468" name="Text Box 255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69" name="Text Box 255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0" name="Text Box 255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1" name="Text Box 256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2" name="Text Box 256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3" name="Text Box 256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4" name="Text Box 256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5" name="Text Box 256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6" name="Text Box 256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7" name="Text Box 256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8" name="Text Box 256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79" name="Text Box 256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0" name="Text Box 256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1" name="Text Box 2570"/>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2" name="Text Box 257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3" name="Text Box 257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4" name="Text Box 257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5" name="Text Box 25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6" name="Text Box 25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7" name="Text Box 25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8" name="Text Box 257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89" name="Text Box 257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0" name="Text Box 25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1" name="Text Box 25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2" name="Text Box 258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3" name="Text Box 258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4" name="Text Box 258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5" name="Text Box 258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96" name="Text Box 258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97" name="Text Box 258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498" name="Text Box 258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499" name="Text Box 25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0" name="Text Box 25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1" name="Text Box 25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2" name="Text Box 25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3" name="Text Box 259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4" name="Text Box 259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05" name="Text Box 259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06" name="Text Box 25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07" name="Text Box 259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8" name="Text Box 259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09" name="Text Box 259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0" name="Text Box 259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1" name="Text Box 260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2" name="Text Box 260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3" name="Text Box 260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1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2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2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2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2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2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3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3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2"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3"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4"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5"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6"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37"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3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3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2"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3"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4"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5"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4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0"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1"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2"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3"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4"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55" name="Text Box 3"/>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56"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57"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58"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59"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60"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561" name="Text Box 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6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6"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7"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8"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79"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0"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1"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2"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3"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4"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85" name="Text Box 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86" name="Text Box 1332"/>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87" name="Text Box 133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588" name="Text Box 1335"/>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89" name="Text Box 133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590" name="Text Box 1337"/>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1" name="Text Box 153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2" name="Text Box 1533"/>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3" name="Text Box 153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4" name="Text Box 153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5" name="Text Box 153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596" name="Text Box 153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597" name="Text Box 299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598" name="Text Box 2996"/>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599" name="Text Box 2997"/>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00" name="Text Box 2998"/>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01" name="Text Box 2999"/>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02" name="Text Box 300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03" name="Text Box 3001"/>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04" name="Text Box 3002"/>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05" name="Text Box 300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06" name="Text Box 3004"/>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07" name="Text Box 3005"/>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08" name="Text Box 300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09" name="Text Box 300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10" name="Text Box 300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11" name="Text Box 300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2" name="Text Box 222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3" name="Text Box 222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4" name="Text Box 22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5" name="Text Box 22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6" name="Text Box 22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17" name="Text Box 22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18" name="Text Box 223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19" name="Text Box 223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20" name="Text Box 223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21" name="Text Box 223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22" name="Text Box 223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23" name="Text Box 223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24" name="Text Box 22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25" name="Text Box 22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26" name="Text Box 22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27" name="Text Box 227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28" name="Text Box 227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29" name="Text Box 22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0" name="Text Box 22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1" name="Text Box 228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2" name="Text Box 228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33" name="Text Box 228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34" name="Text Box 228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35" name="Text Box 228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6" name="Text Box 228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7" name="Text Box 228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8" name="Text Box 22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39" name="Text Box 22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40" name="Text Box 22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41" name="Text Box 22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2" name="Text Box 2220"/>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3" name="Text Box 2221"/>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4" name="Text Box 2222"/>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5" name="Text Box 2223"/>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6" name="Text Box 2224"/>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114300</xdr:rowOff>
    </xdr:to>
    <xdr:sp>
      <xdr:nvSpPr>
        <xdr:cNvPr id="1647" name="Text Box 2225"/>
        <xdr:cNvSpPr txBox="1">
          <a:spLocks noChangeArrowheads="1"/>
        </xdr:cNvSpPr>
      </xdr:nvSpPr>
      <xdr:spPr>
        <a:xfrm>
          <a:off x="1438275" y="5350700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48" name="Text Box 2232"/>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49" name="Text Box 2233"/>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50" name="Text Box 2234"/>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51" name="Text Box 2235"/>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52" name="Text Box 2236"/>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57150</xdr:rowOff>
    </xdr:to>
    <xdr:sp>
      <xdr:nvSpPr>
        <xdr:cNvPr id="1653" name="Text Box 2237"/>
        <xdr:cNvSpPr txBox="1">
          <a:spLocks noChangeArrowheads="1"/>
        </xdr:cNvSpPr>
      </xdr:nvSpPr>
      <xdr:spPr>
        <a:xfrm>
          <a:off x="1438275" y="5350700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54" name="Text Box 227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55" name="Text Box 227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56" name="Text Box 2276"/>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57" name="Text Box 227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58" name="Text Box 227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59" name="Text Box 227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0" name="Text Box 228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1" name="Text Box 228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2" name="Text Box 2282"/>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63" name="Text Box 2283"/>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64" name="Text Box 2284"/>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65" name="Text Box 228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6" name="Text Box 228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7" name="Text Box 228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8" name="Text Box 228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69" name="Text Box 228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70" name="Text Box 229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71" name="Text Box 229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672" name="Text Box 2494"/>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73" name="Text Box 24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674" name="Text Box 2497"/>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75" name="Text Box 249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76" name="Text Box 24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77" name="Text Box 25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78" name="Text Box 25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79" name="Text Box 25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80" name="Text Box 25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81" name="Text Box 252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82" name="Text Box 252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683" name="Text Box 2494"/>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84" name="Text Box 2495"/>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47625</xdr:rowOff>
    </xdr:to>
    <xdr:sp>
      <xdr:nvSpPr>
        <xdr:cNvPr id="1685" name="Text Box 2497"/>
        <xdr:cNvSpPr txBox="1">
          <a:spLocks noChangeArrowheads="1"/>
        </xdr:cNvSpPr>
      </xdr:nvSpPr>
      <xdr:spPr>
        <a:xfrm>
          <a:off x="1438275" y="5350700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86" name="Text Box 2498"/>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190500</xdr:rowOff>
    </xdr:to>
    <xdr:sp>
      <xdr:nvSpPr>
        <xdr:cNvPr id="1687" name="Text Box 2499"/>
        <xdr:cNvSpPr txBox="1">
          <a:spLocks noChangeArrowheads="1"/>
        </xdr:cNvSpPr>
      </xdr:nvSpPr>
      <xdr:spPr>
        <a:xfrm>
          <a:off x="1438275" y="5350700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88" name="Text Box 2516"/>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89" name="Text Box 2517"/>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90" name="Text Box 2518"/>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91" name="Text Box 2519"/>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92" name="Text Box 2520"/>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37</xdr:row>
      <xdr:rowOff>0</xdr:rowOff>
    </xdr:from>
    <xdr:to>
      <xdr:col>1</xdr:col>
      <xdr:colOff>914400</xdr:colOff>
      <xdr:row>37</xdr:row>
      <xdr:rowOff>28575</xdr:rowOff>
    </xdr:to>
    <xdr:sp>
      <xdr:nvSpPr>
        <xdr:cNvPr id="1693" name="Text Box 2521"/>
        <xdr:cNvSpPr txBox="1">
          <a:spLocks noChangeArrowheads="1"/>
        </xdr:cNvSpPr>
      </xdr:nvSpPr>
      <xdr:spPr>
        <a:xfrm>
          <a:off x="1438275" y="5350700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7"/>
  <sheetViews>
    <sheetView tabSelected="1" zoomScale="70" zoomScaleNormal="70" topLeftCell="A13" workbookViewId="0">
      <selection activeCell="I15" sqref="I15"/>
    </sheetView>
  </sheetViews>
  <sheetFormatPr defaultColWidth="9" defaultRowHeight="18"/>
  <cols>
    <col min="1" max="1" width="6.875" style="19" customWidth="1"/>
    <col min="2" max="2" width="29.75" style="18" customWidth="1"/>
    <col min="3" max="3" width="16" style="19" customWidth="1"/>
    <col min="4" max="4" width="37.625" style="19" customWidth="1"/>
    <col min="5" max="5" width="10.875" style="20" customWidth="1"/>
    <col min="6" max="6" width="17.25" style="21" customWidth="1"/>
    <col min="7" max="11" width="13.625" style="21" customWidth="1"/>
    <col min="12" max="12" width="63.25" style="18" customWidth="1"/>
    <col min="13" max="13" width="8.5" style="22" customWidth="1"/>
    <col min="14" max="16384" width="9" style="22"/>
  </cols>
  <sheetData>
    <row r="1" s="1" customFormat="1" ht="48.75" customHeight="1" spans="1:13">
      <c r="A1" s="23" t="s">
        <v>0</v>
      </c>
      <c r="B1" s="23"/>
      <c r="C1" s="23"/>
      <c r="D1" s="23"/>
      <c r="E1" s="23"/>
      <c r="F1" s="23"/>
      <c r="G1" s="23"/>
      <c r="H1" s="23"/>
      <c r="I1" s="23"/>
      <c r="J1" s="23"/>
      <c r="K1" s="23"/>
      <c r="L1" s="23"/>
      <c r="M1" s="23"/>
    </row>
    <row r="2" s="1" customFormat="1" ht="21.75" customHeight="1" spans="1:13">
      <c r="A2" s="24"/>
      <c r="B2" s="24"/>
      <c r="C2" s="24"/>
      <c r="D2" s="24"/>
      <c r="E2" s="24"/>
      <c r="F2" s="24"/>
      <c r="G2" s="24"/>
      <c r="H2" s="25" t="s">
        <v>1</v>
      </c>
      <c r="I2" s="25"/>
      <c r="J2" s="25"/>
      <c r="K2" s="25"/>
      <c r="L2" s="24"/>
      <c r="M2" s="24"/>
    </row>
    <row r="3" s="1" customFormat="1" ht="24" customHeight="1" spans="1:13">
      <c r="A3" s="26" t="s">
        <v>2</v>
      </c>
      <c r="B3" s="26" t="s">
        <v>3</v>
      </c>
      <c r="C3" s="26" t="s">
        <v>4</v>
      </c>
      <c r="D3" s="26" t="s">
        <v>5</v>
      </c>
      <c r="E3" s="27" t="s">
        <v>6</v>
      </c>
      <c r="F3" s="26" t="s">
        <v>7</v>
      </c>
      <c r="G3" s="28" t="s">
        <v>8</v>
      </c>
      <c r="H3" s="29"/>
      <c r="I3" s="29"/>
      <c r="J3" s="29"/>
      <c r="K3" s="110"/>
      <c r="L3" s="111" t="s">
        <v>9</v>
      </c>
      <c r="M3" s="111" t="s">
        <v>10</v>
      </c>
    </row>
    <row r="4" s="1" customFormat="1" ht="92.25" customHeight="1" spans="1:13">
      <c r="A4" s="30"/>
      <c r="B4" s="30"/>
      <c r="C4" s="30"/>
      <c r="D4" s="30"/>
      <c r="E4" s="31"/>
      <c r="F4" s="30"/>
      <c r="G4" s="32" t="s">
        <v>11</v>
      </c>
      <c r="H4" s="32" t="s">
        <v>12</v>
      </c>
      <c r="I4" s="32" t="s">
        <v>13</v>
      </c>
      <c r="J4" s="32" t="s">
        <v>14</v>
      </c>
      <c r="K4" s="32" t="s">
        <v>15</v>
      </c>
      <c r="L4" s="112"/>
      <c r="M4" s="112"/>
    </row>
    <row r="5" s="2" customFormat="1" ht="48" customHeight="1" spans="1:13">
      <c r="A5" s="147" t="s">
        <v>16</v>
      </c>
      <c r="B5" s="148" t="s">
        <v>17</v>
      </c>
      <c r="C5" s="147"/>
      <c r="D5" s="147"/>
      <c r="E5" s="149"/>
      <c r="F5" s="150">
        <f t="shared" ref="F5:K5" si="0">F6+F30+F31+F43+F52+F56+F58</f>
        <v>214459</v>
      </c>
      <c r="G5" s="150">
        <f t="shared" si="0"/>
        <v>33760</v>
      </c>
      <c r="H5" s="150">
        <f t="shared" si="0"/>
        <v>46371</v>
      </c>
      <c r="I5" s="150">
        <f t="shared" si="0"/>
        <v>38238</v>
      </c>
      <c r="J5" s="150">
        <f t="shared" si="0"/>
        <v>45849</v>
      </c>
      <c r="K5" s="150">
        <f t="shared" si="0"/>
        <v>50316</v>
      </c>
      <c r="L5" s="148"/>
      <c r="M5" s="147"/>
    </row>
    <row r="6" s="2" customFormat="1" ht="28.5" customHeight="1" spans="1:13">
      <c r="A6" s="37" t="s">
        <v>18</v>
      </c>
      <c r="B6" s="113" t="s">
        <v>19</v>
      </c>
      <c r="C6" s="37"/>
      <c r="D6" s="37"/>
      <c r="E6" s="38"/>
      <c r="F6" s="39">
        <f t="shared" ref="F6:K6" si="1">F7+F14+F16+F18+F22+F27</f>
        <v>88165</v>
      </c>
      <c r="G6" s="39">
        <f t="shared" si="1"/>
        <v>7655</v>
      </c>
      <c r="H6" s="39">
        <f t="shared" si="1"/>
        <v>15050</v>
      </c>
      <c r="I6" s="39">
        <f t="shared" si="1"/>
        <v>20214</v>
      </c>
      <c r="J6" s="39">
        <f t="shared" si="1"/>
        <v>22329</v>
      </c>
      <c r="K6" s="39">
        <f t="shared" si="1"/>
        <v>22992</v>
      </c>
      <c r="L6" s="113"/>
      <c r="M6" s="37"/>
    </row>
    <row r="7" s="2" customFormat="1" ht="30" customHeight="1" spans="1:13">
      <c r="A7" s="37" t="s">
        <v>20</v>
      </c>
      <c r="B7" s="113" t="s">
        <v>21</v>
      </c>
      <c r="C7" s="37"/>
      <c r="D7" s="37"/>
      <c r="E7" s="38"/>
      <c r="F7" s="39">
        <f>SUM(F8:F13)</f>
        <v>31011</v>
      </c>
      <c r="G7" s="39">
        <f t="shared" ref="G7:K7" si="2">SUM(G8:G13)</f>
        <v>0</v>
      </c>
      <c r="H7" s="39">
        <f t="shared" si="2"/>
        <v>0</v>
      </c>
      <c r="I7" s="39">
        <f t="shared" si="2"/>
        <v>3889</v>
      </c>
      <c r="J7" s="39">
        <f t="shared" si="2"/>
        <v>4130</v>
      </c>
      <c r="K7" s="39">
        <f t="shared" si="2"/>
        <v>22992</v>
      </c>
      <c r="L7" s="113"/>
      <c r="M7" s="37"/>
    </row>
    <row r="8" s="10" customFormat="1" ht="163.5" customHeight="1" spans="1:13">
      <c r="A8" s="78">
        <v>1</v>
      </c>
      <c r="B8" s="79" t="s">
        <v>22</v>
      </c>
      <c r="C8" s="80" t="s">
        <v>23</v>
      </c>
      <c r="D8" s="79" t="s">
        <v>24</v>
      </c>
      <c r="E8" s="80">
        <v>2025</v>
      </c>
      <c r="F8" s="68">
        <v>2637</v>
      </c>
      <c r="G8" s="68"/>
      <c r="H8" s="68"/>
      <c r="I8" s="68"/>
      <c r="J8" s="68"/>
      <c r="K8" s="68">
        <f>F8</f>
        <v>2637</v>
      </c>
      <c r="L8" s="125" t="s">
        <v>25</v>
      </c>
      <c r="M8" s="80"/>
    </row>
    <row r="9" s="10" customFormat="1" ht="154.5" customHeight="1" spans="1:13">
      <c r="A9" s="78">
        <v>2</v>
      </c>
      <c r="B9" s="79" t="s">
        <v>26</v>
      </c>
      <c r="C9" s="80" t="s">
        <v>23</v>
      </c>
      <c r="D9" s="79" t="s">
        <v>27</v>
      </c>
      <c r="E9" s="80">
        <v>2024</v>
      </c>
      <c r="F9" s="68">
        <v>4130</v>
      </c>
      <c r="G9" s="68"/>
      <c r="H9" s="68"/>
      <c r="I9" s="68"/>
      <c r="J9" s="68">
        <f>F9</f>
        <v>4130</v>
      </c>
      <c r="K9" s="68"/>
      <c r="L9" s="125" t="s">
        <v>28</v>
      </c>
      <c r="M9" s="80"/>
    </row>
    <row r="10" s="10" customFormat="1" ht="150" customHeight="1" spans="1:13">
      <c r="A10" s="78">
        <v>3</v>
      </c>
      <c r="B10" s="79" t="s">
        <v>29</v>
      </c>
      <c r="C10" s="80" t="s">
        <v>23</v>
      </c>
      <c r="D10" s="79" t="s">
        <v>30</v>
      </c>
      <c r="E10" s="80">
        <v>2025</v>
      </c>
      <c r="F10" s="68">
        <v>5737</v>
      </c>
      <c r="G10" s="68"/>
      <c r="H10" s="68"/>
      <c r="I10" s="68"/>
      <c r="J10" s="68"/>
      <c r="K10" s="68">
        <f t="shared" ref="K10:K12" si="3">F10</f>
        <v>5737</v>
      </c>
      <c r="L10" s="125" t="s">
        <v>28</v>
      </c>
      <c r="M10" s="80"/>
    </row>
    <row r="11" s="10" customFormat="1" ht="171.75" customHeight="1" spans="1:13">
      <c r="A11" s="78">
        <v>4</v>
      </c>
      <c r="B11" s="79" t="s">
        <v>31</v>
      </c>
      <c r="C11" s="80" t="s">
        <v>23</v>
      </c>
      <c r="D11" s="79" t="s">
        <v>32</v>
      </c>
      <c r="E11" s="80">
        <v>2025</v>
      </c>
      <c r="F11" s="68">
        <v>11702</v>
      </c>
      <c r="G11" s="68"/>
      <c r="H11" s="68"/>
      <c r="I11" s="68"/>
      <c r="J11" s="68"/>
      <c r="K11" s="68">
        <f t="shared" si="3"/>
        <v>11702</v>
      </c>
      <c r="L11" s="125" t="s">
        <v>28</v>
      </c>
      <c r="M11" s="80"/>
    </row>
    <row r="12" s="10" customFormat="1" ht="157.5" customHeight="1" spans="1:13">
      <c r="A12" s="78">
        <v>5</v>
      </c>
      <c r="B12" s="79" t="s">
        <v>33</v>
      </c>
      <c r="C12" s="80" t="s">
        <v>23</v>
      </c>
      <c r="D12" s="79" t="s">
        <v>34</v>
      </c>
      <c r="E12" s="80">
        <v>2025</v>
      </c>
      <c r="F12" s="68">
        <v>2916</v>
      </c>
      <c r="G12" s="68"/>
      <c r="H12" s="68"/>
      <c r="I12" s="68"/>
      <c r="J12" s="68"/>
      <c r="K12" s="68">
        <f t="shared" si="3"/>
        <v>2916</v>
      </c>
      <c r="L12" s="125" t="s">
        <v>25</v>
      </c>
      <c r="M12" s="80"/>
    </row>
    <row r="13" s="10" customFormat="1" ht="159" customHeight="1" spans="1:13">
      <c r="A13" s="78">
        <v>6</v>
      </c>
      <c r="B13" s="79" t="s">
        <v>35</v>
      </c>
      <c r="C13" s="80" t="s">
        <v>23</v>
      </c>
      <c r="D13" s="79" t="s">
        <v>36</v>
      </c>
      <c r="E13" s="80">
        <v>2023</v>
      </c>
      <c r="F13" s="68">
        <v>3889</v>
      </c>
      <c r="G13" s="68"/>
      <c r="H13" s="68"/>
      <c r="I13" s="68">
        <f>F13</f>
        <v>3889</v>
      </c>
      <c r="J13" s="68"/>
      <c r="K13" s="68"/>
      <c r="L13" s="125" t="s">
        <v>28</v>
      </c>
      <c r="M13" s="80"/>
    </row>
    <row r="14" s="141" customFormat="1" ht="30.75" customHeight="1" spans="1:13">
      <c r="A14" s="132" t="s">
        <v>37</v>
      </c>
      <c r="B14" s="155" t="s">
        <v>38</v>
      </c>
      <c r="C14" s="156"/>
      <c r="D14" s="155"/>
      <c r="E14" s="156"/>
      <c r="F14" s="157">
        <f t="shared" ref="F14:K14" si="4">F15</f>
        <v>7655</v>
      </c>
      <c r="G14" s="157">
        <f t="shared" si="4"/>
        <v>7655</v>
      </c>
      <c r="H14" s="157">
        <f t="shared" si="4"/>
        <v>0</v>
      </c>
      <c r="I14" s="157">
        <f t="shared" si="4"/>
        <v>75</v>
      </c>
      <c r="J14" s="157">
        <f t="shared" si="4"/>
        <v>0</v>
      </c>
      <c r="K14" s="157">
        <f t="shared" si="4"/>
        <v>0</v>
      </c>
      <c r="L14" s="208"/>
      <c r="M14" s="156"/>
    </row>
    <row r="15" s="10" customFormat="1" ht="228.75" customHeight="1" spans="1:13">
      <c r="A15" s="78"/>
      <c r="B15" s="79" t="s">
        <v>39</v>
      </c>
      <c r="C15" s="80" t="s">
        <v>38</v>
      </c>
      <c r="D15" s="79" t="s">
        <v>40</v>
      </c>
      <c r="E15" s="80">
        <v>2021</v>
      </c>
      <c r="F15" s="68">
        <v>7655</v>
      </c>
      <c r="G15" s="68">
        <f>F15</f>
        <v>7655</v>
      </c>
      <c r="H15" s="68"/>
      <c r="I15" s="68">
        <f>3*25</f>
        <v>75</v>
      </c>
      <c r="J15" s="68"/>
      <c r="K15" s="68"/>
      <c r="L15" s="125" t="s">
        <v>41</v>
      </c>
      <c r="M15" s="80"/>
    </row>
    <row r="16" s="2" customFormat="1" ht="32.25" customHeight="1" spans="1:13">
      <c r="A16" s="37" t="s">
        <v>42</v>
      </c>
      <c r="B16" s="158" t="s">
        <v>43</v>
      </c>
      <c r="C16" s="37"/>
      <c r="D16" s="158"/>
      <c r="E16" s="38"/>
      <c r="F16" s="39">
        <f t="shared" ref="F16:K16" si="5">F17</f>
        <v>5250</v>
      </c>
      <c r="G16" s="39">
        <f t="shared" si="5"/>
        <v>0</v>
      </c>
      <c r="H16" s="39">
        <f t="shared" si="5"/>
        <v>0</v>
      </c>
      <c r="I16" s="39">
        <f t="shared" si="5"/>
        <v>5250</v>
      </c>
      <c r="J16" s="39">
        <f t="shared" si="5"/>
        <v>0</v>
      </c>
      <c r="K16" s="39">
        <f t="shared" si="5"/>
        <v>0</v>
      </c>
      <c r="L16" s="158"/>
      <c r="M16" s="37"/>
    </row>
    <row r="17" s="7" customFormat="1" ht="123.75" customHeight="1" spans="1:13">
      <c r="A17" s="44">
        <v>1</v>
      </c>
      <c r="B17" s="89" t="s">
        <v>44</v>
      </c>
      <c r="C17" s="44" t="s">
        <v>45</v>
      </c>
      <c r="D17" s="89" t="s">
        <v>46</v>
      </c>
      <c r="E17" s="105" t="s">
        <v>47</v>
      </c>
      <c r="F17" s="43">
        <f>1.5*3500</f>
        <v>5250</v>
      </c>
      <c r="G17" s="43"/>
      <c r="H17" s="43"/>
      <c r="I17" s="43">
        <f>F17</f>
        <v>5250</v>
      </c>
      <c r="J17" s="43"/>
      <c r="K17" s="43"/>
      <c r="L17" s="45" t="s">
        <v>48</v>
      </c>
      <c r="M17" s="62"/>
    </row>
    <row r="18" s="2" customFormat="1" ht="28.5" customHeight="1" spans="1:13">
      <c r="A18" s="37" t="s">
        <v>49</v>
      </c>
      <c r="B18" s="158" t="s">
        <v>50</v>
      </c>
      <c r="C18" s="37"/>
      <c r="D18" s="158"/>
      <c r="E18" s="38"/>
      <c r="F18" s="39">
        <f t="shared" ref="F18:K18" si="6">F19+F20</f>
        <v>14950</v>
      </c>
      <c r="G18" s="39">
        <f t="shared" si="6"/>
        <v>0</v>
      </c>
      <c r="H18" s="39">
        <f t="shared" si="6"/>
        <v>3950</v>
      </c>
      <c r="I18" s="39">
        <f t="shared" si="6"/>
        <v>11000</v>
      </c>
      <c r="J18" s="39">
        <f t="shared" si="6"/>
        <v>0</v>
      </c>
      <c r="K18" s="39">
        <f t="shared" si="6"/>
        <v>0</v>
      </c>
      <c r="L18" s="158"/>
      <c r="M18" s="37"/>
    </row>
    <row r="19" s="8" customFormat="1" ht="306.75" customHeight="1" spans="1:13">
      <c r="A19" s="66">
        <v>1</v>
      </c>
      <c r="B19" s="85" t="s">
        <v>51</v>
      </c>
      <c r="C19" s="66" t="s">
        <v>50</v>
      </c>
      <c r="D19" s="67" t="s">
        <v>52</v>
      </c>
      <c r="E19" s="66">
        <v>2022</v>
      </c>
      <c r="F19" s="68">
        <v>3950</v>
      </c>
      <c r="G19" s="68"/>
      <c r="H19" s="68">
        <f>F19</f>
        <v>3950</v>
      </c>
      <c r="I19" s="68"/>
      <c r="J19" s="68"/>
      <c r="K19" s="68"/>
      <c r="L19" s="116" t="s">
        <v>53</v>
      </c>
      <c r="M19" s="90"/>
    </row>
    <row r="20" s="12" customFormat="1" ht="177" customHeight="1" spans="1:13">
      <c r="A20" s="66">
        <v>2</v>
      </c>
      <c r="B20" s="66" t="s">
        <v>54</v>
      </c>
      <c r="C20" s="66" t="s">
        <v>50</v>
      </c>
      <c r="D20" s="67" t="s">
        <v>55</v>
      </c>
      <c r="E20" s="66">
        <v>2023</v>
      </c>
      <c r="F20" s="68">
        <v>11000</v>
      </c>
      <c r="G20" s="68"/>
      <c r="H20" s="68"/>
      <c r="I20" s="68">
        <f>F20</f>
        <v>11000</v>
      </c>
      <c r="J20" s="68"/>
      <c r="K20" s="68"/>
      <c r="L20" s="66" t="s">
        <v>56</v>
      </c>
      <c r="M20" s="90"/>
    </row>
    <row r="21" s="12" customFormat="1" ht="201.75" customHeight="1" spans="1:13">
      <c r="A21" s="66"/>
      <c r="B21" s="66"/>
      <c r="C21" s="66"/>
      <c r="D21" s="67" t="s">
        <v>57</v>
      </c>
      <c r="E21" s="66"/>
      <c r="F21" s="68">
        <v>6500</v>
      </c>
      <c r="G21" s="68"/>
      <c r="H21" s="68"/>
      <c r="I21" s="68"/>
      <c r="J21" s="68"/>
      <c r="K21" s="68"/>
      <c r="L21" s="66"/>
      <c r="M21" s="90"/>
    </row>
    <row r="22" s="142" customFormat="1" ht="36.75" customHeight="1" spans="1:13">
      <c r="A22" s="132" t="s">
        <v>58</v>
      </c>
      <c r="B22" s="159" t="s">
        <v>59</v>
      </c>
      <c r="C22" s="160"/>
      <c r="D22" s="159"/>
      <c r="E22" s="161"/>
      <c r="F22" s="157">
        <f t="shared" ref="F22:K22" si="7">F23+F25</f>
        <v>19400</v>
      </c>
      <c r="G22" s="157">
        <f t="shared" si="7"/>
        <v>0</v>
      </c>
      <c r="H22" s="157">
        <f t="shared" si="7"/>
        <v>11100</v>
      </c>
      <c r="I22" s="157">
        <f t="shared" si="7"/>
        <v>0</v>
      </c>
      <c r="J22" s="157">
        <f t="shared" si="7"/>
        <v>8300</v>
      </c>
      <c r="K22" s="157">
        <f t="shared" si="7"/>
        <v>0</v>
      </c>
      <c r="L22" s="159"/>
      <c r="M22" s="210"/>
    </row>
    <row r="23" s="8" customFormat="1" ht="152.25" customHeight="1" spans="1:13">
      <c r="A23" s="64">
        <v>1</v>
      </c>
      <c r="B23" s="65" t="s">
        <v>60</v>
      </c>
      <c r="C23" s="66" t="s">
        <v>59</v>
      </c>
      <c r="D23" s="67" t="s">
        <v>61</v>
      </c>
      <c r="E23" s="64">
        <v>2024</v>
      </c>
      <c r="F23" s="68">
        <v>8300</v>
      </c>
      <c r="G23" s="68"/>
      <c r="H23" s="68"/>
      <c r="I23" s="68"/>
      <c r="J23" s="68">
        <f>F23</f>
        <v>8300</v>
      </c>
      <c r="K23" s="68"/>
      <c r="L23" s="62" t="s">
        <v>62</v>
      </c>
      <c r="M23" s="121"/>
    </row>
    <row r="24" s="8" customFormat="1" ht="203.25" customHeight="1" spans="1:13">
      <c r="A24" s="64"/>
      <c r="B24" s="65"/>
      <c r="C24" s="66"/>
      <c r="D24" s="67" t="s">
        <v>63</v>
      </c>
      <c r="E24" s="64"/>
      <c r="F24" s="68">
        <v>5200</v>
      </c>
      <c r="G24" s="68"/>
      <c r="H24" s="68"/>
      <c r="I24" s="68"/>
      <c r="J24" s="68"/>
      <c r="K24" s="68"/>
      <c r="L24" s="62"/>
      <c r="M24" s="121"/>
    </row>
    <row r="25" s="8" customFormat="1" ht="148.5" customHeight="1" spans="1:13">
      <c r="A25" s="64">
        <v>2</v>
      </c>
      <c r="B25" s="65" t="s">
        <v>64</v>
      </c>
      <c r="C25" s="66" t="s">
        <v>59</v>
      </c>
      <c r="D25" s="67" t="s">
        <v>65</v>
      </c>
      <c r="E25" s="64">
        <v>2022</v>
      </c>
      <c r="F25" s="68">
        <v>11100</v>
      </c>
      <c r="G25" s="68"/>
      <c r="H25" s="68">
        <f>F25</f>
        <v>11100</v>
      </c>
      <c r="I25" s="68"/>
      <c r="J25" s="68"/>
      <c r="K25" s="68"/>
      <c r="L25" s="62" t="s">
        <v>66</v>
      </c>
      <c r="M25" s="121"/>
    </row>
    <row r="26" s="8" customFormat="1" ht="176.25" customHeight="1" spans="1:13">
      <c r="A26" s="64"/>
      <c r="B26" s="65"/>
      <c r="C26" s="66"/>
      <c r="D26" s="67" t="s">
        <v>63</v>
      </c>
      <c r="E26" s="64"/>
      <c r="F26" s="68">
        <v>4950</v>
      </c>
      <c r="G26" s="68"/>
      <c r="H26" s="68"/>
      <c r="I26" s="68"/>
      <c r="J26" s="68"/>
      <c r="K26" s="68"/>
      <c r="L26" s="62"/>
      <c r="M26" s="121"/>
    </row>
    <row r="27" s="4" customFormat="1" ht="17.4" spans="1:13">
      <c r="A27" s="335" t="s">
        <v>67</v>
      </c>
      <c r="B27" s="163" t="s">
        <v>68</v>
      </c>
      <c r="C27" s="164"/>
      <c r="D27" s="163"/>
      <c r="E27" s="162"/>
      <c r="F27" s="39">
        <f t="shared" ref="F27:K27" si="8">F28</f>
        <v>9899</v>
      </c>
      <c r="G27" s="39">
        <f t="shared" si="8"/>
        <v>0</v>
      </c>
      <c r="H27" s="39">
        <f t="shared" si="8"/>
        <v>0</v>
      </c>
      <c r="I27" s="39">
        <f t="shared" si="8"/>
        <v>0</v>
      </c>
      <c r="J27" s="39">
        <f t="shared" si="8"/>
        <v>9899</v>
      </c>
      <c r="K27" s="39">
        <f t="shared" si="8"/>
        <v>0</v>
      </c>
      <c r="L27" s="211"/>
      <c r="M27" s="212"/>
    </row>
    <row r="28" s="13" customFormat="1" ht="117" customHeight="1" spans="1:13">
      <c r="A28" s="90">
        <v>1</v>
      </c>
      <c r="B28" s="66" t="s">
        <v>69</v>
      </c>
      <c r="C28" s="66" t="s">
        <v>70</v>
      </c>
      <c r="D28" s="91" t="s">
        <v>71</v>
      </c>
      <c r="E28" s="165">
        <v>2024</v>
      </c>
      <c r="F28" s="68">
        <v>9899</v>
      </c>
      <c r="G28" s="68"/>
      <c r="H28" s="68"/>
      <c r="I28" s="68"/>
      <c r="J28" s="68">
        <f>F28</f>
        <v>9899</v>
      </c>
      <c r="K28" s="68"/>
      <c r="L28" s="92" t="s">
        <v>72</v>
      </c>
      <c r="M28" s="132"/>
    </row>
    <row r="29" s="13" customFormat="1" ht="129.75" customHeight="1" spans="1:13">
      <c r="A29" s="90"/>
      <c r="B29" s="66"/>
      <c r="C29" s="66"/>
      <c r="D29" s="92" t="s">
        <v>73</v>
      </c>
      <c r="E29" s="166"/>
      <c r="F29" s="68">
        <v>6310</v>
      </c>
      <c r="G29" s="68"/>
      <c r="H29" s="68"/>
      <c r="I29" s="68"/>
      <c r="J29" s="68"/>
      <c r="K29" s="68"/>
      <c r="L29" s="92"/>
      <c r="M29" s="132"/>
    </row>
    <row r="30" s="7" customFormat="1" ht="38.25" customHeight="1" spans="1:13">
      <c r="A30" s="37" t="s">
        <v>74</v>
      </c>
      <c r="B30" s="158" t="s">
        <v>75</v>
      </c>
      <c r="C30" s="102"/>
      <c r="D30" s="167"/>
      <c r="E30" s="104"/>
      <c r="F30" s="63"/>
      <c r="G30" s="63"/>
      <c r="H30" s="63"/>
      <c r="I30" s="63"/>
      <c r="J30" s="63"/>
      <c r="K30" s="63"/>
      <c r="L30" s="136"/>
      <c r="M30" s="130"/>
    </row>
    <row r="31" s="4" customFormat="1" ht="25.5" customHeight="1" spans="1:13">
      <c r="A31" s="168" t="s">
        <v>76</v>
      </c>
      <c r="B31" s="169" t="s">
        <v>77</v>
      </c>
      <c r="C31" s="168"/>
      <c r="D31" s="169"/>
      <c r="E31" s="170"/>
      <c r="F31" s="171">
        <f t="shared" ref="F31:K31" si="9">F32+F36+F38+F40</f>
        <v>54523</v>
      </c>
      <c r="G31" s="171">
        <f t="shared" si="9"/>
        <v>26105</v>
      </c>
      <c r="H31" s="171">
        <f t="shared" si="9"/>
        <v>19158</v>
      </c>
      <c r="I31" s="171">
        <f t="shared" si="9"/>
        <v>9260</v>
      </c>
      <c r="J31" s="171">
        <f t="shared" si="9"/>
        <v>0</v>
      </c>
      <c r="K31" s="171">
        <f t="shared" si="9"/>
        <v>0</v>
      </c>
      <c r="L31" s="169"/>
      <c r="M31" s="117"/>
    </row>
    <row r="32" s="4" customFormat="1" ht="25.5" customHeight="1" spans="1:13">
      <c r="A32" s="168" t="s">
        <v>78</v>
      </c>
      <c r="B32" s="172" t="s">
        <v>79</v>
      </c>
      <c r="C32" s="168"/>
      <c r="D32" s="169"/>
      <c r="E32" s="170"/>
      <c r="F32" s="171">
        <f t="shared" ref="F32:K32" si="10">SUM(F33:F35)</f>
        <v>22514</v>
      </c>
      <c r="G32" s="171">
        <f t="shared" si="10"/>
        <v>9776</v>
      </c>
      <c r="H32" s="171">
        <f t="shared" si="10"/>
        <v>12738</v>
      </c>
      <c r="I32" s="171">
        <f t="shared" si="10"/>
        <v>0</v>
      </c>
      <c r="J32" s="171">
        <f t="shared" si="10"/>
        <v>0</v>
      </c>
      <c r="K32" s="171">
        <f t="shared" si="10"/>
        <v>0</v>
      </c>
      <c r="L32" s="169"/>
      <c r="M32" s="117"/>
    </row>
    <row r="33" s="8" customFormat="1" ht="277.5" customHeight="1" spans="1:13">
      <c r="A33" s="73">
        <v>1</v>
      </c>
      <c r="B33" s="74" t="s">
        <v>80</v>
      </c>
      <c r="C33" s="73" t="s">
        <v>79</v>
      </c>
      <c r="D33" s="74" t="s">
        <v>81</v>
      </c>
      <c r="E33" s="75">
        <v>2021</v>
      </c>
      <c r="F33" s="76">
        <v>6962</v>
      </c>
      <c r="G33" s="76">
        <f>F33</f>
        <v>6962</v>
      </c>
      <c r="H33" s="76"/>
      <c r="I33" s="76"/>
      <c r="J33" s="76"/>
      <c r="K33" s="76"/>
      <c r="L33" s="123" t="s">
        <v>82</v>
      </c>
      <c r="M33" s="124"/>
    </row>
    <row r="34" s="8" customFormat="1" ht="171.75" customHeight="1" spans="1:13">
      <c r="A34" s="73">
        <v>2</v>
      </c>
      <c r="B34" s="74" t="s">
        <v>83</v>
      </c>
      <c r="C34" s="73" t="s">
        <v>79</v>
      </c>
      <c r="D34" s="74" t="s">
        <v>84</v>
      </c>
      <c r="E34" s="75" t="s">
        <v>85</v>
      </c>
      <c r="F34" s="76">
        <v>2814</v>
      </c>
      <c r="G34" s="76">
        <f>F34</f>
        <v>2814</v>
      </c>
      <c r="H34" s="76"/>
      <c r="I34" s="76"/>
      <c r="J34" s="76"/>
      <c r="K34" s="76"/>
      <c r="L34" s="74" t="s">
        <v>86</v>
      </c>
      <c r="M34" s="124"/>
    </row>
    <row r="35" s="8" customFormat="1" ht="278.25" customHeight="1" spans="1:13">
      <c r="A35" s="73">
        <v>3</v>
      </c>
      <c r="B35" s="74" t="s">
        <v>87</v>
      </c>
      <c r="C35" s="73" t="s">
        <v>79</v>
      </c>
      <c r="D35" s="74" t="s">
        <v>88</v>
      </c>
      <c r="E35" s="75" t="s">
        <v>89</v>
      </c>
      <c r="F35" s="76">
        <v>12738</v>
      </c>
      <c r="G35" s="76"/>
      <c r="H35" s="76">
        <f>F35</f>
        <v>12738</v>
      </c>
      <c r="I35" s="76"/>
      <c r="J35" s="76"/>
      <c r="K35" s="76"/>
      <c r="L35" s="123" t="s">
        <v>90</v>
      </c>
      <c r="M35" s="124"/>
    </row>
    <row r="36" s="4" customFormat="1" ht="30.75" customHeight="1" spans="1:13">
      <c r="A36" s="168" t="s">
        <v>91</v>
      </c>
      <c r="B36" s="169" t="s">
        <v>92</v>
      </c>
      <c r="C36" s="168"/>
      <c r="D36" s="169"/>
      <c r="E36" s="170"/>
      <c r="F36" s="173">
        <f t="shared" ref="F36:K36" si="11">F37</f>
        <v>4802</v>
      </c>
      <c r="G36" s="173">
        <f t="shared" si="11"/>
        <v>4802</v>
      </c>
      <c r="H36" s="173">
        <f t="shared" si="11"/>
        <v>0</v>
      </c>
      <c r="I36" s="173">
        <f t="shared" si="11"/>
        <v>0</v>
      </c>
      <c r="J36" s="173">
        <f t="shared" si="11"/>
        <v>0</v>
      </c>
      <c r="K36" s="173">
        <f t="shared" si="11"/>
        <v>0</v>
      </c>
      <c r="L36" s="169"/>
      <c r="M36" s="117"/>
    </row>
    <row r="37" s="6" customFormat="1" ht="169.5" customHeight="1" spans="1:13">
      <c r="A37" s="50">
        <v>1</v>
      </c>
      <c r="B37" s="51" t="s">
        <v>93</v>
      </c>
      <c r="C37" s="52" t="s">
        <v>92</v>
      </c>
      <c r="D37" s="81" t="s">
        <v>94</v>
      </c>
      <c r="E37" s="59">
        <v>2021</v>
      </c>
      <c r="F37" s="82">
        <v>4802</v>
      </c>
      <c r="G37" s="82">
        <f>F37</f>
        <v>4802</v>
      </c>
      <c r="H37" s="82"/>
      <c r="I37" s="82"/>
      <c r="J37" s="82"/>
      <c r="K37" s="82"/>
      <c r="L37" s="215" t="s">
        <v>95</v>
      </c>
      <c r="M37" s="117"/>
    </row>
    <row r="38" s="6" customFormat="1" ht="26.25" customHeight="1" spans="1:13">
      <c r="A38" s="168" t="s">
        <v>96</v>
      </c>
      <c r="B38" s="174" t="s">
        <v>59</v>
      </c>
      <c r="C38" s="175"/>
      <c r="D38" s="176"/>
      <c r="E38" s="177"/>
      <c r="F38" s="178">
        <f t="shared" ref="F38:K38" si="12">F39</f>
        <v>11527</v>
      </c>
      <c r="G38" s="178">
        <f t="shared" si="12"/>
        <v>11527</v>
      </c>
      <c r="H38" s="178">
        <f t="shared" si="12"/>
        <v>0</v>
      </c>
      <c r="I38" s="178">
        <f t="shared" si="12"/>
        <v>0</v>
      </c>
      <c r="J38" s="178">
        <f t="shared" si="12"/>
        <v>0</v>
      </c>
      <c r="K38" s="178">
        <f t="shared" si="12"/>
        <v>0</v>
      </c>
      <c r="L38" s="217"/>
      <c r="M38" s="117"/>
    </row>
    <row r="39" s="6" customFormat="1" ht="206.25" customHeight="1" spans="1:13">
      <c r="A39" s="50">
        <v>1</v>
      </c>
      <c r="B39" s="51" t="s">
        <v>97</v>
      </c>
      <c r="C39" s="52" t="s">
        <v>59</v>
      </c>
      <c r="D39" s="81" t="s">
        <v>98</v>
      </c>
      <c r="E39" s="59">
        <v>2021</v>
      </c>
      <c r="F39" s="82">
        <v>11527</v>
      </c>
      <c r="G39" s="82">
        <f>F39</f>
        <v>11527</v>
      </c>
      <c r="H39" s="82"/>
      <c r="I39" s="82"/>
      <c r="J39" s="82"/>
      <c r="K39" s="82"/>
      <c r="L39" s="116" t="s">
        <v>99</v>
      </c>
      <c r="M39" s="117"/>
    </row>
    <row r="40" s="6" customFormat="1" ht="25.5" customHeight="1" spans="1:13">
      <c r="A40" s="168" t="s">
        <v>100</v>
      </c>
      <c r="B40" s="174" t="s">
        <v>50</v>
      </c>
      <c r="C40" s="175"/>
      <c r="D40" s="176"/>
      <c r="E40" s="177"/>
      <c r="F40" s="178">
        <f t="shared" ref="F40:K40" si="13">SUM(F41:F42)</f>
        <v>15680</v>
      </c>
      <c r="G40" s="178">
        <f t="shared" si="13"/>
        <v>0</v>
      </c>
      <c r="H40" s="178">
        <f t="shared" si="13"/>
        <v>6420</v>
      </c>
      <c r="I40" s="178">
        <f t="shared" si="13"/>
        <v>9260</v>
      </c>
      <c r="J40" s="178">
        <f t="shared" si="13"/>
        <v>0</v>
      </c>
      <c r="K40" s="178">
        <f t="shared" si="13"/>
        <v>0</v>
      </c>
      <c r="L40" s="217"/>
      <c r="M40" s="117"/>
    </row>
    <row r="41" s="11" customFormat="1" ht="247.5" customHeight="1" spans="1:13">
      <c r="A41" s="50">
        <v>1</v>
      </c>
      <c r="B41" s="51" t="s">
        <v>101</v>
      </c>
      <c r="C41" s="51" t="s">
        <v>50</v>
      </c>
      <c r="D41" s="81" t="s">
        <v>102</v>
      </c>
      <c r="E41" s="59">
        <v>2023</v>
      </c>
      <c r="F41" s="82">
        <v>9260</v>
      </c>
      <c r="G41" s="82"/>
      <c r="H41" s="82"/>
      <c r="I41" s="82">
        <f>F41</f>
        <v>9260</v>
      </c>
      <c r="J41" s="82"/>
      <c r="K41" s="82"/>
      <c r="L41" s="116" t="s">
        <v>103</v>
      </c>
      <c r="M41" s="126"/>
    </row>
    <row r="42" s="11" customFormat="1" ht="210" customHeight="1" spans="1:13">
      <c r="A42" s="50">
        <v>2</v>
      </c>
      <c r="B42" s="51" t="s">
        <v>104</v>
      </c>
      <c r="C42" s="51" t="s">
        <v>50</v>
      </c>
      <c r="D42" s="81" t="s">
        <v>105</v>
      </c>
      <c r="E42" s="59">
        <v>2022</v>
      </c>
      <c r="F42" s="82">
        <v>6420</v>
      </c>
      <c r="G42" s="82"/>
      <c r="H42" s="82">
        <f>F42</f>
        <v>6420</v>
      </c>
      <c r="I42" s="82"/>
      <c r="J42" s="82"/>
      <c r="K42" s="82"/>
      <c r="L42" s="116" t="s">
        <v>106</v>
      </c>
      <c r="M42" s="126"/>
    </row>
    <row r="43" s="2" customFormat="1" ht="27" customHeight="1" spans="1:13">
      <c r="A43" s="37" t="s">
        <v>107</v>
      </c>
      <c r="B43" s="158" t="s">
        <v>108</v>
      </c>
      <c r="C43" s="37"/>
      <c r="D43" s="158"/>
      <c r="E43" s="38"/>
      <c r="F43" s="39">
        <f>F44+F46+F50+F48</f>
        <v>33251</v>
      </c>
      <c r="G43" s="39">
        <f t="shared" ref="G43:K43" si="14">G44+G46+G50+G48</f>
        <v>0</v>
      </c>
      <c r="H43" s="39">
        <f t="shared" si="14"/>
        <v>12163</v>
      </c>
      <c r="I43" s="39">
        <f t="shared" si="14"/>
        <v>8764</v>
      </c>
      <c r="J43" s="39">
        <f t="shared" si="14"/>
        <v>0</v>
      </c>
      <c r="K43" s="39">
        <f t="shared" si="14"/>
        <v>12324</v>
      </c>
      <c r="L43" s="158"/>
      <c r="M43" s="113"/>
    </row>
    <row r="44" s="2" customFormat="1" ht="34.8" spans="1:13">
      <c r="A44" s="37" t="s">
        <v>109</v>
      </c>
      <c r="B44" s="158" t="s">
        <v>110</v>
      </c>
      <c r="C44" s="37"/>
      <c r="D44" s="158"/>
      <c r="E44" s="38"/>
      <c r="F44" s="39">
        <f t="shared" ref="F44:K44" si="15">F45</f>
        <v>5143</v>
      </c>
      <c r="G44" s="39">
        <f t="shared" si="15"/>
        <v>0</v>
      </c>
      <c r="H44" s="39">
        <f t="shared" si="15"/>
        <v>5143</v>
      </c>
      <c r="I44" s="39">
        <f t="shared" si="15"/>
        <v>0</v>
      </c>
      <c r="J44" s="39">
        <f t="shared" si="15"/>
        <v>0</v>
      </c>
      <c r="K44" s="39">
        <f t="shared" si="15"/>
        <v>0</v>
      </c>
      <c r="L44" s="158"/>
      <c r="M44" s="113"/>
    </row>
    <row r="45" s="7" customFormat="1" ht="183.75" customHeight="1" spans="1:13">
      <c r="A45" s="62">
        <v>1</v>
      </c>
      <c r="B45" s="77" t="s">
        <v>111</v>
      </c>
      <c r="C45" s="62" t="s">
        <v>112</v>
      </c>
      <c r="D45" s="77" t="s">
        <v>113</v>
      </c>
      <c r="E45" s="105" t="s">
        <v>89</v>
      </c>
      <c r="F45" s="63">
        <v>5143</v>
      </c>
      <c r="G45" s="63"/>
      <c r="H45" s="63">
        <f>F45</f>
        <v>5143</v>
      </c>
      <c r="I45" s="63"/>
      <c r="J45" s="63"/>
      <c r="K45" s="63"/>
      <c r="L45" s="77" t="s">
        <v>114</v>
      </c>
      <c r="M45" s="120"/>
    </row>
    <row r="46" s="2" customFormat="1" ht="48.75" customHeight="1" spans="1:13">
      <c r="A46" s="37" t="s">
        <v>115</v>
      </c>
      <c r="B46" s="158" t="s">
        <v>116</v>
      </c>
      <c r="C46" s="37"/>
      <c r="D46" s="158"/>
      <c r="E46" s="38"/>
      <c r="F46" s="39">
        <f t="shared" ref="F46:K46" si="16">SUM(F47:F47)</f>
        <v>8764</v>
      </c>
      <c r="G46" s="39">
        <f t="shared" si="16"/>
        <v>0</v>
      </c>
      <c r="H46" s="39">
        <f t="shared" si="16"/>
        <v>0</v>
      </c>
      <c r="I46" s="39">
        <f t="shared" si="16"/>
        <v>8764</v>
      </c>
      <c r="J46" s="39">
        <f t="shared" si="16"/>
        <v>0</v>
      </c>
      <c r="K46" s="39">
        <f t="shared" si="16"/>
        <v>0</v>
      </c>
      <c r="L46" s="158"/>
      <c r="M46" s="113"/>
    </row>
    <row r="47" s="7" customFormat="1" ht="191.25" customHeight="1" spans="1:13">
      <c r="A47" s="60">
        <v>1</v>
      </c>
      <c r="B47" s="61" t="s">
        <v>117</v>
      </c>
      <c r="C47" s="62" t="s">
        <v>112</v>
      </c>
      <c r="D47" s="61" t="s">
        <v>118</v>
      </c>
      <c r="E47" s="93" t="s">
        <v>47</v>
      </c>
      <c r="F47" s="63">
        <v>8764</v>
      </c>
      <c r="G47" s="63"/>
      <c r="H47" s="63"/>
      <c r="I47" s="63">
        <f>F47</f>
        <v>8764</v>
      </c>
      <c r="J47" s="63"/>
      <c r="K47" s="63"/>
      <c r="L47" s="77" t="s">
        <v>119</v>
      </c>
      <c r="M47" s="119"/>
    </row>
    <row r="48" s="4" customFormat="1" ht="31.5" customHeight="1" spans="1:13">
      <c r="A48" s="179" t="s">
        <v>120</v>
      </c>
      <c r="B48" s="180" t="s">
        <v>121</v>
      </c>
      <c r="C48" s="179"/>
      <c r="D48" s="180"/>
      <c r="E48" s="181"/>
      <c r="F48" s="182">
        <f>F49</f>
        <v>12324</v>
      </c>
      <c r="G48" s="182">
        <f t="shared" ref="G48:K48" si="17">G49</f>
        <v>0</v>
      </c>
      <c r="H48" s="182">
        <f t="shared" si="17"/>
        <v>0</v>
      </c>
      <c r="I48" s="182">
        <f t="shared" si="17"/>
        <v>0</v>
      </c>
      <c r="J48" s="182">
        <f t="shared" si="17"/>
        <v>0</v>
      </c>
      <c r="K48" s="182">
        <f t="shared" si="17"/>
        <v>12324</v>
      </c>
      <c r="L48" s="158"/>
      <c r="M48" s="219"/>
    </row>
    <row r="49" s="7" customFormat="1" ht="176.25" customHeight="1" spans="1:13">
      <c r="A49" s="60"/>
      <c r="B49" s="61" t="s">
        <v>122</v>
      </c>
      <c r="C49" s="62" t="s">
        <v>112</v>
      </c>
      <c r="D49" s="60" t="s">
        <v>123</v>
      </c>
      <c r="E49" s="93" t="s">
        <v>124</v>
      </c>
      <c r="F49" s="63">
        <v>12324</v>
      </c>
      <c r="G49" s="63"/>
      <c r="H49" s="63"/>
      <c r="I49" s="63"/>
      <c r="J49" s="63"/>
      <c r="K49" s="63">
        <f>F49</f>
        <v>12324</v>
      </c>
      <c r="L49" s="116" t="s">
        <v>125</v>
      </c>
      <c r="M49" s="119"/>
    </row>
    <row r="50" s="2" customFormat="1" ht="17.4" spans="1:13">
      <c r="A50" s="179" t="s">
        <v>126</v>
      </c>
      <c r="B50" s="180" t="s">
        <v>127</v>
      </c>
      <c r="C50" s="179"/>
      <c r="D50" s="180"/>
      <c r="E50" s="181"/>
      <c r="F50" s="39">
        <f t="shared" ref="F50:K50" si="18">SUM(F51)</f>
        <v>7020</v>
      </c>
      <c r="G50" s="39">
        <f t="shared" si="18"/>
        <v>0</v>
      </c>
      <c r="H50" s="39">
        <f t="shared" si="18"/>
        <v>7020</v>
      </c>
      <c r="I50" s="39">
        <f t="shared" si="18"/>
        <v>0</v>
      </c>
      <c r="J50" s="39">
        <f t="shared" si="18"/>
        <v>0</v>
      </c>
      <c r="K50" s="39">
        <f t="shared" si="18"/>
        <v>0</v>
      </c>
      <c r="L50" s="158"/>
      <c r="M50" s="219"/>
    </row>
    <row r="51" s="7" customFormat="1" ht="127.5" customHeight="1" spans="1:13">
      <c r="A51" s="60">
        <v>1</v>
      </c>
      <c r="B51" s="61" t="s">
        <v>128</v>
      </c>
      <c r="C51" s="60" t="s">
        <v>79</v>
      </c>
      <c r="D51" s="61" t="s">
        <v>129</v>
      </c>
      <c r="E51" s="93" t="s">
        <v>89</v>
      </c>
      <c r="F51" s="63">
        <v>7020</v>
      </c>
      <c r="G51" s="63"/>
      <c r="H51" s="63">
        <f>F51</f>
        <v>7020</v>
      </c>
      <c r="I51" s="63"/>
      <c r="J51" s="63"/>
      <c r="K51" s="63"/>
      <c r="L51" s="77" t="s">
        <v>130</v>
      </c>
      <c r="M51" s="119"/>
    </row>
    <row r="52" s="2" customFormat="1" ht="17.4" spans="1:13">
      <c r="A52" s="37" t="s">
        <v>131</v>
      </c>
      <c r="B52" s="158" t="s">
        <v>132</v>
      </c>
      <c r="C52" s="37"/>
      <c r="D52" s="158"/>
      <c r="E52" s="38"/>
      <c r="F52" s="39">
        <f t="shared" ref="F52:K52" si="19">F53</f>
        <v>15000</v>
      </c>
      <c r="G52" s="39">
        <f t="shared" si="19"/>
        <v>0</v>
      </c>
      <c r="H52" s="39">
        <f t="shared" si="19"/>
        <v>0</v>
      </c>
      <c r="I52" s="39">
        <f t="shared" si="19"/>
        <v>0</v>
      </c>
      <c r="J52" s="39">
        <f t="shared" si="19"/>
        <v>0</v>
      </c>
      <c r="K52" s="39">
        <f t="shared" si="19"/>
        <v>15000</v>
      </c>
      <c r="L52" s="158"/>
      <c r="M52" s="113"/>
    </row>
    <row r="53" s="2" customFormat="1" ht="17.4" spans="1:13">
      <c r="A53" s="37" t="s">
        <v>133</v>
      </c>
      <c r="B53" s="158" t="s">
        <v>21</v>
      </c>
      <c r="C53" s="37"/>
      <c r="D53" s="158"/>
      <c r="E53" s="38"/>
      <c r="F53" s="39">
        <f t="shared" ref="F53:K53" si="20">F54+F55</f>
        <v>15000</v>
      </c>
      <c r="G53" s="39">
        <f t="shared" si="20"/>
        <v>0</v>
      </c>
      <c r="H53" s="39">
        <f t="shared" si="20"/>
        <v>0</v>
      </c>
      <c r="I53" s="39">
        <f t="shared" si="20"/>
        <v>0</v>
      </c>
      <c r="J53" s="39">
        <f t="shared" si="20"/>
        <v>0</v>
      </c>
      <c r="K53" s="39">
        <f t="shared" si="20"/>
        <v>15000</v>
      </c>
      <c r="L53" s="158"/>
      <c r="M53" s="113"/>
    </row>
    <row r="54" s="4" customFormat="1" ht="114.75" customHeight="1" spans="1:13">
      <c r="A54" s="44">
        <v>1</v>
      </c>
      <c r="B54" s="86" t="s">
        <v>134</v>
      </c>
      <c r="C54" s="87" t="s">
        <v>135</v>
      </c>
      <c r="D54" s="88" t="s">
        <v>136</v>
      </c>
      <c r="E54" s="87">
        <v>2025</v>
      </c>
      <c r="F54" s="84">
        <v>10000</v>
      </c>
      <c r="G54" s="84"/>
      <c r="H54" s="84"/>
      <c r="I54" s="84"/>
      <c r="J54" s="84"/>
      <c r="K54" s="84">
        <f>F54</f>
        <v>10000</v>
      </c>
      <c r="L54" s="221" t="s">
        <v>137</v>
      </c>
      <c r="M54" s="113"/>
    </row>
    <row r="55" s="4" customFormat="1" ht="83.25" customHeight="1" spans="1:13">
      <c r="A55" s="44">
        <v>2</v>
      </c>
      <c r="B55" s="86" t="s">
        <v>138</v>
      </c>
      <c r="C55" s="87" t="s">
        <v>135</v>
      </c>
      <c r="D55" s="88"/>
      <c r="E55" s="87">
        <v>2025</v>
      </c>
      <c r="F55" s="84">
        <v>5000</v>
      </c>
      <c r="G55" s="84"/>
      <c r="H55" s="84"/>
      <c r="I55" s="84"/>
      <c r="J55" s="84"/>
      <c r="K55" s="84">
        <f>F55</f>
        <v>5000</v>
      </c>
      <c r="L55" s="221"/>
      <c r="M55" s="113"/>
    </row>
    <row r="56" s="4" customFormat="1" ht="27.75" customHeight="1" spans="1:13">
      <c r="A56" s="183" t="s">
        <v>139</v>
      </c>
      <c r="B56" s="184" t="s">
        <v>140</v>
      </c>
      <c r="C56" s="185"/>
      <c r="D56" s="186"/>
      <c r="E56" s="38"/>
      <c r="F56" s="182">
        <f t="shared" ref="F56:K56" si="21">F57</f>
        <v>3000</v>
      </c>
      <c r="G56" s="182">
        <f t="shared" si="21"/>
        <v>0</v>
      </c>
      <c r="H56" s="182">
        <f t="shared" si="21"/>
        <v>0</v>
      </c>
      <c r="I56" s="182">
        <f t="shared" si="21"/>
        <v>0</v>
      </c>
      <c r="J56" s="182">
        <f t="shared" si="21"/>
        <v>3000</v>
      </c>
      <c r="K56" s="182">
        <f t="shared" si="21"/>
        <v>0</v>
      </c>
      <c r="L56" s="186"/>
      <c r="M56" s="113"/>
    </row>
    <row r="57" ht="180" customHeight="1" spans="1:13">
      <c r="A57" s="56">
        <v>1</v>
      </c>
      <c r="B57" s="57" t="s">
        <v>141</v>
      </c>
      <c r="C57" s="58" t="s">
        <v>59</v>
      </c>
      <c r="D57" s="57" t="s">
        <v>142</v>
      </c>
      <c r="E57" s="187">
        <v>2024</v>
      </c>
      <c r="F57" s="43">
        <v>3000</v>
      </c>
      <c r="G57" s="43"/>
      <c r="H57" s="43"/>
      <c r="I57" s="43"/>
      <c r="J57" s="43">
        <f>F57</f>
        <v>3000</v>
      </c>
      <c r="K57" s="43"/>
      <c r="L57" s="83" t="s">
        <v>143</v>
      </c>
      <c r="M57" s="118"/>
    </row>
    <row r="58" s="17" customFormat="1" ht="26.25" customHeight="1" spans="1:13">
      <c r="A58" s="188" t="s">
        <v>144</v>
      </c>
      <c r="B58" s="189" t="s">
        <v>145</v>
      </c>
      <c r="C58" s="188"/>
      <c r="D58" s="189"/>
      <c r="E58" s="190"/>
      <c r="F58" s="191">
        <f t="shared" ref="F58:K58" si="22">F59</f>
        <v>20520</v>
      </c>
      <c r="G58" s="191">
        <f t="shared" si="22"/>
        <v>0</v>
      </c>
      <c r="H58" s="191">
        <f t="shared" si="22"/>
        <v>0</v>
      </c>
      <c r="I58" s="191">
        <f t="shared" si="22"/>
        <v>0</v>
      </c>
      <c r="J58" s="191">
        <f t="shared" si="22"/>
        <v>20520</v>
      </c>
      <c r="K58" s="191">
        <f t="shared" si="22"/>
        <v>0</v>
      </c>
      <c r="L58" s="189"/>
      <c r="M58" s="223"/>
    </row>
    <row r="59" ht="189" customHeight="1" spans="1:13">
      <c r="A59" s="56">
        <v>1</v>
      </c>
      <c r="B59" s="83" t="s">
        <v>146</v>
      </c>
      <c r="C59" s="56" t="s">
        <v>21</v>
      </c>
      <c r="D59" s="83" t="s">
        <v>147</v>
      </c>
      <c r="E59" s="192" t="s">
        <v>148</v>
      </c>
      <c r="F59" s="84">
        <v>20520</v>
      </c>
      <c r="G59" s="84"/>
      <c r="H59" s="84"/>
      <c r="I59" s="84"/>
      <c r="J59" s="84">
        <f>F59</f>
        <v>20520</v>
      </c>
      <c r="K59" s="84"/>
      <c r="L59" s="83" t="s">
        <v>149</v>
      </c>
      <c r="M59" s="118"/>
    </row>
    <row r="60" s="14" customFormat="1" ht="34.8" spans="1:15">
      <c r="A60" s="94" t="s">
        <v>150</v>
      </c>
      <c r="B60" s="95" t="s">
        <v>151</v>
      </c>
      <c r="C60" s="94"/>
      <c r="D60" s="94"/>
      <c r="E60" s="96"/>
      <c r="F60" s="97">
        <f t="shared" ref="F60:F70" si="23">G60+H60+I60+J60+K60</f>
        <v>50000</v>
      </c>
      <c r="G60" s="97">
        <f>G61+G62+G63+G64+G65+G74</f>
        <v>10000</v>
      </c>
      <c r="H60" s="97">
        <f>H61+H62+H63+H64+H65+H74</f>
        <v>10000</v>
      </c>
      <c r="I60" s="97">
        <f>I61+I62+I63+I64+I65+I74</f>
        <v>10000</v>
      </c>
      <c r="J60" s="97">
        <f>J61+J62+J63+J64+J65+J74</f>
        <v>10000</v>
      </c>
      <c r="K60" s="97">
        <f>K61+K62+K63+K64+K65+K74</f>
        <v>10000</v>
      </c>
      <c r="L60" s="95"/>
      <c r="M60" s="134"/>
      <c r="O60" s="14">
        <v>10000</v>
      </c>
    </row>
    <row r="61" s="15" customFormat="1" ht="36" spans="1:13">
      <c r="A61" s="193">
        <v>1</v>
      </c>
      <c r="B61" s="194" t="s">
        <v>152</v>
      </c>
      <c r="C61" s="195"/>
      <c r="D61" s="196"/>
      <c r="E61" s="197"/>
      <c r="F61" s="198">
        <f t="shared" si="23"/>
        <v>15000</v>
      </c>
      <c r="G61" s="198">
        <v>3000</v>
      </c>
      <c r="H61" s="198">
        <v>3000</v>
      </c>
      <c r="I61" s="198">
        <v>3000</v>
      </c>
      <c r="J61" s="198">
        <v>3000</v>
      </c>
      <c r="K61" s="198">
        <v>3000</v>
      </c>
      <c r="L61" s="226"/>
      <c r="M61" s="227"/>
    </row>
    <row r="62" s="15" customFormat="1" ht="54" spans="1:13">
      <c r="A62" s="193">
        <v>2</v>
      </c>
      <c r="B62" s="194" t="s">
        <v>153</v>
      </c>
      <c r="C62" s="195"/>
      <c r="D62" s="196"/>
      <c r="E62" s="197"/>
      <c r="F62" s="198">
        <f t="shared" si="23"/>
        <v>5000</v>
      </c>
      <c r="G62" s="198">
        <v>1000</v>
      </c>
      <c r="H62" s="198">
        <v>1000</v>
      </c>
      <c r="I62" s="198">
        <v>1000</v>
      </c>
      <c r="J62" s="198">
        <v>1000</v>
      </c>
      <c r="K62" s="198">
        <v>1000</v>
      </c>
      <c r="L62" s="226"/>
      <c r="M62" s="227"/>
    </row>
    <row r="63" s="15" customFormat="1" ht="36" spans="1:13">
      <c r="A63" s="193">
        <v>3</v>
      </c>
      <c r="B63" s="194" t="s">
        <v>154</v>
      </c>
      <c r="C63" s="195"/>
      <c r="D63" s="196"/>
      <c r="E63" s="197">
        <v>2021</v>
      </c>
      <c r="F63" s="198">
        <f t="shared" si="23"/>
        <v>1500</v>
      </c>
      <c r="G63" s="198">
        <v>1500</v>
      </c>
      <c r="H63" s="198"/>
      <c r="I63" s="198"/>
      <c r="J63" s="198"/>
      <c r="K63" s="198"/>
      <c r="L63" s="226"/>
      <c r="M63" s="227"/>
    </row>
    <row r="64" s="15" customFormat="1" ht="36" spans="1:13">
      <c r="A64" s="193">
        <v>4</v>
      </c>
      <c r="B64" s="194" t="s">
        <v>155</v>
      </c>
      <c r="C64" s="195"/>
      <c r="D64" s="196"/>
      <c r="E64" s="197">
        <v>2021</v>
      </c>
      <c r="F64" s="198">
        <f t="shared" si="23"/>
        <v>2500</v>
      </c>
      <c r="G64" s="198">
        <v>2500</v>
      </c>
      <c r="H64" s="198"/>
      <c r="I64" s="198"/>
      <c r="J64" s="198"/>
      <c r="K64" s="198"/>
      <c r="L64" s="226"/>
      <c r="M64" s="227"/>
    </row>
    <row r="65" s="15" customFormat="1" ht="36" spans="1:13">
      <c r="A65" s="193">
        <v>5</v>
      </c>
      <c r="B65" s="194" t="s">
        <v>156</v>
      </c>
      <c r="C65" s="195"/>
      <c r="D65" s="196"/>
      <c r="E65" s="197"/>
      <c r="F65" s="198">
        <f t="shared" si="23"/>
        <v>2251.032</v>
      </c>
      <c r="G65" s="198">
        <f>SUM(G66:G70)</f>
        <v>780.015</v>
      </c>
      <c r="H65" s="198">
        <f t="shared" ref="H65:K65" si="24">SUM(H66:H70)</f>
        <v>971.017</v>
      </c>
      <c r="I65" s="198">
        <f t="shared" si="24"/>
        <v>500</v>
      </c>
      <c r="J65" s="198">
        <f t="shared" si="24"/>
        <v>0</v>
      </c>
      <c r="K65" s="198">
        <f t="shared" si="24"/>
        <v>0</v>
      </c>
      <c r="L65" s="226"/>
      <c r="M65" s="227"/>
    </row>
    <row r="66" s="16" customFormat="1" ht="144" spans="1:13">
      <c r="A66" s="336" t="s">
        <v>157</v>
      </c>
      <c r="B66" s="89" t="s">
        <v>158</v>
      </c>
      <c r="C66" s="102" t="s">
        <v>38</v>
      </c>
      <c r="D66" s="103" t="s">
        <v>159</v>
      </c>
      <c r="E66" s="104">
        <v>2021</v>
      </c>
      <c r="F66" s="198">
        <f t="shared" si="23"/>
        <v>284.475</v>
      </c>
      <c r="G66" s="43">
        <v>284.475</v>
      </c>
      <c r="H66" s="43"/>
      <c r="I66" s="43"/>
      <c r="J66" s="43"/>
      <c r="K66" s="43"/>
      <c r="L66" s="136" t="s">
        <v>160</v>
      </c>
      <c r="M66" s="120"/>
    </row>
    <row r="67" s="16" customFormat="1" ht="54" spans="1:13">
      <c r="A67" s="336" t="s">
        <v>157</v>
      </c>
      <c r="B67" s="89" t="s">
        <v>161</v>
      </c>
      <c r="C67" s="102" t="s">
        <v>162</v>
      </c>
      <c r="D67" s="103" t="s">
        <v>163</v>
      </c>
      <c r="E67" s="104">
        <v>2021</v>
      </c>
      <c r="F67" s="198">
        <f t="shared" si="23"/>
        <v>495.54</v>
      </c>
      <c r="G67" s="43">
        <v>495.54</v>
      </c>
      <c r="H67" s="43"/>
      <c r="I67" s="43"/>
      <c r="J67" s="43"/>
      <c r="K67" s="43"/>
      <c r="L67" s="136" t="s">
        <v>164</v>
      </c>
      <c r="M67" s="120"/>
    </row>
    <row r="68" s="16" customFormat="1" ht="108.75" customHeight="1" spans="1:13">
      <c r="A68" s="336" t="s">
        <v>157</v>
      </c>
      <c r="B68" s="89" t="s">
        <v>165</v>
      </c>
      <c r="C68" s="102" t="s">
        <v>166</v>
      </c>
      <c r="D68" s="103" t="s">
        <v>167</v>
      </c>
      <c r="E68" s="104">
        <v>2022</v>
      </c>
      <c r="F68" s="198">
        <f t="shared" si="23"/>
        <v>475.696</v>
      </c>
      <c r="G68" s="43"/>
      <c r="H68" s="43">
        <v>475.696</v>
      </c>
      <c r="I68" s="43"/>
      <c r="J68" s="43"/>
      <c r="K68" s="43"/>
      <c r="L68" s="136" t="s">
        <v>164</v>
      </c>
      <c r="M68" s="120"/>
    </row>
    <row r="69" s="16" customFormat="1" ht="90" spans="1:13">
      <c r="A69" s="336" t="s">
        <v>157</v>
      </c>
      <c r="B69" s="89" t="s">
        <v>168</v>
      </c>
      <c r="C69" s="102" t="s">
        <v>169</v>
      </c>
      <c r="D69" s="103" t="s">
        <v>170</v>
      </c>
      <c r="E69" s="104">
        <v>2022</v>
      </c>
      <c r="F69" s="198">
        <f t="shared" si="23"/>
        <v>495.321</v>
      </c>
      <c r="G69" s="43"/>
      <c r="H69" s="43">
        <v>495.321</v>
      </c>
      <c r="I69" s="43"/>
      <c r="J69" s="43"/>
      <c r="K69" s="43"/>
      <c r="L69" s="136" t="s">
        <v>164</v>
      </c>
      <c r="M69" s="120"/>
    </row>
    <row r="70" s="16" customFormat="1" ht="72" spans="1:13">
      <c r="A70" s="336" t="s">
        <v>157</v>
      </c>
      <c r="B70" s="77" t="s">
        <v>171</v>
      </c>
      <c r="C70" s="62" t="s">
        <v>172</v>
      </c>
      <c r="D70" s="77" t="s">
        <v>173</v>
      </c>
      <c r="E70" s="105" t="s">
        <v>47</v>
      </c>
      <c r="F70" s="198">
        <f t="shared" si="23"/>
        <v>500</v>
      </c>
      <c r="G70" s="43"/>
      <c r="H70" s="43"/>
      <c r="I70" s="43">
        <v>500</v>
      </c>
      <c r="J70" s="43"/>
      <c r="K70" s="43"/>
      <c r="L70" s="77"/>
      <c r="M70" s="120"/>
    </row>
    <row r="71" s="15" customFormat="1" ht="90" hidden="1" spans="1:13">
      <c r="A71" s="336" t="s">
        <v>157</v>
      </c>
      <c r="B71" s="45" t="s">
        <v>174</v>
      </c>
      <c r="C71" s="44" t="s">
        <v>59</v>
      </c>
      <c r="D71" s="45" t="s">
        <v>175</v>
      </c>
      <c r="E71" s="229">
        <v>2021</v>
      </c>
      <c r="F71" s="230">
        <v>1500</v>
      </c>
      <c r="G71" s="230"/>
      <c r="H71" s="230"/>
      <c r="I71" s="230"/>
      <c r="J71" s="230"/>
      <c r="K71" s="230"/>
      <c r="L71" s="45" t="s">
        <v>176</v>
      </c>
      <c r="M71" s="113"/>
    </row>
    <row r="72" s="15" customFormat="1" ht="36" hidden="1" spans="1:13">
      <c r="A72" s="336" t="s">
        <v>157</v>
      </c>
      <c r="B72" s="57" t="s">
        <v>177</v>
      </c>
      <c r="C72" s="58" t="s">
        <v>178</v>
      </c>
      <c r="D72" s="57" t="s">
        <v>179</v>
      </c>
      <c r="E72" s="187" t="s">
        <v>180</v>
      </c>
      <c r="F72" s="43">
        <v>3640</v>
      </c>
      <c r="G72" s="43"/>
      <c r="H72" s="43"/>
      <c r="I72" s="43"/>
      <c r="J72" s="43"/>
      <c r="K72" s="43"/>
      <c r="L72" s="158"/>
      <c r="M72" s="113"/>
    </row>
    <row r="73" s="15" customFormat="1" ht="72" hidden="1" spans="1:13">
      <c r="A73" s="336" t="s">
        <v>157</v>
      </c>
      <c r="B73" s="89" t="s">
        <v>181</v>
      </c>
      <c r="C73" s="98" t="s">
        <v>92</v>
      </c>
      <c r="D73" s="99" t="s">
        <v>182</v>
      </c>
      <c r="E73" s="100">
        <v>2025</v>
      </c>
      <c r="F73" s="101">
        <v>1500</v>
      </c>
      <c r="G73" s="101"/>
      <c r="H73" s="101"/>
      <c r="I73" s="101"/>
      <c r="J73" s="101"/>
      <c r="K73" s="101"/>
      <c r="L73" s="135" t="s">
        <v>183</v>
      </c>
      <c r="M73" s="113"/>
    </row>
    <row r="74" s="15" customFormat="1" ht="54" spans="1:13">
      <c r="A74" s="193">
        <v>6</v>
      </c>
      <c r="B74" s="194" t="s">
        <v>184</v>
      </c>
      <c r="C74" s="195"/>
      <c r="D74" s="196"/>
      <c r="E74" s="197"/>
      <c r="F74" s="198">
        <f>G74+H74+I74+J74+K74</f>
        <v>23748.968</v>
      </c>
      <c r="G74" s="198">
        <f>$O$60-(G61+G62+G63+G64+G65)</f>
        <v>1219.985</v>
      </c>
      <c r="H74" s="198">
        <f t="shared" ref="H74:K74" si="25">$O$60-(H61+H62+H63+H64+H65)</f>
        <v>5028.983</v>
      </c>
      <c r="I74" s="198">
        <f t="shared" si="25"/>
        <v>5500</v>
      </c>
      <c r="J74" s="198">
        <f t="shared" si="25"/>
        <v>6000</v>
      </c>
      <c r="K74" s="198">
        <f t="shared" si="25"/>
        <v>6000</v>
      </c>
      <c r="L74" s="226"/>
      <c r="M74" s="227"/>
    </row>
    <row r="75" s="17" customFormat="1" ht="30" customHeight="1" spans="1:13">
      <c r="A75" s="106"/>
      <c r="B75" s="106" t="s">
        <v>185</v>
      </c>
      <c r="C75" s="106"/>
      <c r="D75" s="106"/>
      <c r="E75" s="107"/>
      <c r="F75" s="108">
        <f>F60+F5</f>
        <v>264459</v>
      </c>
      <c r="G75" s="108">
        <f t="shared" ref="G75:K75" si="26">G60+G5</f>
        <v>43760</v>
      </c>
      <c r="H75" s="108">
        <f t="shared" si="26"/>
        <v>56371</v>
      </c>
      <c r="I75" s="108">
        <f t="shared" si="26"/>
        <v>48238</v>
      </c>
      <c r="J75" s="108">
        <f t="shared" si="26"/>
        <v>55849</v>
      </c>
      <c r="K75" s="108">
        <f t="shared" si="26"/>
        <v>60316</v>
      </c>
      <c r="L75" s="137"/>
      <c r="M75" s="138"/>
    </row>
    <row r="76" ht="27" customHeight="1"/>
    <row r="77" ht="27" customHeight="1"/>
    <row r="78" ht="27" customHeight="1"/>
    <row r="79" ht="27" customHeight="1"/>
    <row r="81" spans="7:8">
      <c r="G81" s="109"/>
      <c r="H81" s="109"/>
    </row>
    <row r="82" spans="7:8">
      <c r="G82" s="109"/>
      <c r="H82" s="109"/>
    </row>
    <row r="91" spans="5:11">
      <c r="E91" s="139"/>
      <c r="F91" s="139"/>
      <c r="G91" s="139"/>
      <c r="H91" s="139"/>
      <c r="I91" s="139"/>
      <c r="J91" s="139"/>
      <c r="K91" s="139"/>
    </row>
    <row r="92" spans="5:11">
      <c r="E92" s="139"/>
      <c r="F92" s="139"/>
      <c r="G92" s="139"/>
      <c r="H92" s="139"/>
      <c r="I92" s="139"/>
      <c r="J92" s="139"/>
      <c r="K92" s="139"/>
    </row>
    <row r="93" spans="5:11">
      <c r="E93" s="139"/>
      <c r="F93" s="139"/>
      <c r="G93" s="139"/>
      <c r="H93" s="139"/>
      <c r="I93" s="139"/>
      <c r="J93" s="139"/>
      <c r="K93" s="139"/>
    </row>
    <row r="94" spans="5:11">
      <c r="E94" s="139"/>
      <c r="F94" s="139"/>
      <c r="G94" s="139"/>
      <c r="H94" s="139"/>
      <c r="I94" s="139"/>
      <c r="J94" s="139"/>
      <c r="K94" s="139"/>
    </row>
    <row r="95" spans="5:11">
      <c r="E95" s="139"/>
      <c r="F95" s="139"/>
      <c r="G95" s="139"/>
      <c r="H95" s="139"/>
      <c r="I95" s="139"/>
      <c r="J95" s="139"/>
      <c r="K95" s="139"/>
    </row>
    <row r="96" spans="5:11">
      <c r="E96" s="139"/>
      <c r="F96" s="139"/>
      <c r="G96" s="139"/>
      <c r="H96" s="139"/>
      <c r="I96" s="139"/>
      <c r="J96" s="139"/>
      <c r="K96" s="139"/>
    </row>
    <row r="97" spans="5:11">
      <c r="E97" s="139"/>
      <c r="F97" s="139"/>
      <c r="G97" s="139"/>
      <c r="H97" s="139"/>
      <c r="I97" s="139"/>
      <c r="J97" s="139"/>
      <c r="K97" s="139"/>
    </row>
  </sheetData>
  <mergeCells count="31">
    <mergeCell ref="A1:M1"/>
    <mergeCell ref="H2:K2"/>
    <mergeCell ref="G3:K3"/>
    <mergeCell ref="A3:A4"/>
    <mergeCell ref="A20:A21"/>
    <mergeCell ref="A23:A24"/>
    <mergeCell ref="A25:A26"/>
    <mergeCell ref="A28:A29"/>
    <mergeCell ref="B3:B4"/>
    <mergeCell ref="B20:B21"/>
    <mergeCell ref="B23:B24"/>
    <mergeCell ref="B25:B26"/>
    <mergeCell ref="B28:B29"/>
    <mergeCell ref="C3:C4"/>
    <mergeCell ref="C20:C21"/>
    <mergeCell ref="C23:C24"/>
    <mergeCell ref="C25:C26"/>
    <mergeCell ref="C28:C29"/>
    <mergeCell ref="D3:D4"/>
    <mergeCell ref="E3:E4"/>
    <mergeCell ref="E20:E21"/>
    <mergeCell ref="E23:E24"/>
    <mergeCell ref="E25:E26"/>
    <mergeCell ref="E28:E29"/>
    <mergeCell ref="F3:F4"/>
    <mergeCell ref="L3:L4"/>
    <mergeCell ref="L20:L21"/>
    <mergeCell ref="L23:L24"/>
    <mergeCell ref="L25:L26"/>
    <mergeCell ref="L28:L29"/>
    <mergeCell ref="M3:M4"/>
  </mergeCells>
  <printOptions horizontalCentered="1"/>
  <pageMargins left="0.393700787401575" right="0.19" top="0.33" bottom="0.393700787401575" header="0.31496062992126" footer="0.31496062992126"/>
  <pageSetup paperSize="9" scale="51" fitToHeight="0" orientation="landscape"/>
  <headerFoot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5"/>
  <sheetViews>
    <sheetView workbookViewId="0">
      <selection activeCell="B10" sqref="B10"/>
    </sheetView>
  </sheetViews>
  <sheetFormatPr defaultColWidth="9" defaultRowHeight="15.6"/>
  <cols>
    <col min="1" max="1" width="3.875" style="241" customWidth="1"/>
    <col min="2" max="2" width="29.75" style="242" customWidth="1"/>
    <col min="3" max="3" width="16" style="241" customWidth="1"/>
    <col min="4" max="4" width="29" style="241" customWidth="1"/>
    <col min="5" max="5" width="10.875" style="243" customWidth="1"/>
    <col min="6" max="6" width="17.25" style="244" customWidth="1"/>
    <col min="7" max="7" width="31.875" style="242" customWidth="1"/>
    <col min="8" max="8" width="8.5" style="245" customWidth="1"/>
    <col min="9" max="16384" width="9" style="245"/>
  </cols>
  <sheetData>
    <row r="1" s="234" customFormat="1" ht="53.25" customHeight="1" spans="1:8">
      <c r="A1" s="246" t="s">
        <v>186</v>
      </c>
      <c r="B1" s="246"/>
      <c r="C1" s="246"/>
      <c r="D1" s="246"/>
      <c r="E1" s="246"/>
      <c r="F1" s="246"/>
      <c r="G1" s="246"/>
      <c r="H1" s="246"/>
    </row>
    <row r="2" s="235" customFormat="1" ht="56.25" customHeight="1" spans="1:8">
      <c r="A2" s="247" t="s">
        <v>2</v>
      </c>
      <c r="B2" s="247" t="s">
        <v>187</v>
      </c>
      <c r="C2" s="247" t="s">
        <v>4</v>
      </c>
      <c r="D2" s="247" t="s">
        <v>188</v>
      </c>
      <c r="E2" s="248" t="s">
        <v>6</v>
      </c>
      <c r="F2" s="247" t="s">
        <v>189</v>
      </c>
      <c r="G2" s="247" t="s">
        <v>9</v>
      </c>
      <c r="H2" s="247" t="s">
        <v>10</v>
      </c>
    </row>
    <row r="3" s="236" customFormat="1" ht="33.75" customHeight="1" spans="1:8">
      <c r="A3" s="249" t="s">
        <v>16</v>
      </c>
      <c r="B3" s="250" t="s">
        <v>17</v>
      </c>
      <c r="C3" s="249"/>
      <c r="D3" s="249"/>
      <c r="E3" s="251"/>
      <c r="F3" s="252">
        <f>F4+F49+F57+F90+F112+F159+F161</f>
        <v>221586.26</v>
      </c>
      <c r="G3" s="250"/>
      <c r="H3" s="249"/>
    </row>
    <row r="4" s="236" customFormat="1" spans="1:8">
      <c r="A4" s="247" t="s">
        <v>18</v>
      </c>
      <c r="B4" s="253" t="s">
        <v>19</v>
      </c>
      <c r="C4" s="247"/>
      <c r="D4" s="247"/>
      <c r="E4" s="248"/>
      <c r="F4" s="254">
        <f>F5+F9+F11+F38</f>
        <v>49950</v>
      </c>
      <c r="G4" s="253"/>
      <c r="H4" s="247"/>
    </row>
    <row r="5" s="236" customFormat="1" spans="1:8">
      <c r="A5" s="247"/>
      <c r="B5" s="253" t="s">
        <v>178</v>
      </c>
      <c r="C5" s="247"/>
      <c r="D5" s="247"/>
      <c r="E5" s="248"/>
      <c r="F5" s="254">
        <f>F6+F7+F8</f>
        <v>2200</v>
      </c>
      <c r="G5" s="253"/>
      <c r="H5" s="247"/>
    </row>
    <row r="6" s="237" customFormat="1" ht="147.75" customHeight="1" spans="1:8">
      <c r="A6" s="255">
        <v>1</v>
      </c>
      <c r="B6" s="256" t="s">
        <v>190</v>
      </c>
      <c r="C6" s="255" t="s">
        <v>178</v>
      </c>
      <c r="D6" s="255" t="s">
        <v>191</v>
      </c>
      <c r="E6" s="257" t="s">
        <v>192</v>
      </c>
      <c r="F6" s="258">
        <v>600</v>
      </c>
      <c r="G6" s="259" t="s">
        <v>193</v>
      </c>
      <c r="H6" s="260"/>
    </row>
    <row r="7" s="237" customFormat="1" ht="105" customHeight="1" spans="1:8">
      <c r="A7" s="255">
        <v>2</v>
      </c>
      <c r="B7" s="256" t="s">
        <v>194</v>
      </c>
      <c r="C7" s="255" t="s">
        <v>178</v>
      </c>
      <c r="D7" s="255" t="s">
        <v>195</v>
      </c>
      <c r="E7" s="257" t="s">
        <v>192</v>
      </c>
      <c r="F7" s="258">
        <v>400</v>
      </c>
      <c r="G7" s="259" t="s">
        <v>196</v>
      </c>
      <c r="H7" s="260"/>
    </row>
    <row r="8" s="237" customFormat="1" ht="105" customHeight="1" spans="1:8">
      <c r="A8" s="255">
        <v>3</v>
      </c>
      <c r="B8" s="256" t="s">
        <v>197</v>
      </c>
      <c r="C8" s="255" t="s">
        <v>178</v>
      </c>
      <c r="D8" s="255" t="s">
        <v>198</v>
      </c>
      <c r="E8" s="257" t="s">
        <v>192</v>
      </c>
      <c r="F8" s="258">
        <v>1200</v>
      </c>
      <c r="G8" s="259" t="s">
        <v>199</v>
      </c>
      <c r="H8" s="260"/>
    </row>
    <row r="9" s="236" customFormat="1" spans="1:8">
      <c r="A9" s="247"/>
      <c r="B9" s="253" t="s">
        <v>43</v>
      </c>
      <c r="C9" s="247"/>
      <c r="D9" s="247"/>
      <c r="E9" s="248"/>
      <c r="F9" s="254">
        <f>F10</f>
        <v>1880</v>
      </c>
      <c r="G9" s="253"/>
      <c r="H9" s="247"/>
    </row>
    <row r="10" s="237" customFormat="1" ht="78" spans="1:8">
      <c r="A10" s="255">
        <v>1</v>
      </c>
      <c r="B10" s="261" t="s">
        <v>44</v>
      </c>
      <c r="C10" s="255" t="s">
        <v>45</v>
      </c>
      <c r="D10" s="262" t="s">
        <v>200</v>
      </c>
      <c r="E10" s="257">
        <v>2021</v>
      </c>
      <c r="F10" s="258">
        <v>1880</v>
      </c>
      <c r="G10" s="256" t="s">
        <v>48</v>
      </c>
      <c r="H10" s="260"/>
    </row>
    <row r="11" s="238" customFormat="1" spans="1:8">
      <c r="A11" s="263"/>
      <c r="B11" s="264" t="s">
        <v>59</v>
      </c>
      <c r="C11" s="263"/>
      <c r="D11" s="263"/>
      <c r="E11" s="265"/>
      <c r="F11" s="266">
        <f>SUM(F12:F37)</f>
        <v>9870</v>
      </c>
      <c r="G11" s="264"/>
      <c r="H11" s="263"/>
    </row>
    <row r="12" s="237" customFormat="1" ht="78" spans="1:12">
      <c r="A12" s="267">
        <v>1</v>
      </c>
      <c r="B12" s="261" t="s">
        <v>201</v>
      </c>
      <c r="C12" s="268" t="s">
        <v>202</v>
      </c>
      <c r="D12" s="269" t="s">
        <v>203</v>
      </c>
      <c r="E12" s="267">
        <v>2021</v>
      </c>
      <c r="F12" s="258">
        <v>2000</v>
      </c>
      <c r="G12" s="270" t="s">
        <v>204</v>
      </c>
      <c r="H12" s="260"/>
      <c r="L12" s="237">
        <v>1000000</v>
      </c>
    </row>
    <row r="13" s="235" customFormat="1" ht="46.8" spans="1:8">
      <c r="A13" s="271">
        <v>2</v>
      </c>
      <c r="B13" s="337" t="s">
        <v>205</v>
      </c>
      <c r="C13" s="273" t="s">
        <v>206</v>
      </c>
      <c r="D13" s="274" t="s">
        <v>207</v>
      </c>
      <c r="E13" s="271">
        <v>2021</v>
      </c>
      <c r="F13" s="275">
        <v>150</v>
      </c>
      <c r="G13" s="276" t="s">
        <v>208</v>
      </c>
      <c r="H13" s="277"/>
    </row>
    <row r="14" s="235" customFormat="1" ht="46.8" spans="1:8">
      <c r="A14" s="271">
        <v>3</v>
      </c>
      <c r="B14" s="337" t="s">
        <v>209</v>
      </c>
      <c r="C14" s="273" t="s">
        <v>206</v>
      </c>
      <c r="D14" s="274" t="s">
        <v>210</v>
      </c>
      <c r="E14" s="271">
        <v>2021</v>
      </c>
      <c r="F14" s="275">
        <v>250</v>
      </c>
      <c r="G14" s="276" t="s">
        <v>208</v>
      </c>
      <c r="H14" s="277"/>
    </row>
    <row r="15" s="235" customFormat="1" ht="46.8" spans="1:8">
      <c r="A15" s="271">
        <v>4</v>
      </c>
      <c r="B15" s="337" t="s">
        <v>211</v>
      </c>
      <c r="C15" s="273" t="s">
        <v>206</v>
      </c>
      <c r="D15" s="274" t="s">
        <v>210</v>
      </c>
      <c r="E15" s="271">
        <v>2021</v>
      </c>
      <c r="F15" s="275">
        <v>250</v>
      </c>
      <c r="G15" s="276" t="s">
        <v>208</v>
      </c>
      <c r="H15" s="277"/>
    </row>
    <row r="16" s="235" customFormat="1" ht="46.8" spans="1:8">
      <c r="A16" s="271">
        <v>5</v>
      </c>
      <c r="B16" s="272" t="s">
        <v>212</v>
      </c>
      <c r="C16" s="273" t="s">
        <v>213</v>
      </c>
      <c r="D16" s="274" t="s">
        <v>214</v>
      </c>
      <c r="E16" s="271">
        <v>2022</v>
      </c>
      <c r="F16" s="278">
        <v>500</v>
      </c>
      <c r="G16" s="276" t="s">
        <v>208</v>
      </c>
      <c r="H16" s="277"/>
    </row>
    <row r="17" s="235" customFormat="1" ht="46.8" spans="1:8">
      <c r="A17" s="271">
        <v>6</v>
      </c>
      <c r="B17" s="272" t="s">
        <v>215</v>
      </c>
      <c r="C17" s="273" t="s">
        <v>213</v>
      </c>
      <c r="D17" s="274" t="s">
        <v>214</v>
      </c>
      <c r="E17" s="271">
        <v>2022</v>
      </c>
      <c r="F17" s="278">
        <v>500</v>
      </c>
      <c r="G17" s="276" t="s">
        <v>208</v>
      </c>
      <c r="H17" s="277"/>
    </row>
    <row r="18" s="235" customFormat="1" ht="46.8" spans="1:8">
      <c r="A18" s="271">
        <v>7</v>
      </c>
      <c r="B18" s="337" t="s">
        <v>216</v>
      </c>
      <c r="C18" s="273" t="s">
        <v>213</v>
      </c>
      <c r="D18" s="274" t="s">
        <v>217</v>
      </c>
      <c r="E18" s="271">
        <v>2022</v>
      </c>
      <c r="F18" s="278">
        <v>30</v>
      </c>
      <c r="G18" s="276" t="s">
        <v>208</v>
      </c>
      <c r="H18" s="277"/>
    </row>
    <row r="19" s="235" customFormat="1" ht="46.8" spans="1:8">
      <c r="A19" s="271">
        <v>8</v>
      </c>
      <c r="B19" s="272" t="s">
        <v>218</v>
      </c>
      <c r="C19" s="273" t="s">
        <v>213</v>
      </c>
      <c r="D19" s="274" t="s">
        <v>219</v>
      </c>
      <c r="E19" s="271">
        <v>2022</v>
      </c>
      <c r="F19" s="278">
        <v>80</v>
      </c>
      <c r="G19" s="276" t="s">
        <v>208</v>
      </c>
      <c r="H19" s="277"/>
    </row>
    <row r="20" s="235" customFormat="1" ht="46.8" spans="1:8">
      <c r="A20" s="271">
        <v>9</v>
      </c>
      <c r="B20" s="272" t="s">
        <v>220</v>
      </c>
      <c r="C20" s="273" t="s">
        <v>213</v>
      </c>
      <c r="D20" s="274" t="s">
        <v>221</v>
      </c>
      <c r="E20" s="271">
        <v>2022</v>
      </c>
      <c r="F20" s="278">
        <v>100</v>
      </c>
      <c r="G20" s="276" t="s">
        <v>208</v>
      </c>
      <c r="H20" s="277"/>
    </row>
    <row r="21" s="235" customFormat="1" ht="46.8" spans="1:8">
      <c r="A21" s="271">
        <v>10</v>
      </c>
      <c r="B21" s="272" t="s">
        <v>222</v>
      </c>
      <c r="C21" s="273" t="s">
        <v>223</v>
      </c>
      <c r="D21" s="274" t="s">
        <v>224</v>
      </c>
      <c r="E21" s="271">
        <v>2023</v>
      </c>
      <c r="F21" s="278">
        <v>121</v>
      </c>
      <c r="G21" s="276" t="s">
        <v>208</v>
      </c>
      <c r="H21" s="277"/>
    </row>
    <row r="22" s="235" customFormat="1" ht="46.8" spans="1:8">
      <c r="A22" s="271">
        <v>11</v>
      </c>
      <c r="B22" s="272" t="s">
        <v>225</v>
      </c>
      <c r="C22" s="273" t="s">
        <v>223</v>
      </c>
      <c r="D22" s="274" t="s">
        <v>226</v>
      </c>
      <c r="E22" s="271">
        <v>2023</v>
      </c>
      <c r="F22" s="278">
        <v>425</v>
      </c>
      <c r="G22" s="276" t="s">
        <v>208</v>
      </c>
      <c r="H22" s="277"/>
    </row>
    <row r="23" s="235" customFormat="1" ht="46.8" spans="1:8">
      <c r="A23" s="271">
        <v>12</v>
      </c>
      <c r="B23" s="272" t="s">
        <v>227</v>
      </c>
      <c r="C23" s="273" t="s">
        <v>223</v>
      </c>
      <c r="D23" s="274" t="s">
        <v>228</v>
      </c>
      <c r="E23" s="271">
        <v>2023</v>
      </c>
      <c r="F23" s="278">
        <v>526</v>
      </c>
      <c r="G23" s="276" t="s">
        <v>208</v>
      </c>
      <c r="H23" s="277"/>
    </row>
    <row r="24" s="235" customFormat="1" ht="46.8" spans="1:8">
      <c r="A24" s="271">
        <v>13</v>
      </c>
      <c r="B24" s="272" t="s">
        <v>229</v>
      </c>
      <c r="C24" s="273" t="s">
        <v>223</v>
      </c>
      <c r="D24" s="274" t="s">
        <v>230</v>
      </c>
      <c r="E24" s="271">
        <v>2023</v>
      </c>
      <c r="F24" s="278">
        <v>113</v>
      </c>
      <c r="G24" s="276" t="s">
        <v>208</v>
      </c>
      <c r="H24" s="277"/>
    </row>
    <row r="25" s="235" customFormat="1" ht="46.8" spans="1:8">
      <c r="A25" s="271">
        <v>14</v>
      </c>
      <c r="B25" s="272" t="s">
        <v>231</v>
      </c>
      <c r="C25" s="273" t="s">
        <v>223</v>
      </c>
      <c r="D25" s="274" t="s">
        <v>232</v>
      </c>
      <c r="E25" s="271">
        <v>2023</v>
      </c>
      <c r="F25" s="278">
        <v>215</v>
      </c>
      <c r="G25" s="276" t="s">
        <v>208</v>
      </c>
      <c r="H25" s="277"/>
    </row>
    <row r="26" s="235" customFormat="1" ht="46.8" spans="1:8">
      <c r="A26" s="271">
        <v>15</v>
      </c>
      <c r="B26" s="272" t="s">
        <v>233</v>
      </c>
      <c r="C26" s="273" t="s">
        <v>223</v>
      </c>
      <c r="D26" s="274" t="s">
        <v>234</v>
      </c>
      <c r="E26" s="271">
        <v>2023</v>
      </c>
      <c r="F26" s="278">
        <v>200</v>
      </c>
      <c r="G26" s="276" t="s">
        <v>208</v>
      </c>
      <c r="H26" s="277"/>
    </row>
    <row r="27" s="235" customFormat="1" ht="46.8" spans="1:8">
      <c r="A27" s="271">
        <v>16</v>
      </c>
      <c r="B27" s="272" t="s">
        <v>235</v>
      </c>
      <c r="C27" s="273" t="s">
        <v>223</v>
      </c>
      <c r="D27" s="274" t="s">
        <v>210</v>
      </c>
      <c r="E27" s="271">
        <v>2023</v>
      </c>
      <c r="F27" s="278">
        <v>250</v>
      </c>
      <c r="G27" s="276" t="s">
        <v>208</v>
      </c>
      <c r="H27" s="277"/>
    </row>
    <row r="28" s="235" customFormat="1" ht="46.8" spans="1:8">
      <c r="A28" s="271">
        <v>17</v>
      </c>
      <c r="B28" s="272" t="s">
        <v>236</v>
      </c>
      <c r="C28" s="273" t="s">
        <v>223</v>
      </c>
      <c r="D28" s="274" t="s">
        <v>237</v>
      </c>
      <c r="E28" s="271">
        <v>2023</v>
      </c>
      <c r="F28" s="278">
        <v>435</v>
      </c>
      <c r="G28" s="276" t="s">
        <v>208</v>
      </c>
      <c r="H28" s="277"/>
    </row>
    <row r="29" s="235" customFormat="1" ht="46.8" spans="1:8">
      <c r="A29" s="271">
        <v>18</v>
      </c>
      <c r="B29" s="272" t="s">
        <v>238</v>
      </c>
      <c r="C29" s="273" t="s">
        <v>223</v>
      </c>
      <c r="D29" s="274" t="s">
        <v>239</v>
      </c>
      <c r="E29" s="271">
        <v>2023</v>
      </c>
      <c r="F29" s="278">
        <v>115</v>
      </c>
      <c r="G29" s="276" t="s">
        <v>208</v>
      </c>
      <c r="H29" s="277"/>
    </row>
    <row r="30" s="235" customFormat="1" ht="46.8" spans="1:8">
      <c r="A30" s="271">
        <v>19</v>
      </c>
      <c r="B30" s="272" t="s">
        <v>240</v>
      </c>
      <c r="C30" s="273" t="s">
        <v>223</v>
      </c>
      <c r="D30" s="274" t="s">
        <v>241</v>
      </c>
      <c r="E30" s="271">
        <v>2023</v>
      </c>
      <c r="F30" s="278">
        <v>350</v>
      </c>
      <c r="G30" s="276" t="s">
        <v>208</v>
      </c>
      <c r="H30" s="277"/>
    </row>
    <row r="31" s="235" customFormat="1" ht="46.8" spans="1:8">
      <c r="A31" s="271">
        <v>20</v>
      </c>
      <c r="B31" s="272" t="s">
        <v>242</v>
      </c>
      <c r="C31" s="273" t="s">
        <v>223</v>
      </c>
      <c r="D31" s="274" t="s">
        <v>243</v>
      </c>
      <c r="E31" s="271">
        <v>2020</v>
      </c>
      <c r="F31" s="278">
        <v>260</v>
      </c>
      <c r="G31" s="276" t="s">
        <v>208</v>
      </c>
      <c r="H31" s="277"/>
    </row>
    <row r="32" s="235" customFormat="1" ht="46.8" spans="1:8">
      <c r="A32" s="271">
        <v>21</v>
      </c>
      <c r="B32" s="272" t="s">
        <v>244</v>
      </c>
      <c r="C32" s="273" t="s">
        <v>245</v>
      </c>
      <c r="D32" s="274" t="s">
        <v>214</v>
      </c>
      <c r="E32" s="271">
        <v>2024</v>
      </c>
      <c r="F32" s="278">
        <v>500</v>
      </c>
      <c r="G32" s="276" t="s">
        <v>208</v>
      </c>
      <c r="H32" s="277"/>
    </row>
    <row r="33" s="235" customFormat="1" ht="46.8" spans="1:8">
      <c r="A33" s="271">
        <v>22</v>
      </c>
      <c r="B33" s="272" t="s">
        <v>246</v>
      </c>
      <c r="C33" s="273" t="s">
        <v>247</v>
      </c>
      <c r="D33" s="274" t="s">
        <v>248</v>
      </c>
      <c r="E33" s="271">
        <v>2021</v>
      </c>
      <c r="F33" s="278">
        <v>300</v>
      </c>
      <c r="G33" s="276" t="s">
        <v>208</v>
      </c>
      <c r="H33" s="277"/>
    </row>
    <row r="34" s="235" customFormat="1" ht="46.8" spans="1:8">
      <c r="A34" s="271">
        <v>23</v>
      </c>
      <c r="B34" s="272" t="s">
        <v>249</v>
      </c>
      <c r="C34" s="273" t="s">
        <v>247</v>
      </c>
      <c r="D34" s="274" t="s">
        <v>221</v>
      </c>
      <c r="E34" s="271">
        <v>2022</v>
      </c>
      <c r="F34" s="278">
        <v>100</v>
      </c>
      <c r="G34" s="276" t="s">
        <v>208</v>
      </c>
      <c r="H34" s="277"/>
    </row>
    <row r="35" s="235" customFormat="1" ht="46.8" spans="1:8">
      <c r="A35" s="271">
        <v>24</v>
      </c>
      <c r="B35" s="272" t="s">
        <v>250</v>
      </c>
      <c r="C35" s="273" t="s">
        <v>247</v>
      </c>
      <c r="D35" s="274" t="s">
        <v>251</v>
      </c>
      <c r="E35" s="271">
        <v>2021</v>
      </c>
      <c r="F35" s="278">
        <v>600</v>
      </c>
      <c r="G35" s="276" t="s">
        <v>208</v>
      </c>
      <c r="H35" s="277"/>
    </row>
    <row r="36" s="235" customFormat="1" ht="46.8" spans="1:8">
      <c r="A36" s="271">
        <v>25</v>
      </c>
      <c r="B36" s="272" t="s">
        <v>252</v>
      </c>
      <c r="C36" s="273" t="s">
        <v>247</v>
      </c>
      <c r="D36" s="274" t="s">
        <v>214</v>
      </c>
      <c r="E36" s="271">
        <v>2022</v>
      </c>
      <c r="F36" s="278">
        <v>500</v>
      </c>
      <c r="G36" s="276" t="s">
        <v>208</v>
      </c>
      <c r="H36" s="277"/>
    </row>
    <row r="37" s="235" customFormat="1" ht="46.8" spans="1:8">
      <c r="A37" s="271">
        <v>26</v>
      </c>
      <c r="B37" s="272" t="s">
        <v>253</v>
      </c>
      <c r="C37" s="273" t="s">
        <v>247</v>
      </c>
      <c r="D37" s="274" t="s">
        <v>254</v>
      </c>
      <c r="E37" s="271">
        <v>2021</v>
      </c>
      <c r="F37" s="278">
        <v>1000</v>
      </c>
      <c r="G37" s="276" t="s">
        <v>208</v>
      </c>
      <c r="H37" s="277"/>
    </row>
    <row r="38" s="236" customFormat="1" spans="1:8">
      <c r="A38" s="247"/>
      <c r="B38" s="253" t="s">
        <v>50</v>
      </c>
      <c r="C38" s="247"/>
      <c r="D38" s="247"/>
      <c r="E38" s="248"/>
      <c r="F38" s="254">
        <f>SUM(F39:F47)</f>
        <v>36000</v>
      </c>
      <c r="G38" s="253"/>
      <c r="H38" s="247"/>
    </row>
    <row r="39" s="235" customFormat="1" ht="31.2" spans="1:11">
      <c r="A39" s="279">
        <v>1</v>
      </c>
      <c r="B39" s="280" t="s">
        <v>255</v>
      </c>
      <c r="C39" s="279" t="s">
        <v>256</v>
      </c>
      <c r="D39" s="279">
        <v>1900</v>
      </c>
      <c r="E39" s="279">
        <v>2021</v>
      </c>
      <c r="F39" s="278">
        <v>1900</v>
      </c>
      <c r="G39" s="280" t="s">
        <v>257</v>
      </c>
      <c r="H39" s="277"/>
      <c r="K39" s="235">
        <v>1000000</v>
      </c>
    </row>
    <row r="40" s="235" customFormat="1" ht="31.2" spans="1:8">
      <c r="A40" s="279">
        <v>2</v>
      </c>
      <c r="B40" s="280" t="s">
        <v>258</v>
      </c>
      <c r="C40" s="279" t="s">
        <v>259</v>
      </c>
      <c r="D40" s="279">
        <v>1000</v>
      </c>
      <c r="E40" s="279">
        <v>2024</v>
      </c>
      <c r="F40" s="278">
        <v>1000</v>
      </c>
      <c r="G40" s="280" t="s">
        <v>257</v>
      </c>
      <c r="H40" s="277"/>
    </row>
    <row r="41" s="235" customFormat="1" ht="31.2" spans="1:8">
      <c r="A41" s="279">
        <v>3</v>
      </c>
      <c r="B41" s="280" t="s">
        <v>260</v>
      </c>
      <c r="C41" s="279" t="s">
        <v>261</v>
      </c>
      <c r="D41" s="279">
        <v>2600</v>
      </c>
      <c r="E41" s="279">
        <v>2025</v>
      </c>
      <c r="F41" s="278">
        <v>2600</v>
      </c>
      <c r="G41" s="280" t="s">
        <v>257</v>
      </c>
      <c r="H41" s="277"/>
    </row>
    <row r="42" s="235" customFormat="1" ht="31.2" spans="1:8">
      <c r="A42" s="279">
        <v>4</v>
      </c>
      <c r="B42" s="280" t="s">
        <v>262</v>
      </c>
      <c r="C42" s="279" t="s">
        <v>263</v>
      </c>
      <c r="D42" s="279">
        <v>2000</v>
      </c>
      <c r="E42" s="279">
        <v>2022</v>
      </c>
      <c r="F42" s="278">
        <v>2000</v>
      </c>
      <c r="G42" s="280" t="s">
        <v>257</v>
      </c>
      <c r="H42" s="277"/>
    </row>
    <row r="43" s="235" customFormat="1" ht="31.2" spans="1:8">
      <c r="A43" s="279">
        <v>5</v>
      </c>
      <c r="B43" s="280" t="s">
        <v>264</v>
      </c>
      <c r="C43" s="279" t="s">
        <v>265</v>
      </c>
      <c r="D43" s="279">
        <v>2000</v>
      </c>
      <c r="E43" s="279">
        <v>2025</v>
      </c>
      <c r="F43" s="278">
        <v>2000</v>
      </c>
      <c r="G43" s="280" t="s">
        <v>257</v>
      </c>
      <c r="H43" s="277"/>
    </row>
    <row r="44" s="237" customFormat="1" ht="31.2" spans="1:8">
      <c r="A44" s="255">
        <v>6</v>
      </c>
      <c r="B44" s="256" t="s">
        <v>266</v>
      </c>
      <c r="C44" s="255" t="s">
        <v>256</v>
      </c>
      <c r="D44" s="255">
        <v>7000</v>
      </c>
      <c r="E44" s="255">
        <v>2021</v>
      </c>
      <c r="F44" s="281">
        <v>7000</v>
      </c>
      <c r="G44" s="256" t="s">
        <v>267</v>
      </c>
      <c r="H44" s="260"/>
    </row>
    <row r="45" s="237" customFormat="1" ht="31.2" spans="1:8">
      <c r="A45" s="255">
        <v>7</v>
      </c>
      <c r="B45" s="256" t="s">
        <v>268</v>
      </c>
      <c r="C45" s="255" t="s">
        <v>263</v>
      </c>
      <c r="D45" s="255">
        <v>8000</v>
      </c>
      <c r="E45" s="255">
        <v>2023</v>
      </c>
      <c r="F45" s="281">
        <v>8000</v>
      </c>
      <c r="G45" s="256" t="s">
        <v>267</v>
      </c>
      <c r="H45" s="260"/>
    </row>
    <row r="46" s="237" customFormat="1" ht="31.2" spans="1:8">
      <c r="A46" s="255">
        <v>8</v>
      </c>
      <c r="B46" s="256" t="s">
        <v>269</v>
      </c>
      <c r="C46" s="255" t="s">
        <v>259</v>
      </c>
      <c r="D46" s="255">
        <v>5500</v>
      </c>
      <c r="E46" s="255">
        <v>2025</v>
      </c>
      <c r="F46" s="281">
        <v>5500</v>
      </c>
      <c r="G46" s="256" t="s">
        <v>267</v>
      </c>
      <c r="H46" s="260"/>
    </row>
    <row r="47" s="237" customFormat="1" ht="31.2" spans="1:8">
      <c r="A47" s="255">
        <v>9</v>
      </c>
      <c r="B47" s="256" t="s">
        <v>270</v>
      </c>
      <c r="C47" s="255" t="s">
        <v>265</v>
      </c>
      <c r="D47" s="255">
        <v>6000</v>
      </c>
      <c r="E47" s="255">
        <v>2024</v>
      </c>
      <c r="F47" s="281">
        <v>6000</v>
      </c>
      <c r="G47" s="256" t="s">
        <v>267</v>
      </c>
      <c r="H47" s="260"/>
    </row>
    <row r="48" s="236" customFormat="1" spans="1:8">
      <c r="A48" s="282"/>
      <c r="B48" s="283" t="s">
        <v>79</v>
      </c>
      <c r="C48" s="282"/>
      <c r="D48" s="282"/>
      <c r="E48" s="282"/>
      <c r="F48" s="284"/>
      <c r="G48" s="283"/>
      <c r="H48" s="253"/>
    </row>
    <row r="49" s="236" customFormat="1" ht="31.2" spans="1:8">
      <c r="A49" s="247" t="s">
        <v>74</v>
      </c>
      <c r="B49" s="253" t="s">
        <v>271</v>
      </c>
      <c r="C49" s="247"/>
      <c r="D49" s="247"/>
      <c r="E49" s="248"/>
      <c r="F49" s="254">
        <f>F50+F52</f>
        <v>7170</v>
      </c>
      <c r="G49" s="253"/>
      <c r="H49" s="253"/>
    </row>
    <row r="50" s="236" customFormat="1" spans="1:8">
      <c r="A50" s="247"/>
      <c r="B50" s="253" t="s">
        <v>43</v>
      </c>
      <c r="C50" s="247"/>
      <c r="D50" s="247"/>
      <c r="E50" s="248"/>
      <c r="F50" s="254">
        <f>SUM(F51)</f>
        <v>170</v>
      </c>
      <c r="G50" s="253"/>
      <c r="H50" s="253"/>
    </row>
    <row r="51" s="235" customFormat="1" ht="78" spans="1:8">
      <c r="A51" s="285">
        <v>1</v>
      </c>
      <c r="B51" s="286" t="s">
        <v>272</v>
      </c>
      <c r="C51" s="285" t="s">
        <v>273</v>
      </c>
      <c r="D51" s="285" t="s">
        <v>274</v>
      </c>
      <c r="E51" s="287">
        <v>2022</v>
      </c>
      <c r="F51" s="278">
        <v>170</v>
      </c>
      <c r="G51" s="286" t="s">
        <v>275</v>
      </c>
      <c r="H51" s="286" t="s">
        <v>276</v>
      </c>
    </row>
    <row r="52" s="236" customFormat="1" spans="1:8">
      <c r="A52" s="288"/>
      <c r="B52" s="289" t="s">
        <v>59</v>
      </c>
      <c r="C52" s="288"/>
      <c r="D52" s="288"/>
      <c r="E52" s="290"/>
      <c r="F52" s="291">
        <f>SUM(F53:F56)</f>
        <v>7000</v>
      </c>
      <c r="G52" s="289"/>
      <c r="H52" s="289"/>
    </row>
    <row r="53" s="237" customFormat="1" ht="78" spans="1:8">
      <c r="A53" s="267">
        <v>1</v>
      </c>
      <c r="B53" s="261" t="s">
        <v>277</v>
      </c>
      <c r="C53" s="268" t="s">
        <v>213</v>
      </c>
      <c r="D53" s="269" t="s">
        <v>278</v>
      </c>
      <c r="E53" s="267">
        <v>2022</v>
      </c>
      <c r="F53" s="281">
        <v>1000</v>
      </c>
      <c r="G53" s="270" t="s">
        <v>279</v>
      </c>
      <c r="H53" s="256"/>
    </row>
    <row r="54" s="237" customFormat="1" ht="78" spans="1:8">
      <c r="A54" s="267">
        <v>2</v>
      </c>
      <c r="B54" s="261" t="s">
        <v>280</v>
      </c>
      <c r="C54" s="268" t="s">
        <v>245</v>
      </c>
      <c r="D54" s="269" t="s">
        <v>254</v>
      </c>
      <c r="E54" s="267">
        <v>2024</v>
      </c>
      <c r="F54" s="281">
        <v>1000</v>
      </c>
      <c r="G54" s="270" t="s">
        <v>279</v>
      </c>
      <c r="H54" s="256"/>
    </row>
    <row r="55" s="237" customFormat="1" ht="78" spans="1:8">
      <c r="A55" s="267">
        <v>3</v>
      </c>
      <c r="B55" s="261" t="s">
        <v>281</v>
      </c>
      <c r="C55" s="268" t="s">
        <v>247</v>
      </c>
      <c r="D55" s="269" t="s">
        <v>282</v>
      </c>
      <c r="E55" s="267">
        <v>2021</v>
      </c>
      <c r="F55" s="281">
        <v>2000</v>
      </c>
      <c r="G55" s="270" t="s">
        <v>279</v>
      </c>
      <c r="H55" s="256"/>
    </row>
    <row r="56" s="237" customFormat="1" ht="78" spans="1:8">
      <c r="A56" s="267">
        <v>4</v>
      </c>
      <c r="B56" s="261" t="s">
        <v>283</v>
      </c>
      <c r="C56" s="268" t="s">
        <v>206</v>
      </c>
      <c r="D56" s="269" t="s">
        <v>284</v>
      </c>
      <c r="E56" s="267">
        <v>2021</v>
      </c>
      <c r="F56" s="281">
        <v>3000</v>
      </c>
      <c r="G56" s="270" t="s">
        <v>279</v>
      </c>
      <c r="H56" s="256"/>
    </row>
    <row r="57" s="236" customFormat="1" spans="1:8">
      <c r="A57" s="247" t="s">
        <v>76</v>
      </c>
      <c r="B57" s="253" t="s">
        <v>77</v>
      </c>
      <c r="C57" s="247"/>
      <c r="D57" s="247"/>
      <c r="E57" s="248"/>
      <c r="F57" s="254">
        <f>F58+F64+F69+F86</f>
        <v>53194.5</v>
      </c>
      <c r="G57" s="253"/>
      <c r="H57" s="253"/>
    </row>
    <row r="58" s="236" customFormat="1" spans="1:8">
      <c r="A58" s="247"/>
      <c r="B58" s="292" t="s">
        <v>79</v>
      </c>
      <c r="C58" s="247"/>
      <c r="D58" s="247"/>
      <c r="E58" s="248"/>
      <c r="F58" s="254">
        <f>SUM(F59:F68)</f>
        <v>31271</v>
      </c>
      <c r="G58" s="253"/>
      <c r="H58" s="253"/>
    </row>
    <row r="59" s="237" customFormat="1" ht="109.2" spans="1:8">
      <c r="A59" s="263"/>
      <c r="B59" s="259" t="s">
        <v>285</v>
      </c>
      <c r="C59" s="260" t="s">
        <v>79</v>
      </c>
      <c r="D59" s="260" t="s">
        <v>286</v>
      </c>
      <c r="E59" s="257">
        <v>2021</v>
      </c>
      <c r="F59" s="281">
        <v>15200</v>
      </c>
      <c r="G59" s="259" t="s">
        <v>287</v>
      </c>
      <c r="H59" s="259"/>
    </row>
    <row r="60" s="235" customFormat="1" ht="31.2" spans="1:8">
      <c r="A60" s="247"/>
      <c r="B60" s="293" t="s">
        <v>288</v>
      </c>
      <c r="C60" s="277" t="s">
        <v>79</v>
      </c>
      <c r="D60" s="277" t="s">
        <v>289</v>
      </c>
      <c r="E60" s="294">
        <v>2021</v>
      </c>
      <c r="F60" s="278">
        <v>1850</v>
      </c>
      <c r="G60" s="293" t="s">
        <v>290</v>
      </c>
      <c r="H60" s="293"/>
    </row>
    <row r="61" s="235" customFormat="1" ht="31.2" spans="1:8">
      <c r="A61" s="247"/>
      <c r="B61" s="293" t="s">
        <v>291</v>
      </c>
      <c r="C61" s="277" t="s">
        <v>79</v>
      </c>
      <c r="D61" s="277" t="s">
        <v>289</v>
      </c>
      <c r="E61" s="294">
        <v>2022</v>
      </c>
      <c r="F61" s="278">
        <v>1850</v>
      </c>
      <c r="G61" s="293" t="s">
        <v>290</v>
      </c>
      <c r="H61" s="293"/>
    </row>
    <row r="62" s="237" customFormat="1" ht="31.2" spans="1:8">
      <c r="A62" s="263"/>
      <c r="B62" s="259" t="s">
        <v>87</v>
      </c>
      <c r="C62" s="260" t="s">
        <v>79</v>
      </c>
      <c r="D62" s="260" t="s">
        <v>292</v>
      </c>
      <c r="E62" s="257">
        <v>2021</v>
      </c>
      <c r="F62" s="281">
        <v>6084</v>
      </c>
      <c r="G62" s="259" t="s">
        <v>293</v>
      </c>
      <c r="H62" s="259"/>
    </row>
    <row r="63" s="235" customFormat="1" ht="31.2" spans="1:8">
      <c r="A63" s="247"/>
      <c r="B63" s="293" t="s">
        <v>294</v>
      </c>
      <c r="C63" s="277" t="s">
        <v>79</v>
      </c>
      <c r="D63" s="277" t="s">
        <v>295</v>
      </c>
      <c r="E63" s="294">
        <v>2022</v>
      </c>
      <c r="F63" s="278">
        <v>1600</v>
      </c>
      <c r="G63" s="293" t="s">
        <v>293</v>
      </c>
      <c r="H63" s="293"/>
    </row>
    <row r="64" s="236" customFormat="1" spans="1:16384">
      <c r="A64" s="247"/>
      <c r="B64" s="253" t="s">
        <v>43</v>
      </c>
      <c r="C64" s="247"/>
      <c r="D64" s="247"/>
      <c r="E64" s="248"/>
      <c r="F64" s="254">
        <f>SUM(F65:F68)</f>
        <v>2343.5</v>
      </c>
      <c r="G64" s="253"/>
      <c r="H64" s="253"/>
      <c r="XFD64" s="236">
        <f>SUM(A64:XFC64)</f>
        <v>2343.5</v>
      </c>
    </row>
    <row r="65" s="235" customFormat="1" ht="46.8" spans="1:8">
      <c r="A65" s="247"/>
      <c r="B65" s="286" t="s">
        <v>296</v>
      </c>
      <c r="C65" s="285" t="s">
        <v>297</v>
      </c>
      <c r="D65" s="285" t="s">
        <v>298</v>
      </c>
      <c r="E65" s="287">
        <v>2023</v>
      </c>
      <c r="F65" s="278">
        <v>1400</v>
      </c>
      <c r="G65" s="286" t="s">
        <v>299</v>
      </c>
      <c r="H65" s="293"/>
    </row>
    <row r="66" s="235" customFormat="1" ht="46.8" spans="1:8">
      <c r="A66" s="247"/>
      <c r="B66" s="286" t="s">
        <v>296</v>
      </c>
      <c r="C66" s="285" t="s">
        <v>300</v>
      </c>
      <c r="D66" s="285" t="s">
        <v>301</v>
      </c>
      <c r="E66" s="287">
        <v>2024</v>
      </c>
      <c r="F66" s="278">
        <v>400</v>
      </c>
      <c r="G66" s="286" t="s">
        <v>299</v>
      </c>
      <c r="H66" s="293"/>
    </row>
    <row r="67" s="235" customFormat="1" ht="46.8" spans="1:8">
      <c r="A67" s="247"/>
      <c r="B67" s="286" t="s">
        <v>302</v>
      </c>
      <c r="C67" s="285" t="s">
        <v>303</v>
      </c>
      <c r="D67" s="285" t="s">
        <v>304</v>
      </c>
      <c r="E67" s="287">
        <v>2022</v>
      </c>
      <c r="F67" s="278">
        <v>129.5</v>
      </c>
      <c r="G67" s="286" t="s">
        <v>299</v>
      </c>
      <c r="H67" s="293"/>
    </row>
    <row r="68" s="235" customFormat="1" ht="46.8" spans="1:8">
      <c r="A68" s="247"/>
      <c r="B68" s="286" t="s">
        <v>305</v>
      </c>
      <c r="C68" s="285" t="s">
        <v>45</v>
      </c>
      <c r="D68" s="285" t="s">
        <v>306</v>
      </c>
      <c r="E68" s="287">
        <v>2025</v>
      </c>
      <c r="F68" s="278">
        <v>414</v>
      </c>
      <c r="G68" s="286" t="s">
        <v>299</v>
      </c>
      <c r="H68" s="293"/>
    </row>
    <row r="69" s="236" customFormat="1" spans="1:8">
      <c r="A69" s="247"/>
      <c r="B69" s="289" t="s">
        <v>59</v>
      </c>
      <c r="C69" s="247"/>
      <c r="D69" s="247"/>
      <c r="E69" s="248"/>
      <c r="F69" s="254">
        <f>SUM(F70:F85)</f>
        <v>12580</v>
      </c>
      <c r="G69" s="253"/>
      <c r="H69" s="253"/>
    </row>
    <row r="70" s="235" customFormat="1" ht="62.4" spans="1:8">
      <c r="A70" s="295">
        <v>1</v>
      </c>
      <c r="B70" s="296" t="s">
        <v>307</v>
      </c>
      <c r="C70" s="297" t="s">
        <v>247</v>
      </c>
      <c r="D70" s="285" t="s">
        <v>308</v>
      </c>
      <c r="E70" s="297">
        <v>2021</v>
      </c>
      <c r="F70" s="278">
        <v>400</v>
      </c>
      <c r="G70" s="298" t="s">
        <v>309</v>
      </c>
      <c r="H70" s="293"/>
    </row>
    <row r="71" s="235" customFormat="1" ht="78" spans="1:8">
      <c r="A71" s="295">
        <v>2</v>
      </c>
      <c r="B71" s="296" t="s">
        <v>310</v>
      </c>
      <c r="C71" s="297" t="s">
        <v>311</v>
      </c>
      <c r="D71" s="285" t="s">
        <v>312</v>
      </c>
      <c r="E71" s="297">
        <v>2024</v>
      </c>
      <c r="F71" s="278">
        <v>400</v>
      </c>
      <c r="G71" s="280" t="s">
        <v>313</v>
      </c>
      <c r="H71" s="293"/>
    </row>
    <row r="72" s="235" customFormat="1" ht="62.4" spans="1:8">
      <c r="A72" s="295">
        <v>3</v>
      </c>
      <c r="B72" s="296" t="s">
        <v>314</v>
      </c>
      <c r="C72" s="297" t="s">
        <v>206</v>
      </c>
      <c r="D72" s="285" t="s">
        <v>315</v>
      </c>
      <c r="E72" s="297">
        <v>2023</v>
      </c>
      <c r="F72" s="278">
        <v>60</v>
      </c>
      <c r="G72" s="280" t="s">
        <v>316</v>
      </c>
      <c r="H72" s="293"/>
    </row>
    <row r="73" s="235" customFormat="1" ht="62.4" spans="1:8">
      <c r="A73" s="295">
        <v>4</v>
      </c>
      <c r="B73" s="296" t="s">
        <v>317</v>
      </c>
      <c r="C73" s="297" t="s">
        <v>318</v>
      </c>
      <c r="D73" s="285" t="s">
        <v>315</v>
      </c>
      <c r="E73" s="297">
        <v>2023</v>
      </c>
      <c r="F73" s="278">
        <v>60</v>
      </c>
      <c r="G73" s="280" t="s">
        <v>316</v>
      </c>
      <c r="H73" s="293"/>
    </row>
    <row r="74" s="235" customFormat="1" ht="62.4" spans="1:8">
      <c r="A74" s="295">
        <v>5</v>
      </c>
      <c r="B74" s="296" t="s">
        <v>319</v>
      </c>
      <c r="C74" s="297" t="s">
        <v>320</v>
      </c>
      <c r="D74" s="285" t="s">
        <v>315</v>
      </c>
      <c r="E74" s="297">
        <v>2024</v>
      </c>
      <c r="F74" s="278">
        <v>60</v>
      </c>
      <c r="G74" s="280" t="s">
        <v>316</v>
      </c>
      <c r="H74" s="293"/>
    </row>
    <row r="75" s="235" customFormat="1" ht="78" spans="1:8">
      <c r="A75" s="295">
        <v>6</v>
      </c>
      <c r="B75" s="296" t="s">
        <v>321</v>
      </c>
      <c r="C75" s="297" t="s">
        <v>311</v>
      </c>
      <c r="D75" s="285" t="s">
        <v>312</v>
      </c>
      <c r="E75" s="297">
        <v>2025</v>
      </c>
      <c r="F75" s="278">
        <v>500</v>
      </c>
      <c r="G75" s="280" t="s">
        <v>322</v>
      </c>
      <c r="H75" s="293"/>
    </row>
    <row r="76" s="235" customFormat="1" ht="31.2" spans="1:8">
      <c r="A76" s="295">
        <v>7</v>
      </c>
      <c r="B76" s="296" t="s">
        <v>323</v>
      </c>
      <c r="C76" s="297" t="s">
        <v>206</v>
      </c>
      <c r="D76" s="285" t="s">
        <v>312</v>
      </c>
      <c r="E76" s="297">
        <v>2022</v>
      </c>
      <c r="F76" s="278">
        <v>1500</v>
      </c>
      <c r="G76" s="280" t="s">
        <v>324</v>
      </c>
      <c r="H76" s="293"/>
    </row>
    <row r="77" s="235" customFormat="1" ht="31.2" spans="1:8">
      <c r="A77" s="295">
        <v>8</v>
      </c>
      <c r="B77" s="296" t="s">
        <v>325</v>
      </c>
      <c r="C77" s="297" t="s">
        <v>206</v>
      </c>
      <c r="D77" s="285" t="s">
        <v>312</v>
      </c>
      <c r="E77" s="297">
        <v>2022</v>
      </c>
      <c r="F77" s="278">
        <v>1500</v>
      </c>
      <c r="G77" s="280"/>
      <c r="H77" s="293"/>
    </row>
    <row r="78" s="235" customFormat="1" spans="1:8">
      <c r="A78" s="295">
        <v>9</v>
      </c>
      <c r="B78" s="296" t="s">
        <v>326</v>
      </c>
      <c r="C78" s="297" t="s">
        <v>206</v>
      </c>
      <c r="D78" s="285" t="s">
        <v>312</v>
      </c>
      <c r="E78" s="297">
        <v>2022</v>
      </c>
      <c r="F78" s="278">
        <v>1500</v>
      </c>
      <c r="G78" s="280"/>
      <c r="H78" s="293"/>
    </row>
    <row r="79" s="235" customFormat="1" ht="31.2" spans="1:8">
      <c r="A79" s="295">
        <v>10</v>
      </c>
      <c r="B79" s="296" t="s">
        <v>327</v>
      </c>
      <c r="C79" s="297" t="s">
        <v>247</v>
      </c>
      <c r="D79" s="285" t="s">
        <v>328</v>
      </c>
      <c r="E79" s="297">
        <v>2021</v>
      </c>
      <c r="F79" s="278">
        <v>400</v>
      </c>
      <c r="G79" s="338" t="s">
        <v>329</v>
      </c>
      <c r="H79" s="293"/>
    </row>
    <row r="80" s="235" customFormat="1" ht="46.8" spans="1:8">
      <c r="A80" s="295">
        <v>11</v>
      </c>
      <c r="B80" s="296" t="s">
        <v>330</v>
      </c>
      <c r="C80" s="297" t="s">
        <v>223</v>
      </c>
      <c r="D80" s="285" t="s">
        <v>331</v>
      </c>
      <c r="E80" s="297">
        <v>2021</v>
      </c>
      <c r="F80" s="278">
        <v>400</v>
      </c>
      <c r="G80" s="298" t="s">
        <v>332</v>
      </c>
      <c r="H80" s="293"/>
    </row>
    <row r="81" s="235" customFormat="1" ht="109.2" spans="1:8">
      <c r="A81" s="295">
        <v>12</v>
      </c>
      <c r="B81" s="296" t="s">
        <v>333</v>
      </c>
      <c r="C81" s="297" t="s">
        <v>202</v>
      </c>
      <c r="D81" s="285" t="s">
        <v>334</v>
      </c>
      <c r="E81" s="297">
        <v>2021</v>
      </c>
      <c r="F81" s="278">
        <v>500</v>
      </c>
      <c r="G81" s="280" t="s">
        <v>335</v>
      </c>
      <c r="H81" s="293"/>
    </row>
    <row r="82" s="235" customFormat="1" ht="31.2" spans="1:8">
      <c r="A82" s="295">
        <v>13</v>
      </c>
      <c r="B82" s="296" t="s">
        <v>336</v>
      </c>
      <c r="C82" s="297" t="s">
        <v>206</v>
      </c>
      <c r="D82" s="285" t="s">
        <v>312</v>
      </c>
      <c r="E82" s="297">
        <v>2022</v>
      </c>
      <c r="F82" s="278">
        <v>800</v>
      </c>
      <c r="G82" s="280" t="s">
        <v>337</v>
      </c>
      <c r="H82" s="293"/>
    </row>
    <row r="83" s="235" customFormat="1" ht="62.4" spans="1:8">
      <c r="A83" s="295">
        <v>14</v>
      </c>
      <c r="B83" s="296" t="s">
        <v>338</v>
      </c>
      <c r="C83" s="297" t="s">
        <v>206</v>
      </c>
      <c r="D83" s="285" t="s">
        <v>339</v>
      </c>
      <c r="E83" s="297">
        <v>2022</v>
      </c>
      <c r="F83" s="278">
        <v>1000</v>
      </c>
      <c r="G83" s="280" t="s">
        <v>340</v>
      </c>
      <c r="H83" s="293"/>
    </row>
    <row r="84" s="235" customFormat="1" ht="78" spans="1:8">
      <c r="A84" s="295"/>
      <c r="B84" s="296" t="s">
        <v>341</v>
      </c>
      <c r="C84" s="297" t="s">
        <v>247</v>
      </c>
      <c r="D84" s="285" t="s">
        <v>342</v>
      </c>
      <c r="E84" s="297">
        <v>2022</v>
      </c>
      <c r="F84" s="278">
        <v>500</v>
      </c>
      <c r="G84" s="280" t="s">
        <v>343</v>
      </c>
      <c r="H84" s="293"/>
    </row>
    <row r="85" s="235" customFormat="1" ht="124.8" spans="1:8">
      <c r="A85" s="295">
        <v>15</v>
      </c>
      <c r="B85" s="296" t="s">
        <v>344</v>
      </c>
      <c r="C85" s="297" t="s">
        <v>206</v>
      </c>
      <c r="D85" s="285" t="s">
        <v>345</v>
      </c>
      <c r="E85" s="297" t="s">
        <v>346</v>
      </c>
      <c r="F85" s="278">
        <v>3000</v>
      </c>
      <c r="G85" s="280" t="s">
        <v>347</v>
      </c>
      <c r="H85" s="293"/>
    </row>
    <row r="86" s="236" customFormat="1" spans="1:8">
      <c r="A86" s="247"/>
      <c r="B86" s="253" t="s">
        <v>50</v>
      </c>
      <c r="C86" s="247"/>
      <c r="D86" s="247"/>
      <c r="E86" s="248"/>
      <c r="F86" s="254">
        <f>SUM(F87:F89)</f>
        <v>7000</v>
      </c>
      <c r="G86" s="253"/>
      <c r="H86" s="253"/>
    </row>
    <row r="87" s="235" customFormat="1" ht="46.8" spans="1:8">
      <c r="A87" s="279">
        <v>1</v>
      </c>
      <c r="B87" s="280" t="s">
        <v>348</v>
      </c>
      <c r="C87" s="279" t="s">
        <v>259</v>
      </c>
      <c r="D87" s="279" t="s">
        <v>349</v>
      </c>
      <c r="E87" s="279">
        <v>2021</v>
      </c>
      <c r="F87" s="278">
        <v>1500</v>
      </c>
      <c r="G87" s="280" t="s">
        <v>350</v>
      </c>
      <c r="H87" s="293"/>
    </row>
    <row r="88" s="235" customFormat="1" ht="46.8" spans="1:8">
      <c r="A88" s="279">
        <v>2</v>
      </c>
      <c r="B88" s="280" t="s">
        <v>351</v>
      </c>
      <c r="C88" s="279" t="s">
        <v>265</v>
      </c>
      <c r="D88" s="279" t="s">
        <v>352</v>
      </c>
      <c r="E88" s="279">
        <v>2021</v>
      </c>
      <c r="F88" s="278">
        <v>2500</v>
      </c>
      <c r="G88" s="280" t="s">
        <v>353</v>
      </c>
      <c r="H88" s="293"/>
    </row>
    <row r="89" s="235" customFormat="1" ht="46.8" spans="1:8">
      <c r="A89" s="279">
        <v>3</v>
      </c>
      <c r="B89" s="280" t="s">
        <v>354</v>
      </c>
      <c r="C89" s="279" t="s">
        <v>265</v>
      </c>
      <c r="D89" s="279" t="s">
        <v>355</v>
      </c>
      <c r="E89" s="279">
        <v>2021</v>
      </c>
      <c r="F89" s="278">
        <v>3000</v>
      </c>
      <c r="G89" s="280" t="str">
        <f>G88</f>
        <v>Đạt tiêu chí trường chuẩn Quốc gia</v>
      </c>
      <c r="H89" s="293"/>
    </row>
    <row r="90" s="236" customFormat="1" spans="1:8">
      <c r="A90" s="247" t="s">
        <v>107</v>
      </c>
      <c r="B90" s="253" t="s">
        <v>108</v>
      </c>
      <c r="C90" s="247"/>
      <c r="D90" s="247"/>
      <c r="E90" s="248"/>
      <c r="F90" s="254">
        <f>F91+F93+F98+F100+F102+F104+F108</f>
        <v>17461.72</v>
      </c>
      <c r="G90" s="253"/>
      <c r="H90" s="253"/>
    </row>
    <row r="91" s="236" customFormat="1" ht="32.25" customHeight="1" spans="1:8">
      <c r="A91" s="247"/>
      <c r="B91" s="253" t="s">
        <v>356</v>
      </c>
      <c r="C91" s="247"/>
      <c r="D91" s="247"/>
      <c r="E91" s="248"/>
      <c r="F91" s="254">
        <f>F92</f>
        <v>5500</v>
      </c>
      <c r="G91" s="253"/>
      <c r="H91" s="253"/>
    </row>
    <row r="92" s="237" customFormat="1" ht="202.8" spans="1:8">
      <c r="A92" s="260">
        <v>1</v>
      </c>
      <c r="B92" s="259" t="s">
        <v>357</v>
      </c>
      <c r="C92" s="260" t="s">
        <v>112</v>
      </c>
      <c r="D92" s="260" t="s">
        <v>358</v>
      </c>
      <c r="E92" s="257" t="s">
        <v>359</v>
      </c>
      <c r="F92" s="281">
        <v>5500</v>
      </c>
      <c r="G92" s="259" t="s">
        <v>360</v>
      </c>
      <c r="H92" s="259"/>
    </row>
    <row r="93" s="236" customFormat="1" ht="33" customHeight="1" spans="1:8">
      <c r="A93" s="247"/>
      <c r="B93" s="253" t="s">
        <v>361</v>
      </c>
      <c r="C93" s="247"/>
      <c r="D93" s="247"/>
      <c r="E93" s="248"/>
      <c r="F93" s="254">
        <f>SUM(F94:F97)</f>
        <v>5075</v>
      </c>
      <c r="G93" s="253"/>
      <c r="H93" s="253"/>
    </row>
    <row r="94" s="237" customFormat="1" ht="109.2" spans="1:8">
      <c r="A94" s="299">
        <v>1</v>
      </c>
      <c r="B94" s="300" t="s">
        <v>362</v>
      </c>
      <c r="C94" s="299" t="s">
        <v>363</v>
      </c>
      <c r="D94" s="299" t="s">
        <v>364</v>
      </c>
      <c r="E94" s="301" t="s">
        <v>365</v>
      </c>
      <c r="F94" s="281">
        <v>4725</v>
      </c>
      <c r="G94" s="259" t="s">
        <v>366</v>
      </c>
      <c r="H94" s="300"/>
    </row>
    <row r="95" s="235" customFormat="1" ht="93.6" spans="1:8">
      <c r="A95" s="302">
        <v>2</v>
      </c>
      <c r="B95" s="303" t="s">
        <v>367</v>
      </c>
      <c r="C95" s="302" t="s">
        <v>363</v>
      </c>
      <c r="D95" s="302"/>
      <c r="E95" s="304" t="s">
        <v>180</v>
      </c>
      <c r="F95" s="278">
        <v>150</v>
      </c>
      <c r="G95" s="293" t="s">
        <v>368</v>
      </c>
      <c r="H95" s="303"/>
    </row>
    <row r="96" s="235" customFormat="1" ht="78" spans="1:8">
      <c r="A96" s="302">
        <v>3</v>
      </c>
      <c r="B96" s="303" t="s">
        <v>369</v>
      </c>
      <c r="C96" s="302" t="s">
        <v>363</v>
      </c>
      <c r="D96" s="302"/>
      <c r="E96" s="304" t="s">
        <v>370</v>
      </c>
      <c r="F96" s="278">
        <v>100</v>
      </c>
      <c r="G96" s="293" t="s">
        <v>371</v>
      </c>
      <c r="H96" s="303"/>
    </row>
    <row r="97" s="235" customFormat="1" ht="109.2" spans="1:8">
      <c r="A97" s="302">
        <v>4</v>
      </c>
      <c r="B97" s="303" t="s">
        <v>372</v>
      </c>
      <c r="C97" s="302" t="s">
        <v>373</v>
      </c>
      <c r="D97" s="302"/>
      <c r="E97" s="304" t="s">
        <v>370</v>
      </c>
      <c r="F97" s="278">
        <v>100</v>
      </c>
      <c r="G97" s="293" t="s">
        <v>374</v>
      </c>
      <c r="H97" s="303"/>
    </row>
    <row r="98" s="235" customFormat="1" spans="1:8">
      <c r="A98" s="302"/>
      <c r="B98" s="292" t="s">
        <v>79</v>
      </c>
      <c r="C98" s="302"/>
      <c r="D98" s="302"/>
      <c r="E98" s="304"/>
      <c r="F98" s="305">
        <f>SUM(F99)</f>
        <v>4200</v>
      </c>
      <c r="G98" s="293"/>
      <c r="H98" s="303"/>
    </row>
    <row r="99" s="237" customFormat="1" ht="62.4" spans="1:8">
      <c r="A99" s="299"/>
      <c r="B99" s="300" t="s">
        <v>128</v>
      </c>
      <c r="C99" s="299" t="s">
        <v>375</v>
      </c>
      <c r="D99" s="299" t="s">
        <v>376</v>
      </c>
      <c r="E99" s="301">
        <v>2021</v>
      </c>
      <c r="F99" s="281">
        <v>4200</v>
      </c>
      <c r="G99" s="259" t="s">
        <v>130</v>
      </c>
      <c r="H99" s="300"/>
    </row>
    <row r="100" s="236" customFormat="1" spans="1:8">
      <c r="A100" s="306"/>
      <c r="B100" s="253" t="s">
        <v>178</v>
      </c>
      <c r="C100" s="306"/>
      <c r="D100" s="306"/>
      <c r="E100" s="307"/>
      <c r="F100" s="308">
        <f>SUM(F101)</f>
        <v>800</v>
      </c>
      <c r="G100" s="253"/>
      <c r="H100" s="292"/>
    </row>
    <row r="101" s="235" customFormat="1" ht="104.25" customHeight="1" spans="1:8">
      <c r="A101" s="285">
        <v>1</v>
      </c>
      <c r="B101" s="286" t="s">
        <v>377</v>
      </c>
      <c r="C101" s="285" t="s">
        <v>178</v>
      </c>
      <c r="D101" s="285" t="s">
        <v>378</v>
      </c>
      <c r="E101" s="287" t="s">
        <v>192</v>
      </c>
      <c r="F101" s="278">
        <v>800</v>
      </c>
      <c r="G101" s="293" t="s">
        <v>379</v>
      </c>
      <c r="H101" s="303"/>
    </row>
    <row r="102" s="236" customFormat="1" spans="1:8">
      <c r="A102" s="306"/>
      <c r="B102" s="253" t="s">
        <v>43</v>
      </c>
      <c r="C102" s="306"/>
      <c r="D102" s="306"/>
      <c r="E102" s="307"/>
      <c r="F102" s="308">
        <f>SUM(F103)</f>
        <v>600</v>
      </c>
      <c r="G102" s="253"/>
      <c r="H102" s="292"/>
    </row>
    <row r="103" s="235" customFormat="1" ht="79.2" spans="1:8">
      <c r="A103" s="285">
        <v>1</v>
      </c>
      <c r="B103" s="286" t="s">
        <v>380</v>
      </c>
      <c r="C103" s="285" t="s">
        <v>273</v>
      </c>
      <c r="D103" s="339" t="s">
        <v>381</v>
      </c>
      <c r="E103" s="287">
        <v>2022</v>
      </c>
      <c r="F103" s="278">
        <v>600</v>
      </c>
      <c r="G103" s="286" t="s">
        <v>382</v>
      </c>
      <c r="H103" s="303"/>
    </row>
    <row r="104" s="236" customFormat="1" spans="1:8">
      <c r="A104" s="306"/>
      <c r="B104" s="289" t="s">
        <v>59</v>
      </c>
      <c r="C104" s="306"/>
      <c r="D104" s="306"/>
      <c r="E104" s="307"/>
      <c r="F104" s="308">
        <f>SUM(F105:F107)</f>
        <v>430</v>
      </c>
      <c r="G104" s="253"/>
      <c r="H104" s="292"/>
    </row>
    <row r="105" s="235" customFormat="1" ht="31.2" spans="1:8">
      <c r="A105" s="279">
        <v>1</v>
      </c>
      <c r="B105" s="280" t="s">
        <v>383</v>
      </c>
      <c r="C105" s="279" t="s">
        <v>384</v>
      </c>
      <c r="D105" s="279"/>
      <c r="E105" s="279">
        <v>2022</v>
      </c>
      <c r="F105" s="278">
        <v>100</v>
      </c>
      <c r="G105" s="280"/>
      <c r="H105" s="303"/>
    </row>
    <row r="106" s="235" customFormat="1" ht="31.2" spans="1:8">
      <c r="A106" s="279">
        <v>2</v>
      </c>
      <c r="B106" s="280" t="s">
        <v>385</v>
      </c>
      <c r="C106" s="279" t="s">
        <v>386</v>
      </c>
      <c r="D106" s="279" t="s">
        <v>385</v>
      </c>
      <c r="E106" s="279">
        <v>2022</v>
      </c>
      <c r="F106" s="278">
        <v>30</v>
      </c>
      <c r="G106" s="280"/>
      <c r="H106" s="303"/>
    </row>
    <row r="107" s="235" customFormat="1" ht="31.2" spans="1:8">
      <c r="A107" s="279">
        <v>3</v>
      </c>
      <c r="B107" s="280" t="s">
        <v>387</v>
      </c>
      <c r="C107" s="279" t="s">
        <v>386</v>
      </c>
      <c r="D107" s="279" t="s">
        <v>388</v>
      </c>
      <c r="E107" s="297">
        <v>2022</v>
      </c>
      <c r="F107" s="278">
        <v>300</v>
      </c>
      <c r="G107" s="283"/>
      <c r="H107" s="303"/>
    </row>
    <row r="108" s="236" customFormat="1" spans="1:8">
      <c r="A108" s="306"/>
      <c r="B108" s="253" t="s">
        <v>389</v>
      </c>
      <c r="C108" s="306"/>
      <c r="D108" s="306"/>
      <c r="E108" s="307"/>
      <c r="F108" s="308">
        <f>SUM(F109)</f>
        <v>856.72</v>
      </c>
      <c r="G108" s="253"/>
      <c r="H108" s="292"/>
    </row>
    <row r="109" s="235" customFormat="1" ht="31.2" spans="1:8">
      <c r="A109" s="277"/>
      <c r="B109" s="293" t="s">
        <v>390</v>
      </c>
      <c r="C109" s="277" t="s">
        <v>112</v>
      </c>
      <c r="D109" s="277" t="s">
        <v>391</v>
      </c>
      <c r="E109" s="294" t="s">
        <v>392</v>
      </c>
      <c r="F109" s="275">
        <v>856.72</v>
      </c>
      <c r="G109" s="293"/>
      <c r="H109" s="293"/>
    </row>
    <row r="110" s="239" customFormat="1" spans="1:8">
      <c r="A110" s="247"/>
      <c r="B110" s="253" t="s">
        <v>393</v>
      </c>
      <c r="C110" s="247"/>
      <c r="D110" s="247"/>
      <c r="E110" s="248"/>
      <c r="F110" s="254"/>
      <c r="G110" s="253"/>
      <c r="H110" s="253"/>
    </row>
    <row r="111" s="235" customFormat="1" ht="55.2" spans="1:8">
      <c r="A111" s="277"/>
      <c r="B111" s="309" t="s">
        <v>394</v>
      </c>
      <c r="C111" s="277" t="s">
        <v>395</v>
      </c>
      <c r="D111" s="340" t="s">
        <v>396</v>
      </c>
      <c r="E111" s="340" t="s">
        <v>85</v>
      </c>
      <c r="F111" s="341" t="s">
        <v>397</v>
      </c>
      <c r="G111" s="309" t="s">
        <v>398</v>
      </c>
      <c r="H111" s="293"/>
    </row>
    <row r="112" s="236" customFormat="1" spans="1:8">
      <c r="A112" s="247" t="s">
        <v>131</v>
      </c>
      <c r="B112" s="253" t="s">
        <v>132</v>
      </c>
      <c r="C112" s="247"/>
      <c r="D112" s="247"/>
      <c r="E112" s="248"/>
      <c r="F112" s="254">
        <f>F113+F115+F117+F122+F148+F153</f>
        <v>82820.04</v>
      </c>
      <c r="G112" s="253"/>
      <c r="H112" s="253"/>
    </row>
    <row r="113" s="236" customFormat="1" ht="28.5" customHeight="1" spans="1:8">
      <c r="A113" s="247"/>
      <c r="B113" s="253" t="s">
        <v>399</v>
      </c>
      <c r="C113" s="247"/>
      <c r="D113" s="247"/>
      <c r="E113" s="248"/>
      <c r="F113" s="254">
        <f>F114</f>
        <v>500</v>
      </c>
      <c r="G113" s="253"/>
      <c r="H113" s="253"/>
    </row>
    <row r="114" s="240" customFormat="1" ht="204.75" customHeight="1" spans="1:18">
      <c r="A114" s="302">
        <v>1</v>
      </c>
      <c r="B114" s="303" t="s">
        <v>400</v>
      </c>
      <c r="C114" s="302" t="s">
        <v>363</v>
      </c>
      <c r="D114" s="302"/>
      <c r="E114" s="304" t="s">
        <v>359</v>
      </c>
      <c r="F114" s="278">
        <v>500</v>
      </c>
      <c r="G114" s="293" t="s">
        <v>401</v>
      </c>
      <c r="H114" s="303"/>
      <c r="I114" s="302"/>
      <c r="J114" s="313"/>
      <c r="K114" s="313"/>
      <c r="L114" s="314"/>
      <c r="M114" s="314"/>
      <c r="N114" s="314"/>
      <c r="O114" s="314"/>
      <c r="P114" s="314"/>
      <c r="Q114" s="314"/>
      <c r="R114" s="314"/>
    </row>
    <row r="115" s="236" customFormat="1" spans="1:8">
      <c r="A115" s="247"/>
      <c r="B115" s="253" t="s">
        <v>79</v>
      </c>
      <c r="C115" s="247"/>
      <c r="D115" s="247"/>
      <c r="E115" s="248"/>
      <c r="F115" s="254">
        <f>F116</f>
        <v>1200</v>
      </c>
      <c r="G115" s="253"/>
      <c r="H115" s="253"/>
    </row>
    <row r="116" s="235" customFormat="1" ht="46.8" spans="1:8">
      <c r="A116" s="277"/>
      <c r="B116" s="293" t="s">
        <v>402</v>
      </c>
      <c r="C116" s="277" t="s">
        <v>79</v>
      </c>
      <c r="D116" s="277" t="s">
        <v>403</v>
      </c>
      <c r="E116" s="294">
        <v>2022</v>
      </c>
      <c r="F116" s="278">
        <v>1200</v>
      </c>
      <c r="G116" s="293" t="s">
        <v>404</v>
      </c>
      <c r="H116" s="293"/>
    </row>
    <row r="117" s="236" customFormat="1" spans="1:8">
      <c r="A117" s="247"/>
      <c r="B117" s="253" t="s">
        <v>178</v>
      </c>
      <c r="C117" s="247"/>
      <c r="D117" s="247"/>
      <c r="E117" s="248"/>
      <c r="F117" s="254">
        <f>F118+F119+F120+F121</f>
        <v>9000</v>
      </c>
      <c r="G117" s="253"/>
      <c r="H117" s="253"/>
    </row>
    <row r="118" s="238" customFormat="1" ht="46.8" spans="1:8">
      <c r="A118" s="255">
        <v>1</v>
      </c>
      <c r="B118" s="256" t="s">
        <v>405</v>
      </c>
      <c r="C118" s="255" t="s">
        <v>178</v>
      </c>
      <c r="D118" s="255" t="s">
        <v>405</v>
      </c>
      <c r="E118" s="257" t="s">
        <v>192</v>
      </c>
      <c r="F118" s="281">
        <v>5000</v>
      </c>
      <c r="G118" s="256" t="s">
        <v>406</v>
      </c>
      <c r="H118" s="264"/>
    </row>
    <row r="119" s="238" customFormat="1" ht="46.8" spans="1:8">
      <c r="A119" s="255">
        <v>2</v>
      </c>
      <c r="B119" s="256" t="s">
        <v>407</v>
      </c>
      <c r="C119" s="255" t="s">
        <v>178</v>
      </c>
      <c r="D119" s="255" t="s">
        <v>378</v>
      </c>
      <c r="E119" s="257" t="s">
        <v>192</v>
      </c>
      <c r="F119" s="281">
        <v>2000</v>
      </c>
      <c r="G119" s="256" t="s">
        <v>408</v>
      </c>
      <c r="H119" s="264"/>
    </row>
    <row r="120" s="236" customFormat="1" spans="1:8">
      <c r="A120" s="285">
        <v>3</v>
      </c>
      <c r="B120" s="286" t="s">
        <v>409</v>
      </c>
      <c r="C120" s="285" t="s">
        <v>178</v>
      </c>
      <c r="D120" s="285" t="s">
        <v>410</v>
      </c>
      <c r="E120" s="287" t="s">
        <v>192</v>
      </c>
      <c r="F120" s="278">
        <v>1000</v>
      </c>
      <c r="G120" s="280" t="s">
        <v>411</v>
      </c>
      <c r="H120" s="253"/>
    </row>
    <row r="121" s="236" customFormat="1" spans="1:8">
      <c r="A121" s="285">
        <v>4</v>
      </c>
      <c r="B121" s="286" t="s">
        <v>412</v>
      </c>
      <c r="C121" s="285" t="s">
        <v>178</v>
      </c>
      <c r="D121" s="285" t="s">
        <v>410</v>
      </c>
      <c r="E121" s="287" t="s">
        <v>192</v>
      </c>
      <c r="F121" s="278">
        <v>1000</v>
      </c>
      <c r="G121" s="280" t="s">
        <v>411</v>
      </c>
      <c r="H121" s="253"/>
    </row>
    <row r="122" s="236" customFormat="1" ht="15.75" customHeight="1" spans="1:8">
      <c r="A122" s="247"/>
      <c r="B122" s="253" t="s">
        <v>59</v>
      </c>
      <c r="C122" s="247"/>
      <c r="D122" s="312"/>
      <c r="E122" s="248"/>
      <c r="F122" s="254">
        <f>SUM(F123:F147)</f>
        <v>25242</v>
      </c>
      <c r="G122" s="253"/>
      <c r="H122" s="253"/>
    </row>
    <row r="123" s="236" customFormat="1" spans="1:8">
      <c r="A123" s="279">
        <v>1</v>
      </c>
      <c r="B123" s="280" t="s">
        <v>413</v>
      </c>
      <c r="C123" s="279" t="s">
        <v>206</v>
      </c>
      <c r="D123" s="279" t="s">
        <v>414</v>
      </c>
      <c r="E123" s="297" t="s">
        <v>415</v>
      </c>
      <c r="F123" s="275">
        <v>1800</v>
      </c>
      <c r="G123" s="280" t="s">
        <v>416</v>
      </c>
      <c r="H123" s="253"/>
    </row>
    <row r="124" s="236" customFormat="1" spans="1:8">
      <c r="A124" s="279"/>
      <c r="B124" s="280"/>
      <c r="C124" s="279"/>
      <c r="D124" s="279"/>
      <c r="E124" s="297"/>
      <c r="F124" s="275"/>
      <c r="G124" s="280"/>
      <c r="H124" s="253"/>
    </row>
    <row r="125" s="236" customFormat="1" spans="1:8">
      <c r="A125" s="279"/>
      <c r="B125" s="280"/>
      <c r="C125" s="279"/>
      <c r="D125" s="279"/>
      <c r="E125" s="297"/>
      <c r="F125" s="275"/>
      <c r="G125" s="280"/>
      <c r="H125" s="253"/>
    </row>
    <row r="126" s="236" customFormat="1" spans="1:8">
      <c r="A126" s="279"/>
      <c r="B126" s="280"/>
      <c r="C126" s="279"/>
      <c r="D126" s="279"/>
      <c r="E126" s="297"/>
      <c r="F126" s="275"/>
      <c r="G126" s="280"/>
      <c r="H126" s="253"/>
    </row>
    <row r="127" s="236" customFormat="1" spans="1:8">
      <c r="A127" s="279"/>
      <c r="B127" s="280"/>
      <c r="C127" s="279"/>
      <c r="D127" s="279"/>
      <c r="E127" s="297"/>
      <c r="F127" s="275"/>
      <c r="G127" s="280"/>
      <c r="H127" s="253"/>
    </row>
    <row r="128" s="236" customFormat="1" spans="1:8">
      <c r="A128" s="279">
        <v>2</v>
      </c>
      <c r="B128" s="280" t="s">
        <v>174</v>
      </c>
      <c r="C128" s="279" t="s">
        <v>206</v>
      </c>
      <c r="D128" s="279" t="s">
        <v>175</v>
      </c>
      <c r="E128" s="297">
        <v>2022</v>
      </c>
      <c r="F128" s="275">
        <v>1200</v>
      </c>
      <c r="G128" s="280" t="s">
        <v>176</v>
      </c>
      <c r="H128" s="253"/>
    </row>
    <row r="129" s="236" customFormat="1" spans="1:8">
      <c r="A129" s="279"/>
      <c r="B129" s="280"/>
      <c r="C129" s="279"/>
      <c r="D129" s="279"/>
      <c r="E129" s="297"/>
      <c r="F129" s="275"/>
      <c r="G129" s="280"/>
      <c r="H129" s="253"/>
    </row>
    <row r="130" s="236" customFormat="1" spans="1:8">
      <c r="A130" s="279"/>
      <c r="B130" s="280"/>
      <c r="C130" s="279"/>
      <c r="D130" s="279"/>
      <c r="E130" s="297"/>
      <c r="F130" s="275"/>
      <c r="G130" s="280"/>
      <c r="H130" s="253"/>
    </row>
    <row r="131" s="236" customFormat="1" spans="1:8">
      <c r="A131" s="279"/>
      <c r="B131" s="280"/>
      <c r="C131" s="279"/>
      <c r="D131" s="279"/>
      <c r="E131" s="297"/>
      <c r="F131" s="275"/>
      <c r="G131" s="280"/>
      <c r="H131" s="253"/>
    </row>
    <row r="132" s="236" customFormat="1" ht="62.4" spans="1:8">
      <c r="A132" s="279">
        <v>3</v>
      </c>
      <c r="B132" s="280" t="s">
        <v>417</v>
      </c>
      <c r="C132" s="279" t="s">
        <v>206</v>
      </c>
      <c r="D132" s="279" t="s">
        <v>417</v>
      </c>
      <c r="E132" s="279">
        <v>2021</v>
      </c>
      <c r="F132" s="278">
        <v>500</v>
      </c>
      <c r="G132" s="280" t="s">
        <v>418</v>
      </c>
      <c r="H132" s="253"/>
    </row>
    <row r="133" s="236" customFormat="1" ht="109.2" spans="1:8">
      <c r="A133" s="279">
        <v>4</v>
      </c>
      <c r="B133" s="280" t="s">
        <v>419</v>
      </c>
      <c r="C133" s="279"/>
      <c r="D133" s="279" t="s">
        <v>420</v>
      </c>
      <c r="E133" s="297">
        <v>2022</v>
      </c>
      <c r="F133" s="278">
        <v>3000</v>
      </c>
      <c r="G133" s="280" t="s">
        <v>421</v>
      </c>
      <c r="H133" s="253"/>
    </row>
    <row r="134" s="236" customFormat="1" ht="78" spans="1:8">
      <c r="A134" s="279">
        <v>5</v>
      </c>
      <c r="B134" s="280" t="s">
        <v>422</v>
      </c>
      <c r="C134" s="279" t="s">
        <v>206</v>
      </c>
      <c r="D134" s="279" t="s">
        <v>423</v>
      </c>
      <c r="E134" s="297">
        <v>2020</v>
      </c>
      <c r="F134" s="278">
        <v>1000</v>
      </c>
      <c r="G134" s="280" t="s">
        <v>424</v>
      </c>
      <c r="H134" s="253"/>
    </row>
    <row r="135" s="236" customFormat="1" ht="78" spans="1:8">
      <c r="A135" s="279">
        <v>6</v>
      </c>
      <c r="B135" s="280" t="s">
        <v>425</v>
      </c>
      <c r="C135" s="279" t="s">
        <v>426</v>
      </c>
      <c r="D135" s="279" t="s">
        <v>427</v>
      </c>
      <c r="E135" s="297">
        <v>2023</v>
      </c>
      <c r="F135" s="278">
        <v>1000</v>
      </c>
      <c r="G135" s="280" t="s">
        <v>428</v>
      </c>
      <c r="H135" s="253"/>
    </row>
    <row r="136" s="236" customFormat="1" ht="62.4" spans="1:8">
      <c r="A136" s="279">
        <v>7</v>
      </c>
      <c r="B136" s="280" t="s">
        <v>429</v>
      </c>
      <c r="C136" s="279" t="s">
        <v>430</v>
      </c>
      <c r="D136" s="279" t="s">
        <v>429</v>
      </c>
      <c r="E136" s="297">
        <v>2024</v>
      </c>
      <c r="F136" s="278">
        <v>200</v>
      </c>
      <c r="G136" s="280" t="s">
        <v>431</v>
      </c>
      <c r="H136" s="253"/>
    </row>
    <row r="137" s="236" customFormat="1" ht="31.2" spans="1:8">
      <c r="A137" s="279">
        <v>8</v>
      </c>
      <c r="B137" s="280" t="s">
        <v>432</v>
      </c>
      <c r="C137" s="279"/>
      <c r="D137" s="279" t="s">
        <v>432</v>
      </c>
      <c r="E137" s="297">
        <v>2022</v>
      </c>
      <c r="F137" s="278">
        <v>50</v>
      </c>
      <c r="G137" s="283"/>
      <c r="H137" s="253"/>
    </row>
    <row r="138" s="236" customFormat="1" ht="78" spans="1:8">
      <c r="A138" s="279">
        <v>9</v>
      </c>
      <c r="B138" s="280" t="s">
        <v>433</v>
      </c>
      <c r="C138" s="279"/>
      <c r="D138" s="279" t="s">
        <v>434</v>
      </c>
      <c r="E138" s="297">
        <v>2022</v>
      </c>
      <c r="F138" s="278">
        <v>500</v>
      </c>
      <c r="G138" s="280" t="s">
        <v>435</v>
      </c>
      <c r="H138" s="253"/>
    </row>
    <row r="139" s="236" customFormat="1" ht="78" spans="1:8">
      <c r="A139" s="279">
        <v>10</v>
      </c>
      <c r="B139" s="280" t="s">
        <v>436</v>
      </c>
      <c r="C139" s="279" t="s">
        <v>386</v>
      </c>
      <c r="D139" s="279" t="s">
        <v>386</v>
      </c>
      <c r="E139" s="297">
        <v>2024</v>
      </c>
      <c r="F139" s="278">
        <v>500</v>
      </c>
      <c r="G139" s="280" t="s">
        <v>437</v>
      </c>
      <c r="H139" s="253"/>
    </row>
    <row r="140" s="236" customFormat="1" ht="46.8" spans="1:8">
      <c r="A140" s="279">
        <v>11</v>
      </c>
      <c r="B140" s="280" t="s">
        <v>438</v>
      </c>
      <c r="C140" s="279" t="s">
        <v>386</v>
      </c>
      <c r="D140" s="279" t="s">
        <v>386</v>
      </c>
      <c r="E140" s="297" t="s">
        <v>439</v>
      </c>
      <c r="F140" s="278">
        <v>1800</v>
      </c>
      <c r="G140" s="280" t="s">
        <v>440</v>
      </c>
      <c r="H140" s="253"/>
    </row>
    <row r="141" s="236" customFormat="1" ht="46.8" spans="1:8">
      <c r="A141" s="279">
        <v>12</v>
      </c>
      <c r="B141" s="280" t="s">
        <v>441</v>
      </c>
      <c r="C141" s="279" t="s">
        <v>442</v>
      </c>
      <c r="D141" s="279" t="s">
        <v>443</v>
      </c>
      <c r="E141" s="297" t="s">
        <v>392</v>
      </c>
      <c r="F141" s="278">
        <v>3792</v>
      </c>
      <c r="G141" s="280" t="s">
        <v>444</v>
      </c>
      <c r="H141" s="253"/>
    </row>
    <row r="142" s="236" customFormat="1" ht="78" spans="1:8">
      <c r="A142" s="279">
        <v>13</v>
      </c>
      <c r="B142" s="280" t="s">
        <v>445</v>
      </c>
      <c r="C142" s="279" t="s">
        <v>446</v>
      </c>
      <c r="D142" s="279" t="s">
        <v>386</v>
      </c>
      <c r="E142" s="280" t="s">
        <v>392</v>
      </c>
      <c r="F142" s="278">
        <v>4500</v>
      </c>
      <c r="G142" s="280" t="s">
        <v>447</v>
      </c>
      <c r="H142" s="253"/>
    </row>
    <row r="143" s="236" customFormat="1" spans="1:8">
      <c r="A143" s="279">
        <v>14</v>
      </c>
      <c r="B143" s="280" t="s">
        <v>448</v>
      </c>
      <c r="C143" s="279" t="s">
        <v>202</v>
      </c>
      <c r="D143" s="279" t="s">
        <v>449</v>
      </c>
      <c r="E143" s="297">
        <v>2021</v>
      </c>
      <c r="F143" s="278">
        <v>1000</v>
      </c>
      <c r="G143" s="280"/>
      <c r="H143" s="253"/>
    </row>
    <row r="144" s="236" customFormat="1" spans="1:8">
      <c r="A144" s="279">
        <v>15</v>
      </c>
      <c r="B144" s="280" t="s">
        <v>448</v>
      </c>
      <c r="C144" s="279" t="s">
        <v>247</v>
      </c>
      <c r="D144" s="279" t="s">
        <v>450</v>
      </c>
      <c r="E144" s="297">
        <v>2021</v>
      </c>
      <c r="F144" s="278">
        <v>700</v>
      </c>
      <c r="G144" s="280"/>
      <c r="H144" s="253"/>
    </row>
    <row r="145" s="236" customFormat="1" spans="1:8">
      <c r="A145" s="279">
        <v>16</v>
      </c>
      <c r="B145" s="280" t="s">
        <v>448</v>
      </c>
      <c r="C145" s="279" t="s">
        <v>451</v>
      </c>
      <c r="D145" s="279" t="s">
        <v>449</v>
      </c>
      <c r="E145" s="297">
        <v>2022</v>
      </c>
      <c r="F145" s="278">
        <v>1000</v>
      </c>
      <c r="G145" s="280"/>
      <c r="H145" s="253"/>
    </row>
    <row r="146" s="236" customFormat="1" spans="1:8">
      <c r="A146" s="279">
        <v>17</v>
      </c>
      <c r="B146" s="280" t="s">
        <v>448</v>
      </c>
      <c r="C146" s="279" t="s">
        <v>206</v>
      </c>
      <c r="D146" s="279" t="s">
        <v>452</v>
      </c>
      <c r="E146" s="297">
        <v>2022</v>
      </c>
      <c r="F146" s="278">
        <v>1700</v>
      </c>
      <c r="G146" s="280"/>
      <c r="H146" s="253"/>
    </row>
    <row r="147" s="236" customFormat="1" spans="1:8">
      <c r="A147" s="279">
        <v>18</v>
      </c>
      <c r="B147" s="280" t="s">
        <v>448</v>
      </c>
      <c r="C147" s="279" t="s">
        <v>213</v>
      </c>
      <c r="D147" s="279" t="s">
        <v>449</v>
      </c>
      <c r="E147" s="297">
        <v>2022</v>
      </c>
      <c r="F147" s="278">
        <v>1000</v>
      </c>
      <c r="G147" s="280"/>
      <c r="H147" s="253"/>
    </row>
    <row r="148" s="236" customFormat="1" spans="1:8">
      <c r="A148" s="247"/>
      <c r="B148" s="253" t="s">
        <v>50</v>
      </c>
      <c r="C148" s="247"/>
      <c r="D148" s="247"/>
      <c r="E148" s="248"/>
      <c r="F148" s="254">
        <f>SUM(F149:F152)</f>
        <v>5000</v>
      </c>
      <c r="G148" s="253"/>
      <c r="H148" s="253"/>
    </row>
    <row r="149" s="236" customFormat="1" ht="31.2" spans="1:8">
      <c r="A149" s="279">
        <v>1</v>
      </c>
      <c r="B149" s="280" t="s">
        <v>453</v>
      </c>
      <c r="C149" s="279" t="s">
        <v>454</v>
      </c>
      <c r="D149" s="279" t="s">
        <v>455</v>
      </c>
      <c r="E149" s="279">
        <v>2025</v>
      </c>
      <c r="F149" s="278">
        <v>2400</v>
      </c>
      <c r="G149" s="280" t="s">
        <v>456</v>
      </c>
      <c r="H149" s="253"/>
    </row>
    <row r="150" s="236" customFormat="1" ht="46.8" spans="1:8">
      <c r="A150" s="279">
        <v>2</v>
      </c>
      <c r="B150" s="280" t="s">
        <v>457</v>
      </c>
      <c r="C150" s="279" t="s">
        <v>458</v>
      </c>
      <c r="D150" s="279" t="s">
        <v>459</v>
      </c>
      <c r="E150" s="279">
        <v>2021</v>
      </c>
      <c r="F150" s="278">
        <v>600</v>
      </c>
      <c r="G150" s="280" t="s">
        <v>460</v>
      </c>
      <c r="H150" s="253"/>
    </row>
    <row r="151" s="236" customFormat="1" ht="46.8" spans="1:8">
      <c r="A151" s="279">
        <v>3</v>
      </c>
      <c r="B151" s="280" t="s">
        <v>461</v>
      </c>
      <c r="C151" s="279" t="s">
        <v>462</v>
      </c>
      <c r="D151" s="279" t="s">
        <v>463</v>
      </c>
      <c r="E151" s="279">
        <v>2025</v>
      </c>
      <c r="F151" s="278">
        <v>1500</v>
      </c>
      <c r="G151" s="280" t="s">
        <v>460</v>
      </c>
      <c r="H151" s="253"/>
    </row>
    <row r="152" s="236" customFormat="1" ht="31.2" spans="1:8">
      <c r="A152" s="279">
        <v>4</v>
      </c>
      <c r="B152" s="280" t="s">
        <v>464</v>
      </c>
      <c r="C152" s="279" t="s">
        <v>261</v>
      </c>
      <c r="D152" s="342" t="s">
        <v>465</v>
      </c>
      <c r="E152" s="279">
        <v>2023</v>
      </c>
      <c r="F152" s="278">
        <v>500</v>
      </c>
      <c r="G152" s="280" t="s">
        <v>466</v>
      </c>
      <c r="H152" s="253"/>
    </row>
    <row r="153" s="236" customFormat="1" spans="1:8">
      <c r="A153" s="282"/>
      <c r="B153" s="283" t="s">
        <v>467</v>
      </c>
      <c r="C153" s="282"/>
      <c r="D153" s="282"/>
      <c r="E153" s="282"/>
      <c r="F153" s="315">
        <f>SUM(F154:F155)</f>
        <v>41878.04</v>
      </c>
      <c r="G153" s="283"/>
      <c r="H153" s="253"/>
    </row>
    <row r="154" s="236" customFormat="1" ht="140.4" spans="1:8">
      <c r="A154" s="247"/>
      <c r="B154" s="316" t="s">
        <v>468</v>
      </c>
      <c r="C154" s="317" t="s">
        <v>467</v>
      </c>
      <c r="D154" s="318" t="s">
        <v>469</v>
      </c>
      <c r="E154" s="317" t="s">
        <v>392</v>
      </c>
      <c r="F154" s="275">
        <v>2478.04</v>
      </c>
      <c r="G154" s="253"/>
      <c r="H154" s="253"/>
    </row>
    <row r="155" s="236" customFormat="1" ht="31.2" spans="1:8">
      <c r="A155" s="247"/>
      <c r="B155" s="316" t="s">
        <v>470</v>
      </c>
      <c r="C155" s="317" t="s">
        <v>135</v>
      </c>
      <c r="D155" s="318" t="s">
        <v>471</v>
      </c>
      <c r="E155" s="317" t="s">
        <v>392</v>
      </c>
      <c r="F155" s="275">
        <v>39400</v>
      </c>
      <c r="G155" s="253"/>
      <c r="H155" s="253"/>
    </row>
    <row r="156" s="239" customFormat="1" spans="1:8">
      <c r="A156" s="247"/>
      <c r="B156" s="319" t="s">
        <v>38</v>
      </c>
      <c r="C156" s="320"/>
      <c r="D156" s="321"/>
      <c r="E156" s="320"/>
      <c r="F156" s="254"/>
      <c r="G156" s="253"/>
      <c r="H156" s="253"/>
    </row>
    <row r="157" s="236" customFormat="1" ht="55.2" spans="1:8">
      <c r="A157" s="247"/>
      <c r="B157" s="309" t="s">
        <v>472</v>
      </c>
      <c r="C157" s="311" t="s">
        <v>473</v>
      </c>
      <c r="D157" s="318" t="s">
        <v>474</v>
      </c>
      <c r="E157" s="340" t="s">
        <v>89</v>
      </c>
      <c r="F157" s="343" t="s">
        <v>475</v>
      </c>
      <c r="G157" s="309" t="s">
        <v>476</v>
      </c>
      <c r="H157" s="253"/>
    </row>
    <row r="158" s="236" customFormat="1" ht="27.6" spans="1:8">
      <c r="A158" s="247"/>
      <c r="B158" s="309" t="s">
        <v>477</v>
      </c>
      <c r="C158" s="311" t="s">
        <v>395</v>
      </c>
      <c r="D158" s="318" t="s">
        <v>478</v>
      </c>
      <c r="E158" s="340" t="s">
        <v>148</v>
      </c>
      <c r="F158" s="341" t="s">
        <v>479</v>
      </c>
      <c r="G158" s="309" t="s">
        <v>480</v>
      </c>
      <c r="H158" s="253"/>
    </row>
    <row r="159" s="236" customFormat="1" spans="1:8">
      <c r="A159" s="247" t="s">
        <v>139</v>
      </c>
      <c r="B159" s="253" t="s">
        <v>481</v>
      </c>
      <c r="C159" s="247"/>
      <c r="D159" s="247"/>
      <c r="E159" s="248"/>
      <c r="F159" s="254">
        <f>SUM(F160)</f>
        <v>3640</v>
      </c>
      <c r="G159" s="253"/>
      <c r="H159" s="253"/>
    </row>
    <row r="160" s="236" customFormat="1" ht="46.8" spans="1:8">
      <c r="A160" s="247"/>
      <c r="B160" s="323" t="s">
        <v>177</v>
      </c>
      <c r="C160" s="318" t="s">
        <v>178</v>
      </c>
      <c r="D160" s="318" t="s">
        <v>179</v>
      </c>
      <c r="E160" s="317" t="s">
        <v>392</v>
      </c>
      <c r="F160" s="275">
        <v>3640</v>
      </c>
      <c r="G160" s="253"/>
      <c r="H160" s="253"/>
    </row>
    <row r="161" s="236" customFormat="1" spans="1:8">
      <c r="A161" s="247" t="s">
        <v>144</v>
      </c>
      <c r="B161" s="253" t="s">
        <v>482</v>
      </c>
      <c r="C161" s="247"/>
      <c r="D161" s="247"/>
      <c r="E161" s="248"/>
      <c r="F161" s="254">
        <f>SUM(F162:F163)</f>
        <v>7350</v>
      </c>
      <c r="G161" s="253"/>
      <c r="H161" s="253"/>
    </row>
    <row r="162" s="236" customFormat="1" ht="46.8" spans="1:8">
      <c r="A162" s="247"/>
      <c r="B162" s="323" t="s">
        <v>141</v>
      </c>
      <c r="C162" s="318" t="s">
        <v>59</v>
      </c>
      <c r="D162" s="318" t="s">
        <v>483</v>
      </c>
      <c r="E162" s="317" t="s">
        <v>392</v>
      </c>
      <c r="F162" s="324">
        <v>3500</v>
      </c>
      <c r="G162" s="253"/>
      <c r="H162" s="253"/>
    </row>
    <row r="163" s="236" customFormat="1" ht="46.8" spans="1:8">
      <c r="A163" s="247"/>
      <c r="B163" s="323" t="s">
        <v>484</v>
      </c>
      <c r="C163" s="318" t="s">
        <v>50</v>
      </c>
      <c r="D163" s="318" t="s">
        <v>483</v>
      </c>
      <c r="E163" s="317" t="s">
        <v>392</v>
      </c>
      <c r="F163" s="324">
        <v>3850</v>
      </c>
      <c r="G163" s="253"/>
      <c r="H163" s="253"/>
    </row>
    <row r="164" s="235" customFormat="1" ht="31.2" spans="1:8">
      <c r="A164" s="247" t="s">
        <v>150</v>
      </c>
      <c r="B164" s="253" t="s">
        <v>485</v>
      </c>
      <c r="C164" s="277"/>
      <c r="D164" s="277"/>
      <c r="E164" s="294"/>
      <c r="F164" s="275"/>
      <c r="G164" s="293"/>
      <c r="H164" s="293"/>
    </row>
    <row r="165" s="235" customFormat="1" ht="17.25" customHeight="1" spans="1:8">
      <c r="A165" s="247"/>
      <c r="B165" s="253" t="s">
        <v>486</v>
      </c>
      <c r="C165" s="277"/>
      <c r="D165" s="277"/>
      <c r="E165" s="294"/>
      <c r="F165" s="275"/>
      <c r="G165" s="293"/>
      <c r="H165" s="293"/>
    </row>
    <row r="166" s="235" customFormat="1" ht="21.75" customHeight="1" spans="1:8">
      <c r="A166" s="277" t="s">
        <v>18</v>
      </c>
      <c r="B166" s="293" t="s">
        <v>487</v>
      </c>
      <c r="C166" s="277" t="s">
        <v>488</v>
      </c>
      <c r="D166" s="277" t="s">
        <v>489</v>
      </c>
      <c r="E166" s="294" t="s">
        <v>11</v>
      </c>
      <c r="F166" s="275"/>
      <c r="G166" s="293" t="s">
        <v>490</v>
      </c>
      <c r="H166" s="293"/>
    </row>
    <row r="167" s="235" customFormat="1" ht="21.75" customHeight="1" spans="1:8">
      <c r="A167" s="277" t="s">
        <v>74</v>
      </c>
      <c r="B167" s="293" t="s">
        <v>491</v>
      </c>
      <c r="C167" s="277"/>
      <c r="D167" s="277"/>
      <c r="E167" s="294"/>
      <c r="F167" s="275"/>
      <c r="G167" s="293"/>
      <c r="H167" s="293"/>
    </row>
    <row r="168" s="235" customFormat="1" spans="1:8">
      <c r="A168" s="277">
        <v>1</v>
      </c>
      <c r="B168" s="293" t="s">
        <v>11</v>
      </c>
      <c r="C168" s="277" t="s">
        <v>488</v>
      </c>
      <c r="D168" s="277">
        <v>100</v>
      </c>
      <c r="E168" s="294" t="s">
        <v>11</v>
      </c>
      <c r="F168" s="275"/>
      <c r="G168" s="293" t="s">
        <v>492</v>
      </c>
      <c r="H168" s="293"/>
    </row>
    <row r="169" s="235" customFormat="1" spans="1:8">
      <c r="A169" s="277">
        <v>2</v>
      </c>
      <c r="B169" s="293" t="s">
        <v>12</v>
      </c>
      <c r="C169" s="277" t="s">
        <v>488</v>
      </c>
      <c r="D169" s="277">
        <v>100</v>
      </c>
      <c r="E169" s="294" t="s">
        <v>11</v>
      </c>
      <c r="F169" s="275"/>
      <c r="G169" s="293"/>
      <c r="H169" s="293"/>
    </row>
    <row r="170" s="235" customFormat="1" spans="1:8">
      <c r="A170" s="277">
        <v>3</v>
      </c>
      <c r="B170" s="293" t="s">
        <v>13</v>
      </c>
      <c r="C170" s="277" t="s">
        <v>488</v>
      </c>
      <c r="D170" s="277">
        <v>100</v>
      </c>
      <c r="E170" s="294" t="s">
        <v>11</v>
      </c>
      <c r="F170" s="275"/>
      <c r="G170" s="293"/>
      <c r="H170" s="293"/>
    </row>
    <row r="171" s="235" customFormat="1" spans="1:8">
      <c r="A171" s="277">
        <v>4</v>
      </c>
      <c r="B171" s="293" t="s">
        <v>14</v>
      </c>
      <c r="C171" s="277" t="s">
        <v>488</v>
      </c>
      <c r="D171" s="277">
        <v>100</v>
      </c>
      <c r="E171" s="294" t="s">
        <v>11</v>
      </c>
      <c r="F171" s="275"/>
      <c r="G171" s="293"/>
      <c r="H171" s="293"/>
    </row>
    <row r="172" s="235" customFormat="1" spans="1:8">
      <c r="A172" s="277">
        <v>5</v>
      </c>
      <c r="B172" s="293" t="s">
        <v>15</v>
      </c>
      <c r="C172" s="277" t="s">
        <v>488</v>
      </c>
      <c r="D172" s="277">
        <v>100</v>
      </c>
      <c r="E172" s="294" t="s">
        <v>11</v>
      </c>
      <c r="F172" s="275"/>
      <c r="G172" s="293"/>
      <c r="H172" s="293"/>
    </row>
    <row r="173" s="235" customFormat="1" ht="46.8" spans="1:8">
      <c r="A173" s="277" t="s">
        <v>76</v>
      </c>
      <c r="B173" s="293" t="s">
        <v>493</v>
      </c>
      <c r="C173" s="277" t="s">
        <v>494</v>
      </c>
      <c r="D173" s="277" t="s">
        <v>495</v>
      </c>
      <c r="E173" s="294" t="s">
        <v>496</v>
      </c>
      <c r="F173" s="275"/>
      <c r="G173" s="293"/>
      <c r="H173" s="293"/>
    </row>
    <row r="174" s="239" customFormat="1" spans="1:8">
      <c r="A174" s="247"/>
      <c r="B174" s="253" t="s">
        <v>38</v>
      </c>
      <c r="C174" s="247"/>
      <c r="D174" s="247"/>
      <c r="E174" s="248"/>
      <c r="F174" s="254"/>
      <c r="G174" s="253"/>
      <c r="H174" s="253"/>
    </row>
    <row r="175" s="235" customFormat="1" ht="17.4" spans="1:8">
      <c r="A175" s="325" t="s">
        <v>18</v>
      </c>
      <c r="B175" s="309" t="s">
        <v>497</v>
      </c>
      <c r="C175" s="326"/>
      <c r="D175" s="327"/>
      <c r="E175" s="326"/>
      <c r="F175" s="326"/>
      <c r="G175" s="309"/>
      <c r="H175" s="293"/>
    </row>
    <row r="176" s="235" customFormat="1" ht="41.4" spans="1:8">
      <c r="A176" s="277">
        <v>1</v>
      </c>
      <c r="B176" s="309" t="s">
        <v>498</v>
      </c>
      <c r="C176" s="311" t="s">
        <v>499</v>
      </c>
      <c r="D176" s="328" t="s">
        <v>500</v>
      </c>
      <c r="E176" s="341" t="s">
        <v>85</v>
      </c>
      <c r="F176" s="344" t="s">
        <v>501</v>
      </c>
      <c r="G176" s="309" t="s">
        <v>502</v>
      </c>
      <c r="H176" s="293"/>
    </row>
    <row r="177" s="235" customFormat="1" ht="31.2" spans="1:8">
      <c r="A177" s="277">
        <v>2</v>
      </c>
      <c r="B177" s="309" t="s">
        <v>503</v>
      </c>
      <c r="C177" s="311" t="s">
        <v>395</v>
      </c>
      <c r="D177" s="328" t="s">
        <v>504</v>
      </c>
      <c r="E177" s="340" t="s">
        <v>47</v>
      </c>
      <c r="F177" s="344" t="s">
        <v>505</v>
      </c>
      <c r="G177" s="309" t="s">
        <v>502</v>
      </c>
      <c r="H177" s="293"/>
    </row>
    <row r="178" s="235" customFormat="1" ht="31.2" spans="1:8">
      <c r="A178" s="277">
        <v>3</v>
      </c>
      <c r="B178" s="309" t="s">
        <v>506</v>
      </c>
      <c r="C178" s="311" t="s">
        <v>499</v>
      </c>
      <c r="D178" s="328" t="s">
        <v>507</v>
      </c>
      <c r="E178" s="340" t="s">
        <v>89</v>
      </c>
      <c r="F178" s="344" t="s">
        <v>508</v>
      </c>
      <c r="G178" s="309" t="s">
        <v>502</v>
      </c>
      <c r="H178" s="293"/>
    </row>
    <row r="179" s="235" customFormat="1" ht="55.2" spans="1:8">
      <c r="A179" s="277">
        <v>4</v>
      </c>
      <c r="B179" s="309" t="s">
        <v>509</v>
      </c>
      <c r="C179" s="311" t="s">
        <v>395</v>
      </c>
      <c r="D179" s="328" t="s">
        <v>510</v>
      </c>
      <c r="E179" s="341" t="s">
        <v>124</v>
      </c>
      <c r="F179" s="330">
        <v>820</v>
      </c>
      <c r="G179" s="309" t="s">
        <v>511</v>
      </c>
      <c r="H179" s="293"/>
    </row>
    <row r="180" s="235" customFormat="1" ht="31.2" spans="1:8">
      <c r="A180" s="277">
        <v>5</v>
      </c>
      <c r="B180" s="309" t="s">
        <v>512</v>
      </c>
      <c r="C180" s="311" t="s">
        <v>513</v>
      </c>
      <c r="D180" s="328" t="s">
        <v>500</v>
      </c>
      <c r="E180" s="311">
        <v>2025</v>
      </c>
      <c r="F180" s="344" t="s">
        <v>501</v>
      </c>
      <c r="G180" s="309" t="s">
        <v>502</v>
      </c>
      <c r="H180" s="293"/>
    </row>
    <row r="181" s="235" customFormat="1" ht="31.2" spans="1:8">
      <c r="A181" s="277">
        <v>6</v>
      </c>
      <c r="B181" s="309" t="s">
        <v>514</v>
      </c>
      <c r="C181" s="311" t="s">
        <v>515</v>
      </c>
      <c r="D181" s="328" t="s">
        <v>516</v>
      </c>
      <c r="E181" s="341" t="s">
        <v>85</v>
      </c>
      <c r="F181" s="330">
        <v>1258</v>
      </c>
      <c r="G181" s="309" t="s">
        <v>502</v>
      </c>
      <c r="H181" s="293"/>
    </row>
    <row r="182" s="239" customFormat="1" ht="17.4" spans="1:8">
      <c r="A182" s="331" t="s">
        <v>74</v>
      </c>
      <c r="B182" s="332" t="s">
        <v>517</v>
      </c>
      <c r="C182" s="326"/>
      <c r="D182" s="327"/>
      <c r="E182" s="326"/>
      <c r="F182" s="333"/>
      <c r="G182" s="332"/>
      <c r="H182" s="253"/>
    </row>
    <row r="183" s="235" customFormat="1" ht="46.8" spans="1:8">
      <c r="A183" s="277">
        <v>1</v>
      </c>
      <c r="B183" s="309" t="s">
        <v>518</v>
      </c>
      <c r="C183" s="311"/>
      <c r="D183" s="328" t="s">
        <v>519</v>
      </c>
      <c r="E183" s="340" t="s">
        <v>85</v>
      </c>
      <c r="F183" s="344" t="s">
        <v>520</v>
      </c>
      <c r="G183" s="309" t="s">
        <v>521</v>
      </c>
      <c r="H183" s="293"/>
    </row>
    <row r="184" s="235" customFormat="1" spans="1:8">
      <c r="A184" s="277"/>
      <c r="B184" s="293"/>
      <c r="C184" s="277"/>
      <c r="D184" s="277"/>
      <c r="E184" s="294"/>
      <c r="F184" s="275"/>
      <c r="G184" s="293"/>
      <c r="H184" s="293"/>
    </row>
    <row r="185" spans="6:6">
      <c r="F185" s="334"/>
    </row>
  </sheetData>
  <mergeCells count="17">
    <mergeCell ref="A1:H1"/>
    <mergeCell ref="A123:A127"/>
    <mergeCell ref="A128:A131"/>
    <mergeCell ref="B123:B127"/>
    <mergeCell ref="B128:B131"/>
    <mergeCell ref="C123:C127"/>
    <mergeCell ref="C128:C131"/>
    <mergeCell ref="D123:D127"/>
    <mergeCell ref="D128:D131"/>
    <mergeCell ref="E123:E127"/>
    <mergeCell ref="E128:E131"/>
    <mergeCell ref="F123:F127"/>
    <mergeCell ref="F128:F131"/>
    <mergeCell ref="G76:G78"/>
    <mergeCell ref="G123:G127"/>
    <mergeCell ref="G128:G131"/>
    <mergeCell ref="G168:G172"/>
  </mergeCells>
  <pageMargins left="0.25" right="0.25" top="0.75" bottom="0.75" header="0.3" footer="0.3"/>
  <pageSetup paperSize="9"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7"/>
  <sheetViews>
    <sheetView zoomScale="70" zoomScaleNormal="70" workbookViewId="0">
      <selection activeCell="D15" sqref="D15"/>
    </sheetView>
  </sheetViews>
  <sheetFormatPr defaultColWidth="9" defaultRowHeight="18"/>
  <cols>
    <col min="1" max="1" width="6.875" style="19" customWidth="1"/>
    <col min="2" max="2" width="29.75" style="18" customWidth="1"/>
    <col min="3" max="3" width="16" style="19" customWidth="1"/>
    <col min="4" max="4" width="37.625" style="19" customWidth="1"/>
    <col min="5" max="5" width="13.75" style="20" customWidth="1"/>
    <col min="6" max="6" width="17.25" style="21" hidden="1" customWidth="1"/>
    <col min="7" max="7" width="15.75" style="21" customWidth="1"/>
    <col min="8" max="11" width="13.625" style="21" hidden="1" customWidth="1"/>
    <col min="12" max="12" width="20.75" style="19" customWidth="1"/>
    <col min="13" max="13" width="63.25" style="18" customWidth="1"/>
    <col min="14" max="14" width="8.5" style="22" customWidth="1"/>
    <col min="15" max="16384" width="9" style="22"/>
  </cols>
  <sheetData>
    <row r="1" s="1" customFormat="1" ht="48.75" customHeight="1" spans="1:14">
      <c r="A1" s="23" t="s">
        <v>522</v>
      </c>
      <c r="B1" s="23"/>
      <c r="C1" s="23"/>
      <c r="D1" s="23"/>
      <c r="E1" s="23"/>
      <c r="F1" s="23"/>
      <c r="G1" s="23"/>
      <c r="H1" s="23"/>
      <c r="I1" s="23"/>
      <c r="J1" s="23"/>
      <c r="K1" s="23"/>
      <c r="L1" s="23"/>
      <c r="M1" s="23"/>
      <c r="N1" s="23"/>
    </row>
    <row r="2" s="1" customFormat="1" ht="21.75" customHeight="1" spans="1:14">
      <c r="A2" s="24"/>
      <c r="B2" s="24"/>
      <c r="C2" s="24"/>
      <c r="D2" s="24"/>
      <c r="E2" s="24"/>
      <c r="F2" s="24"/>
      <c r="G2" s="24"/>
      <c r="H2" s="25" t="s">
        <v>1</v>
      </c>
      <c r="I2" s="25"/>
      <c r="J2" s="25"/>
      <c r="K2" s="25"/>
      <c r="L2" s="199"/>
      <c r="M2" s="24"/>
      <c r="N2" s="24"/>
    </row>
    <row r="3" s="1" customFormat="1" ht="24" customHeight="1" spans="1:14">
      <c r="A3" s="26" t="s">
        <v>2</v>
      </c>
      <c r="B3" s="26" t="s">
        <v>3</v>
      </c>
      <c r="C3" s="26" t="s">
        <v>4</v>
      </c>
      <c r="D3" s="26" t="s">
        <v>5</v>
      </c>
      <c r="E3" s="27" t="s">
        <v>6</v>
      </c>
      <c r="F3" s="26" t="s">
        <v>523</v>
      </c>
      <c r="G3" s="143" t="s">
        <v>524</v>
      </c>
      <c r="H3" s="144"/>
      <c r="I3" s="144"/>
      <c r="J3" s="144"/>
      <c r="K3" s="200"/>
      <c r="L3" s="27" t="s">
        <v>525</v>
      </c>
      <c r="M3" s="111" t="s">
        <v>9</v>
      </c>
      <c r="N3" s="111" t="s">
        <v>10</v>
      </c>
    </row>
    <row r="4" s="1" customFormat="1" ht="92.25" customHeight="1" spans="1:14">
      <c r="A4" s="30"/>
      <c r="B4" s="30"/>
      <c r="C4" s="30"/>
      <c r="D4" s="30"/>
      <c r="E4" s="31"/>
      <c r="F4" s="30"/>
      <c r="G4" s="145"/>
      <c r="H4" s="146"/>
      <c r="I4" s="146"/>
      <c r="J4" s="146"/>
      <c r="K4" s="201"/>
      <c r="L4" s="31"/>
      <c r="M4" s="112"/>
      <c r="N4" s="112"/>
    </row>
    <row r="5" s="2" customFormat="1" ht="48" customHeight="1" spans="1:14">
      <c r="A5" s="147" t="s">
        <v>16</v>
      </c>
      <c r="B5" s="148" t="s">
        <v>17</v>
      </c>
      <c r="C5" s="147"/>
      <c r="D5" s="147"/>
      <c r="E5" s="149"/>
      <c r="F5" s="150">
        <f t="shared" ref="F5:K5" si="0">F6+F31+F32+F44+F53+F57+F59</f>
        <v>214459</v>
      </c>
      <c r="G5" s="150">
        <f t="shared" si="0"/>
        <v>33760</v>
      </c>
      <c r="H5" s="150">
        <f t="shared" si="0"/>
        <v>46371</v>
      </c>
      <c r="I5" s="150">
        <f t="shared" si="0"/>
        <v>38238</v>
      </c>
      <c r="J5" s="150">
        <f t="shared" si="0"/>
        <v>45849</v>
      </c>
      <c r="K5" s="150">
        <f t="shared" si="0"/>
        <v>50316</v>
      </c>
      <c r="L5" s="202"/>
      <c r="M5" s="148"/>
      <c r="N5" s="147"/>
    </row>
    <row r="6" s="2" customFormat="1" ht="28.5" hidden="1" customHeight="1" spans="1:14">
      <c r="A6" s="37" t="s">
        <v>18</v>
      </c>
      <c r="B6" s="113" t="s">
        <v>19</v>
      </c>
      <c r="C6" s="37"/>
      <c r="D6" s="37"/>
      <c r="E6" s="38"/>
      <c r="F6" s="39">
        <f t="shared" ref="F6:K6" si="1">F7+F15+F17+F19+F23+F28</f>
        <v>88165</v>
      </c>
      <c r="G6" s="39">
        <f t="shared" si="1"/>
        <v>7655</v>
      </c>
      <c r="H6" s="39">
        <f t="shared" si="1"/>
        <v>15050</v>
      </c>
      <c r="I6" s="39">
        <f t="shared" si="1"/>
        <v>20214</v>
      </c>
      <c r="J6" s="39">
        <f t="shared" si="1"/>
        <v>22329</v>
      </c>
      <c r="K6" s="39">
        <f t="shared" si="1"/>
        <v>22992</v>
      </c>
      <c r="L6" s="203"/>
      <c r="M6" s="113"/>
      <c r="N6" s="37"/>
    </row>
    <row r="7" s="2" customFormat="1" ht="30" hidden="1" customHeight="1" spans="1:14">
      <c r="A7" s="37" t="s">
        <v>20</v>
      </c>
      <c r="B7" s="113" t="s">
        <v>21</v>
      </c>
      <c r="C7" s="37"/>
      <c r="D7" s="37"/>
      <c r="E7" s="38"/>
      <c r="F7" s="39">
        <f>SUM(F8:F13)</f>
        <v>31011</v>
      </c>
      <c r="G7" s="39">
        <f t="shared" ref="G7:K7" si="2">SUM(G8:G13)</f>
        <v>0</v>
      </c>
      <c r="H7" s="39">
        <f t="shared" si="2"/>
        <v>0</v>
      </c>
      <c r="I7" s="39">
        <f t="shared" si="2"/>
        <v>3889</v>
      </c>
      <c r="J7" s="39">
        <f t="shared" si="2"/>
        <v>4130</v>
      </c>
      <c r="K7" s="39">
        <f t="shared" si="2"/>
        <v>22992</v>
      </c>
      <c r="L7" s="203"/>
      <c r="M7" s="113"/>
      <c r="N7" s="37"/>
    </row>
    <row r="8" s="10" customFormat="1" ht="163.5" hidden="1" customHeight="1" spans="1:14">
      <c r="A8" s="78">
        <v>1</v>
      </c>
      <c r="B8" s="79" t="s">
        <v>22</v>
      </c>
      <c r="C8" s="80" t="s">
        <v>23</v>
      </c>
      <c r="D8" s="79" t="s">
        <v>24</v>
      </c>
      <c r="E8" s="80">
        <v>2025</v>
      </c>
      <c r="F8" s="68">
        <v>2637</v>
      </c>
      <c r="G8" s="68"/>
      <c r="H8" s="68"/>
      <c r="I8" s="68"/>
      <c r="J8" s="68"/>
      <c r="K8" s="68">
        <f>F8</f>
        <v>2637</v>
      </c>
      <c r="L8" s="204"/>
      <c r="M8" s="125" t="s">
        <v>25</v>
      </c>
      <c r="N8" s="80"/>
    </row>
    <row r="9" s="10" customFormat="1" ht="154.5" hidden="1" customHeight="1" spans="1:14">
      <c r="A9" s="78">
        <v>2</v>
      </c>
      <c r="B9" s="79" t="s">
        <v>26</v>
      </c>
      <c r="C9" s="80" t="s">
        <v>23</v>
      </c>
      <c r="D9" s="79" t="s">
        <v>27</v>
      </c>
      <c r="E9" s="80">
        <v>2024</v>
      </c>
      <c r="F9" s="68">
        <v>4130</v>
      </c>
      <c r="G9" s="68"/>
      <c r="H9" s="68"/>
      <c r="I9" s="68"/>
      <c r="J9" s="68">
        <f>F9</f>
        <v>4130</v>
      </c>
      <c r="K9" s="68"/>
      <c r="L9" s="204"/>
      <c r="M9" s="125" t="s">
        <v>28</v>
      </c>
      <c r="N9" s="80"/>
    </row>
    <row r="10" s="10" customFormat="1" ht="150" hidden="1" customHeight="1" spans="1:14">
      <c r="A10" s="78">
        <v>3</v>
      </c>
      <c r="B10" s="79" t="s">
        <v>29</v>
      </c>
      <c r="C10" s="80" t="s">
        <v>23</v>
      </c>
      <c r="D10" s="79" t="s">
        <v>30</v>
      </c>
      <c r="E10" s="80">
        <v>2025</v>
      </c>
      <c r="F10" s="68">
        <v>5737</v>
      </c>
      <c r="G10" s="68"/>
      <c r="H10" s="68"/>
      <c r="I10" s="68"/>
      <c r="J10" s="68"/>
      <c r="K10" s="68">
        <f t="shared" ref="K10:K12" si="3">F10</f>
        <v>5737</v>
      </c>
      <c r="L10" s="204"/>
      <c r="M10" s="125" t="s">
        <v>28</v>
      </c>
      <c r="N10" s="80"/>
    </row>
    <row r="11" s="10" customFormat="1" ht="171.75" hidden="1" customHeight="1" spans="1:14">
      <c r="A11" s="78">
        <v>4</v>
      </c>
      <c r="B11" s="79" t="s">
        <v>31</v>
      </c>
      <c r="C11" s="80" t="s">
        <v>23</v>
      </c>
      <c r="D11" s="79" t="s">
        <v>32</v>
      </c>
      <c r="E11" s="80">
        <v>2025</v>
      </c>
      <c r="F11" s="68">
        <v>11702</v>
      </c>
      <c r="G11" s="68"/>
      <c r="H11" s="68"/>
      <c r="I11" s="68"/>
      <c r="J11" s="68"/>
      <c r="K11" s="68">
        <f t="shared" si="3"/>
        <v>11702</v>
      </c>
      <c r="L11" s="204"/>
      <c r="M11" s="125" t="s">
        <v>28</v>
      </c>
      <c r="N11" s="80"/>
    </row>
    <row r="12" s="10" customFormat="1" ht="157.5" hidden="1" customHeight="1" spans="1:14">
      <c r="A12" s="78">
        <v>5</v>
      </c>
      <c r="B12" s="79" t="s">
        <v>33</v>
      </c>
      <c r="C12" s="80" t="s">
        <v>23</v>
      </c>
      <c r="D12" s="79" t="s">
        <v>34</v>
      </c>
      <c r="E12" s="80">
        <v>2025</v>
      </c>
      <c r="F12" s="68">
        <v>2916</v>
      </c>
      <c r="G12" s="68"/>
      <c r="H12" s="68"/>
      <c r="I12" s="68"/>
      <c r="J12" s="68"/>
      <c r="K12" s="68">
        <f t="shared" si="3"/>
        <v>2916</v>
      </c>
      <c r="L12" s="204"/>
      <c r="M12" s="125" t="s">
        <v>25</v>
      </c>
      <c r="N12" s="80"/>
    </row>
    <row r="13" s="10" customFormat="1" ht="159" hidden="1" customHeight="1" spans="1:14">
      <c r="A13" s="78">
        <v>6</v>
      </c>
      <c r="B13" s="79" t="s">
        <v>35</v>
      </c>
      <c r="C13" s="80" t="s">
        <v>23</v>
      </c>
      <c r="D13" s="79" t="s">
        <v>36</v>
      </c>
      <c r="E13" s="80">
        <v>2023</v>
      </c>
      <c r="F13" s="68">
        <v>3889</v>
      </c>
      <c r="G13" s="68"/>
      <c r="H13" s="68"/>
      <c r="I13" s="68">
        <f>F13</f>
        <v>3889</v>
      </c>
      <c r="J13" s="68"/>
      <c r="K13" s="68"/>
      <c r="L13" s="204"/>
      <c r="M13" s="125" t="s">
        <v>28</v>
      </c>
      <c r="N13" s="80"/>
    </row>
    <row r="14" s="140" customFormat="1" ht="29.25" customHeight="1" spans="1:14">
      <c r="A14" s="345" t="s">
        <v>18</v>
      </c>
      <c r="B14" s="152" t="s">
        <v>19</v>
      </c>
      <c r="C14" s="153"/>
      <c r="D14" s="152"/>
      <c r="E14" s="153"/>
      <c r="F14" s="154"/>
      <c r="G14" s="154">
        <f>G15</f>
        <v>7655</v>
      </c>
      <c r="H14" s="154"/>
      <c r="I14" s="154"/>
      <c r="J14" s="154"/>
      <c r="K14" s="154"/>
      <c r="L14" s="205"/>
      <c r="M14" s="206"/>
      <c r="N14" s="153"/>
    </row>
    <row r="15" s="141" customFormat="1" ht="30.75" customHeight="1" spans="1:14">
      <c r="A15" s="132">
        <v>1</v>
      </c>
      <c r="B15" s="155" t="s">
        <v>38</v>
      </c>
      <c r="C15" s="156"/>
      <c r="D15" s="155"/>
      <c r="E15" s="156"/>
      <c r="F15" s="157">
        <f t="shared" ref="F15:K15" si="4">F16</f>
        <v>7655</v>
      </c>
      <c r="G15" s="157">
        <f t="shared" si="4"/>
        <v>7655</v>
      </c>
      <c r="H15" s="157">
        <f t="shared" si="4"/>
        <v>0</v>
      </c>
      <c r="I15" s="157">
        <f t="shared" si="4"/>
        <v>75</v>
      </c>
      <c r="J15" s="157">
        <f t="shared" si="4"/>
        <v>0</v>
      </c>
      <c r="K15" s="157">
        <f t="shared" si="4"/>
        <v>0</v>
      </c>
      <c r="L15" s="207"/>
      <c r="M15" s="208"/>
      <c r="N15" s="156"/>
    </row>
    <row r="16" s="10" customFormat="1" ht="228.75" customHeight="1" spans="1:14">
      <c r="A16" s="346" t="s">
        <v>157</v>
      </c>
      <c r="B16" s="79" t="s">
        <v>39</v>
      </c>
      <c r="C16" s="80" t="s">
        <v>38</v>
      </c>
      <c r="D16" s="79" t="s">
        <v>40</v>
      </c>
      <c r="E16" s="80">
        <v>2021</v>
      </c>
      <c r="F16" s="68">
        <v>7655</v>
      </c>
      <c r="G16" s="68">
        <f>F16</f>
        <v>7655</v>
      </c>
      <c r="H16" s="68"/>
      <c r="I16" s="68">
        <f>3*25</f>
        <v>75</v>
      </c>
      <c r="J16" s="68"/>
      <c r="K16" s="68"/>
      <c r="L16" s="204" t="s">
        <v>526</v>
      </c>
      <c r="M16" s="125" t="s">
        <v>41</v>
      </c>
      <c r="N16" s="80"/>
    </row>
    <row r="17" s="2" customFormat="1" ht="32.25" hidden="1" customHeight="1" spans="1:14">
      <c r="A17" s="37" t="s">
        <v>42</v>
      </c>
      <c r="B17" s="158" t="s">
        <v>43</v>
      </c>
      <c r="C17" s="37"/>
      <c r="D17" s="158"/>
      <c r="E17" s="38"/>
      <c r="F17" s="39">
        <f t="shared" ref="F17:K17" si="5">F18</f>
        <v>5250</v>
      </c>
      <c r="G17" s="39">
        <f t="shared" si="5"/>
        <v>0</v>
      </c>
      <c r="H17" s="39">
        <f t="shared" si="5"/>
        <v>0</v>
      </c>
      <c r="I17" s="39">
        <f t="shared" si="5"/>
        <v>5250</v>
      </c>
      <c r="J17" s="39">
        <f t="shared" si="5"/>
        <v>0</v>
      </c>
      <c r="K17" s="39">
        <f t="shared" si="5"/>
        <v>0</v>
      </c>
      <c r="L17" s="203"/>
      <c r="M17" s="158"/>
      <c r="N17" s="37"/>
    </row>
    <row r="18" s="7" customFormat="1" ht="123.75" hidden="1" customHeight="1" spans="1:14">
      <c r="A18" s="44">
        <v>1</v>
      </c>
      <c r="B18" s="89" t="s">
        <v>44</v>
      </c>
      <c r="C18" s="44" t="s">
        <v>45</v>
      </c>
      <c r="D18" s="89" t="s">
        <v>46</v>
      </c>
      <c r="E18" s="105" t="s">
        <v>47</v>
      </c>
      <c r="F18" s="43">
        <f>1.5*3500</f>
        <v>5250</v>
      </c>
      <c r="G18" s="43"/>
      <c r="H18" s="43"/>
      <c r="I18" s="43">
        <f>F18</f>
        <v>5250</v>
      </c>
      <c r="J18" s="43"/>
      <c r="K18" s="43"/>
      <c r="L18" s="209"/>
      <c r="M18" s="45" t="s">
        <v>48</v>
      </c>
      <c r="N18" s="62"/>
    </row>
    <row r="19" s="2" customFormat="1" ht="28.5" hidden="1" customHeight="1" spans="1:14">
      <c r="A19" s="37" t="s">
        <v>49</v>
      </c>
      <c r="B19" s="158" t="s">
        <v>50</v>
      </c>
      <c r="C19" s="37"/>
      <c r="D19" s="158"/>
      <c r="E19" s="38"/>
      <c r="F19" s="39">
        <f t="shared" ref="F19:K19" si="6">F20+F21</f>
        <v>14950</v>
      </c>
      <c r="G19" s="39">
        <f t="shared" si="6"/>
        <v>0</v>
      </c>
      <c r="H19" s="39">
        <f t="shared" si="6"/>
        <v>3950</v>
      </c>
      <c r="I19" s="39">
        <f t="shared" si="6"/>
        <v>11000</v>
      </c>
      <c r="J19" s="39">
        <f t="shared" si="6"/>
        <v>0</v>
      </c>
      <c r="K19" s="39">
        <f t="shared" si="6"/>
        <v>0</v>
      </c>
      <c r="L19" s="203"/>
      <c r="M19" s="158"/>
      <c r="N19" s="37"/>
    </row>
    <row r="20" s="8" customFormat="1" ht="306.75" hidden="1" customHeight="1" spans="1:14">
      <c r="A20" s="66">
        <v>1</v>
      </c>
      <c r="B20" s="85" t="s">
        <v>51</v>
      </c>
      <c r="C20" s="66" t="s">
        <v>50</v>
      </c>
      <c r="D20" s="67" t="s">
        <v>52</v>
      </c>
      <c r="E20" s="66">
        <v>2022</v>
      </c>
      <c r="F20" s="68">
        <v>3950</v>
      </c>
      <c r="G20" s="68"/>
      <c r="H20" s="68">
        <f>F20</f>
        <v>3950</v>
      </c>
      <c r="I20" s="68"/>
      <c r="J20" s="68"/>
      <c r="K20" s="68"/>
      <c r="L20" s="204"/>
      <c r="M20" s="116" t="s">
        <v>53</v>
      </c>
      <c r="N20" s="90"/>
    </row>
    <row r="21" s="12" customFormat="1" ht="177" hidden="1" customHeight="1" spans="1:14">
      <c r="A21" s="66">
        <v>2</v>
      </c>
      <c r="B21" s="66" t="s">
        <v>54</v>
      </c>
      <c r="C21" s="66" t="s">
        <v>50</v>
      </c>
      <c r="D21" s="67" t="s">
        <v>55</v>
      </c>
      <c r="E21" s="66">
        <v>2023</v>
      </c>
      <c r="F21" s="68">
        <v>11000</v>
      </c>
      <c r="G21" s="68"/>
      <c r="H21" s="68"/>
      <c r="I21" s="68">
        <f>F21</f>
        <v>11000</v>
      </c>
      <c r="J21" s="68"/>
      <c r="K21" s="68"/>
      <c r="L21" s="204"/>
      <c r="M21" s="66" t="s">
        <v>56</v>
      </c>
      <c r="N21" s="90"/>
    </row>
    <row r="22" s="12" customFormat="1" ht="201.75" hidden="1" customHeight="1" spans="1:14">
      <c r="A22" s="66"/>
      <c r="B22" s="66"/>
      <c r="C22" s="66"/>
      <c r="D22" s="67" t="s">
        <v>57</v>
      </c>
      <c r="E22" s="66"/>
      <c r="F22" s="68">
        <v>6500</v>
      </c>
      <c r="G22" s="68"/>
      <c r="H22" s="68"/>
      <c r="I22" s="68"/>
      <c r="J22" s="68"/>
      <c r="K22" s="68"/>
      <c r="L22" s="204"/>
      <c r="M22" s="66"/>
      <c r="N22" s="90"/>
    </row>
    <row r="23" s="142" customFormat="1" ht="36.75" hidden="1" customHeight="1" spans="1:14">
      <c r="A23" s="132" t="s">
        <v>58</v>
      </c>
      <c r="B23" s="159" t="s">
        <v>59</v>
      </c>
      <c r="C23" s="160"/>
      <c r="D23" s="159"/>
      <c r="E23" s="161"/>
      <c r="F23" s="157">
        <f t="shared" ref="F23:K23" si="7">F24+F26</f>
        <v>19400</v>
      </c>
      <c r="G23" s="157">
        <f t="shared" si="7"/>
        <v>0</v>
      </c>
      <c r="H23" s="157">
        <f t="shared" si="7"/>
        <v>11100</v>
      </c>
      <c r="I23" s="157">
        <f t="shared" si="7"/>
        <v>0</v>
      </c>
      <c r="J23" s="157">
        <f t="shared" si="7"/>
        <v>8300</v>
      </c>
      <c r="K23" s="157">
        <f t="shared" si="7"/>
        <v>0</v>
      </c>
      <c r="L23" s="207"/>
      <c r="M23" s="159"/>
      <c r="N23" s="210"/>
    </row>
    <row r="24" s="8" customFormat="1" ht="152.25" hidden="1" customHeight="1" spans="1:14">
      <c r="A24" s="64">
        <v>1</v>
      </c>
      <c r="B24" s="65" t="s">
        <v>60</v>
      </c>
      <c r="C24" s="66" t="s">
        <v>59</v>
      </c>
      <c r="D24" s="67" t="s">
        <v>61</v>
      </c>
      <c r="E24" s="64">
        <v>2024</v>
      </c>
      <c r="F24" s="68">
        <v>8300</v>
      </c>
      <c r="G24" s="68"/>
      <c r="H24" s="68"/>
      <c r="I24" s="68"/>
      <c r="J24" s="68">
        <f>F24</f>
        <v>8300</v>
      </c>
      <c r="K24" s="68"/>
      <c r="L24" s="204"/>
      <c r="M24" s="62" t="s">
        <v>62</v>
      </c>
      <c r="N24" s="121"/>
    </row>
    <row r="25" s="8" customFormat="1" ht="203.25" hidden="1" customHeight="1" spans="1:14">
      <c r="A25" s="64"/>
      <c r="B25" s="65"/>
      <c r="C25" s="66"/>
      <c r="D25" s="67" t="s">
        <v>63</v>
      </c>
      <c r="E25" s="64"/>
      <c r="F25" s="68">
        <v>5200</v>
      </c>
      <c r="G25" s="68"/>
      <c r="H25" s="68"/>
      <c r="I25" s="68"/>
      <c r="J25" s="68"/>
      <c r="K25" s="68"/>
      <c r="L25" s="204"/>
      <c r="M25" s="62"/>
      <c r="N25" s="121"/>
    </row>
    <row r="26" s="8" customFormat="1" ht="148.5" hidden="1" customHeight="1" spans="1:14">
      <c r="A26" s="64">
        <v>2</v>
      </c>
      <c r="B26" s="65" t="s">
        <v>64</v>
      </c>
      <c r="C26" s="66" t="s">
        <v>59</v>
      </c>
      <c r="D26" s="67" t="s">
        <v>65</v>
      </c>
      <c r="E26" s="64">
        <v>2022</v>
      </c>
      <c r="F26" s="68">
        <v>11100</v>
      </c>
      <c r="G26" s="68"/>
      <c r="H26" s="68">
        <f>F26</f>
        <v>11100</v>
      </c>
      <c r="I26" s="68"/>
      <c r="J26" s="68"/>
      <c r="K26" s="68"/>
      <c r="L26" s="204"/>
      <c r="M26" s="62" t="s">
        <v>66</v>
      </c>
      <c r="N26" s="121"/>
    </row>
    <row r="27" s="8" customFormat="1" ht="176.25" hidden="1" customHeight="1" spans="1:14">
      <c r="A27" s="64"/>
      <c r="B27" s="65"/>
      <c r="C27" s="66"/>
      <c r="D27" s="67" t="s">
        <v>63</v>
      </c>
      <c r="E27" s="64"/>
      <c r="F27" s="68">
        <v>4950</v>
      </c>
      <c r="G27" s="68"/>
      <c r="H27" s="68"/>
      <c r="I27" s="68"/>
      <c r="J27" s="68"/>
      <c r="K27" s="68"/>
      <c r="L27" s="204"/>
      <c r="M27" s="62"/>
      <c r="N27" s="121"/>
    </row>
    <row r="28" s="4" customFormat="1" ht="17.4" hidden="1" spans="1:14">
      <c r="A28" s="335" t="s">
        <v>67</v>
      </c>
      <c r="B28" s="163" t="s">
        <v>68</v>
      </c>
      <c r="C28" s="164"/>
      <c r="D28" s="163"/>
      <c r="E28" s="162"/>
      <c r="F28" s="39">
        <f t="shared" ref="F28:K28" si="8">F29</f>
        <v>9899</v>
      </c>
      <c r="G28" s="39">
        <f t="shared" si="8"/>
        <v>0</v>
      </c>
      <c r="H28" s="39">
        <f t="shared" si="8"/>
        <v>0</v>
      </c>
      <c r="I28" s="39">
        <f t="shared" si="8"/>
        <v>0</v>
      </c>
      <c r="J28" s="39">
        <f t="shared" si="8"/>
        <v>9899</v>
      </c>
      <c r="K28" s="39">
        <f t="shared" si="8"/>
        <v>0</v>
      </c>
      <c r="L28" s="203"/>
      <c r="M28" s="211"/>
      <c r="N28" s="212"/>
    </row>
    <row r="29" s="13" customFormat="1" ht="106.5" hidden="1" customHeight="1" spans="1:14">
      <c r="A29" s="90">
        <v>1</v>
      </c>
      <c r="B29" s="66" t="s">
        <v>69</v>
      </c>
      <c r="C29" s="66" t="s">
        <v>70</v>
      </c>
      <c r="D29" s="91" t="s">
        <v>71</v>
      </c>
      <c r="E29" s="165">
        <v>2024</v>
      </c>
      <c r="F29" s="68">
        <v>9899</v>
      </c>
      <c r="G29" s="68"/>
      <c r="H29" s="68"/>
      <c r="I29" s="68"/>
      <c r="J29" s="68">
        <f>F29</f>
        <v>9899</v>
      </c>
      <c r="K29" s="68"/>
      <c r="L29" s="204"/>
      <c r="M29" s="92" t="s">
        <v>72</v>
      </c>
      <c r="N29" s="132"/>
    </row>
    <row r="30" s="13" customFormat="1" ht="129.75" hidden="1" customHeight="1" spans="1:14">
      <c r="A30" s="90"/>
      <c r="B30" s="66"/>
      <c r="C30" s="66"/>
      <c r="D30" s="92" t="s">
        <v>73</v>
      </c>
      <c r="E30" s="166"/>
      <c r="F30" s="68">
        <v>6310</v>
      </c>
      <c r="G30" s="68"/>
      <c r="H30" s="68"/>
      <c r="I30" s="68"/>
      <c r="J30" s="68"/>
      <c r="K30" s="68"/>
      <c r="L30" s="204"/>
      <c r="M30" s="92"/>
      <c r="N30" s="132"/>
    </row>
    <row r="31" s="7" customFormat="1" ht="38.25" hidden="1" customHeight="1" spans="1:14">
      <c r="A31" s="37" t="s">
        <v>74</v>
      </c>
      <c r="B31" s="158" t="s">
        <v>75</v>
      </c>
      <c r="C31" s="102"/>
      <c r="D31" s="167"/>
      <c r="E31" s="104"/>
      <c r="F31" s="63"/>
      <c r="G31" s="63"/>
      <c r="H31" s="63"/>
      <c r="I31" s="63"/>
      <c r="J31" s="63"/>
      <c r="K31" s="63"/>
      <c r="L31" s="209"/>
      <c r="M31" s="136"/>
      <c r="N31" s="130"/>
    </row>
    <row r="32" s="4" customFormat="1" ht="25.5" customHeight="1" spans="1:14">
      <c r="A32" s="168" t="s">
        <v>74</v>
      </c>
      <c r="B32" s="169" t="s">
        <v>77</v>
      </c>
      <c r="C32" s="168"/>
      <c r="D32" s="169"/>
      <c r="E32" s="170"/>
      <c r="F32" s="171">
        <f t="shared" ref="F32:K32" si="9">F33+F37+F39+F41</f>
        <v>54523</v>
      </c>
      <c r="G32" s="171">
        <f t="shared" si="9"/>
        <v>26105</v>
      </c>
      <c r="H32" s="171">
        <f t="shared" si="9"/>
        <v>19158</v>
      </c>
      <c r="I32" s="171">
        <f t="shared" si="9"/>
        <v>9260</v>
      </c>
      <c r="J32" s="171">
        <f t="shared" si="9"/>
        <v>0</v>
      </c>
      <c r="K32" s="171">
        <f t="shared" si="9"/>
        <v>0</v>
      </c>
      <c r="L32" s="213"/>
      <c r="M32" s="169"/>
      <c r="N32" s="117"/>
    </row>
    <row r="33" s="4" customFormat="1" ht="25.5" customHeight="1" spans="1:14">
      <c r="A33" s="168">
        <v>1</v>
      </c>
      <c r="B33" s="172" t="s">
        <v>79</v>
      </c>
      <c r="C33" s="168"/>
      <c r="D33" s="169"/>
      <c r="E33" s="170"/>
      <c r="F33" s="171">
        <f t="shared" ref="F33:K33" si="10">SUM(F34:F36)</f>
        <v>22514</v>
      </c>
      <c r="G33" s="171">
        <f t="shared" si="10"/>
        <v>9776</v>
      </c>
      <c r="H33" s="171">
        <f t="shared" si="10"/>
        <v>12738</v>
      </c>
      <c r="I33" s="171">
        <f t="shared" si="10"/>
        <v>0</v>
      </c>
      <c r="J33" s="171">
        <f t="shared" si="10"/>
        <v>0</v>
      </c>
      <c r="K33" s="171">
        <f t="shared" si="10"/>
        <v>0</v>
      </c>
      <c r="L33" s="213"/>
      <c r="M33" s="169"/>
      <c r="N33" s="117"/>
    </row>
    <row r="34" s="8" customFormat="1" ht="277.5" customHeight="1" spans="1:14">
      <c r="A34" s="347" t="s">
        <v>157</v>
      </c>
      <c r="B34" s="74" t="s">
        <v>80</v>
      </c>
      <c r="C34" s="73" t="s">
        <v>79</v>
      </c>
      <c r="D34" s="74" t="s">
        <v>81</v>
      </c>
      <c r="E34" s="75">
        <v>2021</v>
      </c>
      <c r="F34" s="76">
        <v>6962</v>
      </c>
      <c r="G34" s="76">
        <f>F34</f>
        <v>6962</v>
      </c>
      <c r="H34" s="76"/>
      <c r="I34" s="76"/>
      <c r="J34" s="76"/>
      <c r="K34" s="76"/>
      <c r="L34" s="204" t="s">
        <v>526</v>
      </c>
      <c r="M34" s="123" t="s">
        <v>82</v>
      </c>
      <c r="N34" s="124"/>
    </row>
    <row r="35" s="8" customFormat="1" ht="171.75" customHeight="1" spans="1:14">
      <c r="A35" s="347" t="s">
        <v>157</v>
      </c>
      <c r="B35" s="74" t="s">
        <v>83</v>
      </c>
      <c r="C35" s="73" t="s">
        <v>79</v>
      </c>
      <c r="D35" s="74" t="s">
        <v>84</v>
      </c>
      <c r="E35" s="75" t="s">
        <v>85</v>
      </c>
      <c r="F35" s="76">
        <v>2814</v>
      </c>
      <c r="G35" s="76">
        <f>F35</f>
        <v>2814</v>
      </c>
      <c r="H35" s="76"/>
      <c r="I35" s="76"/>
      <c r="J35" s="76"/>
      <c r="K35" s="76"/>
      <c r="L35" s="204" t="s">
        <v>526</v>
      </c>
      <c r="M35" s="74" t="s">
        <v>86</v>
      </c>
      <c r="N35" s="124"/>
    </row>
    <row r="36" s="8" customFormat="1" ht="278.25" hidden="1" customHeight="1" spans="1:14">
      <c r="A36" s="73">
        <v>3</v>
      </c>
      <c r="B36" s="74" t="s">
        <v>87</v>
      </c>
      <c r="C36" s="73" t="s">
        <v>79</v>
      </c>
      <c r="D36" s="74" t="s">
        <v>88</v>
      </c>
      <c r="E36" s="75" t="s">
        <v>89</v>
      </c>
      <c r="F36" s="76">
        <v>12738</v>
      </c>
      <c r="G36" s="76"/>
      <c r="H36" s="76">
        <f>F36</f>
        <v>12738</v>
      </c>
      <c r="I36" s="76"/>
      <c r="J36" s="76"/>
      <c r="K36" s="76"/>
      <c r="L36" s="214"/>
      <c r="M36" s="123" t="s">
        <v>90</v>
      </c>
      <c r="N36" s="124"/>
    </row>
    <row r="37" s="4" customFormat="1" ht="30.75" customHeight="1" spans="1:14">
      <c r="A37" s="168">
        <v>2</v>
      </c>
      <c r="B37" s="169" t="s">
        <v>92</v>
      </c>
      <c r="C37" s="168"/>
      <c r="D37" s="169"/>
      <c r="E37" s="170"/>
      <c r="F37" s="173">
        <f t="shared" ref="F37:K37" si="11">F38</f>
        <v>4802</v>
      </c>
      <c r="G37" s="173">
        <f t="shared" si="11"/>
        <v>4802</v>
      </c>
      <c r="H37" s="173">
        <f t="shared" si="11"/>
        <v>0</v>
      </c>
      <c r="I37" s="173">
        <f t="shared" si="11"/>
        <v>0</v>
      </c>
      <c r="J37" s="173">
        <f t="shared" si="11"/>
        <v>0</v>
      </c>
      <c r="K37" s="173">
        <f t="shared" si="11"/>
        <v>0</v>
      </c>
      <c r="L37" s="213"/>
      <c r="M37" s="169"/>
      <c r="N37" s="117"/>
    </row>
    <row r="38" s="6" customFormat="1" ht="169.5" customHeight="1" spans="1:14">
      <c r="A38" s="348" t="s">
        <v>157</v>
      </c>
      <c r="B38" s="51" t="s">
        <v>93</v>
      </c>
      <c r="C38" s="52" t="s">
        <v>92</v>
      </c>
      <c r="D38" s="81" t="s">
        <v>94</v>
      </c>
      <c r="E38" s="59">
        <v>2021</v>
      </c>
      <c r="F38" s="82">
        <v>4802</v>
      </c>
      <c r="G38" s="82">
        <f>F38</f>
        <v>4802</v>
      </c>
      <c r="H38" s="82"/>
      <c r="I38" s="82"/>
      <c r="J38" s="82"/>
      <c r="K38" s="82"/>
      <c r="L38" s="204" t="s">
        <v>526</v>
      </c>
      <c r="M38" s="215" t="s">
        <v>95</v>
      </c>
      <c r="N38" s="117"/>
    </row>
    <row r="39" s="6" customFormat="1" ht="26.25" customHeight="1" spans="1:14">
      <c r="A39" s="168">
        <v>3</v>
      </c>
      <c r="B39" s="174" t="s">
        <v>59</v>
      </c>
      <c r="C39" s="175"/>
      <c r="D39" s="176"/>
      <c r="E39" s="177"/>
      <c r="F39" s="178">
        <f t="shared" ref="F39:K39" si="12">F40</f>
        <v>11527</v>
      </c>
      <c r="G39" s="178">
        <f t="shared" si="12"/>
        <v>11527</v>
      </c>
      <c r="H39" s="178">
        <f t="shared" si="12"/>
        <v>0</v>
      </c>
      <c r="I39" s="178">
        <f t="shared" si="12"/>
        <v>0</v>
      </c>
      <c r="J39" s="178">
        <f t="shared" si="12"/>
        <v>0</v>
      </c>
      <c r="K39" s="178">
        <f t="shared" si="12"/>
        <v>0</v>
      </c>
      <c r="L39" s="216"/>
      <c r="M39" s="217"/>
      <c r="N39" s="117"/>
    </row>
    <row r="40" s="6" customFormat="1" ht="206.25" customHeight="1" spans="1:14">
      <c r="A40" s="348" t="s">
        <v>157</v>
      </c>
      <c r="B40" s="51" t="s">
        <v>97</v>
      </c>
      <c r="C40" s="52" t="s">
        <v>59</v>
      </c>
      <c r="D40" s="81" t="s">
        <v>98</v>
      </c>
      <c r="E40" s="59">
        <v>2021</v>
      </c>
      <c r="F40" s="82">
        <v>11527</v>
      </c>
      <c r="G40" s="82">
        <f>F40</f>
        <v>11527</v>
      </c>
      <c r="H40" s="82"/>
      <c r="I40" s="82"/>
      <c r="J40" s="82"/>
      <c r="K40" s="82"/>
      <c r="L40" s="204" t="s">
        <v>526</v>
      </c>
      <c r="M40" s="116" t="s">
        <v>99</v>
      </c>
      <c r="N40" s="117"/>
    </row>
    <row r="41" s="6" customFormat="1" ht="25.5" hidden="1" customHeight="1" spans="1:14">
      <c r="A41" s="168" t="s">
        <v>100</v>
      </c>
      <c r="B41" s="174" t="s">
        <v>50</v>
      </c>
      <c r="C41" s="175"/>
      <c r="D41" s="176"/>
      <c r="E41" s="177"/>
      <c r="F41" s="178">
        <f t="shared" ref="F41:K41" si="13">SUM(F42:F43)</f>
        <v>15680</v>
      </c>
      <c r="G41" s="178">
        <f t="shared" si="13"/>
        <v>0</v>
      </c>
      <c r="H41" s="178">
        <f t="shared" si="13"/>
        <v>6420</v>
      </c>
      <c r="I41" s="178">
        <f t="shared" si="13"/>
        <v>9260</v>
      </c>
      <c r="J41" s="178">
        <f t="shared" si="13"/>
        <v>0</v>
      </c>
      <c r="K41" s="178">
        <f t="shared" si="13"/>
        <v>0</v>
      </c>
      <c r="L41" s="216"/>
      <c r="M41" s="217"/>
      <c r="N41" s="117"/>
    </row>
    <row r="42" s="11" customFormat="1" ht="247.5" hidden="1" customHeight="1" spans="1:14">
      <c r="A42" s="50">
        <v>1</v>
      </c>
      <c r="B42" s="51" t="s">
        <v>101</v>
      </c>
      <c r="C42" s="51" t="s">
        <v>50</v>
      </c>
      <c r="D42" s="81" t="s">
        <v>102</v>
      </c>
      <c r="E42" s="59">
        <v>2023</v>
      </c>
      <c r="F42" s="82">
        <v>9260</v>
      </c>
      <c r="G42" s="82"/>
      <c r="H42" s="82"/>
      <c r="I42" s="82">
        <f>F42</f>
        <v>9260</v>
      </c>
      <c r="J42" s="82"/>
      <c r="K42" s="82"/>
      <c r="L42" s="218"/>
      <c r="M42" s="116" t="s">
        <v>103</v>
      </c>
      <c r="N42" s="126"/>
    </row>
    <row r="43" s="11" customFormat="1" ht="210" hidden="1" customHeight="1" spans="1:14">
      <c r="A43" s="50">
        <v>2</v>
      </c>
      <c r="B43" s="51" t="s">
        <v>104</v>
      </c>
      <c r="C43" s="51" t="s">
        <v>50</v>
      </c>
      <c r="D43" s="81" t="s">
        <v>105</v>
      </c>
      <c r="E43" s="59">
        <v>2022</v>
      </c>
      <c r="F43" s="82">
        <v>6420</v>
      </c>
      <c r="G43" s="82"/>
      <c r="H43" s="82">
        <f>F43</f>
        <v>6420</v>
      </c>
      <c r="I43" s="82"/>
      <c r="J43" s="82"/>
      <c r="K43" s="82"/>
      <c r="L43" s="218"/>
      <c r="M43" s="116" t="s">
        <v>106</v>
      </c>
      <c r="N43" s="126"/>
    </row>
    <row r="44" s="2" customFormat="1" ht="27" hidden="1" customHeight="1" spans="1:14">
      <c r="A44" s="37" t="s">
        <v>107</v>
      </c>
      <c r="B44" s="158" t="s">
        <v>108</v>
      </c>
      <c r="C44" s="37"/>
      <c r="D44" s="158"/>
      <c r="E44" s="38"/>
      <c r="F44" s="39">
        <f>F45+F47+F51+F49</f>
        <v>33251</v>
      </c>
      <c r="G44" s="39">
        <f t="shared" ref="G44:K44" si="14">G45+G47+G51+G49</f>
        <v>0</v>
      </c>
      <c r="H44" s="39">
        <f t="shared" si="14"/>
        <v>12163</v>
      </c>
      <c r="I44" s="39">
        <f t="shared" si="14"/>
        <v>8764</v>
      </c>
      <c r="J44" s="39">
        <f t="shared" si="14"/>
        <v>0</v>
      </c>
      <c r="K44" s="39">
        <f t="shared" si="14"/>
        <v>12324</v>
      </c>
      <c r="L44" s="203"/>
      <c r="M44" s="158"/>
      <c r="N44" s="113"/>
    </row>
    <row r="45" s="2" customFormat="1" ht="34.8" hidden="1" spans="1:14">
      <c r="A45" s="37" t="s">
        <v>109</v>
      </c>
      <c r="B45" s="158" t="s">
        <v>110</v>
      </c>
      <c r="C45" s="37"/>
      <c r="D45" s="158"/>
      <c r="E45" s="38"/>
      <c r="F45" s="39">
        <f t="shared" ref="F45:K45" si="15">F46</f>
        <v>5143</v>
      </c>
      <c r="G45" s="39">
        <f t="shared" si="15"/>
        <v>0</v>
      </c>
      <c r="H45" s="39">
        <f t="shared" si="15"/>
        <v>5143</v>
      </c>
      <c r="I45" s="39">
        <f t="shared" si="15"/>
        <v>0</v>
      </c>
      <c r="J45" s="39">
        <f t="shared" si="15"/>
        <v>0</v>
      </c>
      <c r="K45" s="39">
        <f t="shared" si="15"/>
        <v>0</v>
      </c>
      <c r="L45" s="203"/>
      <c r="M45" s="158"/>
      <c r="N45" s="113"/>
    </row>
    <row r="46" s="7" customFormat="1" ht="183.75" hidden="1" customHeight="1" spans="1:14">
      <c r="A46" s="62">
        <v>1</v>
      </c>
      <c r="B46" s="77" t="s">
        <v>111</v>
      </c>
      <c r="C46" s="62" t="s">
        <v>112</v>
      </c>
      <c r="D46" s="77" t="s">
        <v>113</v>
      </c>
      <c r="E46" s="105" t="s">
        <v>89</v>
      </c>
      <c r="F46" s="63">
        <v>5143</v>
      </c>
      <c r="G46" s="63"/>
      <c r="H46" s="63">
        <f>F46</f>
        <v>5143</v>
      </c>
      <c r="I46" s="63"/>
      <c r="J46" s="63"/>
      <c r="K46" s="63"/>
      <c r="L46" s="209"/>
      <c r="M46" s="77" t="s">
        <v>114</v>
      </c>
      <c r="N46" s="120"/>
    </row>
    <row r="47" s="2" customFormat="1" ht="48.75" hidden="1" customHeight="1" spans="1:14">
      <c r="A47" s="37" t="s">
        <v>115</v>
      </c>
      <c r="B47" s="158" t="s">
        <v>116</v>
      </c>
      <c r="C47" s="37"/>
      <c r="D47" s="158"/>
      <c r="E47" s="38"/>
      <c r="F47" s="39">
        <f t="shared" ref="F47:K47" si="16">SUM(F48:F48)</f>
        <v>8764</v>
      </c>
      <c r="G47" s="39">
        <f t="shared" si="16"/>
        <v>0</v>
      </c>
      <c r="H47" s="39">
        <f t="shared" si="16"/>
        <v>0</v>
      </c>
      <c r="I47" s="39">
        <f t="shared" si="16"/>
        <v>8764</v>
      </c>
      <c r="J47" s="39">
        <f t="shared" si="16"/>
        <v>0</v>
      </c>
      <c r="K47" s="39">
        <f t="shared" si="16"/>
        <v>0</v>
      </c>
      <c r="L47" s="203"/>
      <c r="M47" s="158"/>
      <c r="N47" s="113"/>
    </row>
    <row r="48" s="7" customFormat="1" ht="191.25" hidden="1" customHeight="1" spans="1:14">
      <c r="A48" s="60">
        <v>1</v>
      </c>
      <c r="B48" s="61" t="s">
        <v>117</v>
      </c>
      <c r="C48" s="62" t="s">
        <v>112</v>
      </c>
      <c r="D48" s="61" t="s">
        <v>118</v>
      </c>
      <c r="E48" s="93" t="s">
        <v>47</v>
      </c>
      <c r="F48" s="63">
        <v>8764</v>
      </c>
      <c r="G48" s="63"/>
      <c r="H48" s="63"/>
      <c r="I48" s="63">
        <f>F48</f>
        <v>8764</v>
      </c>
      <c r="J48" s="63"/>
      <c r="K48" s="63"/>
      <c r="L48" s="209"/>
      <c r="M48" s="77" t="s">
        <v>119</v>
      </c>
      <c r="N48" s="119"/>
    </row>
    <row r="49" s="4" customFormat="1" ht="31.5" hidden="1" customHeight="1" spans="1:14">
      <c r="A49" s="179" t="s">
        <v>120</v>
      </c>
      <c r="B49" s="180" t="s">
        <v>121</v>
      </c>
      <c r="C49" s="179"/>
      <c r="D49" s="180"/>
      <c r="E49" s="181"/>
      <c r="F49" s="182">
        <f>F50</f>
        <v>12324</v>
      </c>
      <c r="G49" s="182">
        <f t="shared" ref="G49:K49" si="17">G50</f>
        <v>0</v>
      </c>
      <c r="H49" s="182">
        <f t="shared" si="17"/>
        <v>0</v>
      </c>
      <c r="I49" s="182">
        <f t="shared" si="17"/>
        <v>0</v>
      </c>
      <c r="J49" s="182">
        <f t="shared" si="17"/>
        <v>0</v>
      </c>
      <c r="K49" s="182">
        <f t="shared" si="17"/>
        <v>12324</v>
      </c>
      <c r="L49" s="203"/>
      <c r="M49" s="158"/>
      <c r="N49" s="219"/>
    </row>
    <row r="50" s="7" customFormat="1" ht="176.25" hidden="1" customHeight="1" spans="1:14">
      <c r="A50" s="60"/>
      <c r="B50" s="61" t="s">
        <v>122</v>
      </c>
      <c r="C50" s="62" t="s">
        <v>112</v>
      </c>
      <c r="D50" s="60" t="s">
        <v>123</v>
      </c>
      <c r="E50" s="93" t="s">
        <v>124</v>
      </c>
      <c r="F50" s="63">
        <v>12324</v>
      </c>
      <c r="G50" s="63"/>
      <c r="H50" s="63"/>
      <c r="I50" s="63"/>
      <c r="J50" s="63"/>
      <c r="K50" s="63">
        <f>F50</f>
        <v>12324</v>
      </c>
      <c r="L50" s="209"/>
      <c r="M50" s="116" t="s">
        <v>125</v>
      </c>
      <c r="N50" s="119"/>
    </row>
    <row r="51" s="2" customFormat="1" ht="17.4" hidden="1" spans="1:14">
      <c r="A51" s="179" t="s">
        <v>126</v>
      </c>
      <c r="B51" s="180" t="s">
        <v>127</v>
      </c>
      <c r="C51" s="179"/>
      <c r="D51" s="180"/>
      <c r="E51" s="181"/>
      <c r="F51" s="39">
        <f t="shared" ref="F51:K51" si="18">SUM(F52)</f>
        <v>7020</v>
      </c>
      <c r="G51" s="39">
        <f t="shared" si="18"/>
        <v>0</v>
      </c>
      <c r="H51" s="39">
        <f t="shared" si="18"/>
        <v>7020</v>
      </c>
      <c r="I51" s="39">
        <f t="shared" si="18"/>
        <v>0</v>
      </c>
      <c r="J51" s="39">
        <f t="shared" si="18"/>
        <v>0</v>
      </c>
      <c r="K51" s="39">
        <f t="shared" si="18"/>
        <v>0</v>
      </c>
      <c r="L51" s="203"/>
      <c r="M51" s="158"/>
      <c r="N51" s="219"/>
    </row>
    <row r="52" s="7" customFormat="1" ht="127.5" hidden="1" customHeight="1" spans="1:14">
      <c r="A52" s="60">
        <v>1</v>
      </c>
      <c r="B52" s="61" t="s">
        <v>128</v>
      </c>
      <c r="C52" s="60" t="s">
        <v>79</v>
      </c>
      <c r="D52" s="61" t="s">
        <v>129</v>
      </c>
      <c r="E52" s="93" t="s">
        <v>89</v>
      </c>
      <c r="F52" s="63">
        <v>7020</v>
      </c>
      <c r="G52" s="63"/>
      <c r="H52" s="63">
        <f>F52</f>
        <v>7020</v>
      </c>
      <c r="I52" s="63"/>
      <c r="J52" s="63"/>
      <c r="K52" s="63"/>
      <c r="L52" s="209"/>
      <c r="M52" s="77" t="s">
        <v>130</v>
      </c>
      <c r="N52" s="119"/>
    </row>
    <row r="53" s="2" customFormat="1" ht="17.4" hidden="1" spans="1:14">
      <c r="A53" s="37" t="s">
        <v>131</v>
      </c>
      <c r="B53" s="158" t="s">
        <v>132</v>
      </c>
      <c r="C53" s="37"/>
      <c r="D53" s="158"/>
      <c r="E53" s="38"/>
      <c r="F53" s="39">
        <f t="shared" ref="F53:K53" si="19">F54</f>
        <v>15000</v>
      </c>
      <c r="G53" s="39">
        <f t="shared" si="19"/>
        <v>0</v>
      </c>
      <c r="H53" s="39">
        <f t="shared" si="19"/>
        <v>0</v>
      </c>
      <c r="I53" s="39">
        <f t="shared" si="19"/>
        <v>0</v>
      </c>
      <c r="J53" s="39">
        <f t="shared" si="19"/>
        <v>0</v>
      </c>
      <c r="K53" s="39">
        <f t="shared" si="19"/>
        <v>15000</v>
      </c>
      <c r="L53" s="203"/>
      <c r="M53" s="158"/>
      <c r="N53" s="113"/>
    </row>
    <row r="54" s="2" customFormat="1" ht="17.4" hidden="1" spans="1:14">
      <c r="A54" s="37" t="s">
        <v>133</v>
      </c>
      <c r="B54" s="158" t="s">
        <v>21</v>
      </c>
      <c r="C54" s="37"/>
      <c r="D54" s="158"/>
      <c r="E54" s="38"/>
      <c r="F54" s="39">
        <f t="shared" ref="F54:K54" si="20">F55+F56</f>
        <v>15000</v>
      </c>
      <c r="G54" s="39">
        <f t="shared" si="20"/>
        <v>0</v>
      </c>
      <c r="H54" s="39">
        <f t="shared" si="20"/>
        <v>0</v>
      </c>
      <c r="I54" s="39">
        <f t="shared" si="20"/>
        <v>0</v>
      </c>
      <c r="J54" s="39">
        <f t="shared" si="20"/>
        <v>0</v>
      </c>
      <c r="K54" s="39">
        <f t="shared" si="20"/>
        <v>15000</v>
      </c>
      <c r="L54" s="203"/>
      <c r="M54" s="158"/>
      <c r="N54" s="113"/>
    </row>
    <row r="55" s="4" customFormat="1" ht="114.75" hidden="1" customHeight="1" spans="1:14">
      <c r="A55" s="44">
        <v>1</v>
      </c>
      <c r="B55" s="86" t="s">
        <v>134</v>
      </c>
      <c r="C55" s="87" t="s">
        <v>135</v>
      </c>
      <c r="D55" s="88" t="s">
        <v>136</v>
      </c>
      <c r="E55" s="87">
        <v>2025</v>
      </c>
      <c r="F55" s="84">
        <v>10000</v>
      </c>
      <c r="G55" s="84"/>
      <c r="H55" s="84"/>
      <c r="I55" s="84"/>
      <c r="J55" s="84"/>
      <c r="K55" s="84">
        <f>F55</f>
        <v>10000</v>
      </c>
      <c r="L55" s="220"/>
      <c r="M55" s="221" t="s">
        <v>137</v>
      </c>
      <c r="N55" s="113"/>
    </row>
    <row r="56" s="4" customFormat="1" ht="83.25" hidden="1" customHeight="1" spans="1:14">
      <c r="A56" s="44">
        <v>2</v>
      </c>
      <c r="B56" s="86" t="s">
        <v>138</v>
      </c>
      <c r="C56" s="87" t="s">
        <v>135</v>
      </c>
      <c r="D56" s="88"/>
      <c r="E56" s="87">
        <v>2025</v>
      </c>
      <c r="F56" s="84">
        <v>5000</v>
      </c>
      <c r="G56" s="84"/>
      <c r="H56" s="84"/>
      <c r="I56" s="84"/>
      <c r="J56" s="84"/>
      <c r="K56" s="84">
        <f>F56</f>
        <v>5000</v>
      </c>
      <c r="L56" s="220"/>
      <c r="M56" s="221"/>
      <c r="N56" s="113"/>
    </row>
    <row r="57" s="4" customFormat="1" ht="27.75" hidden="1" customHeight="1" spans="1:14">
      <c r="A57" s="183" t="s">
        <v>139</v>
      </c>
      <c r="B57" s="184" t="s">
        <v>140</v>
      </c>
      <c r="C57" s="185"/>
      <c r="D57" s="186"/>
      <c r="E57" s="38"/>
      <c r="F57" s="182">
        <f t="shared" ref="F57:K57" si="21">F58</f>
        <v>3000</v>
      </c>
      <c r="G57" s="182">
        <f t="shared" si="21"/>
        <v>0</v>
      </c>
      <c r="H57" s="182">
        <f t="shared" si="21"/>
        <v>0</v>
      </c>
      <c r="I57" s="182">
        <f t="shared" si="21"/>
        <v>0</v>
      </c>
      <c r="J57" s="182">
        <f t="shared" si="21"/>
        <v>3000</v>
      </c>
      <c r="K57" s="182">
        <f t="shared" si="21"/>
        <v>0</v>
      </c>
      <c r="L57" s="203"/>
      <c r="M57" s="186"/>
      <c r="N57" s="113"/>
    </row>
    <row r="58" ht="180" hidden="1" customHeight="1" spans="1:14">
      <c r="A58" s="56">
        <v>1</v>
      </c>
      <c r="B58" s="57" t="s">
        <v>141</v>
      </c>
      <c r="C58" s="58" t="s">
        <v>59</v>
      </c>
      <c r="D58" s="57" t="s">
        <v>142</v>
      </c>
      <c r="E58" s="187">
        <v>2024</v>
      </c>
      <c r="F58" s="43">
        <v>3000</v>
      </c>
      <c r="G58" s="43"/>
      <c r="H58" s="43"/>
      <c r="I58" s="43"/>
      <c r="J58" s="43">
        <f>F58</f>
        <v>3000</v>
      </c>
      <c r="K58" s="43"/>
      <c r="L58" s="209"/>
      <c r="M58" s="83" t="s">
        <v>143</v>
      </c>
      <c r="N58" s="118"/>
    </row>
    <row r="59" s="17" customFormat="1" ht="26.25" hidden="1" customHeight="1" spans="1:14">
      <c r="A59" s="188" t="s">
        <v>144</v>
      </c>
      <c r="B59" s="189" t="s">
        <v>145</v>
      </c>
      <c r="C59" s="188"/>
      <c r="D59" s="189"/>
      <c r="E59" s="190"/>
      <c r="F59" s="191">
        <f t="shared" ref="F59:K59" si="22">F60</f>
        <v>20520</v>
      </c>
      <c r="G59" s="191">
        <f t="shared" si="22"/>
        <v>0</v>
      </c>
      <c r="H59" s="191">
        <f t="shared" si="22"/>
        <v>0</v>
      </c>
      <c r="I59" s="191">
        <f t="shared" si="22"/>
        <v>0</v>
      </c>
      <c r="J59" s="191">
        <f t="shared" si="22"/>
        <v>20520</v>
      </c>
      <c r="K59" s="191">
        <f t="shared" si="22"/>
        <v>0</v>
      </c>
      <c r="L59" s="222"/>
      <c r="M59" s="189"/>
      <c r="N59" s="223"/>
    </row>
    <row r="60" ht="189" hidden="1" customHeight="1" spans="1:14">
      <c r="A60" s="56">
        <v>1</v>
      </c>
      <c r="B60" s="83" t="s">
        <v>146</v>
      </c>
      <c r="C60" s="56" t="s">
        <v>21</v>
      </c>
      <c r="D60" s="83" t="s">
        <v>147</v>
      </c>
      <c r="E60" s="192" t="s">
        <v>148</v>
      </c>
      <c r="F60" s="84">
        <v>20520</v>
      </c>
      <c r="G60" s="84"/>
      <c r="H60" s="84"/>
      <c r="I60" s="84"/>
      <c r="J60" s="84">
        <f>F60</f>
        <v>20520</v>
      </c>
      <c r="K60" s="84"/>
      <c r="L60" s="220"/>
      <c r="M60" s="83" t="s">
        <v>149</v>
      </c>
      <c r="N60" s="118"/>
    </row>
    <row r="61" s="14" customFormat="1" ht="34.8" spans="1:16">
      <c r="A61" s="94" t="s">
        <v>150</v>
      </c>
      <c r="B61" s="95" t="s">
        <v>151</v>
      </c>
      <c r="C61" s="94"/>
      <c r="D61" s="94"/>
      <c r="E61" s="96"/>
      <c r="F61" s="97">
        <f t="shared" ref="F61:F70" si="23">G61+H61+I61+J61+K61</f>
        <v>50000</v>
      </c>
      <c r="G61" s="97">
        <f>G62+G63+G64+G65+G66+G74</f>
        <v>10000</v>
      </c>
      <c r="H61" s="97">
        <f t="shared" ref="H61:K61" si="24">H62+H63+H64+H65+H66+H74</f>
        <v>10000</v>
      </c>
      <c r="I61" s="97">
        <f t="shared" si="24"/>
        <v>10000</v>
      </c>
      <c r="J61" s="97">
        <f t="shared" si="24"/>
        <v>10000</v>
      </c>
      <c r="K61" s="97">
        <f t="shared" si="24"/>
        <v>10000</v>
      </c>
      <c r="L61" s="224"/>
      <c r="M61" s="95"/>
      <c r="N61" s="134"/>
      <c r="P61" s="14">
        <v>10000</v>
      </c>
    </row>
    <row r="62" s="15" customFormat="1" ht="36" spans="1:14">
      <c r="A62" s="193">
        <v>1</v>
      </c>
      <c r="B62" s="194" t="s">
        <v>152</v>
      </c>
      <c r="C62" s="195"/>
      <c r="D62" s="196"/>
      <c r="E62" s="197"/>
      <c r="F62" s="198">
        <f t="shared" si="23"/>
        <v>15000</v>
      </c>
      <c r="G62" s="198">
        <v>3000</v>
      </c>
      <c r="H62" s="198">
        <v>3000</v>
      </c>
      <c r="I62" s="198">
        <v>3000</v>
      </c>
      <c r="J62" s="198">
        <v>3000</v>
      </c>
      <c r="K62" s="198">
        <v>3000</v>
      </c>
      <c r="L62" s="225"/>
      <c r="M62" s="226"/>
      <c r="N62" s="227"/>
    </row>
    <row r="63" s="15" customFormat="1" ht="54" spans="1:14">
      <c r="A63" s="193">
        <v>2</v>
      </c>
      <c r="B63" s="194" t="s">
        <v>153</v>
      </c>
      <c r="C63" s="195"/>
      <c r="D63" s="196"/>
      <c r="E63" s="197"/>
      <c r="F63" s="198">
        <f t="shared" si="23"/>
        <v>5000</v>
      </c>
      <c r="G63" s="198">
        <v>1000</v>
      </c>
      <c r="H63" s="198">
        <v>1000</v>
      </c>
      <c r="I63" s="198">
        <v>1000</v>
      </c>
      <c r="J63" s="198">
        <v>1000</v>
      </c>
      <c r="K63" s="198">
        <v>1000</v>
      </c>
      <c r="L63" s="225"/>
      <c r="M63" s="226"/>
      <c r="N63" s="227"/>
    </row>
    <row r="64" s="15" customFormat="1" ht="36" spans="1:14">
      <c r="A64" s="193">
        <v>3</v>
      </c>
      <c r="B64" s="194" t="s">
        <v>154</v>
      </c>
      <c r="C64" s="195"/>
      <c r="D64" s="196"/>
      <c r="E64" s="197">
        <v>2021</v>
      </c>
      <c r="F64" s="198">
        <f t="shared" si="23"/>
        <v>1500</v>
      </c>
      <c r="G64" s="198">
        <v>1500</v>
      </c>
      <c r="H64" s="198"/>
      <c r="I64" s="198"/>
      <c r="J64" s="198"/>
      <c r="K64" s="198"/>
      <c r="L64" s="228" t="s">
        <v>527</v>
      </c>
      <c r="M64" s="226"/>
      <c r="N64" s="227"/>
    </row>
    <row r="65" s="15" customFormat="1" ht="36" spans="1:14">
      <c r="A65" s="193">
        <v>4</v>
      </c>
      <c r="B65" s="194" t="s">
        <v>155</v>
      </c>
      <c r="C65" s="195"/>
      <c r="D65" s="196"/>
      <c r="E65" s="197">
        <v>2021</v>
      </c>
      <c r="F65" s="198">
        <f t="shared" si="23"/>
        <v>2500</v>
      </c>
      <c r="G65" s="198">
        <v>2500</v>
      </c>
      <c r="H65" s="198"/>
      <c r="I65" s="198"/>
      <c r="J65" s="198"/>
      <c r="K65" s="198"/>
      <c r="L65" s="228" t="s">
        <v>528</v>
      </c>
      <c r="M65" s="226"/>
      <c r="N65" s="227"/>
    </row>
    <row r="66" s="15" customFormat="1" ht="36" spans="1:14">
      <c r="A66" s="193">
        <v>5</v>
      </c>
      <c r="B66" s="194" t="s">
        <v>156</v>
      </c>
      <c r="C66" s="195"/>
      <c r="D66" s="196"/>
      <c r="E66" s="197"/>
      <c r="F66" s="198">
        <f t="shared" si="23"/>
        <v>1775.336</v>
      </c>
      <c r="G66" s="198">
        <f>G67+G68+G69+G70</f>
        <v>780.015</v>
      </c>
      <c r="H66" s="198">
        <f t="shared" ref="H66:K66" si="25">H67+H68+H69+H70</f>
        <v>495.321</v>
      </c>
      <c r="I66" s="198">
        <f t="shared" si="25"/>
        <v>500</v>
      </c>
      <c r="J66" s="198">
        <f t="shared" si="25"/>
        <v>0</v>
      </c>
      <c r="K66" s="198">
        <f t="shared" si="25"/>
        <v>0</v>
      </c>
      <c r="L66" s="225"/>
      <c r="M66" s="226"/>
      <c r="N66" s="227"/>
    </row>
    <row r="67" s="16" customFormat="1" ht="144" spans="1:14">
      <c r="A67" s="336" t="s">
        <v>157</v>
      </c>
      <c r="B67" s="89" t="s">
        <v>158</v>
      </c>
      <c r="C67" s="102" t="s">
        <v>166</v>
      </c>
      <c r="D67" s="103" t="s">
        <v>159</v>
      </c>
      <c r="E67" s="104">
        <v>2021</v>
      </c>
      <c r="F67" s="198">
        <f t="shared" si="23"/>
        <v>284.475</v>
      </c>
      <c r="G67" s="43">
        <v>284.475</v>
      </c>
      <c r="H67" s="43"/>
      <c r="I67" s="43"/>
      <c r="J67" s="43"/>
      <c r="K67" s="43"/>
      <c r="L67" s="209" t="s">
        <v>529</v>
      </c>
      <c r="M67" s="136" t="s">
        <v>160</v>
      </c>
      <c r="N67" s="120"/>
    </row>
    <row r="68" s="16" customFormat="1" ht="54" spans="1:14">
      <c r="A68" s="336" t="s">
        <v>157</v>
      </c>
      <c r="B68" s="89" t="s">
        <v>161</v>
      </c>
      <c r="C68" s="102" t="s">
        <v>162</v>
      </c>
      <c r="D68" s="103" t="s">
        <v>163</v>
      </c>
      <c r="E68" s="104">
        <v>2021</v>
      </c>
      <c r="F68" s="198">
        <f t="shared" si="23"/>
        <v>495.54</v>
      </c>
      <c r="G68" s="43">
        <v>495.54</v>
      </c>
      <c r="H68" s="43"/>
      <c r="I68" s="43"/>
      <c r="J68" s="43"/>
      <c r="K68" s="43"/>
      <c r="L68" s="209" t="s">
        <v>529</v>
      </c>
      <c r="M68" s="136" t="s">
        <v>164</v>
      </c>
      <c r="N68" s="120"/>
    </row>
    <row r="69" s="16" customFormat="1" ht="90" hidden="1" spans="1:14">
      <c r="A69" s="336" t="s">
        <v>157</v>
      </c>
      <c r="B69" s="89" t="s">
        <v>530</v>
      </c>
      <c r="C69" s="102" t="s">
        <v>531</v>
      </c>
      <c r="D69" s="103" t="s">
        <v>170</v>
      </c>
      <c r="E69" s="104">
        <v>2022</v>
      </c>
      <c r="F69" s="198">
        <f t="shared" si="23"/>
        <v>495.321</v>
      </c>
      <c r="G69" s="43"/>
      <c r="H69" s="43">
        <v>495.321</v>
      </c>
      <c r="I69" s="43"/>
      <c r="J69" s="43"/>
      <c r="K69" s="43"/>
      <c r="L69" s="209"/>
      <c r="M69" s="136" t="s">
        <v>164</v>
      </c>
      <c r="N69" s="120"/>
    </row>
    <row r="70" s="16" customFormat="1" ht="72" hidden="1" spans="1:14">
      <c r="A70" s="336" t="s">
        <v>157</v>
      </c>
      <c r="B70" s="77" t="s">
        <v>171</v>
      </c>
      <c r="C70" s="62" t="s">
        <v>172</v>
      </c>
      <c r="D70" s="77" t="s">
        <v>173</v>
      </c>
      <c r="E70" s="105" t="s">
        <v>47</v>
      </c>
      <c r="F70" s="198">
        <f t="shared" si="23"/>
        <v>500</v>
      </c>
      <c r="G70" s="43"/>
      <c r="H70" s="43"/>
      <c r="I70" s="43">
        <v>500</v>
      </c>
      <c r="J70" s="43"/>
      <c r="K70" s="43"/>
      <c r="L70" s="209"/>
      <c r="M70" s="77"/>
      <c r="N70" s="120"/>
    </row>
    <row r="71" s="15" customFormat="1" ht="90" hidden="1" spans="1:14">
      <c r="A71" s="336" t="s">
        <v>157</v>
      </c>
      <c r="B71" s="45" t="s">
        <v>174</v>
      </c>
      <c r="C71" s="44" t="s">
        <v>59</v>
      </c>
      <c r="D71" s="45" t="s">
        <v>175</v>
      </c>
      <c r="E71" s="229">
        <v>2021</v>
      </c>
      <c r="F71" s="230">
        <v>1500</v>
      </c>
      <c r="G71" s="230"/>
      <c r="H71" s="230"/>
      <c r="I71" s="230"/>
      <c r="J71" s="230"/>
      <c r="K71" s="230"/>
      <c r="L71" s="231"/>
      <c r="M71" s="45" t="s">
        <v>176</v>
      </c>
      <c r="N71" s="113"/>
    </row>
    <row r="72" s="15" customFormat="1" ht="36" hidden="1" spans="1:14">
      <c r="A72" s="336" t="s">
        <v>157</v>
      </c>
      <c r="B72" s="57" t="s">
        <v>177</v>
      </c>
      <c r="C72" s="58" t="s">
        <v>178</v>
      </c>
      <c r="D72" s="57" t="s">
        <v>179</v>
      </c>
      <c r="E72" s="187" t="s">
        <v>180</v>
      </c>
      <c r="F72" s="43">
        <v>3640</v>
      </c>
      <c r="G72" s="43"/>
      <c r="H72" s="43"/>
      <c r="I72" s="43"/>
      <c r="J72" s="43"/>
      <c r="K72" s="43"/>
      <c r="L72" s="209"/>
      <c r="M72" s="158"/>
      <c r="N72" s="113"/>
    </row>
    <row r="73" s="15" customFormat="1" ht="72" hidden="1" spans="1:14">
      <c r="A73" s="336" t="s">
        <v>157</v>
      </c>
      <c r="B73" s="89" t="s">
        <v>181</v>
      </c>
      <c r="C73" s="98" t="s">
        <v>92</v>
      </c>
      <c r="D73" s="99" t="s">
        <v>182</v>
      </c>
      <c r="E73" s="100">
        <v>2025</v>
      </c>
      <c r="F73" s="101">
        <v>1500</v>
      </c>
      <c r="G73" s="101"/>
      <c r="H73" s="101"/>
      <c r="I73" s="101"/>
      <c r="J73" s="101"/>
      <c r="K73" s="101"/>
      <c r="L73" s="232"/>
      <c r="M73" s="135" t="s">
        <v>183</v>
      </c>
      <c r="N73" s="113"/>
    </row>
    <row r="74" s="15" customFormat="1" ht="54" spans="1:14">
      <c r="A74" s="193">
        <v>6</v>
      </c>
      <c r="B74" s="194" t="s">
        <v>184</v>
      </c>
      <c r="C74" s="195"/>
      <c r="D74" s="196"/>
      <c r="E74" s="197"/>
      <c r="F74" s="198">
        <f>G74+H74+I74+J74+K74</f>
        <v>24224.664</v>
      </c>
      <c r="G74" s="198">
        <f>$P$61-(G62+G63+G64+G65+G66)</f>
        <v>1219.985</v>
      </c>
      <c r="H74" s="198">
        <f t="shared" ref="H74:K74" si="26">$P$61-(H62+H63+H64+H65+H66)</f>
        <v>5504.679</v>
      </c>
      <c r="I74" s="198">
        <f t="shared" si="26"/>
        <v>5500</v>
      </c>
      <c r="J74" s="198">
        <f t="shared" si="26"/>
        <v>6000</v>
      </c>
      <c r="K74" s="198">
        <f t="shared" si="26"/>
        <v>6000</v>
      </c>
      <c r="L74" s="228" t="s">
        <v>532</v>
      </c>
      <c r="M74" s="226"/>
      <c r="N74" s="227"/>
    </row>
    <row r="75" s="17" customFormat="1" ht="30" customHeight="1" spans="1:14">
      <c r="A75" s="106"/>
      <c r="B75" s="106" t="s">
        <v>185</v>
      </c>
      <c r="C75" s="106"/>
      <c r="D75" s="106"/>
      <c r="E75" s="107"/>
      <c r="F75" s="108">
        <f>F61+F5</f>
        <v>264459</v>
      </c>
      <c r="G75" s="108">
        <f t="shared" ref="G75:K75" si="27">G61+G5</f>
        <v>43760</v>
      </c>
      <c r="H75" s="108">
        <f t="shared" si="27"/>
        <v>56371</v>
      </c>
      <c r="I75" s="108">
        <f t="shared" si="27"/>
        <v>48238</v>
      </c>
      <c r="J75" s="108">
        <f t="shared" si="27"/>
        <v>55849</v>
      </c>
      <c r="K75" s="108">
        <f t="shared" si="27"/>
        <v>60316</v>
      </c>
      <c r="L75" s="233"/>
      <c r="M75" s="137"/>
      <c r="N75" s="138"/>
    </row>
    <row r="76" ht="27" customHeight="1"/>
    <row r="77" ht="27" customHeight="1"/>
    <row r="78" ht="27" customHeight="1"/>
    <row r="79" ht="27" customHeight="1"/>
    <row r="81" spans="7:8">
      <c r="G81" s="109"/>
      <c r="H81" s="109"/>
    </row>
    <row r="82" s="18" customFormat="1" spans="1:16">
      <c r="A82" s="19"/>
      <c r="C82" s="19"/>
      <c r="D82" s="19"/>
      <c r="E82" s="20"/>
      <c r="F82" s="21"/>
      <c r="G82" s="109"/>
      <c r="H82" s="109"/>
      <c r="I82" s="21"/>
      <c r="J82" s="21"/>
      <c r="K82" s="21"/>
      <c r="L82" s="19"/>
      <c r="N82" s="22"/>
      <c r="O82" s="22"/>
      <c r="P82" s="22"/>
    </row>
    <row r="91" s="18" customFormat="1" spans="1:16">
      <c r="A91" s="19"/>
      <c r="C91" s="19"/>
      <c r="D91" s="19"/>
      <c r="E91" s="139"/>
      <c r="F91" s="139"/>
      <c r="G91" s="139"/>
      <c r="H91" s="139"/>
      <c r="I91" s="139"/>
      <c r="J91" s="139"/>
      <c r="K91" s="139"/>
      <c r="L91" s="20"/>
      <c r="N91" s="22"/>
      <c r="O91" s="22"/>
      <c r="P91" s="22"/>
    </row>
    <row r="92" s="18" customFormat="1" spans="1:16">
      <c r="A92" s="19"/>
      <c r="C92" s="19"/>
      <c r="D92" s="19"/>
      <c r="E92" s="139"/>
      <c r="F92" s="139"/>
      <c r="G92" s="139"/>
      <c r="H92" s="139"/>
      <c r="I92" s="139"/>
      <c r="J92" s="139"/>
      <c r="K92" s="139"/>
      <c r="L92" s="20"/>
      <c r="N92" s="22"/>
      <c r="O92" s="22"/>
      <c r="P92" s="22"/>
    </row>
    <row r="93" s="18" customFormat="1" spans="1:16">
      <c r="A93" s="19"/>
      <c r="C93" s="19"/>
      <c r="D93" s="19"/>
      <c r="E93" s="139"/>
      <c r="F93" s="139"/>
      <c r="G93" s="139"/>
      <c r="H93" s="139"/>
      <c r="I93" s="139"/>
      <c r="J93" s="139"/>
      <c r="K93" s="139"/>
      <c r="L93" s="20"/>
      <c r="N93" s="22"/>
      <c r="O93" s="22"/>
      <c r="P93" s="22"/>
    </row>
    <row r="94" s="18" customFormat="1" spans="1:16">
      <c r="A94" s="19"/>
      <c r="C94" s="19"/>
      <c r="D94" s="19"/>
      <c r="E94" s="139"/>
      <c r="F94" s="139"/>
      <c r="G94" s="139"/>
      <c r="H94" s="139"/>
      <c r="I94" s="139"/>
      <c r="J94" s="139"/>
      <c r="K94" s="139"/>
      <c r="L94" s="20"/>
      <c r="N94" s="22"/>
      <c r="O94" s="22"/>
      <c r="P94" s="22"/>
    </row>
    <row r="95" s="18" customFormat="1" spans="1:16">
      <c r="A95" s="19"/>
      <c r="C95" s="19"/>
      <c r="D95" s="19"/>
      <c r="E95" s="139"/>
      <c r="F95" s="139"/>
      <c r="G95" s="139"/>
      <c r="H95" s="139"/>
      <c r="I95" s="139"/>
      <c r="J95" s="139"/>
      <c r="K95" s="139"/>
      <c r="L95" s="20"/>
      <c r="N95" s="22"/>
      <c r="O95" s="22"/>
      <c r="P95" s="22"/>
    </row>
    <row r="96" s="18" customFormat="1" spans="1:16">
      <c r="A96" s="19"/>
      <c r="C96" s="19"/>
      <c r="D96" s="19"/>
      <c r="E96" s="139"/>
      <c r="F96" s="139"/>
      <c r="G96" s="139"/>
      <c r="H96" s="139"/>
      <c r="I96" s="139"/>
      <c r="J96" s="139"/>
      <c r="K96" s="139"/>
      <c r="L96" s="20"/>
      <c r="N96" s="22"/>
      <c r="O96" s="22"/>
      <c r="P96" s="22"/>
    </row>
    <row r="97" s="18" customFormat="1" spans="1:16">
      <c r="A97" s="19"/>
      <c r="C97" s="19"/>
      <c r="D97" s="19"/>
      <c r="E97" s="139"/>
      <c r="F97" s="139"/>
      <c r="G97" s="139"/>
      <c r="H97" s="139"/>
      <c r="I97" s="139"/>
      <c r="J97" s="139"/>
      <c r="K97" s="139"/>
      <c r="L97" s="20"/>
      <c r="N97" s="22"/>
      <c r="O97" s="22"/>
      <c r="P97" s="22"/>
    </row>
  </sheetData>
  <mergeCells count="32">
    <mergeCell ref="A1:N1"/>
    <mergeCell ref="H2:K2"/>
    <mergeCell ref="A3:A4"/>
    <mergeCell ref="A21:A22"/>
    <mergeCell ref="A24:A25"/>
    <mergeCell ref="A26:A27"/>
    <mergeCell ref="A29:A30"/>
    <mergeCell ref="B3:B4"/>
    <mergeCell ref="B21:B22"/>
    <mergeCell ref="B24:B25"/>
    <mergeCell ref="B26:B27"/>
    <mergeCell ref="B29:B30"/>
    <mergeCell ref="C3:C4"/>
    <mergeCell ref="C21:C22"/>
    <mergeCell ref="C24:C25"/>
    <mergeCell ref="C26:C27"/>
    <mergeCell ref="C29:C30"/>
    <mergeCell ref="D3:D4"/>
    <mergeCell ref="E3:E4"/>
    <mergeCell ref="E21:E22"/>
    <mergeCell ref="E24:E25"/>
    <mergeCell ref="E26:E27"/>
    <mergeCell ref="E29:E30"/>
    <mergeCell ref="F3:F4"/>
    <mergeCell ref="L3:L4"/>
    <mergeCell ref="M3:M4"/>
    <mergeCell ref="M21:M22"/>
    <mergeCell ref="M24:M25"/>
    <mergeCell ref="M26:M27"/>
    <mergeCell ref="M29:M30"/>
    <mergeCell ref="N3:N4"/>
    <mergeCell ref="G3:K4"/>
  </mergeCells>
  <printOptions horizontalCentered="1"/>
  <pageMargins left="0.393700787401575" right="0.196850393700787" top="0.31496062992126" bottom="0.393700787401575" header="0.31496062992126" footer="0.196850393700787"/>
  <pageSetup paperSize="9" scale="60" fitToHeight="0" orientation="landscape"/>
  <headerFoot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55" zoomScaleNormal="55" topLeftCell="A184" workbookViewId="0">
      <selection activeCell="A16" sqref="$A16:$XFD16"/>
    </sheetView>
  </sheetViews>
  <sheetFormatPr defaultColWidth="9" defaultRowHeight="18"/>
  <cols>
    <col min="1" max="1" width="6.875" style="19" customWidth="1"/>
    <col min="2" max="2" width="29.75" style="18" customWidth="1"/>
    <col min="3" max="3" width="16" style="19" customWidth="1"/>
    <col min="4" max="4" width="37.625" style="19" customWidth="1"/>
    <col min="5" max="5" width="10.875" style="20" customWidth="1"/>
    <col min="6" max="6" width="17.25" style="21" customWidth="1"/>
    <col min="7" max="11" width="13.625" style="21" customWidth="1"/>
    <col min="12" max="12" width="63.25" style="18" customWidth="1"/>
    <col min="13" max="13" width="8.5" style="22" customWidth="1"/>
    <col min="14" max="14" width="40.875" style="22" customWidth="1"/>
    <col min="15" max="16384" width="9" style="22"/>
  </cols>
  <sheetData>
    <row r="1" s="1" customFormat="1" ht="48.75" customHeight="1" spans="1:13">
      <c r="A1" s="23" t="s">
        <v>0</v>
      </c>
      <c r="B1" s="23"/>
      <c r="C1" s="23"/>
      <c r="D1" s="23"/>
      <c r="E1" s="23"/>
      <c r="F1" s="23"/>
      <c r="G1" s="23"/>
      <c r="H1" s="23"/>
      <c r="I1" s="23"/>
      <c r="J1" s="23"/>
      <c r="K1" s="23"/>
      <c r="L1" s="23"/>
      <c r="M1" s="23"/>
    </row>
    <row r="2" s="1" customFormat="1" ht="21.75" customHeight="1" spans="1:13">
      <c r="A2" s="24"/>
      <c r="B2" s="24"/>
      <c r="C2" s="24"/>
      <c r="D2" s="24"/>
      <c r="E2" s="24"/>
      <c r="F2" s="24"/>
      <c r="G2" s="24"/>
      <c r="H2" s="25" t="s">
        <v>1</v>
      </c>
      <c r="I2" s="25"/>
      <c r="J2" s="25"/>
      <c r="K2" s="25"/>
      <c r="L2" s="24"/>
      <c r="M2" s="24"/>
    </row>
    <row r="3" s="1" customFormat="1" ht="24" customHeight="1" spans="1:13">
      <c r="A3" s="26" t="s">
        <v>2</v>
      </c>
      <c r="B3" s="26" t="s">
        <v>3</v>
      </c>
      <c r="C3" s="26" t="s">
        <v>4</v>
      </c>
      <c r="D3" s="26" t="s">
        <v>5</v>
      </c>
      <c r="E3" s="27" t="s">
        <v>6</v>
      </c>
      <c r="F3" s="26" t="s">
        <v>7</v>
      </c>
      <c r="G3" s="28" t="s">
        <v>8</v>
      </c>
      <c r="H3" s="29"/>
      <c r="I3" s="29"/>
      <c r="J3" s="29"/>
      <c r="K3" s="110"/>
      <c r="L3" s="111" t="s">
        <v>9</v>
      </c>
      <c r="M3" s="111" t="s">
        <v>10</v>
      </c>
    </row>
    <row r="4" s="1" customFormat="1" ht="92.25" customHeight="1" spans="1:13">
      <c r="A4" s="30"/>
      <c r="B4" s="30"/>
      <c r="C4" s="30"/>
      <c r="D4" s="30"/>
      <c r="E4" s="31"/>
      <c r="F4" s="30"/>
      <c r="G4" s="32" t="s">
        <v>11</v>
      </c>
      <c r="H4" s="32" t="s">
        <v>12</v>
      </c>
      <c r="I4" s="32" t="s">
        <v>13</v>
      </c>
      <c r="J4" s="32" t="s">
        <v>14</v>
      </c>
      <c r="K4" s="32" t="s">
        <v>15</v>
      </c>
      <c r="L4" s="112"/>
      <c r="M4" s="112"/>
    </row>
    <row r="5" s="2" customFormat="1" ht="34.8" spans="1:13">
      <c r="A5" s="33" t="s">
        <v>16</v>
      </c>
      <c r="B5" s="34" t="s">
        <v>17</v>
      </c>
      <c r="C5" s="33"/>
      <c r="D5" s="33"/>
      <c r="E5" s="35"/>
      <c r="F5" s="36">
        <f>G5+H5+I5+J5+K5</f>
        <v>214459</v>
      </c>
      <c r="G5" s="36">
        <f>G6+G14+G22+G29+G36</f>
        <v>36011</v>
      </c>
      <c r="H5" s="36">
        <f>H6+H14+H22+H29+H36</f>
        <v>42691</v>
      </c>
      <c r="I5" s="36">
        <f>I6+I14+I22+I29+I36</f>
        <v>42332</v>
      </c>
      <c r="J5" s="36">
        <f>J6+J14+J22+J29+J36</f>
        <v>51150</v>
      </c>
      <c r="K5" s="36">
        <f>K6+K14+K22+K29+K36</f>
        <v>42275</v>
      </c>
      <c r="L5" s="34"/>
      <c r="M5" s="33"/>
    </row>
    <row r="6" s="2" customFormat="1" ht="17.4" spans="1:13">
      <c r="A6" s="37" t="s">
        <v>11</v>
      </c>
      <c r="B6" s="37"/>
      <c r="C6" s="37"/>
      <c r="D6" s="37"/>
      <c r="E6" s="38"/>
      <c r="F6" s="39">
        <f t="shared" ref="F6:F13" si="0">G6</f>
        <v>36011</v>
      </c>
      <c r="G6" s="39">
        <f>SUM(G7:G13)</f>
        <v>36011</v>
      </c>
      <c r="H6" s="39"/>
      <c r="I6" s="39"/>
      <c r="J6" s="39"/>
      <c r="K6" s="39"/>
      <c r="L6" s="113"/>
      <c r="M6" s="37"/>
    </row>
    <row r="7" s="3" customFormat="1" ht="126" spans="1:13">
      <c r="A7" s="40">
        <v>1</v>
      </c>
      <c r="B7" s="41" t="s">
        <v>29</v>
      </c>
      <c r="C7" s="42" t="s">
        <v>23</v>
      </c>
      <c r="D7" s="41" t="s">
        <v>30</v>
      </c>
      <c r="E7" s="42">
        <v>2021</v>
      </c>
      <c r="F7" s="43">
        <f t="shared" si="0"/>
        <v>5737</v>
      </c>
      <c r="G7" s="43">
        <v>5737</v>
      </c>
      <c r="H7" s="43"/>
      <c r="I7" s="43"/>
      <c r="J7" s="43"/>
      <c r="K7" s="43"/>
      <c r="L7" s="114" t="s">
        <v>28</v>
      </c>
      <c r="M7" s="42"/>
    </row>
    <row r="8" s="3" customFormat="1" ht="126" spans="1:13">
      <c r="A8" s="40">
        <v>2</v>
      </c>
      <c r="B8" s="41" t="s">
        <v>31</v>
      </c>
      <c r="C8" s="42" t="s">
        <v>23</v>
      </c>
      <c r="D8" s="41" t="s">
        <v>32</v>
      </c>
      <c r="E8" s="42">
        <v>2021</v>
      </c>
      <c r="F8" s="43">
        <f t="shared" si="0"/>
        <v>11702</v>
      </c>
      <c r="G8" s="43">
        <v>11702</v>
      </c>
      <c r="H8" s="43"/>
      <c r="I8" s="43"/>
      <c r="J8" s="43"/>
      <c r="K8" s="43"/>
      <c r="L8" s="114" t="s">
        <v>28</v>
      </c>
      <c r="M8" s="42"/>
    </row>
    <row r="9" s="3" customFormat="1" ht="108" spans="1:13">
      <c r="A9" s="40">
        <v>3</v>
      </c>
      <c r="B9" s="41" t="s">
        <v>22</v>
      </c>
      <c r="C9" s="42" t="s">
        <v>23</v>
      </c>
      <c r="D9" s="41" t="s">
        <v>24</v>
      </c>
      <c r="E9" s="42">
        <v>2021</v>
      </c>
      <c r="F9" s="43">
        <f t="shared" si="0"/>
        <v>2637</v>
      </c>
      <c r="G9" s="43">
        <v>2637</v>
      </c>
      <c r="H9" s="43"/>
      <c r="I9" s="43"/>
      <c r="J9" s="43"/>
      <c r="K9" s="43"/>
      <c r="L9" s="114" t="s">
        <v>25</v>
      </c>
      <c r="M9" s="42"/>
    </row>
    <row r="10" s="3" customFormat="1" ht="126" spans="1:13">
      <c r="A10" s="40">
        <v>4</v>
      </c>
      <c r="B10" s="41" t="s">
        <v>533</v>
      </c>
      <c r="C10" s="42" t="s">
        <v>23</v>
      </c>
      <c r="D10" s="41" t="s">
        <v>27</v>
      </c>
      <c r="E10" s="42">
        <v>2021</v>
      </c>
      <c r="F10" s="43">
        <f t="shared" si="0"/>
        <v>4130</v>
      </c>
      <c r="G10" s="43">
        <v>4130</v>
      </c>
      <c r="H10" s="43"/>
      <c r="I10" s="43"/>
      <c r="J10" s="43"/>
      <c r="K10" s="43"/>
      <c r="L10" s="114" t="s">
        <v>28</v>
      </c>
      <c r="M10" s="42"/>
    </row>
    <row r="11" s="3" customFormat="1" ht="108" spans="1:13">
      <c r="A11" s="40">
        <v>5</v>
      </c>
      <c r="B11" s="41" t="s">
        <v>33</v>
      </c>
      <c r="C11" s="42" t="s">
        <v>23</v>
      </c>
      <c r="D11" s="41" t="s">
        <v>34</v>
      </c>
      <c r="E11" s="42">
        <v>2021</v>
      </c>
      <c r="F11" s="43">
        <f t="shared" si="0"/>
        <v>2916</v>
      </c>
      <c r="G11" s="43">
        <v>2916</v>
      </c>
      <c r="H11" s="43"/>
      <c r="I11" s="43"/>
      <c r="J11" s="43"/>
      <c r="K11" s="43"/>
      <c r="L11" s="114" t="s">
        <v>25</v>
      </c>
      <c r="M11" s="42"/>
    </row>
    <row r="12" s="3" customFormat="1" ht="126" spans="1:14">
      <c r="A12" s="40">
        <v>6</v>
      </c>
      <c r="B12" s="41" t="s">
        <v>35</v>
      </c>
      <c r="C12" s="42" t="s">
        <v>23</v>
      </c>
      <c r="D12" s="41" t="s">
        <v>36</v>
      </c>
      <c r="E12" s="42">
        <v>2021</v>
      </c>
      <c r="F12" s="43">
        <f t="shared" si="0"/>
        <v>3889</v>
      </c>
      <c r="G12" s="43">
        <v>3889</v>
      </c>
      <c r="H12" s="43"/>
      <c r="I12" s="43"/>
      <c r="J12" s="43"/>
      <c r="K12" s="43"/>
      <c r="L12" s="114" t="s">
        <v>28</v>
      </c>
      <c r="M12" s="42"/>
      <c r="N12" s="3" t="s">
        <v>534</v>
      </c>
    </row>
    <row r="13" s="4" customFormat="1" ht="54" spans="1:13">
      <c r="A13" s="44">
        <v>7</v>
      </c>
      <c r="B13" s="41" t="s">
        <v>138</v>
      </c>
      <c r="C13" s="42" t="s">
        <v>135</v>
      </c>
      <c r="D13" s="45"/>
      <c r="E13" s="42">
        <v>2021</v>
      </c>
      <c r="F13" s="43">
        <f t="shared" si="0"/>
        <v>5000</v>
      </c>
      <c r="G13" s="43">
        <v>5000</v>
      </c>
      <c r="H13" s="43"/>
      <c r="I13" s="43"/>
      <c r="J13" s="43"/>
      <c r="K13" s="43"/>
      <c r="L13" s="114"/>
      <c r="M13" s="113"/>
    </row>
    <row r="14" s="5" customFormat="1" ht="17.4" spans="1:13">
      <c r="A14" s="349" t="s">
        <v>12</v>
      </c>
      <c r="B14" s="46"/>
      <c r="C14" s="47"/>
      <c r="D14" s="48"/>
      <c r="E14" s="47"/>
      <c r="F14" s="49">
        <f>H14</f>
        <v>42691</v>
      </c>
      <c r="G14" s="49"/>
      <c r="H14" s="49">
        <f>H15+H16+H17+H18+H20</f>
        <v>42691</v>
      </c>
      <c r="I14" s="49"/>
      <c r="J14" s="49"/>
      <c r="K14" s="49"/>
      <c r="L14" s="115"/>
      <c r="M14" s="47"/>
    </row>
    <row r="15" s="6" customFormat="1" ht="162" spans="1:13">
      <c r="A15" s="50">
        <v>1</v>
      </c>
      <c r="B15" s="51" t="s">
        <v>97</v>
      </c>
      <c r="C15" s="52" t="s">
        <v>59</v>
      </c>
      <c r="D15" s="53" t="s">
        <v>98</v>
      </c>
      <c r="E15" s="54">
        <v>2022</v>
      </c>
      <c r="F15" s="55">
        <f>H15</f>
        <v>11527</v>
      </c>
      <c r="G15" s="55"/>
      <c r="H15" s="55">
        <v>11527</v>
      </c>
      <c r="I15" s="55"/>
      <c r="J15" s="55"/>
      <c r="K15" s="55"/>
      <c r="L15" s="116" t="s">
        <v>99</v>
      </c>
      <c r="M15" s="117"/>
    </row>
    <row r="16" ht="162" spans="1:13">
      <c r="A16" s="56">
        <v>2</v>
      </c>
      <c r="B16" s="57" t="s">
        <v>141</v>
      </c>
      <c r="C16" s="58" t="s">
        <v>59</v>
      </c>
      <c r="D16" s="57" t="s">
        <v>142</v>
      </c>
      <c r="E16" s="59">
        <v>2022</v>
      </c>
      <c r="F16" s="43">
        <f>H16</f>
        <v>3000</v>
      </c>
      <c r="G16" s="43"/>
      <c r="H16" s="43">
        <v>3000</v>
      </c>
      <c r="I16" s="43"/>
      <c r="J16" s="43"/>
      <c r="K16" s="43"/>
      <c r="L16" s="83" t="s">
        <v>143</v>
      </c>
      <c r="M16" s="118"/>
    </row>
    <row r="17" s="7" customFormat="1" ht="162" spans="1:13">
      <c r="A17" s="60">
        <v>3</v>
      </c>
      <c r="B17" s="61" t="s">
        <v>117</v>
      </c>
      <c r="C17" s="62" t="s">
        <v>112</v>
      </c>
      <c r="D17" s="61" t="s">
        <v>118</v>
      </c>
      <c r="E17" s="59">
        <v>2022</v>
      </c>
      <c r="F17" s="63">
        <v>8764</v>
      </c>
      <c r="G17" s="63"/>
      <c r="H17" s="63">
        <v>8764</v>
      </c>
      <c r="I17" s="63"/>
      <c r="J17" s="63"/>
      <c r="K17" s="63"/>
      <c r="L17" s="77" t="s">
        <v>119</v>
      </c>
      <c r="M17" s="119"/>
    </row>
    <row r="18" s="8" customFormat="1" ht="90" spans="1:13">
      <c r="A18" s="64">
        <v>4</v>
      </c>
      <c r="B18" s="65" t="s">
        <v>60</v>
      </c>
      <c r="C18" s="66" t="s">
        <v>59</v>
      </c>
      <c r="D18" s="67" t="s">
        <v>61</v>
      </c>
      <c r="E18" s="64">
        <v>2022</v>
      </c>
      <c r="F18" s="68">
        <v>8300</v>
      </c>
      <c r="G18" s="68"/>
      <c r="H18" s="68">
        <v>8300</v>
      </c>
      <c r="I18" s="68"/>
      <c r="J18" s="68"/>
      <c r="K18" s="68"/>
      <c r="L18" s="120" t="s">
        <v>62</v>
      </c>
      <c r="M18" s="121"/>
    </row>
    <row r="19" s="8" customFormat="1" ht="90" spans="1:13">
      <c r="A19" s="64"/>
      <c r="B19" s="65"/>
      <c r="C19" s="66"/>
      <c r="D19" s="67" t="s">
        <v>63</v>
      </c>
      <c r="E19" s="64"/>
      <c r="F19" s="68">
        <v>5200</v>
      </c>
      <c r="G19" s="68"/>
      <c r="H19" s="68"/>
      <c r="I19" s="68"/>
      <c r="J19" s="68"/>
      <c r="K19" s="68"/>
      <c r="L19" s="120"/>
      <c r="M19" s="121"/>
    </row>
    <row r="20" s="8" customFormat="1" ht="90" spans="1:13">
      <c r="A20" s="64">
        <v>5</v>
      </c>
      <c r="B20" s="65" t="s">
        <v>64</v>
      </c>
      <c r="C20" s="66" t="s">
        <v>59</v>
      </c>
      <c r="D20" s="67" t="s">
        <v>65</v>
      </c>
      <c r="E20" s="64">
        <v>2022</v>
      </c>
      <c r="F20" s="68">
        <f>H20</f>
        <v>11100</v>
      </c>
      <c r="G20" s="68"/>
      <c r="H20" s="68">
        <v>11100</v>
      </c>
      <c r="I20" s="68"/>
      <c r="J20" s="68"/>
      <c r="K20" s="68"/>
      <c r="L20" s="120" t="s">
        <v>66</v>
      </c>
      <c r="M20" s="121"/>
    </row>
    <row r="21" s="8" customFormat="1" ht="90" spans="1:13">
      <c r="A21" s="64"/>
      <c r="B21" s="65"/>
      <c r="C21" s="66"/>
      <c r="D21" s="67" t="s">
        <v>63</v>
      </c>
      <c r="E21" s="64"/>
      <c r="F21" s="68">
        <v>4950</v>
      </c>
      <c r="G21" s="68"/>
      <c r="H21" s="68"/>
      <c r="I21" s="68"/>
      <c r="J21" s="68"/>
      <c r="K21" s="68"/>
      <c r="L21" s="120"/>
      <c r="M21" s="121"/>
    </row>
    <row r="22" s="9" customFormat="1" ht="17.4" spans="1:13">
      <c r="A22" s="69" t="s">
        <v>13</v>
      </c>
      <c r="B22" s="69"/>
      <c r="C22" s="69"/>
      <c r="D22" s="70"/>
      <c r="E22" s="71"/>
      <c r="F22" s="72">
        <f>I22</f>
        <v>42332</v>
      </c>
      <c r="G22" s="72"/>
      <c r="H22" s="72"/>
      <c r="I22" s="72">
        <f>SUM(I23:I28)</f>
        <v>42332</v>
      </c>
      <c r="J22" s="72"/>
      <c r="K22" s="72"/>
      <c r="L22" s="70"/>
      <c r="M22" s="122"/>
    </row>
    <row r="23" s="8" customFormat="1" ht="256" customHeight="1" spans="1:13">
      <c r="A23" s="73">
        <v>1</v>
      </c>
      <c r="B23" s="74" t="s">
        <v>87</v>
      </c>
      <c r="C23" s="73" t="s">
        <v>79</v>
      </c>
      <c r="D23" s="74" t="s">
        <v>88</v>
      </c>
      <c r="E23" s="75" t="s">
        <v>47</v>
      </c>
      <c r="F23" s="76">
        <f>I23</f>
        <v>12738</v>
      </c>
      <c r="G23" s="76"/>
      <c r="H23" s="76"/>
      <c r="I23" s="76">
        <v>12738</v>
      </c>
      <c r="J23" s="76"/>
      <c r="K23" s="76"/>
      <c r="L23" s="123" t="s">
        <v>535</v>
      </c>
      <c r="M23" s="124"/>
    </row>
    <row r="24" s="8" customFormat="1" ht="234" spans="1:13">
      <c r="A24" s="73">
        <v>2</v>
      </c>
      <c r="B24" s="74" t="s">
        <v>80</v>
      </c>
      <c r="C24" s="73" t="s">
        <v>79</v>
      </c>
      <c r="D24" s="74" t="s">
        <v>81</v>
      </c>
      <c r="E24" s="75" t="s">
        <v>47</v>
      </c>
      <c r="F24" s="76">
        <f>I24</f>
        <v>6962</v>
      </c>
      <c r="G24" s="76"/>
      <c r="H24" s="76"/>
      <c r="I24" s="76">
        <v>6962</v>
      </c>
      <c r="J24" s="76"/>
      <c r="K24" s="76"/>
      <c r="L24" s="123" t="s">
        <v>536</v>
      </c>
      <c r="M24" s="124"/>
    </row>
    <row r="25" s="7" customFormat="1" ht="144" spans="1:13">
      <c r="A25" s="62">
        <v>3</v>
      </c>
      <c r="B25" s="77" t="s">
        <v>111</v>
      </c>
      <c r="C25" s="62" t="s">
        <v>112</v>
      </c>
      <c r="D25" s="77" t="s">
        <v>113</v>
      </c>
      <c r="E25" s="75" t="s">
        <v>47</v>
      </c>
      <c r="F25" s="63">
        <f>I25</f>
        <v>5143</v>
      </c>
      <c r="G25" s="63"/>
      <c r="H25" s="63"/>
      <c r="I25" s="63">
        <v>5143</v>
      </c>
      <c r="J25" s="63"/>
      <c r="K25" s="63"/>
      <c r="L25" s="77" t="s">
        <v>114</v>
      </c>
      <c r="M25" s="120"/>
    </row>
    <row r="26" s="10" customFormat="1" ht="241" customHeight="1" spans="1:13">
      <c r="A26" s="78">
        <v>4</v>
      </c>
      <c r="B26" s="79" t="s">
        <v>39</v>
      </c>
      <c r="C26" s="80" t="s">
        <v>38</v>
      </c>
      <c r="D26" s="79" t="s">
        <v>40</v>
      </c>
      <c r="E26" s="75" t="s">
        <v>47</v>
      </c>
      <c r="F26" s="68">
        <v>7655</v>
      </c>
      <c r="G26" s="68"/>
      <c r="H26" s="68"/>
      <c r="I26" s="68">
        <v>7655</v>
      </c>
      <c r="J26" s="68"/>
      <c r="K26" s="68"/>
      <c r="L26" s="125" t="s">
        <v>41</v>
      </c>
      <c r="M26" s="80"/>
    </row>
    <row r="27" s="8" customFormat="1" ht="126" spans="1:13">
      <c r="A27" s="73">
        <v>5</v>
      </c>
      <c r="B27" s="74" t="s">
        <v>83</v>
      </c>
      <c r="C27" s="73" t="s">
        <v>79</v>
      </c>
      <c r="D27" s="74" t="s">
        <v>84</v>
      </c>
      <c r="E27" s="75" t="s">
        <v>47</v>
      </c>
      <c r="F27" s="76">
        <f>I27</f>
        <v>2814</v>
      </c>
      <c r="G27" s="76"/>
      <c r="H27" s="76"/>
      <c r="I27" s="76">
        <v>2814</v>
      </c>
      <c r="J27" s="76"/>
      <c r="K27" s="76"/>
      <c r="L27" s="74" t="s">
        <v>86</v>
      </c>
      <c r="M27" s="124"/>
    </row>
    <row r="28" s="7" customFormat="1" ht="108" spans="1:13">
      <c r="A28" s="60">
        <v>6</v>
      </c>
      <c r="B28" s="61" t="s">
        <v>128</v>
      </c>
      <c r="C28" s="60" t="s">
        <v>79</v>
      </c>
      <c r="D28" s="61" t="s">
        <v>129</v>
      </c>
      <c r="E28" s="75" t="s">
        <v>47</v>
      </c>
      <c r="F28" s="63">
        <f>I28</f>
        <v>7020</v>
      </c>
      <c r="G28" s="63"/>
      <c r="H28" s="63"/>
      <c r="I28" s="63">
        <v>7020</v>
      </c>
      <c r="J28" s="63"/>
      <c r="K28" s="63"/>
      <c r="L28" s="77" t="s">
        <v>130</v>
      </c>
      <c r="M28" s="119"/>
    </row>
    <row r="29" s="9" customFormat="1" ht="17.4" spans="1:13">
      <c r="A29" s="69" t="s">
        <v>14</v>
      </c>
      <c r="B29" s="69"/>
      <c r="C29" s="69"/>
      <c r="D29" s="70"/>
      <c r="E29" s="71"/>
      <c r="F29" s="72">
        <f>J29</f>
        <v>51150</v>
      </c>
      <c r="G29" s="72"/>
      <c r="H29" s="72"/>
      <c r="I29" s="72"/>
      <c r="J29" s="72">
        <f>J30+J31+J32+J33+J34</f>
        <v>51150</v>
      </c>
      <c r="K29" s="72"/>
      <c r="L29" s="70"/>
      <c r="M29" s="122"/>
    </row>
    <row r="30" s="11" customFormat="1" ht="216" spans="1:13">
      <c r="A30" s="50">
        <v>1</v>
      </c>
      <c r="B30" s="51" t="s">
        <v>101</v>
      </c>
      <c r="C30" s="51" t="s">
        <v>50</v>
      </c>
      <c r="D30" s="81" t="s">
        <v>102</v>
      </c>
      <c r="E30" s="59">
        <v>2024</v>
      </c>
      <c r="F30" s="82">
        <v>9260</v>
      </c>
      <c r="G30" s="82"/>
      <c r="H30" s="82"/>
      <c r="I30" s="82"/>
      <c r="J30" s="82">
        <v>9260</v>
      </c>
      <c r="K30" s="82"/>
      <c r="L30" s="116" t="s">
        <v>537</v>
      </c>
      <c r="M30" s="126"/>
    </row>
    <row r="31" s="11" customFormat="1" ht="180" spans="1:13">
      <c r="A31" s="50">
        <v>2</v>
      </c>
      <c r="B31" s="51" t="s">
        <v>104</v>
      </c>
      <c r="C31" s="51" t="s">
        <v>50</v>
      </c>
      <c r="D31" s="81" t="s">
        <v>105</v>
      </c>
      <c r="E31" s="59">
        <v>2024</v>
      </c>
      <c r="F31" s="82">
        <v>6420</v>
      </c>
      <c r="G31" s="82"/>
      <c r="H31" s="82"/>
      <c r="I31" s="82"/>
      <c r="J31" s="82">
        <v>6420</v>
      </c>
      <c r="K31" s="82"/>
      <c r="L31" s="116" t="s">
        <v>538</v>
      </c>
      <c r="M31" s="126"/>
    </row>
    <row r="32" s="9" customFormat="1" ht="144" spans="1:13">
      <c r="A32" s="56">
        <v>3</v>
      </c>
      <c r="B32" s="83" t="s">
        <v>146</v>
      </c>
      <c r="C32" s="56" t="s">
        <v>21</v>
      </c>
      <c r="D32" s="83" t="s">
        <v>147</v>
      </c>
      <c r="E32" s="59">
        <v>2024</v>
      </c>
      <c r="F32" s="84">
        <f>J32</f>
        <v>20520</v>
      </c>
      <c r="G32" s="84"/>
      <c r="H32" s="84"/>
      <c r="I32" s="84"/>
      <c r="J32" s="84">
        <v>20520</v>
      </c>
      <c r="K32" s="84"/>
      <c r="L32" s="127" t="s">
        <v>149</v>
      </c>
      <c r="M32" s="122"/>
    </row>
    <row r="33" s="8" customFormat="1" ht="270" spans="1:13">
      <c r="A33" s="66">
        <v>4</v>
      </c>
      <c r="B33" s="85" t="s">
        <v>51</v>
      </c>
      <c r="C33" s="66" t="s">
        <v>50</v>
      </c>
      <c r="D33" s="67" t="s">
        <v>52</v>
      </c>
      <c r="E33" s="59">
        <v>2024</v>
      </c>
      <c r="F33" s="68">
        <v>3950</v>
      </c>
      <c r="G33" s="68"/>
      <c r="H33" s="68"/>
      <c r="I33" s="68"/>
      <c r="J33" s="68">
        <v>3950</v>
      </c>
      <c r="K33" s="68"/>
      <c r="L33" s="116" t="s">
        <v>53</v>
      </c>
      <c r="M33" s="90"/>
    </row>
    <row r="34" s="12" customFormat="1" ht="90" spans="1:13">
      <c r="A34" s="66">
        <v>5</v>
      </c>
      <c r="B34" s="66" t="s">
        <v>54</v>
      </c>
      <c r="C34" s="66" t="s">
        <v>50</v>
      </c>
      <c r="D34" s="67" t="s">
        <v>55</v>
      </c>
      <c r="E34" s="66">
        <v>2024</v>
      </c>
      <c r="F34" s="68">
        <v>11000</v>
      </c>
      <c r="G34" s="68"/>
      <c r="H34" s="68"/>
      <c r="I34" s="68"/>
      <c r="J34" s="68">
        <v>11000</v>
      </c>
      <c r="K34" s="68"/>
      <c r="L34" s="121" t="s">
        <v>56</v>
      </c>
      <c r="M34" s="90"/>
    </row>
    <row r="35" s="12" customFormat="1" ht="108" spans="1:13">
      <c r="A35" s="66"/>
      <c r="B35" s="66"/>
      <c r="C35" s="66"/>
      <c r="D35" s="67" t="s">
        <v>57</v>
      </c>
      <c r="E35" s="66"/>
      <c r="F35" s="68">
        <v>6500</v>
      </c>
      <c r="G35" s="68"/>
      <c r="H35" s="68"/>
      <c r="I35" s="68"/>
      <c r="J35" s="68"/>
      <c r="K35" s="68"/>
      <c r="L35" s="121"/>
      <c r="M35" s="90"/>
    </row>
    <row r="36" s="9" customFormat="1" ht="58" customHeight="1" spans="1:13">
      <c r="A36" s="69" t="s">
        <v>15</v>
      </c>
      <c r="B36" s="69"/>
      <c r="C36" s="69"/>
      <c r="D36" s="70"/>
      <c r="E36" s="71"/>
      <c r="F36" s="72">
        <f>K36</f>
        <v>42275</v>
      </c>
      <c r="G36" s="72"/>
      <c r="H36" s="72"/>
      <c r="I36" s="72"/>
      <c r="J36" s="72"/>
      <c r="K36" s="72">
        <f>K37+K38+K39+K41+K42</f>
        <v>42275</v>
      </c>
      <c r="L36" s="128"/>
      <c r="M36" s="122"/>
    </row>
    <row r="37" s="4" customFormat="1" ht="127" customHeight="1" spans="1:13">
      <c r="A37" s="44">
        <v>1</v>
      </c>
      <c r="B37" s="86" t="s">
        <v>134</v>
      </c>
      <c r="C37" s="87" t="s">
        <v>135</v>
      </c>
      <c r="D37" s="88" t="s">
        <v>136</v>
      </c>
      <c r="E37" s="87">
        <v>2025</v>
      </c>
      <c r="F37" s="84">
        <v>10000</v>
      </c>
      <c r="G37" s="84"/>
      <c r="H37" s="84"/>
      <c r="I37" s="84"/>
      <c r="J37" s="84"/>
      <c r="K37" s="84">
        <f>F37</f>
        <v>10000</v>
      </c>
      <c r="L37" s="129" t="s">
        <v>137</v>
      </c>
      <c r="M37" s="113"/>
    </row>
    <row r="38" s="7" customFormat="1" ht="149" customHeight="1" spans="1:13">
      <c r="A38" s="44">
        <v>2</v>
      </c>
      <c r="B38" s="89" t="s">
        <v>44</v>
      </c>
      <c r="C38" s="44" t="s">
        <v>45</v>
      </c>
      <c r="D38" s="89" t="s">
        <v>46</v>
      </c>
      <c r="E38" s="87">
        <v>2025</v>
      </c>
      <c r="F38" s="43">
        <f>1.5*3500</f>
        <v>5250</v>
      </c>
      <c r="G38" s="43"/>
      <c r="H38" s="43"/>
      <c r="I38" s="43"/>
      <c r="J38" s="43"/>
      <c r="K38" s="43">
        <f>1.5*3500</f>
        <v>5250</v>
      </c>
      <c r="L38" s="130" t="s">
        <v>48</v>
      </c>
      <c r="M38" s="62"/>
    </row>
    <row r="39" s="13" customFormat="1" ht="90" spans="1:13">
      <c r="A39" s="90">
        <v>3</v>
      </c>
      <c r="B39" s="66" t="s">
        <v>69</v>
      </c>
      <c r="C39" s="66" t="s">
        <v>70</v>
      </c>
      <c r="D39" s="91" t="s">
        <v>71</v>
      </c>
      <c r="E39" s="64">
        <v>2025</v>
      </c>
      <c r="F39" s="68">
        <v>9899</v>
      </c>
      <c r="G39" s="68"/>
      <c r="H39" s="68"/>
      <c r="I39" s="68"/>
      <c r="J39" s="68"/>
      <c r="K39" s="68">
        <v>9899</v>
      </c>
      <c r="L39" s="131" t="s">
        <v>72</v>
      </c>
      <c r="M39" s="132"/>
    </row>
    <row r="40" s="13" customFormat="1" ht="108" spans="1:13">
      <c r="A40" s="90"/>
      <c r="B40" s="66"/>
      <c r="C40" s="66"/>
      <c r="D40" s="92" t="s">
        <v>73</v>
      </c>
      <c r="E40" s="64"/>
      <c r="F40" s="68">
        <v>6310</v>
      </c>
      <c r="G40" s="68"/>
      <c r="H40" s="68"/>
      <c r="I40" s="68"/>
      <c r="J40" s="68"/>
      <c r="K40" s="68"/>
      <c r="L40" s="131"/>
      <c r="M40" s="132"/>
    </row>
    <row r="41" s="6" customFormat="1" ht="126" spans="1:13">
      <c r="A41" s="50">
        <v>4</v>
      </c>
      <c r="B41" s="51" t="s">
        <v>93</v>
      </c>
      <c r="C41" s="52" t="s">
        <v>92</v>
      </c>
      <c r="D41" s="81" t="s">
        <v>94</v>
      </c>
      <c r="E41" s="59">
        <v>2025</v>
      </c>
      <c r="F41" s="82">
        <v>4802</v>
      </c>
      <c r="G41" s="82"/>
      <c r="H41" s="82"/>
      <c r="I41" s="82"/>
      <c r="J41" s="82"/>
      <c r="K41" s="82">
        <v>4802</v>
      </c>
      <c r="L41" s="133" t="s">
        <v>95</v>
      </c>
      <c r="M41" s="117"/>
    </row>
    <row r="42" s="7" customFormat="1" ht="144" spans="1:13">
      <c r="A42" s="60">
        <v>5</v>
      </c>
      <c r="B42" s="61" t="s">
        <v>122</v>
      </c>
      <c r="C42" s="62" t="s">
        <v>112</v>
      </c>
      <c r="D42" s="60" t="s">
        <v>123</v>
      </c>
      <c r="E42" s="93" t="s">
        <v>124</v>
      </c>
      <c r="F42" s="63">
        <v>12324</v>
      </c>
      <c r="G42" s="63"/>
      <c r="H42" s="63"/>
      <c r="I42" s="63"/>
      <c r="J42" s="63"/>
      <c r="K42" s="63">
        <f>F42</f>
        <v>12324</v>
      </c>
      <c r="L42" s="116" t="s">
        <v>125</v>
      </c>
      <c r="M42" s="119"/>
    </row>
    <row r="43" s="14" customFormat="1" ht="34.8" spans="1:15">
      <c r="A43" s="94" t="s">
        <v>150</v>
      </c>
      <c r="B43" s="95" t="s">
        <v>151</v>
      </c>
      <c r="C43" s="94"/>
      <c r="D43" s="94"/>
      <c r="E43" s="96"/>
      <c r="F43" s="97">
        <f t="shared" ref="F43:F54" si="1">G43+H43+I43+J43+K43</f>
        <v>50000</v>
      </c>
      <c r="G43" s="97">
        <f>G44+G45+G46+G47+G48+G54</f>
        <v>10000</v>
      </c>
      <c r="H43" s="97">
        <f>H44+H45+H46+H47+H48+H54</f>
        <v>10000</v>
      </c>
      <c r="I43" s="97">
        <f>I44+I45+I46+I47+I48+I54</f>
        <v>10000</v>
      </c>
      <c r="J43" s="97">
        <f>J44+J45+J46+J47+J48+J54</f>
        <v>10000</v>
      </c>
      <c r="K43" s="97">
        <f>K44+K45+K46+K47+K48+K54</f>
        <v>10000</v>
      </c>
      <c r="L43" s="95"/>
      <c r="M43" s="134"/>
      <c r="O43" s="14">
        <v>10000</v>
      </c>
    </row>
    <row r="44" s="15" customFormat="1" ht="36" spans="1:13">
      <c r="A44" s="62">
        <v>1</v>
      </c>
      <c r="B44" s="89" t="s">
        <v>152</v>
      </c>
      <c r="C44" s="98"/>
      <c r="D44" s="99"/>
      <c r="E44" s="100"/>
      <c r="F44" s="101">
        <f t="shared" si="1"/>
        <v>15000</v>
      </c>
      <c r="G44" s="101">
        <v>3000</v>
      </c>
      <c r="H44" s="101">
        <v>3000</v>
      </c>
      <c r="I44" s="101">
        <v>3000</v>
      </c>
      <c r="J44" s="101">
        <v>3000</v>
      </c>
      <c r="K44" s="101">
        <v>3000</v>
      </c>
      <c r="L44" s="135"/>
      <c r="M44" s="113"/>
    </row>
    <row r="45" s="15" customFormat="1" ht="54" spans="1:13">
      <c r="A45" s="62">
        <v>2</v>
      </c>
      <c r="B45" s="89" t="s">
        <v>153</v>
      </c>
      <c r="C45" s="98"/>
      <c r="D45" s="99"/>
      <c r="E45" s="100"/>
      <c r="F45" s="101">
        <f t="shared" si="1"/>
        <v>5000</v>
      </c>
      <c r="G45" s="101">
        <v>1000</v>
      </c>
      <c r="H45" s="101">
        <v>1000</v>
      </c>
      <c r="I45" s="101">
        <v>1000</v>
      </c>
      <c r="J45" s="101">
        <v>1000</v>
      </c>
      <c r="K45" s="101">
        <v>1000</v>
      </c>
      <c r="L45" s="135"/>
      <c r="M45" s="113"/>
    </row>
    <row r="46" s="15" customFormat="1" ht="88" customHeight="1" spans="1:13">
      <c r="A46" s="62">
        <v>3</v>
      </c>
      <c r="B46" s="89" t="s">
        <v>539</v>
      </c>
      <c r="C46" s="98"/>
      <c r="D46" s="99"/>
      <c r="E46" s="100">
        <v>2021</v>
      </c>
      <c r="F46" s="101">
        <f t="shared" si="1"/>
        <v>1500</v>
      </c>
      <c r="G46" s="101">
        <v>1500</v>
      </c>
      <c r="H46" s="101"/>
      <c r="I46" s="101"/>
      <c r="J46" s="101"/>
      <c r="K46" s="101"/>
      <c r="L46" s="135"/>
      <c r="M46" s="113"/>
    </row>
    <row r="47" s="15" customFormat="1" ht="79" customHeight="1" spans="1:13">
      <c r="A47" s="62">
        <v>4</v>
      </c>
      <c r="B47" s="89" t="s">
        <v>540</v>
      </c>
      <c r="C47" s="98"/>
      <c r="D47" s="99"/>
      <c r="E47" s="100">
        <v>2021</v>
      </c>
      <c r="F47" s="101">
        <f t="shared" si="1"/>
        <v>2500</v>
      </c>
      <c r="G47" s="101">
        <v>2500</v>
      </c>
      <c r="H47" s="101"/>
      <c r="I47" s="101"/>
      <c r="J47" s="101"/>
      <c r="K47" s="101"/>
      <c r="L47" s="135"/>
      <c r="M47" s="113"/>
    </row>
    <row r="48" s="15" customFormat="1" ht="85" customHeight="1" spans="1:13">
      <c r="A48" s="62">
        <v>5</v>
      </c>
      <c r="B48" s="89" t="s">
        <v>156</v>
      </c>
      <c r="C48" s="98"/>
      <c r="D48" s="99"/>
      <c r="E48" s="100"/>
      <c r="F48" s="101">
        <f t="shared" si="1"/>
        <v>2251.032</v>
      </c>
      <c r="G48" s="101">
        <f>SUM(G49:G53)</f>
        <v>1280.015</v>
      </c>
      <c r="H48" s="101">
        <f t="shared" ref="H48:K48" si="2">SUM(H49:H53)</f>
        <v>971.017</v>
      </c>
      <c r="I48" s="101">
        <f t="shared" si="2"/>
        <v>0</v>
      </c>
      <c r="J48" s="101">
        <f t="shared" si="2"/>
        <v>0</v>
      </c>
      <c r="K48" s="101">
        <f t="shared" si="2"/>
        <v>0</v>
      </c>
      <c r="L48" s="135"/>
      <c r="M48" s="113"/>
    </row>
    <row r="49" s="16" customFormat="1" ht="178" customHeight="1" spans="1:13">
      <c r="A49" s="336" t="s">
        <v>157</v>
      </c>
      <c r="B49" s="89" t="s">
        <v>158</v>
      </c>
      <c r="C49" s="102" t="s">
        <v>38</v>
      </c>
      <c r="D49" s="103" t="s">
        <v>159</v>
      </c>
      <c r="E49" s="104">
        <v>2021</v>
      </c>
      <c r="F49" s="101">
        <f t="shared" si="1"/>
        <v>284.475</v>
      </c>
      <c r="G49" s="43">
        <v>284.475</v>
      </c>
      <c r="H49" s="43"/>
      <c r="I49" s="43"/>
      <c r="J49" s="43"/>
      <c r="K49" s="43"/>
      <c r="L49" s="136" t="s">
        <v>160</v>
      </c>
      <c r="M49" s="120"/>
    </row>
    <row r="50" s="16" customFormat="1" ht="75" customHeight="1" spans="1:13">
      <c r="A50" s="336" t="s">
        <v>157</v>
      </c>
      <c r="B50" s="89" t="s">
        <v>161</v>
      </c>
      <c r="C50" s="102" t="s">
        <v>162</v>
      </c>
      <c r="D50" s="103" t="s">
        <v>163</v>
      </c>
      <c r="E50" s="104">
        <v>2021</v>
      </c>
      <c r="F50" s="101">
        <f t="shared" si="1"/>
        <v>495.54</v>
      </c>
      <c r="G50" s="43">
        <v>495.54</v>
      </c>
      <c r="H50" s="43"/>
      <c r="I50" s="43"/>
      <c r="J50" s="43"/>
      <c r="K50" s="43"/>
      <c r="L50" s="136" t="s">
        <v>164</v>
      </c>
      <c r="M50" s="120"/>
    </row>
    <row r="51" s="16" customFormat="1" ht="130" customHeight="1" spans="1:13">
      <c r="A51" s="336" t="s">
        <v>157</v>
      </c>
      <c r="B51" s="89" t="s">
        <v>165</v>
      </c>
      <c r="C51" s="102" t="s">
        <v>166</v>
      </c>
      <c r="D51" s="103" t="s">
        <v>167</v>
      </c>
      <c r="E51" s="104">
        <v>2022</v>
      </c>
      <c r="F51" s="101">
        <f t="shared" si="1"/>
        <v>475.696</v>
      </c>
      <c r="G51" s="43"/>
      <c r="H51" s="43">
        <v>475.696</v>
      </c>
      <c r="I51" s="43"/>
      <c r="J51" s="43"/>
      <c r="K51" s="43"/>
      <c r="L51" s="136" t="s">
        <v>164</v>
      </c>
      <c r="M51" s="120"/>
    </row>
    <row r="52" s="16" customFormat="1" ht="127" customHeight="1" spans="1:13">
      <c r="A52" s="336" t="s">
        <v>157</v>
      </c>
      <c r="B52" s="89" t="s">
        <v>168</v>
      </c>
      <c r="C52" s="102" t="s">
        <v>169</v>
      </c>
      <c r="D52" s="103" t="s">
        <v>170</v>
      </c>
      <c r="E52" s="104">
        <v>2022</v>
      </c>
      <c r="F52" s="101">
        <f t="shared" si="1"/>
        <v>495.321</v>
      </c>
      <c r="G52" s="43"/>
      <c r="H52" s="43">
        <v>495.321</v>
      </c>
      <c r="I52" s="43"/>
      <c r="J52" s="43"/>
      <c r="K52" s="43"/>
      <c r="L52" s="136" t="s">
        <v>164</v>
      </c>
      <c r="M52" s="120"/>
    </row>
    <row r="53" s="16" customFormat="1" ht="90" customHeight="1" spans="1:13">
      <c r="A53" s="336" t="s">
        <v>157</v>
      </c>
      <c r="B53" s="77" t="s">
        <v>171</v>
      </c>
      <c r="C53" s="62" t="s">
        <v>172</v>
      </c>
      <c r="D53" s="77" t="s">
        <v>173</v>
      </c>
      <c r="E53" s="105" t="s">
        <v>47</v>
      </c>
      <c r="F53" s="101">
        <f t="shared" si="1"/>
        <v>500</v>
      </c>
      <c r="G53" s="43">
        <v>500</v>
      </c>
      <c r="H53" s="43"/>
      <c r="I53" s="43"/>
      <c r="J53" s="43"/>
      <c r="K53" s="43"/>
      <c r="L53" s="77"/>
      <c r="M53" s="120"/>
    </row>
    <row r="54" s="15" customFormat="1" ht="117" customHeight="1" spans="1:13">
      <c r="A54" s="62">
        <v>6</v>
      </c>
      <c r="B54" s="89" t="s">
        <v>184</v>
      </c>
      <c r="C54" s="98"/>
      <c r="D54" s="99"/>
      <c r="E54" s="100"/>
      <c r="F54" s="101">
        <f t="shared" si="1"/>
        <v>23748.968</v>
      </c>
      <c r="G54" s="101">
        <f>$O$43-(G44+G45+G46+G47+G48)</f>
        <v>719.985000000001</v>
      </c>
      <c r="H54" s="101">
        <f t="shared" ref="H54:K54" si="3">$O$43-(H44+H45+H46+H47+H48)</f>
        <v>5028.983</v>
      </c>
      <c r="I54" s="101">
        <f t="shared" si="3"/>
        <v>6000</v>
      </c>
      <c r="J54" s="101">
        <f t="shared" si="3"/>
        <v>6000</v>
      </c>
      <c r="K54" s="101">
        <f t="shared" si="3"/>
        <v>6000</v>
      </c>
      <c r="L54" s="135"/>
      <c r="M54" s="113"/>
    </row>
    <row r="55" s="17" customFormat="1" ht="48" customHeight="1" spans="1:13">
      <c r="A55" s="106"/>
      <c r="B55" s="106" t="s">
        <v>185</v>
      </c>
      <c r="C55" s="106"/>
      <c r="D55" s="106"/>
      <c r="E55" s="107"/>
      <c r="F55" s="108">
        <f t="shared" ref="F55:K55" si="4">F43+F5</f>
        <v>264459</v>
      </c>
      <c r="G55" s="108">
        <f t="shared" si="4"/>
        <v>46011</v>
      </c>
      <c r="H55" s="108">
        <f t="shared" si="4"/>
        <v>52691</v>
      </c>
      <c r="I55" s="108">
        <f t="shared" si="4"/>
        <v>52332</v>
      </c>
      <c r="J55" s="108">
        <f t="shared" si="4"/>
        <v>61150</v>
      </c>
      <c r="K55" s="108">
        <f t="shared" si="4"/>
        <v>52275</v>
      </c>
      <c r="L55" s="137"/>
      <c r="M55" s="138"/>
    </row>
    <row r="56" ht="27" customHeight="1"/>
    <row r="57" ht="27" customHeight="1"/>
    <row r="58" ht="27" customHeight="1"/>
    <row r="59" ht="27" customHeight="1"/>
    <row r="61" s="18" customFormat="1" spans="1:15">
      <c r="A61" s="19"/>
      <c r="C61" s="19"/>
      <c r="D61" s="19"/>
      <c r="E61" s="20"/>
      <c r="F61" s="21"/>
      <c r="G61" s="109"/>
      <c r="H61" s="109"/>
      <c r="I61" s="21"/>
      <c r="J61" s="21"/>
      <c r="K61" s="21"/>
      <c r="M61" s="22"/>
      <c r="N61" s="22"/>
      <c r="O61" s="22"/>
    </row>
    <row r="62" s="18" customFormat="1" spans="1:15">
      <c r="A62" s="19"/>
      <c r="C62" s="19"/>
      <c r="D62" s="19"/>
      <c r="E62" s="20"/>
      <c r="F62" s="21"/>
      <c r="G62" s="109"/>
      <c r="H62" s="109"/>
      <c r="I62" s="21"/>
      <c r="J62" s="21"/>
      <c r="K62" s="21"/>
      <c r="M62" s="22"/>
      <c r="N62" s="22"/>
      <c r="O62" s="22"/>
    </row>
    <row r="71" s="18" customFormat="1" spans="1:15">
      <c r="A71" s="19"/>
      <c r="C71" s="19"/>
      <c r="D71" s="19"/>
      <c r="E71" s="139"/>
      <c r="F71" s="139"/>
      <c r="G71" s="139"/>
      <c r="H71" s="139"/>
      <c r="I71" s="139"/>
      <c r="J71" s="139"/>
      <c r="K71" s="139"/>
      <c r="M71" s="22"/>
      <c r="N71" s="22"/>
      <c r="O71" s="22"/>
    </row>
    <row r="72" s="18" customFormat="1" spans="1:15">
      <c r="A72" s="19"/>
      <c r="C72" s="19"/>
      <c r="D72" s="19"/>
      <c r="E72" s="139"/>
      <c r="F72" s="139"/>
      <c r="G72" s="139"/>
      <c r="H72" s="139"/>
      <c r="I72" s="139"/>
      <c r="J72" s="139"/>
      <c r="K72" s="139"/>
      <c r="M72" s="22"/>
      <c r="N72" s="22"/>
      <c r="O72" s="22"/>
    </row>
    <row r="73" s="18" customFormat="1" spans="1:15">
      <c r="A73" s="19"/>
      <c r="C73" s="19"/>
      <c r="D73" s="19"/>
      <c r="E73" s="139"/>
      <c r="F73" s="139"/>
      <c r="G73" s="139"/>
      <c r="H73" s="139"/>
      <c r="I73" s="139"/>
      <c r="J73" s="139"/>
      <c r="K73" s="139"/>
      <c r="M73" s="22"/>
      <c r="N73" s="22"/>
      <c r="O73" s="22"/>
    </row>
    <row r="74" s="18" customFormat="1" spans="1:15">
      <c r="A74" s="19"/>
      <c r="C74" s="19"/>
      <c r="D74" s="19"/>
      <c r="E74" s="139"/>
      <c r="F74" s="139"/>
      <c r="G74" s="139"/>
      <c r="H74" s="139"/>
      <c r="I74" s="139"/>
      <c r="J74" s="139"/>
      <c r="K74" s="139"/>
      <c r="M74" s="22"/>
      <c r="N74" s="22"/>
      <c r="O74" s="22"/>
    </row>
    <row r="75" s="18" customFormat="1" spans="1:15">
      <c r="A75" s="19"/>
      <c r="C75" s="19"/>
      <c r="D75" s="19"/>
      <c r="E75" s="139"/>
      <c r="F75" s="139"/>
      <c r="G75" s="139"/>
      <c r="H75" s="139"/>
      <c r="I75" s="139"/>
      <c r="J75" s="139"/>
      <c r="K75" s="139"/>
      <c r="M75" s="22"/>
      <c r="N75" s="22"/>
      <c r="O75" s="22"/>
    </row>
    <row r="76" s="18" customFormat="1" spans="1:15">
      <c r="A76" s="19"/>
      <c r="C76" s="19"/>
      <c r="D76" s="19"/>
      <c r="E76" s="139"/>
      <c r="F76" s="139"/>
      <c r="G76" s="139"/>
      <c r="H76" s="139"/>
      <c r="I76" s="139"/>
      <c r="J76" s="139"/>
      <c r="K76" s="139"/>
      <c r="M76" s="22"/>
      <c r="N76" s="22"/>
      <c r="O76" s="22"/>
    </row>
    <row r="77" s="18" customFormat="1" spans="1:15">
      <c r="A77" s="19"/>
      <c r="C77" s="19"/>
      <c r="D77" s="19"/>
      <c r="E77" s="139"/>
      <c r="F77" s="139"/>
      <c r="G77" s="139"/>
      <c r="H77" s="139"/>
      <c r="I77" s="139"/>
      <c r="J77" s="139"/>
      <c r="K77" s="139"/>
      <c r="M77" s="22"/>
      <c r="N77" s="22"/>
      <c r="O77" s="22"/>
    </row>
  </sheetData>
  <mergeCells count="36">
    <mergeCell ref="A1:M1"/>
    <mergeCell ref="H2:K2"/>
    <mergeCell ref="G3:K3"/>
    <mergeCell ref="A6:B6"/>
    <mergeCell ref="A14:B14"/>
    <mergeCell ref="A22:B22"/>
    <mergeCell ref="A29:B29"/>
    <mergeCell ref="A36:B36"/>
    <mergeCell ref="A3:A4"/>
    <mergeCell ref="A18:A19"/>
    <mergeCell ref="A20:A21"/>
    <mergeCell ref="A34:A35"/>
    <mergeCell ref="A39:A40"/>
    <mergeCell ref="B3:B4"/>
    <mergeCell ref="B18:B19"/>
    <mergeCell ref="B20:B21"/>
    <mergeCell ref="B34:B35"/>
    <mergeCell ref="B39:B40"/>
    <mergeCell ref="C3:C4"/>
    <mergeCell ref="C18:C19"/>
    <mergeCell ref="C20:C21"/>
    <mergeCell ref="C34:C35"/>
    <mergeCell ref="C39:C40"/>
    <mergeCell ref="D3:D4"/>
    <mergeCell ref="E3:E4"/>
    <mergeCell ref="E18:E19"/>
    <mergeCell ref="E20:E21"/>
    <mergeCell ref="E34:E35"/>
    <mergeCell ref="E39:E40"/>
    <mergeCell ref="F3:F4"/>
    <mergeCell ref="L3:L4"/>
    <mergeCell ref="L18:L19"/>
    <mergeCell ref="L20:L21"/>
    <mergeCell ref="L34:L35"/>
    <mergeCell ref="L39:L40"/>
    <mergeCell ref="M3:M4"/>
  </mergeCells>
  <printOptions horizontalCentered="1"/>
  <pageMargins left="0.393700787401575" right="0.19" top="0.33" bottom="0.393700787401575" header="0.31496062992126" footer="0.31496062992126"/>
  <pageSetup paperSize="9" scale="51" fitToHeight="0" orientation="landscape"/>
  <headerFoot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Giai Đoạn 2021 - 2025</vt:lpstr>
      <vt:lpstr>Sheet1</vt:lpstr>
      <vt:lpstr>Năm 2021</vt:lpstr>
      <vt:lpstr>Giai Đoạn 2021 - 2025 lần 2</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TGDD</cp:lastModifiedBy>
  <dcterms:created xsi:type="dcterms:W3CDTF">2020-04-27T08:12:00Z</dcterms:created>
  <cp:lastPrinted>2020-10-25T09:02:00Z</cp:lastPrinted>
  <dcterms:modified xsi:type="dcterms:W3CDTF">2020-11-17T03:35:41Z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