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35" firstSheet="1" activeTab="2"/>
  </bookViews>
  <sheets>
    <sheet name="Sheet1" sheetId="1" state="hidden" r:id="rId1"/>
    <sheet name="danh mục 2021-2025 VỐN 22,1 tỷ" sheetId="12" r:id="rId2"/>
    <sheet name="danh mục 2021" sheetId="13" r:id="rId3"/>
    <sheet name="Sheet2" sheetId="11" r:id="rId4"/>
  </sheets>
  <definedNames>
    <definedName name="_xlnm.Print_Area" localSheetId="1">'danh mục 2021-2025 VỐN 22,1 tỷ'!$A$1:$M$54</definedName>
    <definedName name="_xlnm.Print_Titles" localSheetId="1">'danh mục 2021-2025 VỐN 22,1 tỷ'!$3:$4</definedName>
    <definedName name="_xlnm.Print_Area" localSheetId="2">'danh mục 2021'!$A$1:$K$71</definedName>
    <definedName name="_xlnm.Print_Titles" localSheetId="2">'danh mục 2021'!$4:$5</definedName>
  </definedNames>
  <calcPr calcId="144525"/>
</workbook>
</file>

<file path=xl/sharedStrings.xml><?xml version="1.0" encoding="utf-8"?>
<sst xmlns="http://schemas.openxmlformats.org/spreadsheetml/2006/main" count="921" uniqueCount="565">
  <si>
    <r>
      <rPr>
        <b/>
        <sz val="12"/>
        <color theme="1"/>
        <rFont val="Times New Roman"/>
        <charset val="134"/>
      </rPr>
      <t xml:space="preserve">BẢN ĐĂNG KÝ DANH MỤC DỰ ÁN BỐ TRÍ KẾ HOẠCH ĐẦU TƯ CÔNG TRUNG HẠN VỒN NGÂN SÁCH ĐỊA PHƯƠNG GIAI ĐOẠN 2021-2025
            </t>
    </r>
    <r>
      <rPr>
        <sz val="12"/>
        <color theme="1"/>
        <rFont val="Times New Roman"/>
        <charset val="134"/>
      </rPr>
      <t xml:space="preserve">                    
                                                                                                                                                                                                                         Đơn vị: triệu đồng</t>
    </r>
  </si>
  <si>
    <t>STT</t>
  </si>
  <si>
    <t>Danh mục dự án</t>
  </si>
  <si>
    <t>Địa điểm
 xây dựng</t>
  </si>
  <si>
    <t>Quy mô</t>
  </si>
  <si>
    <t>Thời gian khởi công, 
hoàn thành</t>
  </si>
  <si>
    <t>Kế hoạch vốn đầu tư NSĐP giai đoạn 2021-2025</t>
  </si>
  <si>
    <t>Thuyết minh sự cần thiết phải đầu tư</t>
  </si>
  <si>
    <t>Ghi chú</t>
  </si>
  <si>
    <t>A</t>
  </si>
  <si>
    <t>Nguồn vốn tỉnh phân cấp
 huyện quyết định đầu tư</t>
  </si>
  <si>
    <t>I</t>
  </si>
  <si>
    <t>GIAO THÔNG</t>
  </si>
  <si>
    <t>Xã Đak Ta Ley</t>
  </si>
  <si>
    <t>Đường giao thông BTXM nội làng Đak Dwe (nối tiếp năm 2019)</t>
  </si>
  <si>
    <t>Đường BTXM, Bm = 3m, Bn=5m, L=500m, h=16cm, Max=200</t>
  </si>
  <si>
    <t>2021 - 2025</t>
  </si>
  <si>
    <t>Làng Đak Dwe là một trong những làng đặc biệt khó khăn của xã Đak Ta Ley; tuyến đường được đầu tư sẽ tạo điều kiện thuận lợi thúc đẩy phát triển sản xuất cho nhân dân tại làng, đồng thời góp phần nâng cao cơ sở hạ tầng đạt các tiêu chí của chương trình MTQG xây dựng nông thôn mới của địa phương.</t>
  </si>
  <si>
    <t xml:space="preserve">Đường BTXM nối tiếp từ nhà ông Lâm lắm đến nhà ông Chương </t>
  </si>
  <si>
    <t>Đường BTXM, Bm = 3m, Bn=5m, L=300m, h=16cm, Max=200</t>
  </si>
  <si>
    <t>Tuyến đường được đầu tư đi qua khu sản xuất chính của xã; tạo điều kiện thuận lợi thúc đẩy phát triển kinh tế xã hội</t>
  </si>
  <si>
    <t>Đường BTXM nối tiếp từ nhà bà Đào đến cầu treo Pháo binh</t>
  </si>
  <si>
    <t>Đường BTXM, Bm = 3m, Bn=5m, L=1.000m, h=16cm, Max=200</t>
  </si>
  <si>
    <t>Đầu tư xây dựng tuyến đường tạo điều kiện cho nhân dân đi vào khu sản xuất được thuận lợi</t>
  </si>
  <si>
    <t>Xã Đăk Yă</t>
  </si>
  <si>
    <t>Đường liên xã đoạn nối tiếp từ xóm mới thôn Mỹ Yang đi cầu treo A lao (Đoạn tiếp theo năm 2019); Hạng mục: Nền mặt đường và hệ thống thoát nước</t>
  </si>
  <si>
    <t>Thôn Mỹ Yang</t>
  </si>
  <si>
    <t>Đường GTNT, Bm=3m BTXM đá 2*4, M250 dày 16cm, Bn =5m san đắp K95, L=1.500m, rãnh đất thoát nước hình thang</t>
  </si>
  <si>
    <t xml:space="preserve">Tạo điều kiện thuận lợi cho nhân dân đi lại và vận chuyển hàng hóa trên địa bàn </t>
  </si>
  <si>
    <t>Xã Kon Thụp</t>
  </si>
  <si>
    <t>Đường từ làng Đăk Trang đến TT xã</t>
  </si>
  <si>
    <t>Làng Đăk Trang</t>
  </si>
  <si>
    <t>Đường BTXM đá 2x4, Max250, Bn=6m, Mn=3,5m;  L = 2000 m, hệ thống thoát nước</t>
  </si>
  <si>
    <t>Tuyến đường liên xã, xe đi lại nhiều, mùa mưa lầy lội, trơn trợt, mùa khô rất bụi nên ảnh hưởng rất nhiều đến vận chuyển, đi lại và môi trường sống của nhân dân</t>
  </si>
  <si>
    <t>-Đường từ nhà ông Chun đến nhà trường Mẫu giáo</t>
  </si>
  <si>
    <t>Làng Chuk</t>
  </si>
  <si>
    <t>Đường BTXM đá 2x4, Max250, Bn=6m, Mn=3,5m;  L = 150 m, hệ thống thoát nước</t>
  </si>
  <si>
    <t>Đường GTNT nhân dân đi lại nhiều</t>
  </si>
  <si>
    <t xml:space="preserve">- Từ nhà ông Byưn đến H' Nhơm </t>
  </si>
  <si>
    <t>Đường BTXM đá 2x4, Max250, Bn=6m, Mn=3,5m;  L = 250 m, hệ thống thoát nước</t>
  </si>
  <si>
    <t>- Từ nhà ông Angâh đến nhà Nginh</t>
  </si>
  <si>
    <t>Đường từ nhà ông Lín tới nhà ông Chỉ</t>
  </si>
  <si>
    <t>Làng Dơ Nâu</t>
  </si>
  <si>
    <t>Đường BTXM đá 2x4, Max250, Bn=6m, Mn=3,5m;  L = 500 m, hệ thống thoát nước</t>
  </si>
  <si>
    <t xml:space="preserve"> Đường từ nhà bà Anip tới nhà ông Jôl</t>
  </si>
  <si>
    <t>- Đường từ nhà ông Chưn tới đường nhựa</t>
  </si>
  <si>
    <t>Đường BTXM đá 2x4, Max250, Bn=6m, Mn=3,5m;  L = 30 m, hệ thống thoát nước</t>
  </si>
  <si>
    <t>Đường từ nhà ông A Nâu tới đường nhựa</t>
  </si>
  <si>
    <t>Đường BTXM đá 2x4, Max250, Bn=6m, Mn=3,5m;  L = 80 m, hệ thống thoát nước</t>
  </si>
  <si>
    <t xml:space="preserve"> Đường từ nhà ông Gưnh tới nước giọt</t>
  </si>
  <si>
    <t>Đường BTXM đá 2x4, Max250, Bn=6m, Mn=3,5m;  L = 100 m, hệ thống thoát nước</t>
  </si>
  <si>
    <t>Đường từ nhà Ông Nông Văn Thiết đến nhà Ông Ngân Văn Ái</t>
  </si>
  <si>
    <t xml:space="preserve">Làng Pơ Nang </t>
  </si>
  <si>
    <t>Đường BTXM đá 2x4, Max250, Bn=6m, Mn=3,5m;  L = 121 m, hệ thống thoát nước</t>
  </si>
  <si>
    <t>Đường từ nhà Ông Chu Văn Đồng đến nhà Ông Nguyễn Văn Dần</t>
  </si>
  <si>
    <t>Đường BTXM đá 2x4, Max250, Bn=6m, Mn=3,5m;  L = 425 m, hệ thống thoát nước</t>
  </si>
  <si>
    <t>Đường từ nhà bà Hmă đến nghĩa địa</t>
  </si>
  <si>
    <t>Đường BTXM đá 2x4, Max250, Bn=6m, Mn=3,5m;  L = 526 m, hệ thống thoát nước</t>
  </si>
  <si>
    <t>Đường từ nhà Ông Đàm Văn Quân đến nhà ông Lâm Văn Hành</t>
  </si>
  <si>
    <t>Đường BTXM đá 2x4, Max250, Bn=6m, Mn=3,5m;  L = 113 m, hệ thống thoát nước</t>
  </si>
  <si>
    <t>Đường từ nhà Ông Ngô Văn Đính đến nhà Ông Bĩ</t>
  </si>
  <si>
    <t>Đường BTXM đá 2x4, Max250, Bn=6m, Mn=3,5m;  L = 215 m, hệ thống thoát nước</t>
  </si>
  <si>
    <t>Đường từ nhà Ông Dân đến nhà Ông Rin</t>
  </si>
  <si>
    <t>Đường BTXM đá 2x4, Max250, Bn=6m, Mn=3,5m;  L = 200 m, hệ thống thoát nước</t>
  </si>
  <si>
    <t>Đường từ nhà Bà Hlanh đến nhà Ông Bá Y Hiệp</t>
  </si>
  <si>
    <t>Đường từ nhà Ông Hlŏn đến nghĩa địa</t>
  </si>
  <si>
    <t>Đường BTXM đá 2x4, Max250, Bn=6m, Mn=3,5m;  L = 435 m, hệ thống thoát nước</t>
  </si>
  <si>
    <t>Đường từ nhà Ông Dưn đến nhà Bà Pơnh</t>
  </si>
  <si>
    <t>Đường BTXM đá 2x4, Max250, Bn=6m, Mn=3,5m;  L = 115 m, hệ thống thoát nước</t>
  </si>
  <si>
    <t>Đường từ nhà Ông Tuĭh đến nước giọt của làng</t>
  </si>
  <si>
    <t>Đường BTXM đá 2x4, Max250, Bn=6m, Mn=3,5m;  L = 350 m, hệ thống thoát nước</t>
  </si>
  <si>
    <t>Nối tiếp đường từ nhà ông Toàn đến nhà SHCĐ</t>
  </si>
  <si>
    <t>Đường BTXM đá 2x4, Max250, Bn=6m, Mn=3,5m;  L = 260 m, hệ thống thoát nước</t>
  </si>
  <si>
    <t>Đường từ nhà SHCĐ đến nhà ông Bưn</t>
  </si>
  <si>
    <t xml:space="preserve">Làng Đăk Pơ Nan </t>
  </si>
  <si>
    <t>Đường từ nhà ông Nghiệp đến đường Lô 2</t>
  </si>
  <si>
    <t>Làng Groi</t>
  </si>
  <si>
    <t>Đường BTXM đá 2x4, Max250, Bn=6m, Mn=3,5m;  L = 300 m, hệ thống thoát nước</t>
  </si>
  <si>
    <t>Đường từ nhà rông đến nhà sinh hoạt cộng đồng</t>
  </si>
  <si>
    <t>Đường từ tỉnh lộ 666 đến làng mới</t>
  </si>
  <si>
    <t>Đường BTXM đá 2x4, Max250, Bn=6m, Mn=3,5m;  L = 600 m, hệ thống thoát nước</t>
  </si>
  <si>
    <t>Đường từ nhà ông Gui đến làng mới</t>
  </si>
  <si>
    <t>Đường từ nhà Ông Byi đến làng củ</t>
  </si>
  <si>
    <t>Đường BTXM đá 2x4, Max250, Bn=6m, Mn=3,5m;  L = 1000 m, hệ thống thoát nước</t>
  </si>
  <si>
    <t>Xã Lơ Pang</t>
  </si>
  <si>
    <t>Đường giao thông nội làng Roh</t>
  </si>
  <si>
    <t>Làng Roh</t>
  </si>
  <si>
    <t>Đường nội làng chưa đạt tiêu chí nông thôn mới</t>
  </si>
  <si>
    <t>Đường giao thông nội làng Alao</t>
  </si>
  <si>
    <t>Làng Alao</t>
  </si>
  <si>
    <t>Đường giao thông nội làng Đak Lah - Tơ Drah</t>
  </si>
  <si>
    <t>Làng Đak lah-TơDrah</t>
  </si>
  <si>
    <t>Đường giao thông nội làng Chưp</t>
  </si>
  <si>
    <t>Làng Chưp</t>
  </si>
  <si>
    <t>Đường giao thông nội làng Hlim</t>
  </si>
  <si>
    <t>Làng Hlim</t>
  </si>
  <si>
    <t>DĐường đi khu sản xuất làng Roh</t>
  </si>
  <si>
    <t>Đường đi khu sản xuất chưa đạt tiêu chí nông thôn mới</t>
  </si>
  <si>
    <t>Đường đi khu sản xuất làng Chưp</t>
  </si>
  <si>
    <t>Đường đi khu sản xuất làng Alao</t>
  </si>
  <si>
    <t>Đường đi khu sản xuất làng Hlim</t>
  </si>
  <si>
    <t>Xã H'ra</t>
  </si>
  <si>
    <t>II</t>
  </si>
  <si>
    <t>CÔNG TRÌNH NÔNG NGHIỆP VÀ PPNT</t>
  </si>
  <si>
    <t>Mô hình trồng rau sạch - làm nhà lồng</t>
  </si>
  <si>
    <t>thôn Châu Khê</t>
  </si>
  <si>
    <t>Diện tích 0,5 ha, làm rau trong nhà lưới</t>
  </si>
  <si>
    <t>Nhằm áp dụng tiến bộ khoa học kỹ thuật vào sản xuất nông nghiệp, nhân rộng mô hình ra toàn xã</t>
  </si>
  <si>
    <t>Mô hình có đóng góp vốn theo tỷ lệ 70-30</t>
  </si>
  <si>
    <t>Đường đi khu sản xuất</t>
  </si>
  <si>
    <t>Đường BTXM đá 2x4, Max250, Bn=6m, Mn=3m;  L = 1000 m, hệ thống thoát nước</t>
  </si>
  <si>
    <t>Tuyến đường đi khu sản xuất, hân dân đi lại nhiều, vận chuyển nông sản nhiều, mùa mưa trơn trợt, ngập úng nên ảnh hưởng rất nhiều trong vận chuyển hàng hóa</t>
  </si>
  <si>
    <t>Đường đi khu sản xuât</t>
  </si>
  <si>
    <t>Đường từ Lâm trường Kon Chiêng đến bãi đá</t>
  </si>
  <si>
    <t>Đường BTXM đá 2x4, Max250, Bn=6m, Mn=3,5m;  L = 3000 m, hệ thống thoát nước</t>
  </si>
  <si>
    <t xml:space="preserve"> Đường đi khu sản xuất</t>
  </si>
  <si>
    <t>Đường BTXM đá 2x4, Max250, Bn=6m, Mn=3m;  L = 3000 m, hệ thống thoát nước</t>
  </si>
  <si>
    <t>III</t>
  </si>
  <si>
    <t>TRƯỜNG HỌC</t>
  </si>
  <si>
    <t>Xây dựng mới trường mẫu giáo H'ra</t>
  </si>
  <si>
    <t>Công trình cấp III, 01 tầng, các phòng chức năng theo tiêu chuẩn. Tổng diện tích xây dựng 1.200m2</t>
  </si>
  <si>
    <t>Trường Mẫu giáo H'ra đưa vào lộ trình đạt chuẩn Quốc gia năm 2021 nhưng hiện trạng trường Mẫu giáo H'ra về cơ sở vật chất đã hư hỏng, xuống cấp, diện tích đất hẹp không thể đầu tư mở rộng và nằm trên đồi cao không thuận lợi việc dạy và học của nhà trường</t>
  </si>
  <si>
    <t>Nhà thi đấu đa năng phân hiệu trường tiểu học số 1 H'ra</t>
  </si>
  <si>
    <t>Công trình cấp III 01 tầng, DTXD 300m2</t>
  </si>
  <si>
    <t>Trường chưa có nhà Đa năng theo tiêu chuẩn trưởng chuẩn quốc gia</t>
  </si>
  <si>
    <t>Nhà thi đấu đa năng phân hiệu trường tiểu học số 2 H'ra</t>
  </si>
  <si>
    <t>Trường THCS H'ra; hạng mục: 12 phòng học + thiết bị.</t>
  </si>
  <si>
    <t>Công trình cấp III, 02 tầng, DTXD 468m2</t>
  </si>
  <si>
    <t>Nhằm đảm bảo tiêu chí trường chuẩn quốc gia</t>
  </si>
  <si>
    <t>Trường THCS H'ra; hạng mục: nhà thi đấu đa năng + thiết bị</t>
  </si>
  <si>
    <t>Công trình cấp III, 01 tầng, DTXD 320m2</t>
  </si>
  <si>
    <t>Trường TH và THCS Đăk Yă</t>
  </si>
  <si>
    <t>Tại điểm trường THCS</t>
  </si>
  <si>
    <r>
      <rPr>
        <sz val="12"/>
        <color indexed="8"/>
        <rFont val="Times New Roman"/>
        <charset val="134"/>
      </rPr>
      <t>Xây mới nhà đa năng diện tích 600m</t>
    </r>
    <r>
      <rPr>
        <b/>
        <i/>
        <vertAlign val="superscript"/>
        <sz val="12"/>
        <color indexed="8"/>
        <rFont val="Times New Roman"/>
        <charset val="134"/>
      </rPr>
      <t>2</t>
    </r>
  </si>
  <si>
    <t>Tạo điều kiện đáp ứng đủ cơ sở vật chất trang thiết bị cho trường và sự nghiệp giáo dục</t>
  </si>
  <si>
    <t>Tại điểm trường phân hiệu Đăk Trôk</t>
  </si>
  <si>
    <t>Cổng, tường rào, Hàng rào lưới B40 dài 500m.</t>
  </si>
  <si>
    <t>Trường mẫu giáo Đăk Yă</t>
  </si>
  <si>
    <t>Tại điểm trường mẫu giáo chính</t>
  </si>
  <si>
    <r>
      <rPr>
        <sz val="12"/>
        <color indexed="8"/>
        <rFont val="Times New Roman"/>
        <charset val="134"/>
      </rPr>
      <t>làm mới sân chơi diện tích 259 m</t>
    </r>
    <r>
      <rPr>
        <vertAlign val="superscript"/>
        <sz val="12"/>
        <color indexed="8"/>
        <rFont val="Times New Roman"/>
        <charset val="134"/>
      </rPr>
      <t>2</t>
    </r>
  </si>
  <si>
    <t>Trường mẫu giáo Đăk Yă phân hiệu Mỹ Yang</t>
  </si>
  <si>
    <t>Cổng, tường rào, Hàng rào lưới B40 dài 518m,</t>
  </si>
  <si>
    <t>Phân hiệu mầm non (Hàng rào, cổng, bảng hiệu , 2 trụ cổng để bảng hiệu lên).</t>
  </si>
  <si>
    <t>Hàng rào 100m, cổng, bảng hiệu</t>
  </si>
  <si>
    <t>Làng Groi đăng ký đạt chuẩn NTM trong vùng 
ĐBDTTS giai đoạn 2020-2022 nên cần đầu tư để đạt Tiêu chí số 5</t>
  </si>
  <si>
    <t>Nhà để xe, nhà bảo vệ trường mẫu giáo trung tâm</t>
  </si>
  <si>
    <t>Làng chuk</t>
  </si>
  <si>
    <t>Xây mới</t>
  </si>
  <si>
    <t>Trường Mẫu giáo Kon Thụp đã công nhận đạt chuẩn năm 2018 tuy nhiên còn thiếu Nhà để xe giáo viên, nhà Bảo vệ để đảm bảo và duy trì trường chuẩn Quốc gia</t>
  </si>
  <si>
    <t>Bàn ghế điểm trường làng chuk + Đồ chơi</t>
  </si>
  <si>
    <t>Bàn 20 bộ; Đồ chơi: 20 bộ</t>
  </si>
  <si>
    <t>Việc huy động nguồn Vốn xã hội hóa
 để mua bàn ghế, đồ chơi rất khó khăn nên đề nghị hỗ trợ cấp trên phân bổ hỗ trợ thêm</t>
  </si>
  <si>
    <t>Bàn ghế điểm trường làng Pơnang + Đồ Chơi</t>
  </si>
  <si>
    <t>Làng Pơnang</t>
  </si>
  <si>
    <t>Bàn ghế điểm trường làng Đăk Pơ nan+ Đồ chơi</t>
  </si>
  <si>
    <t>Đăk Pơ nan</t>
  </si>
  <si>
    <t xml:space="preserve">Làm mới thêm mái hiên phía sau phòng học để chứa đồ dùng cho học sinh </t>
  </si>
  <si>
    <t>Việc huy động nguồn Vốn xã hội hóa
 để làm mới thêm mái hiên phía sau phòng học để chứa đồ dùng cho học sinh rất khó khăn nên đề nghị hỗ trợ cấp trên phân bổ hỗ trợ thêm</t>
  </si>
  <si>
    <t>Nhà đa năng trường tiểu học ( Trường chính)</t>
  </si>
  <si>
    <t>Trường Tiểu học Kon Thụp đăng ký đạt chuẩn 
giai đoạn 2020-2022 nên cần đầu tư những hạng mục cơ sở hạ tầng cần thiết để đạt chuẩn Tiêu chí số 05</t>
  </si>
  <si>
    <t>Nhà hiệu bộ trường tiểu học ( Trường chính)</t>
  </si>
  <si>
    <t>Thư viện ( Trường chính)</t>
  </si>
  <si>
    <t>Phân hiệu tiểu học (Hàng rào, nền, mái tôn, quét vôi)</t>
  </si>
  <si>
    <t>Hàng rào 140m, nền 50m2, mái tôn 60m2, quét vôi 20m2</t>
  </si>
  <si>
    <t>- Đã đăng ký duy tu, sửa
 chữa CT NTM</t>
  </si>
  <si>
    <t>Phân hiệu trường tiểu học (hàng rào, cổng ngõ, sân bê tông).</t>
  </si>
  <si>
    <t>(Hàng rào, cổng, sân Pê tông)</t>
  </si>
  <si>
    <t>Hạng mục Hàng rào, cổng, Sân Pê tông chưa có nên cần đầu tư để đạt chuẩn tiêu chí số 05</t>
  </si>
  <si>
    <t>Phân hiệu Tiểu học làng Đăk trang</t>
  </si>
  <si>
    <t>Xây mới 01 phòng học phân hiệu làng Đăk Trang và xây mới cổng hàng rào, sân bê tông vì 01 phòng học của Phân hiệu này đã xuống cấp nghiêm trọng.</t>
  </si>
  <si>
    <t xml:space="preserve">Phân hiệu Trường Tiểu học có 01 phòng
 đã xuống cấp nghiêm trọng, sân Pê tông, hàng rào chưa có nên ảnh hưởng đến việc đạt chuẩn Tiêu chí 05, chất lượng dạy và học của Giáo viên, học sinh </t>
  </si>
  <si>
    <t>Xây mới nhà vệ sinh Trường Tiểu học Kon Thụp</t>
  </si>
  <si>
    <t xml:space="preserve">Vì số lượng học sinh nhiều nên không đủ để đáp ứng nhu cầu </t>
  </si>
  <si>
    <t>Trường TH Kon Thụp: Tường rào, cổng ngõ, sân bê tông( Trường chính và 06 phân hiệu dưới làng)</t>
  </si>
  <si>
    <t>Sửa chữa</t>
  </si>
  <si>
    <t>Tường rào, cổng ngõ, Sân pê tông của Trưởng chính, 06phân hiệu chỉ làm tạm bợ, không kiên cố nên cần đầu tư để đạt Tiêu chí số 05.</t>
  </si>
  <si>
    <t>Xây mới 01 phòng học Tại làng Groi</t>
  </si>
  <si>
    <t>Xây mới 01 phòng học tại làng Groi</t>
  </si>
  <si>
    <t>Học sinh trong độ tuổi Tiểu học của làng Groi nhiều, phân hiệu chỉ có 01 phòng học chưa đáp ứng nhu cầu thực tế, học sinh phải đi qua làng Đăk Pơ Nan để học.</t>
  </si>
  <si>
    <t>Trường THCS K ă K' Lơng</t>
  </si>
  <si>
    <t>Xây mới Phòng bộ môn, thí nghiệm thực, Phòng thiết bị, Phòng học Anh văn, Tin học, Phòng truyền thống các hoạt động đội, Bàn ghế học sinh đúng quy cách, Sữa chữa cổng, hàng rào, Sơn tường, sân mới Sân pê tông</t>
  </si>
  <si>
    <t>2020-2022</t>
  </si>
  <si>
    <t>Để đạt chuẩn Tiêu chí số 5 trong
 giai đoạn 2020-2022 thì cần đầu tư Xây mới Phòng bộ môn, thí nghiệm thực, Phòng thiết bị, Phòng học Anh văn, Tin học, Phòng truyền thống các hoạt động đội, Bàn ghế học sinh đúng quy cách, Sữa chữa cổng, hàng rào, Sơn tường, sân mới Sân pê tông</t>
  </si>
  <si>
    <t>Xây mới 01 phòng học, làm sân bê tông, tường rào, cổng cho điểm trường tiểu học phân hiệu làng Alao</t>
  </si>
  <si>
    <t>01 phòng</t>
  </si>
  <si>
    <t>Phân hiệu hiện tại thiếu phòng học, học sinh đang học tại phòng học tạm</t>
  </si>
  <si>
    <t>Xây mới nhà hiệu bộ, nhà đa năng, sân bê tông cho trường Tiểu học, tại phân hiệu chính</t>
  </si>
  <si>
    <t>03 công trình</t>
  </si>
  <si>
    <t>Đạt tiêu chí trường chuẩn Quốc gia</t>
  </si>
  <si>
    <t>Xây nhà đa năng, nhà hiệu bộ, giải phóng mặt bằng cho trường THCS Bán trú Lơ Pang</t>
  </si>
  <si>
    <t>02 công trình, GPMB 2500 m2 đất</t>
  </si>
  <si>
    <t>IV</t>
  </si>
  <si>
    <t>TRỤ SỞ</t>
  </si>
  <si>
    <t>1.Trung tâm Dịch vụ Nông nghiệp huyện</t>
  </si>
  <si>
    <t>Trụ sở Trung tâm Dịch vụ Nông nghiệp huyện; hạng mục: Trụ sở, cổng hàng rào, sân bê tông, nhà để xe, các hạng mục phụ.</t>
  </si>
  <si>
    <t>Thị trấn 
Kon Dơng</t>
  </si>
  <si>
    <t>Nhà làm việc 10 phòng 2 tầng
 DTXD 300 m2; tường rào sắt thoáng dài 176m; sân bê tông DT 300m2; nhà để xe diện tích 40m2 và các hạng mục phụ</t>
  </si>
  <si>
    <t>2021-2022</t>
  </si>
  <si>
    <t>Thực hiện Quyết định số 591/QĐ-UBND ngày 18/12/2018 của UBND tỉnh về việc thành lập Trung tâm Dịch vụ nông nghiệp huyện, thị xã, thành phố. Thực trạng nhà làm việcTrung tâm Dịch vụ nông nghiệp  hiện tại là nhà chung của Trạm Khuyến nông, Trạm Chăn nuôi và Thú y đã hết khấu hao,  xuống cấp, không đủ phòng làm việc. Xây dựng mới nhà làm việc 10 phòng nhằm đáp ứng nhu cầu sử dụng và đảm bảo an toàn cho viên chức, người lao động.</t>
  </si>
  <si>
    <t>2. Trung tâm Văn hóa, Thông tin và Thể thao</t>
  </si>
  <si>
    <t>Xây dựng 01 khu nhà làm việc mới, hàng rào bao quanh.</t>
  </si>
  <si>
    <t>Tại Trung tâm Văn hóa,Thông tin và Thể thao huyện</t>
  </si>
  <si>
    <t>Nhà làm việc 02 tầng. DTXD 290m2, DTS 551m2.</t>
  </si>
  <si>
    <t>2021-2023</t>
  </si>
  <si>
    <t>   Hiện nay tổng số lượng người của 
TT (sau khi sáp nhập) là 20 người. Tuy nhiên, vẫn phải làm việc trong khu nhà cũ trước đây của Đài TT-TH, chỉ đủ cho số lượng cho 7 người. Vì vậy, cần có khu nhà làm việc mới để đảm bảo theo nhu cầu thực tế.</t>
  </si>
  <si>
    <t>Sữa chữa nâng cấp phòng Bá âm</t>
  </si>
  <si>
    <t>2022-2023</t>
  </si>
  <si>
    <t> Do khi xây dựng ( năm 2010) chưa đáp ứng đúng theo tiêu chuẩn đặc thù của ngành. Hệ thống cách âm không đảm bảo. Vì vậy, chất lượng hình ảnh, âm thành không đảm bảo theo yêu cầu của ngành cấp trên.</t>
  </si>
  <si>
    <t>Sơn sửa nhà làm việc cũ
( Đài TT-TH trước đây)</t>
  </si>
  <si>
    <t>2024-2025</t>
  </si>
  <si>
    <t>  Sau khi xây dựng, bàn giao và đưa vào sử dụng từ năm 2010, đến nay đã cũ, sơn đã bong tróc, loang lỗ, mất thẫm mỹ. Vì vậy, đề nghị sơn lại toàn bộ khu nhà làm việc.</t>
  </si>
  <si>
    <t>Sơn sửa nâng cấp nhà thư viện huyện</t>
  </si>
  <si>
    <t>Tại Phòng VH huyện</t>
  </si>
  <si>
    <t>Sau nhiều năm sử dụng từ năm 2004, 
đến nay đã cũ, sơn đã bong tróc, loang lỗ, mái tôn mục nát, mùa mưa dột nát hư hỏng ảnh hướng lớn đến hệ thống sách báo, nguồn tư liệu tại thư viện. Vì vậy, đề nghị sơn, sửa lại toàn bộ khu nhà làm việc của Thư viện huyện.</t>
  </si>
  <si>
    <t>Trụ sở xã H'ra; hạng mục: Nhà làm việc + thiết bị và các hạng mục phụ: hàng rào, sân bê tông.</t>
  </si>
  <si>
    <t>xã H'ra</t>
  </si>
  <si>
    <t>Theo thiết kế mẫu</t>
  </si>
  <si>
    <t>Hiện tại nhà làm việc của xã đã xuống cấp, hư hỏng, thiếu phòng làm việc không đảm bảo cho công tác địa phương</t>
  </si>
  <si>
    <t>Nhà sinh hoạt cộng đồng làng Ch'rơng I</t>
  </si>
  <si>
    <t>Nhà sinh hoạt cộng đồng, thiết bị</t>
  </si>
  <si>
    <t>Nhà sinh hoạt cộng đồng làng Ch'rơng I hiện tại nằm trong khuôn viên phân hiệu trường tiểu học và THCS Đak Ta Ley rất khó khăn khi tập trung sinh hoạt của cộng đồng làng.</t>
  </si>
  <si>
    <t>Trụ sở UBND xã Đăk Yă</t>
  </si>
  <si>
    <r>
      <rPr>
        <sz val="12"/>
        <color indexed="8"/>
        <rFont val="Times New Roman"/>
        <charset val="134"/>
      </rPr>
      <t>- Nâng cấp đường bê tông xi măng vào trụ sở xã 172m, -Nâng cấp sửa chữa sân bê tông diện tích 2.300m</t>
    </r>
    <r>
      <rPr>
        <vertAlign val="superscript"/>
        <sz val="12"/>
        <color indexed="8"/>
        <rFont val="Times New Roman"/>
        <charset val="134"/>
      </rPr>
      <t>2</t>
    </r>
    <r>
      <rPr>
        <sz val="12"/>
        <color indexed="8"/>
        <rFont val="Times New Roman"/>
        <charset val="134"/>
      </rPr>
      <t>, làm lại trụ cổng bảng tên UBND xã, bảng điện tử Led</t>
    </r>
  </si>
  <si>
    <t>Nhằm tạo cảnh quang và điều kiện làm việc  của xã hướng đến mục tiêu xã nông thôn mới nâng cao giai đoạn 2021 - 2025</t>
  </si>
  <si>
    <t>Đầu tư mới hệ thống loa đài của xã</t>
  </si>
  <si>
    <t>Đài truyền
 thanh xã</t>
  </si>
  <si>
    <t>Đầu tư mới hệ thống loa của 06 làng</t>
  </si>
  <si>
    <t>06 làng</t>
  </si>
  <si>
    <t xml:space="preserve"> Nhà SHCĐ 06 làng</t>
  </si>
  <si>
    <t>Đầu tư trang thiết bị, loa đài cho Nhà SHCĐ 06 làng</t>
  </si>
  <si>
    <t>Trung tâm bồi dưỡng chính trị</t>
  </si>
  <si>
    <t>Cải tạo  Trung tâm Bồi dưỡng Chính trị thị trấn Kon Dơng</t>
  </si>
  <si>
    <t>Diện tích cải tạo 380m2</t>
  </si>
  <si>
    <t>2021-2025</t>
  </si>
  <si>
    <t>Xã Đak Djrăng</t>
  </si>
  <si>
    <t>Sữa chữa trụ sở củ của UBND xã Đak Djrăng</t>
  </si>
  <si>
    <t>Thôn Tân Phú, Đak Djrăng</t>
  </si>
  <si>
    <t>Sơn, thay mái tôn, thay la phông, thay cửa, chạy lại hệ thống điện, lát gạch nền</t>
  </si>
  <si>
    <t>2021</t>
  </si>
  <si>
    <t>450</t>
  </si>
  <si>
    <t>Trụ sở củ đã xây dựng được 20 năm hiện tại đã xuống cấp cần được đầu tư nâng cấp lại để làm khu làm việc của Công an, Quân sự xã.</t>
  </si>
  <si>
    <t>V</t>
  </si>
  <si>
    <t>HẠ TẦNG KỸ THUẬT</t>
  </si>
  <si>
    <t>1. Trung tâm Văn hóa, Thông tin và Thể thao</t>
  </si>
  <si>
    <t>Thay thế hệ thống trụ Ăng tăng phát sóng; 01 máy Phát thanh mới và nâng cấp 01 máy Phát thanh cũ</t>
  </si>
  <si>
    <t>Hệ thống Ăng ten hiện nay được lắp đặt từ năm 2001, sau nhiều năm sử dụng, vận hành đến nay không đảm bảo kỹ thuật theo quy định mới theo quy chuẩn. Hệ thống quá cũ, cần thay thế mới hoàn toàn.
Tại vị trí trụ ăng ten hiện nay nếu xây dựng khu nhà làm việc mới bắt buộc phải có mặt bằng để thi công, vì vậy phải lắp đặt sang khu vực khác.</t>
  </si>
  <si>
    <t>Điện chiếu sáng trung tâm xã H'ra; hạng mục: Điện chiếu sáng trên trục Quốc lộ 19 khu Trung tâm xã</t>
  </si>
  <si>
    <t>Đèn điện công suất 150w; tủ điều khiển, hệ thống dây dẫn 4.000m</t>
  </si>
  <si>
    <t>Hiện tại địa bàn xã chưa có điện chiếu sáng, nhàm đảm bảo ANCT - TTATGT, ATXH ở địa phương</t>
  </si>
  <si>
    <t>Cầu tràn làng Ch'rơng I đi làng Ch'rơng II</t>
  </si>
  <si>
    <t>Cầu treo hiện tại đã xuống cấp nghiêm trọng; vì vậy việc đầu tư xây dựng cầu tràn nêu trên là cần thiết.</t>
  </si>
  <si>
    <t>Cầu treo cánh đồng Pháo Binh</t>
  </si>
  <si>
    <t>Cầu treo hiện tại đã hư hỏng, việc xây dựng lại cầu mới giúp phát triển kinh tế xã hội tại địa phương.</t>
  </si>
  <si>
    <t>Trạm hạ thế Dốc võng</t>
  </si>
  <si>
    <t xml:space="preserve">Trạm Biến áp 200kw </t>
  </si>
  <si>
    <t>Đáp ứng nhu cầu sản xuất của nhân dân</t>
  </si>
  <si>
    <t>Trạm hạ thế Aren</t>
  </si>
  <si>
    <t>Trụ sở HĐND-UBND xã; hạng mục: Sửa chữa hàng rào + cổng, khuôn viên trụ sở, giếng khoan, nhà để xe, trang thiết bị phòng một cửa, 01 phòng lưu trữ hồ sơ.</t>
  </si>
  <si>
    <t>Sửa chữa hàng rào + cổng, khuôn viên trụ sở, giếng khoan, nhà để xe, trang thiết bị phòng một cửa, 01 phòng lưu trữ hồ sơ.</t>
  </si>
  <si>
    <t>2021 - 2022</t>
  </si>
  <si>
    <t>Để đạt chuẩn Nông thôn mới giai đoạn 2020-2022 thì
 cần đầu tư các hạng mục CSHT góp phần khang trang, xanh - sạch - đẹp</t>
  </si>
  <si>
    <t>Trung tâm y tế xã; hạng mục: 01 phòng sinh + trang thiết bị, phòng vệ sinh cho bệnh nhân, giếng khoan, khuôn viên trước trạm.</t>
  </si>
  <si>
    <t>01 phòng sinh + trang thiết bị, phòng vệ sinh cho bệnh nhân, giếng khoan, khuôn viên trước trạm.</t>
  </si>
  <si>
    <t>Trạm y tế xã đã đạt chuẩn NTM tuy nhiên còn thiếu rất nhiều hạng mục nên cần đầu tư  để duy trì chuẩn Tiêu chí số 15</t>
  </si>
  <si>
    <t>Xây mới nhà làm việc cho Ban Công an xã</t>
  </si>
  <si>
    <t>Lực lượng Công an chính quy đã được bố trí về xã làm việc tuy nhiên để đảm bảo công tác và làm nhiệm cần xây mới nhà làm việc cho Ban Công an xã</t>
  </si>
  <si>
    <t xml:space="preserve"> Chợ Kon Thụp </t>
  </si>
  <si>
    <t>Xây dựng Nhà lồng Chợ Kon Thụp và hoàn thiện hệ thống thoát nước
 Chợ Kon Thụp</t>
  </si>
  <si>
    <t>Chợ Kon Thụp có Quyết định thành lập
 từ năm 2017. Tuy nhiên chưa được đầu tư hệ thống thoát nước, nhà lồng, các hộ buôn bán, kinh doanh tại chợ chỉ cất nhà tạm hoặc che tạm nên việc kinh doanh, mua bán ảnh hưởng rất nhiều và gây ảnh hưởng môi trường.</t>
  </si>
  <si>
    <t>Nhà văn hóa xã</t>
  </si>
  <si>
    <t>Xây mới Nhà VH, mua thêm bàn ghế, trang thiết bị</t>
  </si>
  <si>
    <t>Nhà văn hóa xã đã xuống cấp và chưa đạt
 theo quy định Chuẩn Tiêu chí số 6 nên cần đầu tư, xây mới và mua trang thiết bị</t>
  </si>
  <si>
    <t>Nhà SHCĐ cho làng Groi, Đăk Pơ Nan, Đăk Trang
Pơ Nang, Chuk</t>
  </si>
  <si>
    <t>05 làng</t>
  </si>
  <si>
    <t>Xây dựng tường rào cổng ngỏ, sân Pê tông, Công trình phụ  (Làng Groi đã đăng
 ký theo nguồn vốn tăng thu đất của xã)</t>
  </si>
  <si>
    <t>Nhà SHCĐ  đã có tuy nhiên chưa có các công trình phụ cũng như hàng rào, cổng ngỏ</t>
  </si>
  <si>
    <t>Xây Sân Pê tông nhà rông làng Groi, Đăk Trang, Dơ Nâu, Pơ Nang</t>
  </si>
  <si>
    <t>04 làng</t>
  </si>
  <si>
    <t>Nhà rông của 04 làng đã có tuy nhiên cần đầu tư thêm các hạng mục như Sân pê tông, hàng rào, cổng ngỏ để duy trì bản sắc dân tộc</t>
  </si>
  <si>
    <t>Xây dựng cổng chào Xã Nông thôn mới</t>
  </si>
  <si>
    <t>Bãi rác</t>
  </si>
  <si>
    <t>Đầu tư hạ tầng, thiết bị thu gom, vận chuyển rác thải sinh hoạt</t>
  </si>
  <si>
    <t>Hiện Tổ thu gom rác của xã chỉ dùng xe 
thô sơ để vận chuyển và gom rác thải nên chưa đảm bảo cho việc thu gom rác và vận chuyển rác về Bãi rác tại làng Đăk Trang</t>
  </si>
  <si>
    <t>Công trình, bể gom rác thải sinh hoạt</t>
  </si>
  <si>
    <t>Các hộ sản xuất Nông nghiệp nhiều, việc 
sử dụng Thuốc BVTV nhiều. Các hộ sau khi sử dụng vứt rác bừa bãi nên ảnh hưởng rất nhiều đến môi trường.</t>
  </si>
  <si>
    <t>Xây dựng chuỗi liên kết sản xuất</t>
  </si>
  <si>
    <t>2021-2024</t>
  </si>
  <si>
    <t>Để góp phần sản xuất nông nghiệp có
 tính bền vững cần Xây dựng chuỗi liên kết sản xuất</t>
  </si>
  <si>
    <t>Hỗ trợ PTSX cho 185 hộ nghèo</t>
  </si>
  <si>
    <t>185 hộ</t>
  </si>
  <si>
    <t>185 hộ của xã</t>
  </si>
  <si>
    <t>185 hộ nghèo của xã thuộc hộ thiếu đất sản xuất, thiếu phương tiện SX…nên cần hỗ trợ để giúp các hộ thoát nghèo</t>
  </si>
  <si>
    <t>Xóa nhà tạm dột nát</t>
  </si>
  <si>
    <t>90 hộ</t>
  </si>
  <si>
    <t>Trên địa bàn xã có 90 nhà tạm, dột nát 
những hộ này rất khó khăn về kinh tế, không đủ khả năng vay và  tiền từ NHCSXH huyện để xóa nhà tạm dột nát.</t>
  </si>
  <si>
    <t xml:space="preserve">Kéo đường dây hạ thế </t>
  </si>
  <si>
    <t>1000m</t>
  </si>
  <si>
    <t>700m</t>
  </si>
  <si>
    <t>Làng Đăk Pơ Nan</t>
  </si>
  <si>
    <t>1700m</t>
  </si>
  <si>
    <t>Hỗ trợ tiền làm lại 48 nhà tạm, dột nát</t>
  </si>
  <si>
    <t>07 làng</t>
  </si>
  <si>
    <t>48 nhà</t>
  </si>
  <si>
    <t xml:space="preserve">Đạt tiêu chí hộ thoát nghèo nông thôn mới </t>
  </si>
  <si>
    <t>Xây dựng Cổng ngõ, hàng rào, nhà vệ sinh Nhà SHCĐ làng Roh, làng Chưp</t>
  </si>
  <si>
    <t>Làng Roh, làng Chưp</t>
  </si>
  <si>
    <t>02 nhà</t>
  </si>
  <si>
    <t>Hiện tại nhà văn hóa chưa có cổng, hàng rào, nhà vệ sinh</t>
  </si>
  <si>
    <t>Xây dựng Cổng ngõ, hàng rào, nhà vệ sinh Nhà SHCĐ cho 04 làng còn lại</t>
  </si>
  <si>
    <t>Làng Blên, Làng Alao, làng Hlim</t>
  </si>
  <si>
    <t>05 nhà</t>
  </si>
  <si>
    <t>Làm mới nhà Văn hóa làng Đak Lah - Tơ Drah</t>
  </si>
  <si>
    <t>01 nhà</t>
  </si>
  <si>
    <t>Do sát nhập thôn làng</t>
  </si>
  <si>
    <t>Xã Đăk Trôi</t>
  </si>
  <si>
    <t>Hệ thống cấp nước sạch xã Đăk Trôi</t>
  </si>
  <si>
    <t xml:space="preserve">Làng ARim : Giếng khoan &lt;=120m : 2 cái. Bể nước 50m3 : 3 cái. Sân bê tông : 180m2. Đường ống nước D42 : 100m;
Làng KLong : Giếng khoan &lt;=120m : 2 cái. Bể nước 50m3 : 3 cái. Sân bê tông : 180m2. Đường ống nước D42 : 100m.
</t>
  </si>
  <si>
    <t>Công viên nước cây xanh huyện Mang Yang</t>
  </si>
  <si>
    <t>Thị trấn Kon Dơng</t>
  </si>
  <si>
    <t>Kè chống sạt lở, lan can bảo vệ, đường nội bộ</t>
  </si>
  <si>
    <t>Xã Đăk Djrăng</t>
  </si>
  <si>
    <t>Lắp hệ thống đèn chiếu sáng năng lượng mặt trời dọc theo tỉnh lộ từ làng B rếp đến thôn Hà Ra dọc theo tỉnh lộ 666</t>
  </si>
  <si>
    <t>Đi qua Làng Brếp, Làng Đêtur, thôn Hà ra, làng H'rak</t>
  </si>
  <si>
    <t>Hệ thống đèn chiếu sáng năng lượng mặt trời, 5,5km</t>
  </si>
  <si>
    <t>2022</t>
  </si>
  <si>
    <t>980</t>
  </si>
  <si>
    <t>Để đảm bảo an ninh, trật tự và an toàn giao thông trên địa bàn xã.</t>
  </si>
  <si>
    <t>Xây dựng cỗng, hàng rào, nhà bảo vệ, nhà để xe chợ xã Đak Djrăng</t>
  </si>
  <si>
    <t>Hàng rào 320m, nhà để xe 16m2</t>
  </si>
  <si>
    <t>2024</t>
  </si>
  <si>
    <t>550</t>
  </si>
  <si>
    <t>Chợ xã chưa đầu tư</t>
  </si>
  <si>
    <t>VI</t>
  </si>
  <si>
    <t>Y tế</t>
  </si>
  <si>
    <t>Nâng cấp, mở rộng Trạm Y tế xã Đak Ta Ley</t>
  </si>
  <si>
    <t xml:space="preserve">Nhà khám chữa bệnh, 01 tầng, DTXD: 280m2. Các hạng mục phụ và Thiết bị </t>
  </si>
  <si>
    <t>VII</t>
  </si>
  <si>
    <t>Văn Hóa</t>
  </si>
  <si>
    <t>Nhà văn hóa trung tâm xã Kon Thụp</t>
  </si>
  <si>
    <t>Hội trường văn hóa: Công trình cấp III, DTXD: 273,0m2. Các hạng mục phụ</t>
  </si>
  <si>
    <t>Nhà văn hóa trung tâm xã Lơ Pang</t>
  </si>
  <si>
    <t>B</t>
  </si>
  <si>
    <t>NGUỒN VỐN THU TIỀN SỬ DỤNG ĐẤT CỦA HUYỆN</t>
  </si>
  <si>
    <t xml:space="preserve">Phòng Tài nguyên và Môi trường </t>
  </si>
  <si>
    <t>Quy hoạch sử dụng đất hàng năm</t>
  </si>
  <si>
    <t>Cấp huyện</t>
  </si>
  <si>
    <t>L=1200m</t>
  </si>
  <si>
    <t>Năm 2021</t>
  </si>
  <si>
    <t>Điều 41, Luật Đất đai năm 2013</t>
  </si>
  <si>
    <t>Kế hoạch sử dụng đất hàng năm</t>
  </si>
  <si>
    <t>Điều 40, Luật Đất đai năm 2013</t>
  </si>
  <si>
    <t>Năm 2022</t>
  </si>
  <si>
    <t>Năm 2023</t>
  </si>
  <si>
    <t>Năm 2024</t>
  </si>
  <si>
    <t>Năm 2025</t>
  </si>
  <si>
    <t>Đo đạc bổ sung lập bản đồ địa chính và đăng ký cấp giấy chứng nhận quyền sử dụng đất</t>
  </si>
  <si>
    <t>Cấp xã</t>
  </si>
  <si>
    <t>Tổi thiểu 10% tiền sử dụng đất</t>
  </si>
  <si>
    <t>Giai đoạn 2021-2025</t>
  </si>
  <si>
    <t>Giao thông</t>
  </si>
  <si>
    <t>Đường giao thông BTXM nội làng H'rak từ nhà ông Anglun đến nghĩa trang và đến nhà bà Hyat</t>
  </si>
  <si>
    <t>Làng H rak, xã Đak Djrăng</t>
  </si>
  <si>
    <t>Đường BTXM, đá 2x4, M250, B=3m, H=18cm, L=651m</t>
  </si>
  <si>
    <t>652</t>
  </si>
  <si>
    <t>Vào  mùa mưa đường lầy lội nhân dân đi lại gặp nhiều khó khăn.</t>
  </si>
  <si>
    <t>Đoạn sau trung tâm văn hóa xã</t>
  </si>
  <si>
    <t>Đường BTXM, đá 2x4, M250, B=3m, H=18cm, L=180m</t>
  </si>
  <si>
    <t>2023</t>
  </si>
  <si>
    <t>200</t>
  </si>
  <si>
    <t>Từ tỉnh lô 666 đến cánh đồng Đăk Rơ</t>
  </si>
  <si>
    <t>Đường BTXM, đá 2x4, M250, B=3m, H=18cm, L=850m</t>
  </si>
  <si>
    <t>1.100</t>
  </si>
  <si>
    <t>Điểm đầu đường tỉnh lộ 666 (Đường quy hoạch D5 đến đường QH D3), Đường quy hoạch khu lô A4, A22 và Đường quy hoạch D3.</t>
  </si>
  <si>
    <t>Đường BTXM, đá 2x4, M250, B=3m, H=18cm, L=209m</t>
  </si>
  <si>
    <t>2025</t>
  </si>
  <si>
    <t>Huyện đấu giá đất, phân lô nhưng chưa đầu tư làm đường nên dân chưa vào ở</t>
  </si>
  <si>
    <t>Từ làng Brếp ra QL19</t>
  </si>
  <si>
    <t>Làng Brếp,Đak Djrăng</t>
  </si>
  <si>
    <t>Điểm đầu từ công Nghĩa trang xã đi qua đất ông Trịnh Kế Lập</t>
  </si>
  <si>
    <t>Thôn Linh Nham, Đak Djrăng</t>
  </si>
  <si>
    <t>Đường BTXM, đá 2x4, M250, B=3m, H=18cm, L=1000m</t>
  </si>
  <si>
    <t>Trụ Sở</t>
  </si>
  <si>
    <t>Nhà để xe cho công dân</t>
  </si>
  <si>
    <t>Bê tông lót móng đá 4x6 mác 100 dày 100mm, bê tông nền đá 1x2 mác 250 dày 60mm, 60m2</t>
  </si>
  <si>
    <t>100</t>
  </si>
  <si>
    <t>Chưa có nhà để xe cho công dân khi đến liên hệ công việc tại xã.</t>
  </si>
  <si>
    <t>DỰ KIẾN DANH MỤC DỰ ÁN ĐẦU TƯ THUỘC KẾ HOẠCH ĐẦU TƯ CÔNG TRUNG HẠN GIAI ĐOẠN 2021-2025
(VỒN NGÂN SÁCH ĐỊA PHƯƠNG )</t>
  </si>
  <si>
    <t>Đơn vị tính : Triệu đồng</t>
  </si>
  <si>
    <t>Danh mục dự án dự kiến</t>
  </si>
  <si>
    <t>Quy mô dự kiến</t>
  </si>
  <si>
    <t>Thời gian KC-HT</t>
  </si>
  <si>
    <t xml:space="preserve">Tổng kế hoạch vốn đầu tư NSĐP giai đoạn 2021-2025 </t>
  </si>
  <si>
    <t>Trong đó:</t>
  </si>
  <si>
    <t>Vốn tỉnh phân cấp 22.100.000.000 đồng/năm, = 110.500.00 triệu đồng/5 năm.</t>
  </si>
  <si>
    <t>Vốn chuẩn bị đầu tư</t>
  </si>
  <si>
    <t xml:space="preserve">   NĂM 2021</t>
  </si>
  <si>
    <t>Kiến thiết thị chính: Lát gạch Block vỉa hè đường đường Trần Hưng Đạo, Trần Phú và các tuyến đường nội thị</t>
  </si>
  <si>
    <t xml:space="preserve">Thị trấn Kon Dơng, </t>
  </si>
  <si>
    <t>Lát gạch Block</t>
  </si>
  <si>
    <t>Do đã được đầu tư xây dựng từ lâu, nay đã xuống cấp, phần lòng đường chưa được mở rộng theo đúng theo QH, mương thoát nước hai bên đường chưa được đầu tư. Vì vậy, làm mất mỹ quan đô thị và ảnh hưởng tới người và phương tiện tham gia giao thông. Việc đầu tư xây dựng công trình này là cần thiết nhằm đảm bảo an toàn giao thông và đảm bảo thoát nước trong khu vực, tạo mỹ quan đô thị.</t>
  </si>
  <si>
    <t>Nâng cấp sửa chữa các tuyến đường  giao thông nội thị</t>
  </si>
  <si>
    <t>Nâng cấp mặt đường, hệ thống thoát nước</t>
  </si>
  <si>
    <t>Tuyến đường này đảm bảo nhu cầu đi lại cho dân dân vào 2 điểm sinh hoạt thiết yếu, là Trường THCS H'ra và chợ  xã. Các năm trước đây tuyến đường cũng được tu sửa từ các nguồn vốn nhỏ như vốn sửa chữa thường xuyên, tuy nhiên vì địa hình dốc và cộng với luuw lượng xa nhiều, tải trọng lớn, đường không có hệ thống thoát nước kiên cố, do đó thường xuyên xỏi lỡ và lầy lội, hiện tại rất khó khăn cho giao thông, nên việc nâng cấp sửa chữa tuyến đường này là hết sức cấn thiết.</t>
  </si>
  <si>
    <t>Trường Tiểu học Kon Thụp</t>
  </si>
  <si>
    <t>Nhà hiệu bộ, thư viện, 02 tầng, DTXD: 250m2; DTS: 490m2. Nhà học lý thuyết 04 phòng + 04 phòng chức năng (AV, TH, AN, MT), 02 tầng, DTXD: 439m2; DTS: 878m2 và các hạng mục phụ, thiết bị</t>
  </si>
  <si>
    <t>Trường Tiểu học Thị trấn Kon Dơng số 2</t>
  </si>
  <si>
    <t>Nhà học lý thuyết 6 phòng + 1 phòng bộ môn (tin học) : Công trình cấp III, 2 tầng DTXD: 381m2; DTS: 762m2 và thiết bị</t>
  </si>
  <si>
    <t>Nâng cấp, sửa chữa trụ sở làm việc Huyện ủy</t>
  </si>
  <si>
    <t xml:space="preserve">Nâng cấp, sửa chữa trụ sở làm việc </t>
  </si>
  <si>
    <t>Nâng cấp, sửa chữa trụ sở  UBND huyện, nhà công vụ.</t>
  </si>
  <si>
    <t>Nâng cấp, sửa chữa trụ sở làm việc, nhà công vụ</t>
  </si>
  <si>
    <t>Nâng cấp, mở rộng hệ thống cấp nước sạch trên địa bàn thị trấn</t>
  </si>
  <si>
    <t xml:space="preserve">Nâng cấp, mở rộng hệ thống cấp nước sạch </t>
  </si>
  <si>
    <t>Thực hiện Đề án giảm lớp ghép</t>
  </si>
  <si>
    <t>Nâng cấp, mở rộng hệ thống điện chiếu sáng khu vực 3 làng ĐBDTTS và các tuyến đường nội thị trên địa bàn thị trấn</t>
  </si>
  <si>
    <t xml:space="preserve">Nâng cấp, mở rộng hệ thống điện chiếu sáng </t>
  </si>
  <si>
    <t>*Hệ thống Ăng ten hiện nay được lắp đặt từ năm 2001, sau nhiều năm sử dụng, vận hành đến nay không đảm bảo kỹ thuật theo quy định mới theo quy chuẩn. Hệ thống quá cũ, cần thay thế mới hoàn toàn.Tại vị trí trụ ăng ten hiện nay nếu xây dựng khu nhà làm việc mới bắt buộc phải có mặt bằng để thi công, vì vậy phải lắp đặt sang khu vực khác. 
* Do hiện nay Trung tâm có 01 máy Phát thanh 500w được Đài Phát thanh Truyền hình tỉnh cấp từ những ngày đầu thành lập Đài huyện.Qua nhiều năm sử dụng nay đã xuống cấp, sửa chữa nhiều lần. Đặc biệt, năm 2020 do bị sét đánh làm hư hỏng nặng, mới chỉ sửa chữa, khắc phục để phát tạm thời.</t>
  </si>
  <si>
    <t xml:space="preserve">       NĂM 2022</t>
  </si>
  <si>
    <t>Tuyến đường theo quy hoạch chi tiết thị trấn (sau đường Lê Hồng  Phong về phía tây)</t>
  </si>
  <si>
    <t xml:space="preserve">Chiều dài các tuyến 380 m. Bn = 12m. Bm = 7m. Mặt đường bằng bê tông nhựa và hệ thống thoát nước </t>
  </si>
  <si>
    <t>Hiện chưa có đường, dân cư sống tập trung và sử dụng đường tự phát, không phù hợp với quy hoạch, vì vậy làm mất mỹ quan đô thị và ảnh hưởng tới người và phương tiện tham gia giao thông. Việc đầu tư xây dựng công trình này là cần thiết nhằm đảm bảo an toàn giao thông và đảm bảo thoát nước trong khu vực, tạo mỹ quan đô thị.</t>
  </si>
  <si>
    <t>Trung tâm Văn hóa, Thông tin và Thể thao huyện; Hạng mục: Nhà làm việc và các hạng mục phụ; cải tạo 03 phòng làm việc cũ thành thư viện huyện; 3 phòng chức năng (trong khuông viên nhà văn hóa đa năng)</t>
  </si>
  <si>
    <r>
      <rPr>
        <sz val="14"/>
        <color rgb="FFFF0000"/>
        <rFont val="Times New Roman"/>
        <charset val="134"/>
      </rPr>
      <t>Nhà làm việc 02 tầng. DTXD 335m</t>
    </r>
    <r>
      <rPr>
        <vertAlign val="superscript"/>
        <sz val="14"/>
        <color rgb="FFFF0000"/>
        <rFont val="Times New Roman"/>
        <charset val="134"/>
      </rPr>
      <t>2</t>
    </r>
    <r>
      <rPr>
        <sz val="14"/>
        <color rgb="FFFF0000"/>
        <rFont val="Times New Roman"/>
        <charset val="134"/>
      </rPr>
      <t>, DTS 633m</t>
    </r>
    <r>
      <rPr>
        <vertAlign val="superscript"/>
        <sz val="14"/>
        <color rgb="FFFF0000"/>
        <rFont val="Times New Roman"/>
        <charset val="134"/>
      </rPr>
      <t>2</t>
    </r>
    <r>
      <rPr>
        <sz val="14"/>
        <color rgb="FFFF0000"/>
        <rFont val="Times New Roman"/>
        <charset val="134"/>
      </rPr>
      <t xml:space="preserve"> và các hạng mục phụ; cải tạo 03 phòng làm việc cũ thành thư viện huyện; 3 phòng chức năng, DTXD: 210 m</t>
    </r>
    <r>
      <rPr>
        <vertAlign val="superscript"/>
        <sz val="14"/>
        <color rgb="FFFF0000"/>
        <rFont val="Times New Roman"/>
        <charset val="134"/>
      </rPr>
      <t>2</t>
    </r>
  </si>
  <si>
    <t> Thực hiện Quyết định số 592/QĐ-UBND ngày 18/12/2018 của UBND tỉnh Gia Lai thì Đài TT-TH và Trung tâm VH-TT-TT đã sáp nhập thành Trung tâm Văn hóa, Thông tin và Thể thao huyện, với số lượng biên chế giao là 19 người, Tuy nhiên, vẫn phải làm việc trong khu nhà cũ trước đây của Đài TT-TH, chỉ đủ cho số lượng cho 7 người. Vì vậy, cần có khu nhà làm việc mới để đảm bảo theo nhu cầu thực tế. Vì vậy việc đầu tư xây dựng nhà làm việc 02 tầng và các hạng mục phục khác là cần thiết để phục vụ nhu cầu làm việc cán bộ Trung tâm. Hiện nay Nhà văn hóa Đa năng huyện chỉ có không gian cho việc tổ chức một số hoạt động thể dục thể thao và một số hoạt động như Hội thi, Hội diễn. Điều này hạn chế rất nhiều đến vai trò chức năng của Nhà Văn hóa và mộ số công tác phát triển các hoạt động văn hóa tinh thần của ngành. Do đó để phát huy hết chức năng nhiệm vụ của Nhà Văn hóa cần thiết phải xây dựng các phòng chức năng nhằm tạo điều kiện để người dân tham gia sinh hoạt phát triển kỷ năng ở các câu lạc bộ, lớp năng khiếu.</t>
  </si>
  <si>
    <t>Năm học 2020-2021 số lượng học sinh toàn trường có 532 học sinh được phân ra làm 16 lớp và ổn định đến năm 2025. Về cơ sở vật chất hiện nay tại trường gồm có 1 khối nhà học 2 tầng với 12 lớp học. Để đáp ứng đầy đủ nhu cầu giảng dạy và học tập cho trường, sự cần thiết phải đầu tư bổ sung 04 phòng học lý thuyết để kết hợp với 12 phòng hiện có đáp ứng cho 16 lớp; xây dựng 4 phòng chức năng (tin học, anh văn, âm nhạc, mỹ thuật); xây dựng nhà hiệu bộ, thư viện cùng với các hạng mục phụ khác nhằm đáp ứng nhu giảng dạy và học tập của Trường.</t>
  </si>
  <si>
    <t>Lộ trình giảm lớp ghép</t>
  </si>
  <si>
    <t>NĂM 2023</t>
  </si>
  <si>
    <t>Trường TH H'ra số 2 - Điểm trường chính</t>
  </si>
  <si>
    <t>Nhà học 08 phòng, 02 tầng DTXD: 381m2, DTS 762m2; Nhà học bộ môn 4 phòng (AV, TH, AN, MT), 02 tầng DTXD 325m2, DTS 650m2 và các hạng mục phụ + thiết bị</t>
  </si>
  <si>
    <t>Năm học 2020-2021 số học sinh toàn Trường hiện có149 học sinh, được phân bổ trong 5 lớp học.  Thực hiện Đề án giảm lớp ghép cấp Tiểu học trên địa bàn huyện Mang Yang, giai đoạn 2021-2025 và thực hiện dảng dạy theo bộ sách giáo khoa mới nên dự kiến giai đoạn 2021-2025 số học sinh theo học tại trường sẽ tăng lên khoảng 460 học sinh chia làm 13 lớp. Về cơ sở vật chất trường gồm có 05 phòng học, phòng hiệu bộ. Để đáp ứng đầy đủ nhu cầu giảng dạy và học tập cho trường, sự cần thiết phải đầu tư bổ sung 08 phòng học lý thuyết để kết hợp với 05 phòng hiện có đáp ứng cho 13 lớp; xây dựng 4 phòng chức năng (tin học, anh văn, âm nhạc, mỹ thuật) cùng với các hạng mục phụ khác nhằm đáp ứng nhu giảng dạy và học tập của Trường.</t>
  </si>
  <si>
    <t>Trường TH H'ra số 1 - Điểm trường chính</t>
  </si>
  <si>
    <t>Nhà học  4 phòng, 01 tầng DTXD: 262m2 + thiết bị</t>
  </si>
  <si>
    <t xml:space="preserve">Thực hiện Đề án giảm lớp ghép cấp Tiểu học
trên địa bàn huyện Mang Yang, giai đoạn 2021-2025
</t>
  </si>
  <si>
    <t>Xây dựng mới Trường mẫu giáo H'ra - Phân hiệu chính</t>
  </si>
  <si>
    <t>Nhà học 05 phòng, 01 tầng DTXD: 520m2; Nhà hiệu bộ 01 tầng DTXD: 178m2; Phòng GDTC 01 tầng, DTXD: 95m2; Nhà bếp + kho DTXD: 80m2 và các hạng mục phụ + thiết bị</t>
  </si>
  <si>
    <t>Năm học 2020-2021 số học sinh toàn Trường hiện có 74 học sinh, được phân bổ trong 2 lớp học.  Dự kiến giai đoạn 2021-2025 số học sinh theo học tại trường sẽ tăng lên khoảng 175 học sinh chia làm 5 lớp. Về cơ sở vật chất trường gồm có 1 khối nhà 02 phòng học, phòng hiệu bộ, nhà ăn + bếp nhưng chưa đạt chuẩn và đa số đã bị hư hỏng, xuống cấp. Diện tích đất của trường hẹp không thể đầu tư mở rộng và nằm trên đồi dốc cao. Để đáp ứng đầy đủ nhu cầu giảng dạy và học tập cho nhà trường, sự cần thiết phải đầu tư hoàn thiện 1 cơ sở mới ở vị trí khác với 05 phòng học; Nhà hiệu bộ; phòng giáo dục thể chất; nhà bếp + kho, cùng với các hạng mục phụ khác là cần thiết để phục vụ nhu cầu dạy học và đủ cơ sở vật chất để được công nhận Trường đạt chuẩn Quốc gia theo lộ trình năm 2023.</t>
  </si>
  <si>
    <t xml:space="preserve">Nhà làm việc: (Theo thiết kế mẫu tại QĐ số 276/QĐ-UBND ngày 18/6/2019 cảu UBND tỉnh Gia Lai) Công trình cấp III, 02 tầng, DTXD: 326,5m2, tổng DTS: 626,5m2. Thiết bị và các hạng mục phụ </t>
  </si>
  <si>
    <t>NĂM 2024</t>
  </si>
  <si>
    <t>Trường TH Lơ Pang</t>
  </si>
  <si>
    <r>
      <rPr>
        <sz val="14"/>
        <color rgb="FFFF0000"/>
        <rFont val="Times New Roman"/>
        <charset val="134"/>
      </rPr>
      <t>Nhà hiệu bộ+Thư viện+Y tế, 02 tầng, DTXD: 250m</t>
    </r>
    <r>
      <rPr>
        <vertAlign val="superscript"/>
        <sz val="14"/>
        <color rgb="FFFF0000"/>
        <rFont val="Times New Roman"/>
        <charset val="134"/>
      </rPr>
      <t>2</t>
    </r>
    <r>
      <rPr>
        <sz val="14"/>
        <color rgb="FFFF0000"/>
        <rFont val="Times New Roman"/>
        <charset val="134"/>
      </rPr>
      <t>, DTS: 490m2. Nhà học bộ môn 04 phòng (AV, TH, AN, MT), 02 tầng, DTXD: 325m</t>
    </r>
    <r>
      <rPr>
        <vertAlign val="superscript"/>
        <sz val="14"/>
        <color rgb="FFFF0000"/>
        <rFont val="Times New Roman"/>
        <charset val="134"/>
      </rPr>
      <t>2</t>
    </r>
    <r>
      <rPr>
        <sz val="14"/>
        <color rgb="FFFF0000"/>
        <rFont val="Times New Roman"/>
        <charset val="134"/>
      </rPr>
      <t>, DTS: 650m</t>
    </r>
    <r>
      <rPr>
        <vertAlign val="superscript"/>
        <sz val="14"/>
        <color rgb="FFFF0000"/>
        <rFont val="Times New Roman"/>
        <charset val="134"/>
      </rPr>
      <t>2</t>
    </r>
    <r>
      <rPr>
        <sz val="14"/>
        <color rgb="FFFF0000"/>
        <rFont val="Times New Roman"/>
        <charset val="134"/>
      </rPr>
      <t xml:space="preserve"> và các hạng mục phụ + thiết bị</t>
    </r>
  </si>
  <si>
    <t>Năm học 2020-2021 số lượng học sinh toàn trường có 180 học sinh được phân ra làm 7 lớp. Dự kiến giai đoạn 2021-2025 số học sinh theo học tại trường sẽ tăng lên khoảng 206 học sinh chia làm 8 lớp. Về cơ sở vật chất hiện nay tại trường gồm có 1 khối nhà học 2 tầng với 8 lớp học và một khối nhà học kiên cố hóa 1 tầng 2 lớp đã xuống cấp. Để đáp ứng đầy đủ nhu cầu giảng dạy và học tập cho trường, sự cần thiết phải đầu tư bổ sung 4 phòng chức năng học bộ môn (tin học, anh văn, âm nhạc, mỹ thuật); xây dựng nhà hiệu bộ, y tế, thư viện, phóng truyến thống cùng với các hạng mục phụ khác nhằm đáp ứng nhu giảng dạy và học tập của Trường và đảm bảo đủ cơ sở vật chất để được công nhận Trường chuẩn Quốc gia vào năm 2024.</t>
  </si>
  <si>
    <t>Trường THCS Bán trú Lơ Pang</t>
  </si>
  <si>
    <r>
      <rPr>
        <sz val="14"/>
        <color rgb="FFFF0000"/>
        <rFont val="Times New Roman"/>
        <charset val="134"/>
      </rPr>
      <t>Phòng học bộ môn 04 phòng (AV, TH, Thí nghiệm H-S, thí nghiệm L-CN); 02 tầng, DTXD: 363m</t>
    </r>
    <r>
      <rPr>
        <vertAlign val="superscript"/>
        <sz val="14"/>
        <color rgb="FFFF0000"/>
        <rFont val="Times New Roman"/>
        <charset val="134"/>
      </rPr>
      <t>2</t>
    </r>
    <r>
      <rPr>
        <sz val="14"/>
        <color rgb="FFFF0000"/>
        <rFont val="Times New Roman"/>
        <charset val="134"/>
      </rPr>
      <t>, DTS: 727m</t>
    </r>
    <r>
      <rPr>
        <vertAlign val="superscript"/>
        <sz val="14"/>
        <color rgb="FFFF0000"/>
        <rFont val="Times New Roman"/>
        <charset val="134"/>
      </rPr>
      <t>2</t>
    </r>
    <r>
      <rPr>
        <sz val="14"/>
        <color rgb="FFFF0000"/>
        <rFont val="Times New Roman"/>
        <charset val="134"/>
      </rPr>
      <t xml:space="preserve"> và các hạng mục phụ + thiết bị</t>
    </r>
  </si>
  <si>
    <t>Năm học 2020-2021 số lượng học sinh toàn trường có 422 học sinh được phân ra làm 12 lớp, mỗi khối 3 lớp và ổn định đến năm 2025. Về cơ sở vật chất hiện nay tại trường gồm 12 phòng học; 02 phòng chức năng (Hóa - Sinh; tin nhưng chưa đạt chuẩn) và 01 khối nhà hiệu bộ. Để đáp ứng đầy đủ nhu cầu giảng dạy và học tập cho trường, sự cần thiết phải đầu tư bổ sung 4 phòng học bộ môn ((AV, TH, Thí nghiệm Hóa-Sinh, thí nghiệm Lý-công Nghệ); cùng với các hạng mục phụ khác nhằm đáp ứng nhu giảng dạy và học tập của Trường và đảm bảo đủ cơ sở vật chất để được công nhận Trường chuẩn Quốc gia vào năm 2024.</t>
  </si>
  <si>
    <r>
      <rPr>
        <sz val="14"/>
        <rFont val="Times New Roman"/>
        <charset val="134"/>
      </rPr>
      <t>Hội trường văn hóa: Công trình cấp III, DTXD: 350,0m</t>
    </r>
    <r>
      <rPr>
        <vertAlign val="superscript"/>
        <sz val="14"/>
        <rFont val="Times New Roman"/>
        <charset val="134"/>
      </rPr>
      <t>2</t>
    </r>
    <r>
      <rPr>
        <sz val="14"/>
        <rFont val="Times New Roman"/>
        <charset val="134"/>
      </rPr>
      <t xml:space="preserve"> và các hạng mục phụ</t>
    </r>
  </si>
  <si>
    <r>
      <rPr>
        <sz val="14"/>
        <rFont val="Times New Roman"/>
        <charset val="134"/>
      </rPr>
      <t>Thực hiện lộ trình xây dựng nông thôn mới trên địa bàn huyện, xã Kon Thụp được dự kiến  hoàn thành mục tiêu xây dựng nông thôn mới vào</t>
    </r>
    <r>
      <rPr>
        <sz val="14"/>
        <color rgb="FFFF0000"/>
        <rFont val="Times New Roman"/>
        <charset val="134"/>
      </rPr>
      <t xml:space="preserve"> năm 2024. </t>
    </r>
    <r>
      <rPr>
        <sz val="14"/>
        <rFont val="Times New Roman"/>
        <charset val="134"/>
      </rPr>
      <t xml:space="preserve">Theo số liệu báo cáo, đến nay, xã Kon Thụp đã hoàn thành được </t>
    </r>
    <r>
      <rPr>
        <sz val="14"/>
        <color rgb="FFFF0000"/>
        <rFont val="Times New Roman"/>
        <charset val="134"/>
      </rPr>
      <t xml:space="preserve">12/19 </t>
    </r>
    <r>
      <rPr>
        <sz val="14"/>
        <rFont val="Times New Roman"/>
        <charset val="134"/>
      </rPr>
      <t>tiêu chí. Trong số các tiêu chí chưa hoàn thành trong đó có tiêu chí về cơ sở vật chất văn hóa. Do đó, để hoàn thành tiêu chí về cơ sở vật chất văn hóa, sự cần thiết phải đầu tư cơ sở vật chất cho khu trung tâm văn hóa thể thao xã Kon Thụp để phấn đấu hoàn thành mục tiêu xây dựng nông thôn mới vào năm</t>
    </r>
    <r>
      <rPr>
        <sz val="14"/>
        <color rgb="FFFF0000"/>
        <rFont val="Times New Roman"/>
        <charset val="134"/>
      </rPr>
      <t xml:space="preserve"> 2024</t>
    </r>
  </si>
  <si>
    <t>NĂM 2025</t>
  </si>
  <si>
    <t>Hội trường huyện Mang Yang; Hang mục: Hội trường và các hạng mục phụ + thiết bị</t>
  </si>
  <si>
    <t>TT Kon Dơng</t>
  </si>
  <si>
    <r>
      <rPr>
        <sz val="14"/>
        <rFont val="Times New Roman"/>
        <charset val="134"/>
      </rPr>
      <t>Hội trường 500 chỗ: Công trình cấp III, 02 tầng: DTXD: 1.750,0m</t>
    </r>
    <r>
      <rPr>
        <vertAlign val="superscript"/>
        <sz val="14"/>
        <rFont val="Times New Roman"/>
        <charset val="134"/>
      </rPr>
      <t>2</t>
    </r>
    <r>
      <rPr>
        <sz val="14"/>
        <rFont val="Times New Roman"/>
        <charset val="134"/>
      </rPr>
      <t>. Các hạng mục phụ + thiết bị</t>
    </r>
  </si>
  <si>
    <t xml:space="preserve">Qua 20 năm kể từ ngày được chia tách và thành lập huyện, huyện Mang Yang đã dần lớn mạnh về mặt kinh tế, xã hội, quốc phòng an ninh. Tuy nhiên, trong quá trình tổ chức làm việc, công tác hội họp và các ngày lễ lớn, các kỹ Đại hội Đảng được tổ chức thường xuyên với số lượng đông người nên với phòng hội trường hiện có quá chật hẹp không đáp ứng được nhu cầu sử dụng. Do đó, về lâu dài rất cần được đầu tư xây dựng Hội trường với quy mô 500 chỗ đủ rộng để tổ chức các buổi họp và các kỳ Đại hội tại địa phương. </t>
  </si>
  <si>
    <t>Nguồn vốn thu tiền sử dụng đất của huyện</t>
  </si>
  <si>
    <t>Trích nộp quỹ phát triển đất 30% (*)</t>
  </si>
  <si>
    <t>Trích 10% chi đo đạc, xây dựng hồ sơ địa chính và cơ sở dữ liệu khu dân cư</t>
  </si>
  <si>
    <t>Quy hoạch sử dụng đất cấp huyện giai đoạn 2021-2030</t>
  </si>
  <si>
    <t>Tiền sử dụng đất dành cho đầu tư</t>
  </si>
  <si>
    <t>4.1</t>
  </si>
  <si>
    <t xml:space="preserve">Cắm mốc quy hoạch mở rộng Cụm Công nghiệp - Tiểu thủ công nghiệp huyện Mang Yang, tỉnh Gia lai và lặp đặt tấm pa nô công bố quy hoạch mở rộng Cụm Công nghiệp - Tiểu thủ công nghiệp huyện Mang Yang, tỉnh Gia Lai. </t>
  </si>
  <si>
    <t>Cắm mốc quy hoạch khu Cụm Công nghiệp - Tiểu thủ công nghiệp (mở rộng); dựng tấm pa nô công bố Quy hoạch mở rộng  Cụm Công nghiệp - Tiểu thủ công nghiệp.</t>
  </si>
  <si>
    <t>Cắm mốc phục vụ trong công tác quản lý quy hoạch, trật tự xây dựng, khai thác sử dụng. Thu hút các nhà đầu tư tạo điều kiện phát triển kinh tế - xã hội địa bàn huyện.</t>
  </si>
  <si>
    <t>4.2</t>
  </si>
  <si>
    <t xml:space="preserve">Cắm mốc quy hoạch Điều chỉnh cục bộ quy hoạch chung xây dựng thị trấn Kon Dơng </t>
  </si>
  <si>
    <t>TT. Kon Dơng</t>
  </si>
  <si>
    <t>Cắm mốc quy hoạch các khu vực được điều chỉnh trên địa bàn thị trấn Kon Dơng.</t>
  </si>
  <si>
    <t xml:space="preserve">Cắm mốc phục vụ trong công tác quản lý quy hoạch, trật tự xây dựng; khai thác sử dụng. </t>
  </si>
  <si>
    <t>4.3</t>
  </si>
  <si>
    <t>Quy hoạch chi tiết xây dựng khu vực xung quanh công viên hồ nước thị trấn Mang Yang, tỉnh Gia Lai</t>
  </si>
  <si>
    <t>TT.Kon Dơng</t>
  </si>
  <si>
    <t>Quy hoạch chi tiết diện tích 45ha, tỷ lệ 1/500</t>
  </si>
  <si>
    <t>4.4</t>
  </si>
  <si>
    <t>Cắm mốc quy hoạch và pa nô công bố Quy hoạch chi tiết xây dựng trung tâm xã Đăk Djrăng, huyện Mang  Yang, tỉnh Gia Lai</t>
  </si>
  <si>
    <t>Xã Đăk Dj răng</t>
  </si>
  <si>
    <t>Cắm mốc quy hoạch và pa nô công bố Quy hoạch chi tiết xây dựng trung tâm xã Đăk Djrăng</t>
  </si>
  <si>
    <t>4.5</t>
  </si>
  <si>
    <t>Cắm mốc quy hoạch và pa nô công bố Quy hoạch chi tiết xây dựng khu dân cư tiểu khu 501, thôn Tân Phú, xã Đăk Djrăng, tỉnh Gia Lai</t>
  </si>
  <si>
    <t>Khu dân cư tại Tiểu khu 501, thôn Tân Phú, xã Đăk Djrăng, tỉnh Gia Lai.</t>
  </si>
  <si>
    <t>Cắm mốc quy hoạch khu dân cư Tiểu khu 501, thôn Tân Phú, xã Đak Djrăng được điều chỉnh trên địa bàn thị trấn Kon Dơng.</t>
  </si>
  <si>
    <t>4.6</t>
  </si>
  <si>
    <t>Đường đi vùng sản xuất làng Đak Pơ Nan và Pơ Nan, xã Kon Thụp</t>
  </si>
  <si>
    <t>Đầu tư các đoạn xung yếu: Tổng chiều dài tuyến: L=1,2km. Nền đường rộng Bn=5,0m; mặt đường rộng Bm=3,5m kết cấu bằng BTXM và công trình thoát nước trên tuyến</t>
  </si>
  <si>
    <t xml:space="preserve">Đường vào khu sản xuất làng Đak Pơ Nan và Pơ Nam với diện tích canh tác của 2 làng hơn 133ha lúa và hơn 419ha hoa màu các loại chủ yếu là đất sản xuất của các hộ người đồng bào DTTS Bana. Tuyến đường vào khu sản xuất của 2 làng được chia làm 2 nhánh: Nhánh 1 có chiều dài khoảng 1.85Km có điểm đầu là Km0+0.00m (Giáp đường BTXM hiện trạng) và điểm cuối tại Km1+850m (Tiếp nối đường đất hiện trạng đi khu sản xuất); Nhánh 2 có chiều dài khoảng 350m có điểm đầu là Km0+0.00m (Tiếp nối đường đất hiện trạng) và điểm cuối tại Km0+350m (Tiếp nối đường đất hiện trạng đi khu sản xuất), chiều dài toàn tuyến khoảng 2,2Km. Hiện trạng là đường đất, chưa có công trình thoát nước hoàn chỉnh, mặt đường nhiều đoạn bị xói lở nghiêm trọng gây khó khăn cho việc đi lại và thu hoạch nông sản của nhân dân trong vùng, nguy cơ tiềm ẩn tai nạn giao thông là rất lớn. Trước nhu cầu lưu thông vận chuyển nông sản nhằm giảm thiểu chi phí sản xuất nông nghiệp cho người đồng bào DTTS thì việc đầu tư xây dựng hoàn chỉnh tuyến đường nói trên là hết sức cần thiết. </t>
  </si>
  <si>
    <t>4.7</t>
  </si>
  <si>
    <t>Đường đi khu sản xuất làng Roh xã Lơ Pang</t>
  </si>
  <si>
    <t>Tổng chiều dài tuyến: L=1,2km. Nền đường rộng Bn=5,0m; mặt đường rộng Bm=3,5m kết cấu bằng BTXM và công trình thoát nước trên tuyến</t>
  </si>
  <si>
    <t xml:space="preserve">Khu sản xuất làng Roh với diện tích canh tác hơn 520ha lúa và hoa màu các loại chủ yếu là đất sản xuất của các hộ người đồng bào DTTS Bana. Tuyến đường vào khu sản xuất được chia làm 2 nhánh: Nhánh 1: Bắt đầu từ Km0 + 0.00m (Cuối đường BTXM hiện hữu), điểm cuối tại km0+850.00m thuộc khu vực sản xuất làng Róh. Nhánh 2: Bắt đầu từ Km0 + 0.00m (Giao với nhánh 1 tại Km0+588.00m), điểm cuối tại km0+350.00m cuối khu vực sản xuất làng Roh, chiều dài toàn tuyến khoảng 1,2Km. Hiện trạng là đường đất, chưa có công trình thoát nước hoàn chỉnh, mặt đường nhiều đoạn bị xói lở nghiêm trọng gây khó khăn cho việc đi lại và thu hoạch nông sản của nhân dân trong vùng, nguy cơ tiềm ẩn tai nạn giao thông là rất lớn. Trước nhu cầu lưu thông vận chuyển nông sản nhằm giảm thiểu chi phí sản xuất nông nghiệp cho người đồng bào DTTS thì việc đầu tư xây dựng hoàn chỉnh tuyến đường nói trên là hết sức cần thiết. </t>
  </si>
  <si>
    <t>4.8</t>
  </si>
  <si>
    <t>Công trình: Đường Wừu (đoạn từ Trường Chinh đến Tuệ Tĩnh)</t>
  </si>
  <si>
    <t xml:space="preserve">Chiều dài toàn tuyến 423,1m. Bn = 12m. Bm = 7m. Mặt đường bằng bê tông nhựa và hệ thống thoát nước </t>
  </si>
  <si>
    <t>4.9</t>
  </si>
  <si>
    <t>Công trình: Đường Tuệ Tĩnh thị trấn Kon Dơng</t>
  </si>
  <si>
    <t xml:space="preserve">Chiều dài toàn tuyến 320m. Bn = 17.5m. Bm = 10.5m. Mặt đường bằng bê tông nhựa và hệ thống thoát nước </t>
  </si>
  <si>
    <t>Chi phí bồi thường hỗ trợ tái định cư và các chi phí liên quan khác theo quy định</t>
  </si>
  <si>
    <t>C</t>
  </si>
  <si>
    <t>Nguồn thu tiền sử dụng đất kết dư các năm trước chuyển sang 2020</t>
  </si>
  <si>
    <t>Đền bù giải phóng mặt bằng Công trình: Nhà Văn hóa và khu thể xã Kon Chiêng</t>
  </si>
  <si>
    <t>Xã Kon Chiêng</t>
  </si>
  <si>
    <t xml:space="preserve">Bổ sung chi công tác đền bù giải phóng mặt bằng  trên địa bàn huyện </t>
  </si>
  <si>
    <t>Các xã, Thị trấn 
Kon Dơng</t>
  </si>
  <si>
    <t>D</t>
  </si>
  <si>
    <t>Nguồn kết dư ngân sách huyện  năm 2019</t>
  </si>
  <si>
    <t>Đường Trần phú - hạng mục: Dải phân cách 232m, bê tông đá 1x2, mác 200KT 0,2x0,5; điện chiếu sáng, cây xanh , xử lý ổ gà trên tuyến.</t>
  </si>
  <si>
    <t>Đảm bảo an toàn giao thông và thẩm  mỹ chung của tuyến đường Trần Phú, phù hợp với  cảnh quan kiến trúc xung quanh.</t>
  </si>
  <si>
    <t>TỔNG CỘNG (A+B+B+D)</t>
  </si>
  <si>
    <t xml:space="preserve"> Ghi chú (*):  Kinh phí dự kiến trích 30% tiền sử dụng đất nếu không trích nữa sẽ dùng bố trí đối ứng thực hiện Hỗ trợ Chương trình kiên cố hóa hạ tầng giao thông và kênh mương hiện nay Sở Kế hoạch và Đầu tư tỉnh đang trình UBND tỉnh đề xuất trong Kỳ họp HĐND tỉnh.</t>
  </si>
  <si>
    <t xml:space="preserve">        Hiện nay, Nghị quyết 128/2020/NQ-HĐND ngày 9/11/2020  của Hội đồng nhân dân tỉnh Gia Lai về ban hàn quy định các nguyên tác, tiêu chí và định mức phân bổ vốn đầu tư công nguồn ngân sách địa phương giai đoạn 2021-2025 trên địa bàn tỉnh Gia Lai, tại khoản 1 Điều 4 quy định có nêu: trích nộp 30% nguồn thu tiền sử dụng đất vào quỹ phát triển đất của tỉnh. Tuy nhiên, theo hướng dẫn lập KH của Sỏ Kế hoạch Đầu tư thì không yêu cầu trích.</t>
  </si>
  <si>
    <t>Hạ tầng kỹ thuật, công trình văn hóa (nhà văn hóa thôn) ở 3 làng ĐBDTTS trên địa bàn thị trấn</t>
  </si>
  <si>
    <t>Hỗ trợ Chương trình kiên cố hóa hạ tầng giao thông và kênh mương</t>
  </si>
  <si>
    <t>Các xã, thị trấn</t>
  </si>
  <si>
    <t>Sửa chữa trụ sở làm việc UBND huyện: Nâng cấp phòng họp A, thiết bị phòng họp B, mở rộng sảnh khu vực hành lang; Ttrụ sở làm việc Huyện ủy, sơn sửa nhà công vụ; Trụ sở HĐND huyện</t>
  </si>
  <si>
    <t>Cải tạo, nâng cấp các phòng họp để đáp ứng nhu cầu làm việc của các khối nhà làm việc</t>
  </si>
  <si>
    <t>-</t>
  </si>
  <si>
    <t>Công trình: Đường Tôn Thất Tùng (đoạn từ đường Wừu đến đường Lê Hồng Phong)</t>
  </si>
  <si>
    <t xml:space="preserve">Chiều dài toàn tuyến 145m. Bn = 17.5m. Bm = 10.5m. Mặt đường bằng bê tông nhựa và hệ thống thoát nước </t>
  </si>
  <si>
    <t>Hiện trạng là đường đất, nay đã xuống cấp, phần lòng đường chưa được mở rộng theo đúng theo QH, mương thoát nước hai bên đường chưa được đầu tư. Vì vậy, làm mất mỹ quan đô thị và ảnh hưởng tới người và phương tiện tham gia giao thông. Việc đầu tư xây dựng công trình này là cần thiết nhằm đảm bảo an toàn giao thông và đảm bảo thoát nước trong khu vực, tạo mỹ quan đô thị.</t>
  </si>
  <si>
    <t>DỰ KIẾN DANH MỤC DỰ ÁN ĐẦU TƯ THUỘC KẾ HOẠCH ĐẦU TƯ CÔNG NĂM 2021
(VỒN NGÂN SÁCH ĐỊA PHƯƠNG )</t>
  </si>
  <si>
    <t>(Kèm theo Tờ trình số:            /TTr-UBND ngày      tháng       năm 2020 của UBND huyện Mang Yang)</t>
  </si>
  <si>
    <t>KẾ HOẠCH NĂM 2021</t>
  </si>
  <si>
    <t>Quyết định phê duyệt chủ trương đầu tư</t>
  </si>
  <si>
    <t>Tổng mức đầu tư</t>
  </si>
  <si>
    <t>Kế hoạch năm 2021</t>
  </si>
  <si>
    <t>Đảm bảo đầy đủ cơ sở vật chất để đạt chuẩn quốc gia năm 2021</t>
  </si>
  <si>
    <t>Năm học 2020-2021 số lượng học sinh toàn trường có 532 học sinh được phân ra làm 16 lớp và ổn định đến năm 2025. Về cơ sở vật chất hiện nay tại trường gồm có 1 khối nhà học 2 tầng với 12 lớp học. Để đáp ứng đầy đủ nhu cầu giảng dạy và học tập cho trường, sự cần thiết phải đầu tư bổ sung 04 phòng học lý thuyết để kết hợp với 12 phòng hiện có đáp ứng cho 16 lớp; xây dựng 4 phòng chức năng (tin học, anh văn, âm nhạc, mỹ thuật); xây dựng nhà hiệu bộ, thư viện cùng với các hạng mục phụ khác nhằm đáp ứng nhu giảng dạy và học tập của Trường. Đáp ứng chuẩn quốc gia năm 2022</t>
  </si>
  <si>
    <t>Nâng cấp, sữa chữa, mở rộng hệ thống cấp nước sạch trên địa bàn thị trấn</t>
  </si>
  <si>
    <t xml:space="preserve">Nâng cấp, sữa chữa, mở rộng hệ thống cấp nước sạch </t>
  </si>
  <si>
    <t>Nâng cấp, sữa chữa, mở rộng phạm vi cấp nước sạch, nâng số hộ dùng nước sạch trên địa bàn thị trấn.</t>
  </si>
  <si>
    <t>Kiến thiết thị chính: Lát đá, gạch Block vỉa hè đường đường Trần Hưng Đạo, Trần Phú và các tuyến đường nội thị</t>
  </si>
  <si>
    <t>Lát đá, gạch Block vỉa hè</t>
  </si>
  <si>
    <t>Nhằm tạo cảnh quan đô thị hướng đến một thị trấn xanh - sạch - đẹp theo lộ trình phấn đạt chuẩn đô thị loại IV</t>
  </si>
  <si>
    <t>Nâng cấp, sửa chữa các tuyến đường  giao thông trên địa bàn các xã, thị trấn</t>
  </si>
  <si>
    <t xml:space="preserve">Các xã, thị trấn </t>
  </si>
  <si>
    <t>Nâng cấp, sửa chữa mặt đường, hệ thống thoát nước</t>
  </si>
  <si>
    <t>Các tuyến đường trên địa bàn huyện, đặc biệt là trên địa bàn thị trấn Kon Dơng đã được đầu tư từ những năm trước, nguồn vốn hạn hẹp, nên chưa đảm bảo quy chuẩn theo quy hoạch, nhiều tuyến đường chưa có hệ thống thoát nước dẫn đến nhanh hư hỏng nền đường, thường xảy ra úng ngập khi mưa lớn xảy ra. Do đó việc đầu tư nâng cấp mặt đường, hệ thống thoát nước cho các tuyến đường trên địa bàn là cần thiết, đáp ứng mỹ quan đô thị và nhu cầu đi lại của người dân.</t>
  </si>
  <si>
    <t>Xây dựng nhà lưu trữ; Nâng cấp, sửa chữa trụ sở làm việc và trang thiết bị của Huyện ủy</t>
  </si>
  <si>
    <t>Xây dựng nhà lưu trữ; Nâng cấp, sửa chữa trụ sở làm việc, trang thiết bị.</t>
  </si>
  <si>
    <t>Đáp ứng điều kiện làm việc</t>
  </si>
  <si>
    <t>Nâng cấp, sửa chữa trụ sở làm việc và trang thiết bị của UBMTTQVN huyện</t>
  </si>
  <si>
    <t>Nâng cấp, sửa chữa trụ sở làm việc, trang thiết bị.</t>
  </si>
  <si>
    <t>Nâng cấp, sửa chữa trụ sở  làm việc của UBND huyện, nhà công vụ; trang thiết bị.</t>
  </si>
  <si>
    <t>Nâng cấp, sửa chữa trụ sở làm việc, nhà công vụ; trang thiết bị.</t>
  </si>
  <si>
    <t>Đáp ứng điều kiện làm việc.</t>
  </si>
  <si>
    <t xml:space="preserve">Nâng cấp, sửa chữa, mở rộng hệ thống điện chiếu sáng các tuyến đường nội thị và khu vực 3 làng ĐBDTTS  trên địa bàn thị trấn </t>
  </si>
  <si>
    <t xml:space="preserve">Nâng cấp, sửa chữa, mở rộng hệ thống điện chiếu sáng </t>
  </si>
  <si>
    <t>Đáp ứng nhu cầu sinh hoạt cho nhân dân, giảm thiểu tai nạn giao thông và các tai, tệ nạn xã hội.</t>
  </si>
  <si>
    <t>Nguồn vốn thu tiền sử dụng đất</t>
  </si>
  <si>
    <t>Trích nộp 10% về tỉnh để thực hiện dự án tổng thể xây dựng hệ thống hồ sơ địa chính và cơ sở dữ liệu  địa chính cấp tỉnh</t>
  </si>
  <si>
    <t>Trích nộp 10% về tỉnh</t>
  </si>
  <si>
    <t>Nộp về tỉnh theo Nghị quyết 128/2020/NQ-HĐND ngày 9/11/2020 của HĐND tỉnh Gia Lai</t>
  </si>
  <si>
    <t>Quy hoạch sử dụng đất cấp huyện giai đoạn 2021-2030, Kế hoạch sử dụng đất 2021</t>
  </si>
  <si>
    <t>Huyện Mang Yang</t>
  </si>
  <si>
    <t>3.1</t>
  </si>
  <si>
    <t>3.2</t>
  </si>
  <si>
    <t>Quy hoạch chi tiết xây dựng các khu vực thị trấn  Kon Dơng</t>
  </si>
  <si>
    <t>Quy hoạch chi tiết  xây dựng các khu dân cư trên địa bàn thị trấn Kon Dơ ng, tỷ lệ 1/500</t>
  </si>
  <si>
    <t>3.3</t>
  </si>
  <si>
    <t>Điều chỉnh Quy hoạch xây dựng trung tâm xã Kon Thụp</t>
  </si>
  <si>
    <t>Điều chỉnh Quy hoạch xã Kon Thụp theo hướng đô thị loại V</t>
  </si>
  <si>
    <t xml:space="preserve"> Đáp ứng định hướng phát triển Kon thụp lên đô thị loại V trong giai đoạn 2025-2030</t>
  </si>
  <si>
    <t xml:space="preserve">Chi bồi thường hỗ trợ tái định cư và các chi phí liên quan </t>
  </si>
  <si>
    <t>Phân bổ các xã đầu tư nông thôn mới</t>
  </si>
  <si>
    <t>Các xã</t>
  </si>
  <si>
    <t>Nguồn thu tiền sử dụng đất các năm trước chuyển sang 2020</t>
  </si>
  <si>
    <t>TỔNG CỘNG (A+B+C)</t>
  </si>
  <si>
    <t>Công trình: Đường Quang Trung (đoạn từ đường Lý Thái Tổ đến  đường Nguyễn Văn Linh)</t>
  </si>
  <si>
    <t xml:space="preserve">Chiều dài toàn tuyến 350m. Bn = 12m. Bm = 7m. Mặt đường bằng bê tông nhựa và hệ thống thoát nước </t>
  </si>
  <si>
    <t xml:space="preserve"> </t>
  </si>
</sst>
</file>

<file path=xl/styles.xml><?xml version="1.0" encoding="utf-8"?>
<styleSheet xmlns="http://schemas.openxmlformats.org/spreadsheetml/2006/main">
  <numFmts count="9">
    <numFmt numFmtId="176" formatCode="_(* #,##0.00_);_(* \(#,##0.00\);_(* &quot;-&quot;??_);_(@_)"/>
    <numFmt numFmtId="177" formatCode="_-* #,##0.00\ &quot;₫&quot;_-;\-* #,##0.00\ &quot;₫&quot;_-;_-* &quot;-&quot;??\ &quot;₫&quot;_-;_-@_-"/>
    <numFmt numFmtId="178" formatCode="_ * #,##0_ ;_ * \-#,##0_ ;_ * &quot;-&quot;_ ;_ @_ "/>
    <numFmt numFmtId="179" formatCode="_-* #,##0\ &quot;₫&quot;_-;\-* #,##0\ &quot;₫&quot;_-;_-* &quot;-&quot;\ &quot;₫&quot;_-;_-@_-"/>
    <numFmt numFmtId="180" formatCode="_(* #,##0.00000_);_(* \(#,##0.00000\);_(* &quot;-&quot;??.000_);_(@_)"/>
    <numFmt numFmtId="181" formatCode="_(* #,##0.0000000000_);_(* \(#,##0.0000000000\);_(* &quot;-&quot;??.00000000_);_(@_)"/>
    <numFmt numFmtId="182" formatCode="#,##0;[Red]#,##0"/>
    <numFmt numFmtId="183" formatCode="#,###"/>
    <numFmt numFmtId="184" formatCode="_(* #,##0_);_(* \(#,##0\);_(* &quot;-&quot;??_);_(@_)"/>
  </numFmts>
  <fonts count="60">
    <font>
      <sz val="12"/>
      <color theme="1"/>
      <name val="Times New Roman"/>
      <charset val="134"/>
    </font>
    <font>
      <sz val="14"/>
      <color theme="1"/>
      <name val="Times New Roman"/>
      <charset val="134"/>
    </font>
    <font>
      <b/>
      <sz val="14"/>
      <color theme="1"/>
      <name val="Times New Roman"/>
      <charset val="134"/>
    </font>
    <font>
      <b/>
      <sz val="14"/>
      <color rgb="FFFF0000"/>
      <name val="Times New Roman"/>
      <charset val="134"/>
    </font>
    <font>
      <sz val="14"/>
      <name val="Times New Roman"/>
      <charset val="134"/>
    </font>
    <font>
      <sz val="14"/>
      <color rgb="FFFF0000"/>
      <name val="Times New Roman"/>
      <charset val="134"/>
    </font>
    <font>
      <b/>
      <sz val="16"/>
      <color theme="1"/>
      <name val="Times New Roman"/>
      <charset val="134"/>
    </font>
    <font>
      <b/>
      <i/>
      <sz val="14"/>
      <color theme="1"/>
      <name val="Times New Roman"/>
      <charset val="134"/>
    </font>
    <font>
      <b/>
      <sz val="18"/>
      <color theme="1"/>
      <name val="Times New Roman"/>
      <charset val="134"/>
    </font>
    <font>
      <i/>
      <sz val="18"/>
      <color theme="1"/>
      <name val="Times New Roman"/>
      <charset val="134"/>
    </font>
    <font>
      <sz val="12"/>
      <color rgb="FFFF0000"/>
      <name val="Times New Roman"/>
      <charset val="134"/>
    </font>
    <font>
      <sz val="10"/>
      <color theme="1"/>
      <name val="Times New Roman"/>
      <charset val="134"/>
    </font>
    <font>
      <b/>
      <sz val="14"/>
      <name val="Times New Roman"/>
      <charset val="134"/>
    </font>
    <font>
      <sz val="14"/>
      <color rgb="FF00B050"/>
      <name val="Times New Roman"/>
      <charset val="134"/>
    </font>
    <font>
      <b/>
      <sz val="15"/>
      <color theme="1"/>
      <name val="Times New Roman"/>
      <charset val="134"/>
    </font>
    <font>
      <b/>
      <sz val="14"/>
      <color theme="1"/>
      <name val="Times New Roman"/>
      <charset val="163"/>
    </font>
    <font>
      <sz val="14"/>
      <color rgb="FF00B0F0"/>
      <name val="Times New Roman"/>
      <charset val="134"/>
    </font>
    <font>
      <b/>
      <sz val="14"/>
      <name val="Times New Roman"/>
      <charset val="163"/>
    </font>
    <font>
      <b/>
      <sz val="12"/>
      <color theme="1"/>
      <name val="Times New Roman"/>
      <charset val="163"/>
    </font>
    <font>
      <b/>
      <sz val="12"/>
      <color rgb="FFFF0000"/>
      <name val="Times New Roman"/>
      <charset val="134"/>
    </font>
    <font>
      <b/>
      <sz val="12"/>
      <color theme="1"/>
      <name val="Times New Roman"/>
      <charset val="134"/>
    </font>
    <font>
      <sz val="12"/>
      <name val="Times New Roman"/>
      <charset val="134"/>
    </font>
    <font>
      <b/>
      <sz val="12"/>
      <name val="Times New Roman"/>
      <charset val="134"/>
    </font>
    <font>
      <sz val="12"/>
      <color indexed="8"/>
      <name val="Times New Roman"/>
      <charset val="134"/>
    </font>
    <font>
      <b/>
      <sz val="12"/>
      <color indexed="8"/>
      <name val="Times New Roman"/>
      <charset val="134"/>
    </font>
    <font>
      <sz val="11"/>
      <color indexed="8"/>
      <name val="Times New Roman"/>
      <charset val="134"/>
    </font>
    <font>
      <b/>
      <sz val="8"/>
      <color indexed="8"/>
      <name val="Times New Roman"/>
      <charset val="134"/>
    </font>
    <font>
      <sz val="12"/>
      <color indexed="12"/>
      <name val="Times New Roman"/>
      <charset val="134"/>
    </font>
    <font>
      <b/>
      <sz val="12"/>
      <color indexed="12"/>
      <name val="Times New Roman"/>
      <charset val="134"/>
    </font>
    <font>
      <b/>
      <sz val="14"/>
      <color indexed="8"/>
      <name val="Times New Roman"/>
      <charset val="134"/>
    </font>
    <font>
      <b/>
      <sz val="11"/>
      <color indexed="8"/>
      <name val="Times New Roman"/>
      <charset val="134"/>
    </font>
    <font>
      <sz val="11"/>
      <color theme="0"/>
      <name val="Calibri"/>
      <charset val="0"/>
      <scheme val="minor"/>
    </font>
    <font>
      <sz val="11"/>
      <color rgb="FFFA7D00"/>
      <name val="Calibri"/>
      <charset val="0"/>
      <scheme val="minor"/>
    </font>
    <font>
      <b/>
      <sz val="11"/>
      <color rgb="FF3F3F3F"/>
      <name val="Calibri"/>
      <charset val="0"/>
      <scheme val="minor"/>
    </font>
    <font>
      <sz val="11"/>
      <color rgb="FFFF0000"/>
      <name val="Calibri"/>
      <charset val="0"/>
      <scheme val="minor"/>
    </font>
    <font>
      <sz val="11"/>
      <color theme="1"/>
      <name val="Calibri"/>
      <charset val="134"/>
      <scheme val="minor"/>
    </font>
    <font>
      <b/>
      <sz val="13"/>
      <color theme="3"/>
      <name val="Calibri"/>
      <charset val="134"/>
      <scheme val="minor"/>
    </font>
    <font>
      <b/>
      <sz val="11"/>
      <color rgb="FFFFFFFF"/>
      <name val="Calibri"/>
      <charset val="0"/>
      <scheme val="minor"/>
    </font>
    <font>
      <b/>
      <sz val="11"/>
      <color theme="3"/>
      <name val="Calibri"/>
      <charset val="134"/>
      <scheme val="minor"/>
    </font>
    <font>
      <i/>
      <sz val="11"/>
      <color rgb="FF7F7F7F"/>
      <name val="Calibri"/>
      <charset val="0"/>
      <scheme val="minor"/>
    </font>
    <font>
      <u/>
      <sz val="11"/>
      <color rgb="FF800080"/>
      <name val="Calibri"/>
      <charset val="0"/>
      <scheme val="minor"/>
    </font>
    <font>
      <sz val="11"/>
      <color theme="1"/>
      <name val="Calibri"/>
      <charset val="0"/>
      <scheme val="minor"/>
    </font>
    <font>
      <b/>
      <sz val="11"/>
      <color rgb="FFFA7D00"/>
      <name val="Calibri"/>
      <charset val="0"/>
      <scheme val="minor"/>
    </font>
    <font>
      <sz val="11"/>
      <color rgb="FF3F3F76"/>
      <name val="Calibri"/>
      <charset val="0"/>
      <scheme val="minor"/>
    </font>
    <font>
      <b/>
      <sz val="18"/>
      <color theme="3"/>
      <name val="Calibri"/>
      <charset val="134"/>
      <scheme val="minor"/>
    </font>
    <font>
      <u/>
      <sz val="11"/>
      <color rgb="FF0000FF"/>
      <name val="Calibri"/>
      <charset val="0"/>
      <scheme val="minor"/>
    </font>
    <font>
      <sz val="11"/>
      <color rgb="FF9C6500"/>
      <name val="Calibri"/>
      <charset val="0"/>
      <scheme val="minor"/>
    </font>
    <font>
      <b/>
      <sz val="15"/>
      <color theme="3"/>
      <name val="Calibri"/>
      <charset val="134"/>
      <scheme val="minor"/>
    </font>
    <font>
      <sz val="11"/>
      <color rgb="FF9C0006"/>
      <name val="Calibri"/>
      <charset val="0"/>
      <scheme val="minor"/>
    </font>
    <font>
      <sz val="11"/>
      <color rgb="FF006100"/>
      <name val="Calibri"/>
      <charset val="0"/>
      <scheme val="minor"/>
    </font>
    <font>
      <sz val="14"/>
      <name val=".VnTime"/>
      <charset val="134"/>
    </font>
    <font>
      <sz val="13"/>
      <color theme="1"/>
      <name val="Times New Roman"/>
      <charset val="134"/>
    </font>
    <font>
      <sz val="11"/>
      <color indexed="8"/>
      <name val="Calibri"/>
      <charset val="134"/>
    </font>
    <font>
      <b/>
      <sz val="11"/>
      <color theme="1"/>
      <name val="Calibri"/>
      <charset val="0"/>
      <scheme val="minor"/>
    </font>
    <font>
      <sz val="10"/>
      <name val="Helv"/>
      <charset val="134"/>
    </font>
    <font>
      <sz val="10"/>
      <name val="Arial"/>
      <charset val="134"/>
    </font>
    <font>
      <vertAlign val="superscript"/>
      <sz val="14"/>
      <color rgb="FFFF0000"/>
      <name val="Times New Roman"/>
      <charset val="134"/>
    </font>
    <font>
      <vertAlign val="superscript"/>
      <sz val="14"/>
      <name val="Times New Roman"/>
      <charset val="134"/>
    </font>
    <font>
      <b/>
      <i/>
      <vertAlign val="superscript"/>
      <sz val="12"/>
      <color indexed="8"/>
      <name val="Times New Roman"/>
      <charset val="134"/>
    </font>
    <font>
      <vertAlign val="superscript"/>
      <sz val="12"/>
      <color indexed="8"/>
      <name val="Times New Roman"/>
      <charset val="134"/>
    </font>
  </fonts>
  <fills count="36">
    <fill>
      <patternFill patternType="none"/>
    </fill>
    <fill>
      <patternFill patternType="gray125"/>
    </fill>
    <fill>
      <patternFill patternType="solid">
        <fgColor theme="4" tint="0.599993896298105"/>
        <bgColor indexed="64"/>
      </patternFill>
    </fill>
    <fill>
      <patternFill patternType="solid">
        <fgColor theme="0"/>
        <bgColor indexed="64"/>
      </patternFill>
    </fill>
    <fill>
      <patternFill patternType="solid">
        <fgColor theme="0" tint="-0.149937437055574"/>
        <bgColor indexed="64"/>
      </patternFill>
    </fill>
    <fill>
      <patternFill patternType="solid">
        <fgColor indexed="9"/>
        <bgColor indexed="64"/>
      </patternFill>
    </fill>
    <fill>
      <patternFill patternType="solid">
        <fgColor theme="7"/>
        <bgColor indexed="64"/>
      </patternFill>
    </fill>
    <fill>
      <patternFill patternType="solid">
        <fgColor rgb="FFF2F2F2"/>
        <bgColor indexed="64"/>
      </patternFill>
    </fill>
    <fill>
      <patternFill patternType="solid">
        <fgColor theme="5"/>
        <bgColor indexed="64"/>
      </patternFill>
    </fill>
    <fill>
      <patternFill patternType="solid">
        <fgColor theme="4"/>
        <bgColor indexed="64"/>
      </patternFill>
    </fill>
    <fill>
      <patternFill patternType="solid">
        <fgColor rgb="FFA5A5A5"/>
        <bgColor indexed="64"/>
      </patternFill>
    </fill>
    <fill>
      <patternFill patternType="solid">
        <fgColor theme="6"/>
        <bgColor indexed="64"/>
      </patternFill>
    </fill>
    <fill>
      <patternFill patternType="solid">
        <fgColor theme="8" tint="0.799981688894314"/>
        <bgColor indexed="64"/>
      </patternFill>
    </fill>
    <fill>
      <patternFill patternType="solid">
        <fgColor rgb="FFFFCC99"/>
        <bgColor indexed="64"/>
      </patternFill>
    </fill>
    <fill>
      <patternFill patternType="solid">
        <fgColor rgb="FFFFEB9C"/>
        <bgColor indexed="64"/>
      </patternFill>
    </fill>
    <fill>
      <patternFill patternType="solid">
        <fgColor theme="6" tint="0.599993896298105"/>
        <bgColor indexed="64"/>
      </patternFill>
    </fill>
    <fill>
      <patternFill patternType="solid">
        <fgColor rgb="FFFFFFCC"/>
        <bgColor indexed="64"/>
      </patternFill>
    </fill>
    <fill>
      <patternFill patternType="solid">
        <fgColor theme="7" tint="0.799981688894314"/>
        <bgColor indexed="64"/>
      </patternFill>
    </fill>
    <fill>
      <patternFill patternType="solid">
        <fgColor rgb="FFFFC7CE"/>
        <bgColor indexed="64"/>
      </patternFill>
    </fill>
    <fill>
      <patternFill patternType="solid">
        <fgColor rgb="FFC6EFCE"/>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9"/>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8"/>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thin">
        <color auto="1"/>
      </right>
      <top/>
      <bottom style="dotted">
        <color auto="1"/>
      </bottom>
      <diagonal/>
    </border>
    <border>
      <left/>
      <right style="thin">
        <color auto="1"/>
      </right>
      <top style="thin">
        <color auto="1"/>
      </top>
      <bottom style="thin">
        <color auto="1"/>
      </bottom>
      <diagonal/>
    </border>
    <border>
      <left style="thin">
        <color auto="1"/>
      </left>
      <right style="thin">
        <color auto="1"/>
      </right>
      <top style="hair">
        <color auto="1"/>
      </top>
      <bottom style="hair">
        <color auto="1"/>
      </bottom>
      <diagonal/>
    </border>
    <border>
      <left/>
      <right/>
      <top/>
      <bottom style="thin">
        <color auto="1"/>
      </bottom>
      <diagonal/>
    </border>
    <border>
      <left style="thin">
        <color auto="1"/>
      </left>
      <right style="thin">
        <color auto="1"/>
      </right>
      <top style="dotted">
        <color auto="1"/>
      </top>
      <bottom style="thin">
        <color auto="1"/>
      </bottom>
      <diagonal/>
    </border>
    <border>
      <left style="thin">
        <color auto="1"/>
      </left>
      <right style="thin">
        <color auto="1"/>
      </right>
      <top style="thin">
        <color auto="1"/>
      </top>
      <bottom style="hair">
        <color auto="1"/>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9">
    <xf numFmtId="0" fontId="0" fillId="0" borderId="0"/>
    <xf numFmtId="0" fontId="41" fillId="2" borderId="0" applyNumberFormat="0" applyBorder="0" applyAlignment="0" applyProtection="0">
      <alignment vertical="center"/>
    </xf>
    <xf numFmtId="176" fontId="0" fillId="0" borderId="0" applyFont="0" applyFill="0" applyBorder="0" applyAlignment="0" applyProtection="0"/>
    <xf numFmtId="178" fontId="35" fillId="0" borderId="0" applyFont="0" applyFill="0" applyBorder="0" applyAlignment="0" applyProtection="0">
      <alignment vertical="center"/>
    </xf>
    <xf numFmtId="179" fontId="35" fillId="0" borderId="0" applyFont="0" applyFill="0" applyBorder="0" applyAlignment="0" applyProtection="0">
      <alignment vertical="center"/>
    </xf>
    <xf numFmtId="177" fontId="35" fillId="0" borderId="0" applyFont="0" applyFill="0" applyBorder="0" applyAlignment="0" applyProtection="0">
      <alignment vertical="center"/>
    </xf>
    <xf numFmtId="9" fontId="35" fillId="0" borderId="0" applyFont="0" applyFill="0" applyBorder="0" applyAlignment="0" applyProtection="0">
      <alignment vertical="center"/>
    </xf>
    <xf numFmtId="0" fontId="37" fillId="10" borderId="15" applyNumberFormat="0" applyAlignment="0" applyProtection="0">
      <alignment vertical="center"/>
    </xf>
    <xf numFmtId="0" fontId="36" fillId="0" borderId="14" applyNumberFormat="0" applyFill="0" applyAlignment="0" applyProtection="0">
      <alignment vertical="center"/>
    </xf>
    <xf numFmtId="0" fontId="35" fillId="16" borderId="18" applyNumberFormat="0" applyFont="0" applyAlignment="0" applyProtection="0">
      <alignment vertical="center"/>
    </xf>
    <xf numFmtId="0" fontId="45" fillId="0" borderId="0" applyNumberFormat="0" applyFill="0" applyBorder="0" applyAlignment="0" applyProtection="0">
      <alignment vertical="center"/>
    </xf>
    <xf numFmtId="0" fontId="50" fillId="0" borderId="0"/>
    <xf numFmtId="0" fontId="51" fillId="0" borderId="0"/>
    <xf numFmtId="0" fontId="31" fillId="23" borderId="0" applyNumberFormat="0" applyBorder="0" applyAlignment="0" applyProtection="0">
      <alignment vertical="center"/>
    </xf>
    <xf numFmtId="0" fontId="40" fillId="0" borderId="0" applyNumberFormat="0" applyFill="0" applyBorder="0" applyAlignment="0" applyProtection="0">
      <alignment vertical="center"/>
    </xf>
    <xf numFmtId="0" fontId="41" fillId="15" borderId="0" applyNumberFormat="0" applyBorder="0" applyAlignment="0" applyProtection="0">
      <alignment vertical="center"/>
    </xf>
    <xf numFmtId="0" fontId="34" fillId="0" borderId="0" applyNumberFormat="0" applyFill="0" applyBorder="0" applyAlignment="0" applyProtection="0">
      <alignment vertical="center"/>
    </xf>
    <xf numFmtId="0" fontId="41" fillId="24" borderId="0" applyNumberFormat="0" applyBorder="0" applyAlignment="0" applyProtection="0">
      <alignment vertical="center"/>
    </xf>
    <xf numFmtId="0" fontId="44"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7" fillId="0" borderId="14" applyNumberFormat="0" applyFill="0" applyAlignment="0" applyProtection="0">
      <alignment vertical="center"/>
    </xf>
    <xf numFmtId="0" fontId="38" fillId="0" borderId="17" applyNumberFormat="0" applyFill="0" applyAlignment="0" applyProtection="0">
      <alignment vertical="center"/>
    </xf>
    <xf numFmtId="0" fontId="52" fillId="0" borderId="0"/>
    <xf numFmtId="0" fontId="38" fillId="0" borderId="0" applyNumberFormat="0" applyFill="0" applyBorder="0" applyAlignment="0" applyProtection="0">
      <alignment vertical="center"/>
    </xf>
    <xf numFmtId="0" fontId="43" fillId="13" borderId="16" applyNumberFormat="0" applyAlignment="0" applyProtection="0">
      <alignment vertical="center"/>
    </xf>
    <xf numFmtId="0" fontId="31" fillId="21" borderId="0" applyNumberFormat="0" applyBorder="0" applyAlignment="0" applyProtection="0">
      <alignment vertical="center"/>
    </xf>
    <xf numFmtId="0" fontId="49" fillId="19" borderId="0" applyNumberFormat="0" applyBorder="0" applyAlignment="0" applyProtection="0">
      <alignment vertical="center"/>
    </xf>
    <xf numFmtId="0" fontId="33" fillId="7" borderId="13" applyNumberFormat="0" applyAlignment="0" applyProtection="0">
      <alignment vertical="center"/>
    </xf>
    <xf numFmtId="176" fontId="52" fillId="0" borderId="0" applyFont="0" applyFill="0" applyBorder="0" applyAlignment="0" applyProtection="0"/>
    <xf numFmtId="0" fontId="41" fillId="26" borderId="0" applyNumberFormat="0" applyBorder="0" applyAlignment="0" applyProtection="0">
      <alignment vertical="center"/>
    </xf>
    <xf numFmtId="0" fontId="42" fillId="7" borderId="16" applyNumberFormat="0" applyAlignment="0" applyProtection="0">
      <alignment vertical="center"/>
    </xf>
    <xf numFmtId="0" fontId="32" fillId="0" borderId="12" applyNumberFormat="0" applyFill="0" applyAlignment="0" applyProtection="0">
      <alignment vertical="center"/>
    </xf>
    <xf numFmtId="0" fontId="53" fillId="0" borderId="19" applyNumberFormat="0" applyFill="0" applyAlignment="0" applyProtection="0">
      <alignment vertical="center"/>
    </xf>
    <xf numFmtId="0" fontId="48" fillId="18" borderId="0" applyNumberFormat="0" applyBorder="0" applyAlignment="0" applyProtection="0">
      <alignment vertical="center"/>
    </xf>
    <xf numFmtId="0" fontId="46" fillId="14" borderId="0" applyNumberFormat="0" applyBorder="0" applyAlignment="0" applyProtection="0">
      <alignment vertical="center"/>
    </xf>
    <xf numFmtId="0" fontId="31" fillId="9" borderId="0" applyNumberFormat="0" applyBorder="0" applyAlignment="0" applyProtection="0">
      <alignment vertical="center"/>
    </xf>
    <xf numFmtId="0" fontId="21" fillId="0" borderId="0"/>
    <xf numFmtId="0" fontId="41" fillId="12" borderId="0" applyNumberFormat="0" applyBorder="0" applyAlignment="0" applyProtection="0">
      <alignment vertical="center"/>
    </xf>
    <xf numFmtId="0" fontId="31" fillId="27" borderId="0" applyNumberFormat="0" applyBorder="0" applyAlignment="0" applyProtection="0">
      <alignment vertical="center"/>
    </xf>
    <xf numFmtId="0" fontId="31" fillId="8" borderId="0" applyNumberFormat="0" applyBorder="0" applyAlignment="0" applyProtection="0">
      <alignment vertical="center"/>
    </xf>
    <xf numFmtId="0" fontId="41" fillId="25" borderId="0" applyNumberFormat="0" applyBorder="0" applyAlignment="0" applyProtection="0">
      <alignment vertical="center"/>
    </xf>
    <xf numFmtId="0" fontId="41" fillId="29" borderId="0" applyNumberFormat="0" applyBorder="0" applyAlignment="0" applyProtection="0">
      <alignment vertical="center"/>
    </xf>
    <xf numFmtId="0" fontId="31" fillId="31" borderId="0" applyNumberFormat="0" applyBorder="0" applyAlignment="0" applyProtection="0">
      <alignment vertical="center"/>
    </xf>
    <xf numFmtId="0" fontId="31" fillId="11" borderId="0" applyNumberFormat="0" applyBorder="0" applyAlignment="0" applyProtection="0">
      <alignment vertical="center"/>
    </xf>
    <xf numFmtId="0" fontId="41" fillId="33" borderId="0" applyNumberFormat="0" applyBorder="0" applyAlignment="0" applyProtection="0">
      <alignment vertical="center"/>
    </xf>
    <xf numFmtId="0" fontId="31" fillId="6" borderId="0" applyNumberFormat="0" applyBorder="0" applyAlignment="0" applyProtection="0">
      <alignment vertical="center"/>
    </xf>
    <xf numFmtId="0" fontId="41" fillId="17" borderId="0" applyNumberFormat="0" applyBorder="0" applyAlignment="0" applyProtection="0">
      <alignment vertical="center"/>
    </xf>
    <xf numFmtId="0" fontId="41" fillId="28" borderId="0" applyNumberFormat="0" applyBorder="0" applyAlignment="0" applyProtection="0">
      <alignment vertical="center"/>
    </xf>
    <xf numFmtId="0" fontId="31" fillId="35" borderId="0" applyNumberFormat="0" applyBorder="0" applyAlignment="0" applyProtection="0">
      <alignment vertical="center"/>
    </xf>
    <xf numFmtId="0" fontId="41" fillId="34" borderId="0" applyNumberFormat="0" applyBorder="0" applyAlignment="0" applyProtection="0">
      <alignment vertical="center"/>
    </xf>
    <xf numFmtId="0" fontId="31" fillId="20" borderId="0" applyNumberFormat="0" applyBorder="0" applyAlignment="0" applyProtection="0">
      <alignment vertical="center"/>
    </xf>
    <xf numFmtId="0" fontId="54" fillId="0" borderId="0"/>
    <xf numFmtId="0" fontId="31" fillId="32" borderId="0" applyNumberFormat="0" applyBorder="0" applyAlignment="0" applyProtection="0">
      <alignment vertical="center"/>
    </xf>
    <xf numFmtId="0" fontId="41" fillId="30" borderId="0" applyNumberFormat="0" applyBorder="0" applyAlignment="0" applyProtection="0">
      <alignment vertical="center"/>
    </xf>
    <xf numFmtId="0" fontId="31" fillId="22" borderId="0" applyNumberFormat="0" applyBorder="0" applyAlignment="0" applyProtection="0">
      <alignment vertical="center"/>
    </xf>
    <xf numFmtId="0" fontId="55" fillId="0" borderId="0"/>
    <xf numFmtId="176" fontId="52" fillId="0" borderId="0" applyFont="0" applyFill="0" applyBorder="0" applyAlignment="0" applyProtection="0"/>
    <xf numFmtId="0" fontId="55" fillId="0" borderId="0"/>
    <xf numFmtId="0" fontId="52" fillId="0" borderId="0"/>
  </cellStyleXfs>
  <cellXfs count="309">
    <xf numFmtId="0" fontId="0" fillId="0" borderId="0" xfId="0"/>
    <xf numFmtId="176" fontId="0" fillId="0" borderId="0" xfId="2" applyFont="1"/>
    <xf numFmtId="176" fontId="0" fillId="0" borderId="0" xfId="2" applyNumberFormat="1" applyFont="1"/>
    <xf numFmtId="3" fontId="1" fillId="0" borderId="0" xfId="0" applyNumberFormat="1" applyFont="1" applyFill="1" applyBorder="1" applyAlignment="1">
      <alignment vertical="center" wrapText="1"/>
    </xf>
    <xf numFmtId="3" fontId="2" fillId="0" borderId="0" xfId="0" applyNumberFormat="1" applyFont="1" applyFill="1" applyBorder="1" applyAlignment="1">
      <alignment vertical="center" wrapText="1"/>
    </xf>
    <xf numFmtId="3" fontId="3" fillId="0" borderId="0" xfId="0" applyNumberFormat="1" applyFont="1" applyFill="1"/>
    <xf numFmtId="0" fontId="4" fillId="0" borderId="0" xfId="0" applyFont="1" applyFill="1" applyBorder="1" applyAlignment="1">
      <alignment horizontal="left"/>
    </xf>
    <xf numFmtId="0" fontId="1" fillId="0" borderId="0" xfId="0" applyFont="1" applyFill="1" applyBorder="1" applyAlignment="1">
      <alignment horizontal="left"/>
    </xf>
    <xf numFmtId="3" fontId="5" fillId="0" borderId="0" xfId="0" applyNumberFormat="1" applyFont="1" applyFill="1" applyBorder="1" applyAlignment="1">
      <alignment vertical="center" wrapText="1"/>
    </xf>
    <xf numFmtId="3" fontId="2" fillId="0" borderId="0" xfId="0" applyNumberFormat="1" applyFont="1" applyBorder="1" applyAlignment="1">
      <alignment vertical="center" wrapText="1"/>
    </xf>
    <xf numFmtId="3" fontId="2" fillId="0" borderId="0" xfId="0" applyNumberFormat="1" applyFont="1" applyFill="1"/>
    <xf numFmtId="3" fontId="1" fillId="0" borderId="0" xfId="0" applyNumberFormat="1" applyFont="1" applyFill="1"/>
    <xf numFmtId="0" fontId="5" fillId="0" borderId="0" xfId="0" applyFont="1" applyFill="1" applyBorder="1" applyAlignment="1">
      <alignment horizontal="left"/>
    </xf>
    <xf numFmtId="3" fontId="6" fillId="0" borderId="0" xfId="0" applyNumberFormat="1" applyFont="1" applyBorder="1" applyAlignment="1">
      <alignment vertical="center" wrapText="1"/>
    </xf>
    <xf numFmtId="3" fontId="7" fillId="0" borderId="0" xfId="0" applyNumberFormat="1" applyFont="1" applyBorder="1" applyAlignment="1">
      <alignment vertical="center" wrapText="1"/>
    </xf>
    <xf numFmtId="3" fontId="7" fillId="0" borderId="0" xfId="0" applyNumberFormat="1" applyFont="1" applyAlignment="1">
      <alignment vertical="center" wrapText="1"/>
    </xf>
    <xf numFmtId="3" fontId="4" fillId="0" borderId="0" xfId="0" applyNumberFormat="1" applyFont="1" applyFill="1" applyBorder="1" applyAlignment="1">
      <alignment vertical="center" wrapText="1"/>
    </xf>
    <xf numFmtId="3" fontId="1" fillId="0" borderId="0" xfId="0" applyNumberFormat="1" applyFont="1" applyBorder="1" applyAlignment="1">
      <alignment horizontal="center" vertical="center" wrapText="1"/>
    </xf>
    <xf numFmtId="3" fontId="1" fillId="0" borderId="0" xfId="0" applyNumberFormat="1" applyFont="1" applyBorder="1" applyAlignment="1">
      <alignment horizontal="left" vertical="center" wrapText="1"/>
    </xf>
    <xf numFmtId="49" fontId="1" fillId="0" borderId="0" xfId="0" applyNumberFormat="1" applyFont="1" applyBorder="1" applyAlignment="1">
      <alignment horizontal="center" vertical="center" wrapText="1"/>
    </xf>
    <xf numFmtId="3" fontId="1" fillId="0" borderId="0" xfId="0" applyNumberFormat="1" applyFont="1" applyBorder="1" applyAlignment="1">
      <alignment horizontal="right" vertical="center" wrapText="1"/>
    </xf>
    <xf numFmtId="3" fontId="1" fillId="0" borderId="0" xfId="0" applyNumberFormat="1" applyFont="1" applyBorder="1" applyAlignment="1">
      <alignment vertical="center" wrapText="1"/>
    </xf>
    <xf numFmtId="3" fontId="8" fillId="0" borderId="0" xfId="0" applyNumberFormat="1" applyFont="1" applyFill="1" applyBorder="1" applyAlignment="1">
      <alignment horizontal="center" vertical="center" wrapText="1"/>
    </xf>
    <xf numFmtId="3" fontId="9" fillId="0" borderId="0" xfId="0" applyNumberFormat="1" applyFont="1" applyFill="1" applyAlignment="1">
      <alignment horizontal="center" vertical="center" wrapText="1"/>
    </xf>
    <xf numFmtId="3" fontId="2" fillId="0" borderId="0" xfId="0" applyNumberFormat="1" applyFont="1" applyFill="1" applyBorder="1" applyAlignment="1">
      <alignment horizontal="center" vertical="center" wrapText="1"/>
    </xf>
    <xf numFmtId="3" fontId="2" fillId="0" borderId="1" xfId="0" applyNumberFormat="1" applyFont="1" applyFill="1" applyBorder="1" applyAlignment="1" applyProtection="1">
      <alignment horizontal="center" vertical="center" wrapText="1"/>
    </xf>
    <xf numFmtId="49" fontId="2" fillId="0" borderId="1" xfId="0" applyNumberFormat="1" applyFont="1" applyFill="1" applyBorder="1" applyAlignment="1" applyProtection="1">
      <alignment horizontal="center" vertical="center" wrapText="1"/>
    </xf>
    <xf numFmtId="3" fontId="2" fillId="0" borderId="2" xfId="0" applyNumberFormat="1" applyFont="1" applyFill="1" applyBorder="1" applyAlignment="1" applyProtection="1">
      <alignment horizontal="center" vertical="center" wrapText="1"/>
    </xf>
    <xf numFmtId="3" fontId="2" fillId="0" borderId="3" xfId="0" applyNumberFormat="1" applyFont="1" applyFill="1" applyBorder="1" applyAlignment="1" applyProtection="1">
      <alignment horizontal="center" vertical="center" wrapText="1"/>
    </xf>
    <xf numFmtId="3" fontId="2" fillId="0" borderId="4" xfId="0" applyNumberFormat="1" applyFont="1" applyFill="1" applyBorder="1" applyAlignment="1">
      <alignment horizontal="center" vertical="center" wrapText="1"/>
    </xf>
    <xf numFmtId="3" fontId="2" fillId="0" borderId="4" xfId="0" applyNumberFormat="1" applyFont="1" applyFill="1" applyBorder="1" applyAlignment="1">
      <alignment horizontal="left" vertical="center" wrapText="1"/>
    </xf>
    <xf numFmtId="176" fontId="2" fillId="0" borderId="4" xfId="2" applyFont="1" applyFill="1" applyBorder="1" applyAlignment="1">
      <alignment horizontal="center" vertical="center" wrapText="1"/>
    </xf>
    <xf numFmtId="49" fontId="2" fillId="0" borderId="4" xfId="0" applyNumberFormat="1" applyFont="1" applyFill="1" applyBorder="1" applyAlignment="1">
      <alignment horizontal="center" vertical="center" wrapText="1"/>
    </xf>
    <xf numFmtId="176" fontId="2" fillId="0" borderId="4" xfId="2" applyFont="1" applyFill="1" applyBorder="1" applyAlignment="1">
      <alignment horizontal="right" vertical="center" wrapText="1"/>
    </xf>
    <xf numFmtId="3" fontId="2" fillId="0" borderId="5" xfId="0" applyNumberFormat="1" applyFont="1" applyFill="1" applyBorder="1" applyAlignment="1">
      <alignment horizontal="center" vertical="center" wrapText="1"/>
    </xf>
    <xf numFmtId="3" fontId="2" fillId="0" borderId="5" xfId="0" applyNumberFormat="1" applyFont="1" applyFill="1" applyBorder="1" applyAlignment="1">
      <alignment horizontal="left" vertical="center" wrapText="1"/>
    </xf>
    <xf numFmtId="49" fontId="2" fillId="0" borderId="5" xfId="0" applyNumberFormat="1" applyFont="1" applyFill="1" applyBorder="1" applyAlignment="1">
      <alignment horizontal="center" vertical="center" wrapText="1"/>
    </xf>
    <xf numFmtId="176" fontId="2" fillId="0" borderId="5" xfId="2" applyFont="1" applyFill="1" applyBorder="1" applyAlignment="1">
      <alignment horizontal="right" vertical="center" wrapText="1"/>
    </xf>
    <xf numFmtId="3" fontId="2" fillId="2" borderId="5" xfId="0" applyNumberFormat="1" applyFont="1" applyFill="1" applyBorder="1" applyAlignment="1">
      <alignment horizontal="center" vertical="center" wrapText="1"/>
    </xf>
    <xf numFmtId="49" fontId="2" fillId="2" borderId="5" xfId="0" applyNumberFormat="1" applyFont="1" applyFill="1" applyBorder="1" applyAlignment="1">
      <alignment horizontal="center" vertical="center" wrapText="1"/>
    </xf>
    <xf numFmtId="176" fontId="2" fillId="2" borderId="5" xfId="2" applyFont="1" applyFill="1" applyBorder="1" applyAlignment="1">
      <alignment horizontal="right" vertical="center" wrapText="1"/>
    </xf>
    <xf numFmtId="0" fontId="5" fillId="0" borderId="5" xfId="0" applyFont="1" applyFill="1" applyBorder="1" applyAlignment="1">
      <alignment horizontal="center" vertical="center"/>
    </xf>
    <xf numFmtId="1" fontId="5" fillId="0" borderId="5" xfId="55" applyNumberFormat="1" applyFont="1" applyFill="1" applyBorder="1" applyAlignment="1">
      <alignment vertical="center" wrapText="1"/>
    </xf>
    <xf numFmtId="1" fontId="5" fillId="0" borderId="5" xfId="55" applyNumberFormat="1" applyFont="1" applyFill="1" applyBorder="1" applyAlignment="1">
      <alignment horizontal="center" vertical="center" wrapText="1"/>
    </xf>
    <xf numFmtId="0" fontId="5" fillId="3" borderId="5" xfId="0" applyNumberFormat="1" applyFont="1" applyFill="1" applyBorder="1" applyAlignment="1">
      <alignment horizontal="justify" vertical="center" wrapText="1"/>
    </xf>
    <xf numFmtId="1" fontId="5" fillId="0" borderId="5" xfId="2" applyNumberFormat="1" applyFont="1" applyFill="1" applyBorder="1" applyAlignment="1">
      <alignment horizontal="center" vertical="center" wrapText="1"/>
    </xf>
    <xf numFmtId="176" fontId="5" fillId="0" borderId="5" xfId="2" applyFont="1" applyFill="1" applyBorder="1" applyAlignment="1">
      <alignment vertical="center" wrapText="1"/>
    </xf>
    <xf numFmtId="3" fontId="5" fillId="0" borderId="5" xfId="0" applyNumberFormat="1" applyFont="1" applyFill="1" applyBorder="1" applyAlignment="1">
      <alignment horizontal="center" vertical="center" wrapText="1"/>
    </xf>
    <xf numFmtId="176" fontId="5" fillId="0" borderId="5" xfId="2" applyFont="1" applyFill="1" applyBorder="1" applyAlignment="1">
      <alignment horizontal="left" vertical="center" wrapText="1"/>
    </xf>
    <xf numFmtId="1" fontId="5" fillId="0" borderId="5" xfId="2" applyNumberFormat="1" applyFont="1" applyBorder="1" applyAlignment="1">
      <alignment horizontal="center" vertical="center" wrapText="1"/>
    </xf>
    <xf numFmtId="176" fontId="1" fillId="0" borderId="5" xfId="2" applyFont="1" applyFill="1" applyBorder="1" applyAlignment="1">
      <alignment vertical="center" wrapText="1"/>
    </xf>
    <xf numFmtId="0" fontId="1" fillId="0" borderId="5" xfId="0" applyNumberFormat="1" applyFont="1" applyFill="1" applyBorder="1" applyAlignment="1">
      <alignment horizontal="justify" vertical="center" wrapText="1"/>
    </xf>
    <xf numFmtId="0" fontId="1" fillId="0" borderId="5" xfId="0" applyNumberFormat="1" applyFont="1" applyFill="1" applyBorder="1" applyAlignment="1">
      <alignment horizontal="center" vertical="center" wrapText="1"/>
    </xf>
    <xf numFmtId="0" fontId="5" fillId="0" borderId="5" xfId="12" applyFont="1" applyFill="1" applyBorder="1" applyAlignment="1">
      <alignment horizontal="justify" vertical="center" wrapText="1"/>
    </xf>
    <xf numFmtId="0" fontId="5" fillId="0" borderId="5" xfId="12" applyFont="1" applyFill="1" applyBorder="1" applyAlignment="1">
      <alignment horizontal="center" vertical="center" wrapText="1"/>
    </xf>
    <xf numFmtId="3" fontId="2" fillId="4" borderId="6" xfId="0" applyNumberFormat="1" applyFont="1" applyFill="1" applyBorder="1" applyAlignment="1">
      <alignment horizontal="center" vertical="center" wrapText="1"/>
    </xf>
    <xf numFmtId="3" fontId="2" fillId="4" borderId="6" xfId="0" applyNumberFormat="1" applyFont="1" applyFill="1" applyBorder="1" applyAlignment="1">
      <alignment horizontal="left" vertical="center" wrapText="1"/>
    </xf>
    <xf numFmtId="49" fontId="2" fillId="4" borderId="6" xfId="0" applyNumberFormat="1" applyFont="1" applyFill="1" applyBorder="1" applyAlignment="1">
      <alignment horizontal="center" vertical="center" wrapText="1"/>
    </xf>
    <xf numFmtId="176" fontId="2" fillId="4" borderId="6" xfId="2" applyFont="1" applyFill="1" applyBorder="1" applyAlignment="1">
      <alignment horizontal="right" vertical="center" wrapText="1"/>
    </xf>
    <xf numFmtId="3" fontId="4" fillId="0" borderId="5" xfId="0" applyNumberFormat="1" applyFont="1" applyFill="1" applyBorder="1" applyAlignment="1">
      <alignment horizontal="center" vertical="center" wrapText="1"/>
    </xf>
    <xf numFmtId="1" fontId="4" fillId="0" borderId="5" xfId="55" applyNumberFormat="1" applyFont="1" applyFill="1" applyBorder="1" applyAlignment="1">
      <alignment horizontal="justify" vertical="center" wrapText="1"/>
    </xf>
    <xf numFmtId="1" fontId="4" fillId="0" borderId="5" xfId="55" applyNumberFormat="1" applyFont="1" applyFill="1" applyBorder="1" applyAlignment="1">
      <alignment horizontal="center" vertical="center" wrapText="1"/>
    </xf>
    <xf numFmtId="176" fontId="4" fillId="0" borderId="5" xfId="2" applyFont="1" applyBorder="1" applyAlignment="1">
      <alignment horizontal="justify" vertical="center" wrapText="1"/>
    </xf>
    <xf numFmtId="1" fontId="4" fillId="0" borderId="5" xfId="2" applyNumberFormat="1" applyFont="1" applyBorder="1" applyAlignment="1">
      <alignment horizontal="center" vertical="center" wrapText="1"/>
    </xf>
    <xf numFmtId="176" fontId="4" fillId="0" borderId="5" xfId="2" applyFont="1" applyBorder="1" applyAlignment="1">
      <alignment horizontal="right" vertical="center"/>
    </xf>
    <xf numFmtId="2" fontId="4" fillId="0" borderId="5" xfId="0" applyNumberFormat="1" applyFont="1" applyFill="1" applyBorder="1" applyAlignment="1">
      <alignment horizontal="center" vertical="center" wrapText="1"/>
    </xf>
    <xf numFmtId="0" fontId="4" fillId="5" borderId="5" xfId="36" applyFont="1" applyFill="1" applyBorder="1" applyAlignment="1">
      <alignment horizontal="justify" vertical="center" wrapText="1"/>
    </xf>
    <xf numFmtId="0" fontId="4" fillId="0" borderId="5" xfId="11" applyFont="1" applyFill="1" applyBorder="1" applyAlignment="1">
      <alignment horizontal="center" vertical="center" wrapText="1"/>
    </xf>
    <xf numFmtId="3" fontId="4" fillId="0" borderId="5" xfId="0" applyNumberFormat="1" applyFont="1" applyFill="1" applyBorder="1" applyAlignment="1">
      <alignment horizontal="justify" vertical="center" wrapText="1"/>
    </xf>
    <xf numFmtId="49" fontId="4" fillId="0" borderId="5" xfId="0" applyNumberFormat="1" applyFont="1" applyFill="1" applyBorder="1" applyAlignment="1">
      <alignment horizontal="center" vertical="center" wrapText="1"/>
    </xf>
    <xf numFmtId="3" fontId="2" fillId="4" borderId="5" xfId="0" applyNumberFormat="1" applyFont="1" applyFill="1" applyBorder="1" applyAlignment="1">
      <alignment horizontal="center" vertical="center" wrapText="1"/>
    </xf>
    <xf numFmtId="3" fontId="2" fillId="4" borderId="5" xfId="0" applyNumberFormat="1" applyFont="1" applyFill="1" applyBorder="1" applyAlignment="1">
      <alignment horizontal="left" vertical="center" wrapText="1"/>
    </xf>
    <xf numFmtId="49" fontId="2" fillId="4" borderId="5" xfId="0" applyNumberFormat="1" applyFont="1" applyFill="1" applyBorder="1" applyAlignment="1">
      <alignment horizontal="center" vertical="center" wrapText="1"/>
    </xf>
    <xf numFmtId="176" fontId="2" fillId="4" borderId="5" xfId="2" applyFont="1" applyFill="1" applyBorder="1" applyAlignment="1">
      <alignment horizontal="right" vertical="center" wrapText="1"/>
    </xf>
    <xf numFmtId="0" fontId="1" fillId="0" borderId="5" xfId="0" applyFont="1" applyFill="1" applyBorder="1" applyAlignment="1">
      <alignment horizontal="center" vertical="center"/>
    </xf>
    <xf numFmtId="3" fontId="6" fillId="0" borderId="2" xfId="0" applyNumberFormat="1" applyFont="1" applyBorder="1" applyAlignment="1">
      <alignment horizontal="center" vertical="center" wrapText="1"/>
    </xf>
    <xf numFmtId="3" fontId="6" fillId="0" borderId="3" xfId="0" applyNumberFormat="1" applyFont="1" applyBorder="1" applyAlignment="1">
      <alignment horizontal="center" vertical="center" wrapText="1"/>
    </xf>
    <xf numFmtId="3" fontId="6" fillId="0" borderId="7" xfId="0" applyNumberFormat="1" applyFont="1" applyBorder="1" applyAlignment="1">
      <alignment horizontal="center" vertical="center" wrapText="1"/>
    </xf>
    <xf numFmtId="49" fontId="6" fillId="0" borderId="1" xfId="0" applyNumberFormat="1" applyFont="1" applyBorder="1" applyAlignment="1">
      <alignment horizontal="center" vertical="center" wrapText="1"/>
    </xf>
    <xf numFmtId="176" fontId="6" fillId="0" borderId="1" xfId="2" applyFont="1" applyBorder="1" applyAlignment="1">
      <alignment horizontal="right" vertical="center" wrapText="1"/>
    </xf>
    <xf numFmtId="3" fontId="7" fillId="0" borderId="0" xfId="0" applyNumberFormat="1" applyFont="1" applyAlignment="1">
      <alignment horizontal="left" vertical="top" wrapText="1"/>
    </xf>
    <xf numFmtId="3" fontId="7" fillId="0" borderId="0" xfId="0" applyNumberFormat="1" applyFont="1" applyFill="1" applyAlignment="1">
      <alignment horizontal="center" vertical="center" wrapText="1"/>
    </xf>
    <xf numFmtId="176" fontId="1" fillId="0" borderId="0" xfId="2" applyFont="1" applyFill="1" applyBorder="1" applyAlignment="1">
      <alignment vertical="center" wrapText="1"/>
    </xf>
    <xf numFmtId="3" fontId="2" fillId="0" borderId="7" xfId="0" applyNumberFormat="1" applyFont="1" applyFill="1" applyBorder="1" applyAlignment="1" applyProtection="1">
      <alignment horizontal="center" vertical="center" wrapText="1"/>
    </xf>
    <xf numFmtId="3" fontId="2" fillId="0" borderId="1" xfId="0" applyNumberFormat="1" applyFont="1" applyFill="1" applyBorder="1" applyAlignment="1">
      <alignment horizontal="center" vertical="center" wrapText="1"/>
    </xf>
    <xf numFmtId="180" fontId="2" fillId="0" borderId="4" xfId="2" applyNumberFormat="1" applyFont="1" applyFill="1" applyBorder="1" applyAlignment="1">
      <alignment horizontal="left" vertical="center" wrapText="1"/>
    </xf>
    <xf numFmtId="181" fontId="2" fillId="0" borderId="0" xfId="2" applyNumberFormat="1" applyFont="1" applyFill="1" applyBorder="1" applyAlignment="1">
      <alignment vertical="center" wrapText="1"/>
    </xf>
    <xf numFmtId="180" fontId="2" fillId="0" borderId="5" xfId="2" applyNumberFormat="1" applyFont="1" applyFill="1" applyBorder="1" applyAlignment="1">
      <alignment horizontal="left" vertical="center" wrapText="1"/>
    </xf>
    <xf numFmtId="176" fontId="2" fillId="0" borderId="5" xfId="2" applyFont="1" applyFill="1" applyBorder="1" applyAlignment="1">
      <alignment horizontal="center" vertical="center" wrapText="1"/>
    </xf>
    <xf numFmtId="3" fontId="2" fillId="2" borderId="5" xfId="0" applyNumberFormat="1" applyFont="1" applyFill="1" applyBorder="1" applyAlignment="1">
      <alignment horizontal="left" vertical="center" wrapText="1"/>
    </xf>
    <xf numFmtId="176" fontId="5" fillId="0" borderId="5" xfId="2" applyFont="1" applyFill="1" applyBorder="1" applyAlignment="1">
      <alignment horizontal="right" vertical="center"/>
    </xf>
    <xf numFmtId="183" fontId="5" fillId="3" borderId="5" xfId="0" applyNumberFormat="1" applyFont="1" applyFill="1" applyBorder="1" applyAlignment="1">
      <alignment horizontal="center" vertical="center" wrapText="1"/>
    </xf>
    <xf numFmtId="3" fontId="3" fillId="0" borderId="5" xfId="0" applyNumberFormat="1" applyFont="1" applyFill="1" applyBorder="1" applyAlignment="1">
      <alignment horizontal="left" vertical="center" wrapText="1"/>
    </xf>
    <xf numFmtId="176" fontId="1" fillId="0" borderId="5" xfId="2" applyFont="1" applyFill="1" applyBorder="1" applyAlignment="1">
      <alignment horizontal="right" vertical="center" wrapText="1"/>
    </xf>
    <xf numFmtId="3" fontId="10" fillId="0" borderId="5" xfId="55" applyNumberFormat="1" applyFont="1" applyFill="1" applyBorder="1" applyAlignment="1">
      <alignment horizontal="left" vertical="center" wrapText="1"/>
    </xf>
    <xf numFmtId="0" fontId="11" fillId="0" borderId="5" xfId="0" applyNumberFormat="1" applyFont="1" applyFill="1" applyBorder="1" applyAlignment="1">
      <alignment horizontal="center" vertical="center" wrapText="1"/>
    </xf>
    <xf numFmtId="183" fontId="1" fillId="3" borderId="5" xfId="0" applyNumberFormat="1" applyFont="1" applyFill="1" applyBorder="1" applyAlignment="1">
      <alignment horizontal="justify" vertical="center" wrapText="1"/>
    </xf>
    <xf numFmtId="183" fontId="0" fillId="0" borderId="5" xfId="0" applyNumberFormat="1" applyFont="1" applyFill="1" applyBorder="1" applyAlignment="1">
      <alignment horizontal="justify" vertical="center" wrapText="1"/>
    </xf>
    <xf numFmtId="3" fontId="5" fillId="0" borderId="5" xfId="0" applyNumberFormat="1" applyFont="1" applyFill="1" applyBorder="1" applyAlignment="1">
      <alignment horizontal="justify" vertical="center" wrapText="1"/>
    </xf>
    <xf numFmtId="0" fontId="5" fillId="0" borderId="5" xfId="12" applyFont="1" applyFill="1" applyBorder="1" applyAlignment="1">
      <alignment horizontal="left" vertical="center" wrapText="1"/>
    </xf>
    <xf numFmtId="3" fontId="2" fillId="4" borderId="6" xfId="0" applyNumberFormat="1" applyFont="1" applyFill="1" applyBorder="1" applyAlignment="1">
      <alignment vertical="center" wrapText="1"/>
    </xf>
    <xf numFmtId="184" fontId="4" fillId="0" borderId="5" xfId="2" applyNumberFormat="1" applyFont="1" applyBorder="1" applyAlignment="1">
      <alignment horizontal="justify" vertical="center" wrapText="1"/>
    </xf>
    <xf numFmtId="3" fontId="12" fillId="0" borderId="5" xfId="0" applyNumberFormat="1" applyFont="1" applyFill="1" applyBorder="1" applyAlignment="1">
      <alignment horizontal="left" vertical="center" wrapText="1"/>
    </xf>
    <xf numFmtId="176" fontId="4" fillId="0" borderId="5" xfId="2" applyFont="1" applyFill="1" applyBorder="1" applyAlignment="1">
      <alignment horizontal="right" vertical="center" wrapText="1"/>
    </xf>
    <xf numFmtId="184" fontId="4" fillId="0" borderId="5" xfId="11" applyNumberFormat="1" applyFont="1" applyFill="1" applyBorder="1" applyAlignment="1">
      <alignment horizontal="justify" vertical="center" wrapText="1"/>
    </xf>
    <xf numFmtId="3" fontId="4" fillId="0" borderId="5" xfId="0" applyNumberFormat="1" applyFont="1" applyFill="1" applyBorder="1" applyAlignment="1">
      <alignment horizontal="left" vertical="center" wrapText="1"/>
    </xf>
    <xf numFmtId="3" fontId="2" fillId="4" borderId="5" xfId="0" applyNumberFormat="1" applyFont="1" applyFill="1" applyBorder="1" applyAlignment="1">
      <alignment vertical="center" wrapText="1"/>
    </xf>
    <xf numFmtId="183" fontId="1" fillId="3" borderId="5" xfId="0" applyNumberFormat="1" applyFont="1" applyFill="1" applyBorder="1" applyAlignment="1">
      <alignment horizontal="center" vertical="center" wrapText="1"/>
    </xf>
    <xf numFmtId="3" fontId="6" fillId="0" borderId="1" xfId="0" applyNumberFormat="1" applyFont="1" applyBorder="1" applyAlignment="1">
      <alignment horizontal="left" vertical="center" wrapText="1"/>
    </xf>
    <xf numFmtId="3" fontId="6" fillId="0" borderId="1" xfId="0" applyNumberFormat="1" applyFont="1" applyBorder="1" applyAlignment="1">
      <alignment vertical="center" wrapText="1"/>
    </xf>
    <xf numFmtId="3" fontId="1" fillId="0" borderId="0" xfId="0" applyNumberFormat="1" applyFont="1" applyAlignment="1">
      <alignment horizontal="left" vertical="center" wrapText="1"/>
    </xf>
    <xf numFmtId="0" fontId="4" fillId="0" borderId="5" xfId="12" applyFont="1" applyFill="1" applyBorder="1" applyAlignment="1">
      <alignment horizontal="center" vertical="center" wrapText="1"/>
    </xf>
    <xf numFmtId="0" fontId="4" fillId="0" borderId="5" xfId="12" applyFont="1" applyFill="1" applyBorder="1" applyAlignment="1">
      <alignment horizontal="justify" vertical="center" wrapText="1"/>
    </xf>
    <xf numFmtId="49" fontId="4" fillId="3" borderId="5" xfId="0" applyNumberFormat="1" applyFont="1" applyFill="1" applyBorder="1" applyAlignment="1">
      <alignment horizontal="center" vertical="center" wrapText="1"/>
    </xf>
    <xf numFmtId="176" fontId="4" fillId="0" borderId="5" xfId="2" applyFont="1" applyFill="1" applyBorder="1" applyAlignment="1">
      <alignment vertical="center" wrapText="1"/>
    </xf>
    <xf numFmtId="0" fontId="1" fillId="0" borderId="5" xfId="12" applyFont="1" applyFill="1" applyBorder="1" applyAlignment="1">
      <alignment horizontal="justify" vertical="center" wrapText="1"/>
    </xf>
    <xf numFmtId="3" fontId="1" fillId="0" borderId="5" xfId="0" applyNumberFormat="1" applyFont="1" applyFill="1" applyBorder="1" applyAlignment="1">
      <alignment horizontal="center" vertical="center" wrapText="1"/>
    </xf>
    <xf numFmtId="1" fontId="1" fillId="0" borderId="5" xfId="2" applyNumberFormat="1" applyFont="1" applyBorder="1" applyAlignment="1">
      <alignment horizontal="center" vertical="center" wrapText="1"/>
    </xf>
    <xf numFmtId="0" fontId="4" fillId="0" borderId="8" xfId="0" applyFont="1" applyFill="1" applyBorder="1" applyAlignment="1">
      <alignment horizontal="center" vertical="center"/>
    </xf>
    <xf numFmtId="0" fontId="4" fillId="0" borderId="8" xfId="0" applyNumberFormat="1" applyFont="1" applyFill="1" applyBorder="1" applyAlignment="1">
      <alignment horizontal="justify" vertical="center" wrapText="1"/>
    </xf>
    <xf numFmtId="0" fontId="4" fillId="0" borderId="8" xfId="0" applyNumberFormat="1" applyFont="1" applyFill="1" applyBorder="1" applyAlignment="1">
      <alignment horizontal="center" vertical="center" wrapText="1"/>
    </xf>
    <xf numFmtId="176" fontId="13" fillId="0" borderId="8" xfId="2" applyFont="1" applyFill="1" applyBorder="1" applyAlignment="1">
      <alignment vertical="center" wrapText="1"/>
    </xf>
    <xf numFmtId="176" fontId="13" fillId="0" borderId="0" xfId="2" applyFont="1" applyFill="1" applyBorder="1" applyAlignment="1">
      <alignment vertical="center" wrapText="1"/>
    </xf>
    <xf numFmtId="0" fontId="4" fillId="0" borderId="5" xfId="12" applyFont="1" applyFill="1" applyBorder="1" applyAlignment="1">
      <alignment horizontal="left" vertical="center" wrapText="1"/>
    </xf>
    <xf numFmtId="3" fontId="0" fillId="0" borderId="5" xfId="0" applyNumberFormat="1" applyFont="1" applyFill="1" applyBorder="1" applyAlignment="1">
      <alignment horizontal="justify" vertical="center" wrapText="1"/>
    </xf>
    <xf numFmtId="0" fontId="1" fillId="0" borderId="5" xfId="12" applyFont="1" applyFill="1" applyBorder="1" applyAlignment="1">
      <alignment horizontal="left" vertical="center" wrapText="1"/>
    </xf>
    <xf numFmtId="183" fontId="4" fillId="0" borderId="8" xfId="0" applyNumberFormat="1" applyFont="1" applyFill="1" applyBorder="1" applyAlignment="1">
      <alignment horizontal="justify" vertical="center" wrapText="1"/>
    </xf>
    <xf numFmtId="0" fontId="1" fillId="0" borderId="5" xfId="0" applyFont="1" applyFill="1" applyBorder="1" applyAlignment="1">
      <alignment horizontal="left"/>
    </xf>
    <xf numFmtId="3" fontId="14" fillId="0" borderId="0" xfId="0" applyNumberFormat="1" applyFont="1" applyFill="1" applyBorder="1" applyAlignment="1">
      <alignment vertical="center" wrapText="1"/>
    </xf>
    <xf numFmtId="0" fontId="2" fillId="0" borderId="0" xfId="0" applyFont="1" applyFill="1" applyBorder="1" applyAlignment="1">
      <alignment horizontal="left"/>
    </xf>
    <xf numFmtId="3" fontId="5" fillId="3" borderId="0" xfId="0" applyNumberFormat="1" applyFont="1" applyFill="1" applyBorder="1" applyAlignment="1">
      <alignment vertical="center" wrapText="1"/>
    </xf>
    <xf numFmtId="3" fontId="3" fillId="0" borderId="0" xfId="0" applyNumberFormat="1" applyFont="1" applyFill="1" applyBorder="1" applyAlignment="1">
      <alignment vertical="center" wrapText="1"/>
    </xf>
    <xf numFmtId="3" fontId="5" fillId="0" borderId="0" xfId="0" applyNumberFormat="1" applyFont="1" applyFill="1"/>
    <xf numFmtId="3" fontId="15" fillId="0" borderId="0" xfId="0" applyNumberFormat="1" applyFont="1" applyBorder="1" applyAlignment="1">
      <alignment vertical="center" wrapText="1"/>
    </xf>
    <xf numFmtId="3" fontId="7" fillId="0" borderId="9" xfId="0" applyNumberFormat="1" applyFont="1" applyFill="1" applyBorder="1" applyAlignment="1">
      <alignment vertical="center" wrapText="1"/>
    </xf>
    <xf numFmtId="3" fontId="14" fillId="0" borderId="5" xfId="0" applyNumberFormat="1" applyFont="1" applyFill="1" applyBorder="1" applyAlignment="1">
      <alignment horizontal="center" vertical="center" wrapText="1"/>
    </xf>
    <xf numFmtId="49" fontId="14" fillId="0" borderId="5" xfId="0" applyNumberFormat="1" applyFont="1" applyFill="1" applyBorder="1" applyAlignment="1">
      <alignment horizontal="center" vertical="center" wrapText="1"/>
    </xf>
    <xf numFmtId="176" fontId="2" fillId="0" borderId="5" xfId="2" applyFont="1" applyFill="1" applyBorder="1" applyAlignment="1">
      <alignment vertical="center" wrapText="1"/>
    </xf>
    <xf numFmtId="176" fontId="14" fillId="0" borderId="5" xfId="2" applyFont="1" applyFill="1" applyBorder="1" applyAlignment="1">
      <alignment horizontal="right" vertical="center" wrapText="1"/>
    </xf>
    <xf numFmtId="0" fontId="2" fillId="0" borderId="5" xfId="0" applyFont="1" applyFill="1" applyBorder="1" applyAlignment="1">
      <alignment horizontal="center" vertical="center"/>
    </xf>
    <xf numFmtId="0" fontId="2" fillId="0" borderId="5" xfId="0" applyNumberFormat="1" applyFont="1" applyFill="1" applyBorder="1" applyAlignment="1">
      <alignment horizontal="center" vertical="center" wrapText="1"/>
    </xf>
    <xf numFmtId="0" fontId="2" fillId="0" borderId="5" xfId="0" applyNumberFormat="1" applyFont="1" applyFill="1" applyBorder="1" applyAlignment="1">
      <alignment horizontal="justify" vertical="center" wrapText="1"/>
    </xf>
    <xf numFmtId="176" fontId="3" fillId="0" borderId="5" xfId="2" applyFont="1" applyFill="1" applyBorder="1" applyAlignment="1">
      <alignment vertical="center" wrapText="1"/>
    </xf>
    <xf numFmtId="3" fontId="5" fillId="3" borderId="5" xfId="0" applyNumberFormat="1" applyFont="1" applyFill="1" applyBorder="1" applyAlignment="1">
      <alignment horizontal="center" vertical="center" wrapText="1"/>
    </xf>
    <xf numFmtId="3" fontId="5" fillId="3" borderId="5" xfId="0" applyNumberFormat="1" applyFont="1" applyFill="1" applyBorder="1" applyAlignment="1">
      <alignment horizontal="justify" vertical="center" wrapText="1"/>
    </xf>
    <xf numFmtId="49" fontId="5" fillId="3" borderId="5" xfId="0" applyNumberFormat="1" applyFont="1" applyFill="1" applyBorder="1" applyAlignment="1">
      <alignment horizontal="center" vertical="center" wrapText="1"/>
    </xf>
    <xf numFmtId="176" fontId="5" fillId="3" borderId="5" xfId="2" applyFont="1" applyFill="1" applyBorder="1" applyAlignment="1">
      <alignment vertical="center" wrapText="1"/>
    </xf>
    <xf numFmtId="0" fontId="12" fillId="0" borderId="5" xfId="12" applyFont="1" applyFill="1" applyBorder="1" applyAlignment="1">
      <alignment horizontal="center" vertical="center" wrapText="1"/>
    </xf>
    <xf numFmtId="0" fontId="12" fillId="0" borderId="5" xfId="12" applyFont="1" applyFill="1" applyBorder="1" applyAlignment="1">
      <alignment horizontal="justify" vertical="center" wrapText="1"/>
    </xf>
    <xf numFmtId="49" fontId="3" fillId="3" borderId="5" xfId="0" applyNumberFormat="1" applyFont="1" applyFill="1" applyBorder="1" applyAlignment="1">
      <alignment horizontal="center" vertical="center" wrapText="1"/>
    </xf>
    <xf numFmtId="176" fontId="3" fillId="0" borderId="5" xfId="2" applyFont="1" applyFill="1" applyBorder="1" applyAlignment="1">
      <alignment horizontal="right" vertical="center" wrapText="1"/>
    </xf>
    <xf numFmtId="176" fontId="12" fillId="0" borderId="5" xfId="2" applyFont="1" applyFill="1" applyBorder="1" applyAlignment="1">
      <alignment vertical="center" wrapText="1"/>
    </xf>
    <xf numFmtId="176" fontId="5" fillId="0" borderId="5" xfId="2" applyFont="1" applyBorder="1" applyAlignment="1">
      <alignment horizontal="center" vertical="center" wrapText="1"/>
    </xf>
    <xf numFmtId="176" fontId="5" fillId="0" borderId="5" xfId="2" applyFont="1" applyFill="1" applyBorder="1" applyAlignment="1">
      <alignment horizontal="right" vertical="center" wrapText="1"/>
    </xf>
    <xf numFmtId="176" fontId="5" fillId="0" borderId="5" xfId="2" applyFont="1" applyBorder="1" applyAlignment="1">
      <alignment horizontal="right" vertical="center"/>
    </xf>
    <xf numFmtId="3" fontId="4" fillId="0" borderId="8" xfId="0" applyNumberFormat="1" applyFont="1" applyFill="1" applyBorder="1" applyAlignment="1">
      <alignment horizontal="center" vertical="center" wrapText="1"/>
    </xf>
    <xf numFmtId="0" fontId="4" fillId="0" borderId="8" xfId="51" applyFont="1" applyFill="1" applyBorder="1" applyAlignment="1">
      <alignment horizontal="justify" vertical="center" wrapText="1"/>
    </xf>
    <xf numFmtId="0" fontId="4" fillId="0" borderId="8" xfId="51" applyFont="1" applyFill="1" applyBorder="1" applyAlignment="1">
      <alignment horizontal="center" vertical="center" wrapText="1"/>
    </xf>
    <xf numFmtId="1" fontId="5" fillId="0" borderId="8" xfId="2" applyNumberFormat="1" applyFont="1" applyBorder="1" applyAlignment="1">
      <alignment horizontal="center" vertical="center" wrapText="1"/>
    </xf>
    <xf numFmtId="176" fontId="4" fillId="0" borderId="8" xfId="2" applyFont="1" applyFill="1" applyBorder="1" applyAlignment="1">
      <alignment horizontal="right" vertical="center" wrapText="1"/>
    </xf>
    <xf numFmtId="1" fontId="2" fillId="0" borderId="5" xfId="55" applyNumberFormat="1" applyFont="1" applyFill="1" applyBorder="1" applyAlignment="1">
      <alignment horizontal="center" vertical="center" wrapText="1"/>
    </xf>
    <xf numFmtId="1" fontId="2" fillId="0" borderId="5" xfId="55" applyNumberFormat="1" applyFont="1" applyFill="1" applyBorder="1" applyAlignment="1">
      <alignment vertical="center" wrapText="1"/>
    </xf>
    <xf numFmtId="176" fontId="2" fillId="0" borderId="5" xfId="2" applyFont="1" applyBorder="1" applyAlignment="1">
      <alignment horizontal="center" vertical="center" wrapText="1"/>
    </xf>
    <xf numFmtId="1" fontId="2" fillId="0" borderId="5" xfId="2" applyNumberFormat="1" applyFont="1" applyBorder="1" applyAlignment="1">
      <alignment horizontal="center" vertical="center" wrapText="1"/>
    </xf>
    <xf numFmtId="3" fontId="4" fillId="0" borderId="5" xfId="0" applyNumberFormat="1" applyFont="1" applyBorder="1" applyAlignment="1">
      <alignment horizontal="center" vertical="center" wrapText="1"/>
    </xf>
    <xf numFmtId="3" fontId="4" fillId="0" borderId="5" xfId="0" applyNumberFormat="1" applyFont="1" applyBorder="1" applyAlignment="1">
      <alignment horizontal="justify" vertical="center" wrapText="1"/>
    </xf>
    <xf numFmtId="176" fontId="4" fillId="0" borderId="5" xfId="2" applyFont="1" applyBorder="1" applyAlignment="1">
      <alignment horizontal="right" vertical="center" wrapText="1"/>
    </xf>
    <xf numFmtId="0" fontId="5" fillId="3" borderId="5" xfId="11" applyFont="1" applyFill="1" applyBorder="1" applyAlignment="1">
      <alignment vertical="center" wrapText="1"/>
    </xf>
    <xf numFmtId="1" fontId="5" fillId="3" borderId="5" xfId="55" applyNumberFormat="1" applyFont="1" applyFill="1" applyBorder="1" applyAlignment="1">
      <alignment vertical="center" wrapText="1"/>
    </xf>
    <xf numFmtId="0" fontId="5" fillId="3" borderId="5" xfId="0" applyFont="1" applyFill="1" applyBorder="1" applyAlignment="1">
      <alignment vertical="center" wrapText="1"/>
    </xf>
    <xf numFmtId="1" fontId="5" fillId="3" borderId="5" xfId="55" applyNumberFormat="1" applyFont="1" applyFill="1" applyBorder="1" applyAlignment="1">
      <alignment horizontal="justify" vertical="center" wrapText="1"/>
    </xf>
    <xf numFmtId="176" fontId="5" fillId="3" borderId="5" xfId="2" applyFont="1" applyFill="1" applyBorder="1" applyAlignment="1">
      <alignment horizontal="right" vertical="center" wrapText="1"/>
    </xf>
    <xf numFmtId="176" fontId="16" fillId="3" borderId="5" xfId="2" applyFont="1" applyFill="1" applyBorder="1" applyAlignment="1">
      <alignment horizontal="right" vertical="center" wrapText="1"/>
    </xf>
    <xf numFmtId="0" fontId="4" fillId="3" borderId="5" xfId="0" applyFont="1" applyFill="1" applyBorder="1" applyAlignment="1">
      <alignment horizontal="center" vertical="center" wrapText="1"/>
    </xf>
    <xf numFmtId="0" fontId="4" fillId="3" borderId="5" xfId="0" applyFont="1" applyFill="1" applyBorder="1" applyAlignment="1">
      <alignment horizontal="justify" vertical="center" wrapText="1"/>
    </xf>
    <xf numFmtId="1" fontId="4" fillId="3" borderId="5" xfId="55" applyNumberFormat="1" applyFont="1" applyFill="1" applyBorder="1" applyAlignment="1">
      <alignment horizontal="justify" vertical="center" wrapText="1"/>
    </xf>
    <xf numFmtId="176" fontId="4" fillId="3" borderId="5" xfId="2" applyFont="1" applyFill="1" applyBorder="1" applyAlignment="1">
      <alignment horizontal="right" vertical="center" wrapText="1"/>
    </xf>
    <xf numFmtId="0" fontId="4" fillId="0" borderId="5" xfId="0" applyFont="1" applyFill="1" applyBorder="1" applyAlignment="1">
      <alignment horizontal="center" vertical="center"/>
    </xf>
    <xf numFmtId="0" fontId="4" fillId="0" borderId="5" xfId="0" applyNumberFormat="1" applyFont="1" applyFill="1" applyBorder="1" applyAlignment="1">
      <alignment horizontal="justify" vertical="center" wrapText="1"/>
    </xf>
    <xf numFmtId="0" fontId="4" fillId="0" borderId="5" xfId="0" applyNumberFormat="1" applyFont="1" applyFill="1" applyBorder="1" applyAlignment="1">
      <alignment horizontal="center" vertical="center" wrapText="1"/>
    </xf>
    <xf numFmtId="0" fontId="5" fillId="0" borderId="5" xfId="0" applyFont="1" applyFill="1" applyBorder="1" applyAlignment="1">
      <alignment horizontal="left"/>
    </xf>
    <xf numFmtId="3" fontId="1" fillId="0" borderId="10" xfId="0" applyNumberFormat="1" applyFont="1" applyBorder="1" applyAlignment="1">
      <alignment horizontal="center" vertical="center" wrapText="1"/>
    </xf>
    <xf numFmtId="3" fontId="1" fillId="0" borderId="10" xfId="0" applyNumberFormat="1" applyFont="1" applyBorder="1" applyAlignment="1">
      <alignment horizontal="left" vertical="center" wrapText="1"/>
    </xf>
    <xf numFmtId="0" fontId="1" fillId="0" borderId="10" xfId="0" applyNumberFormat="1" applyFont="1" applyFill="1" applyBorder="1" applyAlignment="1">
      <alignment horizontal="center" vertical="center" wrapText="1"/>
    </xf>
    <xf numFmtId="49" fontId="1" fillId="0" borderId="10" xfId="0" applyNumberFormat="1" applyFont="1" applyBorder="1" applyAlignment="1">
      <alignment horizontal="center" vertical="center" wrapText="1"/>
    </xf>
    <xf numFmtId="176" fontId="1" fillId="0" borderId="10" xfId="2" applyFont="1" applyBorder="1" applyAlignment="1">
      <alignment horizontal="right" vertical="center" wrapText="1"/>
    </xf>
    <xf numFmtId="3" fontId="1" fillId="0" borderId="10" xfId="0" applyNumberFormat="1" applyFont="1" applyBorder="1" applyAlignment="1">
      <alignment horizontal="right" vertical="center" wrapText="1"/>
    </xf>
    <xf numFmtId="3" fontId="5" fillId="0" borderId="5" xfId="0" applyNumberFormat="1" applyFont="1" applyFill="1" applyBorder="1" applyAlignment="1">
      <alignment vertical="center" wrapText="1"/>
    </xf>
    <xf numFmtId="3" fontId="14" fillId="0" borderId="5" xfId="0" applyNumberFormat="1" applyFont="1" applyFill="1" applyBorder="1" applyAlignment="1">
      <alignment horizontal="left" vertical="center" wrapText="1"/>
    </xf>
    <xf numFmtId="3" fontId="10" fillId="0" borderId="5" xfId="0" applyNumberFormat="1" applyFont="1" applyFill="1" applyBorder="1" applyAlignment="1">
      <alignment horizontal="justify" vertical="center" wrapText="1"/>
    </xf>
    <xf numFmtId="183" fontId="2" fillId="0" borderId="5" xfId="0" applyNumberFormat="1" applyFont="1" applyFill="1" applyBorder="1" applyAlignment="1">
      <alignment horizontal="justify" vertical="center" wrapText="1"/>
    </xf>
    <xf numFmtId="3" fontId="10" fillId="3" borderId="5" xfId="55" applyNumberFormat="1" applyFont="1" applyFill="1" applyBorder="1" applyAlignment="1">
      <alignment horizontal="center" vertical="center" wrapText="1"/>
    </xf>
    <xf numFmtId="3" fontId="5" fillId="3" borderId="5" xfId="0" applyNumberFormat="1" applyFont="1" applyFill="1" applyBorder="1" applyAlignment="1">
      <alignment horizontal="left" vertical="center" wrapText="1"/>
    </xf>
    <xf numFmtId="3" fontId="10" fillId="3" borderId="5" xfId="55" applyNumberFormat="1" applyFont="1" applyFill="1" applyBorder="1" applyAlignment="1">
      <alignment horizontal="left" vertical="center" wrapText="1"/>
    </xf>
    <xf numFmtId="3" fontId="12" fillId="0" borderId="5" xfId="0" applyNumberFormat="1" applyFont="1" applyFill="1" applyBorder="1" applyAlignment="1">
      <alignment horizontal="justify" vertical="center" wrapText="1"/>
    </xf>
    <xf numFmtId="0" fontId="12" fillId="0" borderId="5" xfId="12" applyFont="1" applyFill="1" applyBorder="1" applyAlignment="1">
      <alignment horizontal="left" vertical="center" wrapText="1"/>
    </xf>
    <xf numFmtId="3" fontId="5" fillId="0" borderId="5" xfId="0" applyNumberFormat="1" applyFont="1" applyFill="1" applyBorder="1" applyAlignment="1">
      <alignment horizontal="left" vertical="center" wrapText="1"/>
    </xf>
    <xf numFmtId="3" fontId="4" fillId="0" borderId="8" xfId="0" applyNumberFormat="1" applyFont="1" applyFill="1" applyBorder="1" applyAlignment="1">
      <alignment horizontal="justify" vertical="center" wrapText="1"/>
    </xf>
    <xf numFmtId="3" fontId="4" fillId="0" borderId="8" xfId="0" applyNumberFormat="1" applyFont="1" applyFill="1" applyBorder="1" applyAlignment="1">
      <alignment vertical="center" wrapText="1"/>
    </xf>
    <xf numFmtId="3" fontId="2" fillId="0" borderId="5" xfId="55" applyNumberFormat="1" applyFont="1" applyFill="1" applyBorder="1" applyAlignment="1">
      <alignment horizontal="left" vertical="center" wrapText="1"/>
    </xf>
    <xf numFmtId="3" fontId="4" fillId="0" borderId="5" xfId="0" applyNumberFormat="1" applyFont="1" applyBorder="1" applyAlignment="1">
      <alignment horizontal="left" vertical="center" wrapText="1"/>
    </xf>
    <xf numFmtId="3" fontId="17" fillId="0" borderId="5" xfId="0" applyNumberFormat="1" applyFont="1" applyBorder="1" applyAlignment="1">
      <alignment vertical="center" wrapText="1"/>
    </xf>
    <xf numFmtId="3" fontId="4" fillId="0" borderId="5" xfId="0" applyNumberFormat="1" applyFont="1" applyFill="1" applyBorder="1" applyAlignment="1">
      <alignment vertical="center" wrapText="1"/>
    </xf>
    <xf numFmtId="3" fontId="1" fillId="0" borderId="5" xfId="0" applyNumberFormat="1" applyFont="1" applyBorder="1" applyAlignment="1">
      <alignment vertical="center" wrapText="1"/>
    </xf>
    <xf numFmtId="3" fontId="4" fillId="0" borderId="5" xfId="55" applyNumberFormat="1" applyFont="1" applyFill="1" applyBorder="1" applyAlignment="1">
      <alignment horizontal="left" vertical="center" wrapText="1"/>
    </xf>
    <xf numFmtId="3" fontId="4" fillId="3" borderId="5" xfId="0" applyNumberFormat="1" applyFont="1" applyFill="1" applyBorder="1" applyAlignment="1">
      <alignment horizontal="center" vertical="center" wrapText="1"/>
    </xf>
    <xf numFmtId="183" fontId="4" fillId="0" borderId="5" xfId="0" applyNumberFormat="1" applyFont="1" applyFill="1" applyBorder="1" applyAlignment="1">
      <alignment horizontal="justify" vertical="center" wrapText="1"/>
    </xf>
    <xf numFmtId="3" fontId="1" fillId="0" borderId="10" xfId="0" applyNumberFormat="1" applyFont="1" applyBorder="1" applyAlignment="1">
      <alignment vertical="center" wrapText="1"/>
    </xf>
    <xf numFmtId="3" fontId="0" fillId="0" borderId="11" xfId="0" applyNumberFormat="1" applyFill="1" applyBorder="1" applyAlignment="1">
      <alignment vertical="center" wrapText="1"/>
    </xf>
    <xf numFmtId="3" fontId="0" fillId="0" borderId="8" xfId="0" applyNumberFormat="1" applyFill="1" applyBorder="1" applyAlignment="1">
      <alignment vertical="center" wrapText="1"/>
    </xf>
    <xf numFmtId="3" fontId="18" fillId="0" borderId="8" xfId="0" applyNumberFormat="1" applyFont="1" applyFill="1" applyBorder="1" applyAlignment="1">
      <alignment vertical="center" wrapText="1"/>
    </xf>
    <xf numFmtId="3" fontId="10" fillId="0" borderId="8" xfId="0" applyNumberFormat="1" applyFont="1" applyFill="1" applyBorder="1" applyAlignment="1">
      <alignment vertical="center" wrapText="1"/>
    </xf>
    <xf numFmtId="3" fontId="19" fillId="0" borderId="8" xfId="0" applyNumberFormat="1" applyFont="1" applyFill="1" applyBorder="1" applyAlignment="1">
      <alignment vertical="center" wrapText="1"/>
    </xf>
    <xf numFmtId="3" fontId="20" fillId="0" borderId="8" xfId="0" applyNumberFormat="1" applyFont="1" applyFill="1" applyBorder="1" applyAlignment="1">
      <alignment vertical="center" wrapText="1"/>
    </xf>
    <xf numFmtId="0" fontId="0" fillId="0" borderId="8" xfId="0" applyFill="1" applyBorder="1" applyAlignment="1">
      <alignment vertical="center" wrapText="1"/>
    </xf>
    <xf numFmtId="3" fontId="0" fillId="0" borderId="8" xfId="0" applyNumberFormat="1" applyBorder="1" applyAlignment="1">
      <alignment horizontal="center" vertical="center" wrapText="1"/>
    </xf>
    <xf numFmtId="3" fontId="0" fillId="0" borderId="8" xfId="0" applyNumberFormat="1" applyBorder="1" applyAlignment="1">
      <alignment horizontal="left" vertical="center" wrapText="1"/>
    </xf>
    <xf numFmtId="49" fontId="0" fillId="0" borderId="8" xfId="0" applyNumberFormat="1" applyBorder="1" applyAlignment="1">
      <alignment horizontal="center" vertical="center" wrapText="1"/>
    </xf>
    <xf numFmtId="3" fontId="0" fillId="0" borderId="8" xfId="0" applyNumberFormat="1" applyBorder="1" applyAlignment="1">
      <alignment horizontal="right" vertical="center" wrapText="1"/>
    </xf>
    <xf numFmtId="3" fontId="0" fillId="0" borderId="8" xfId="0" applyNumberFormat="1" applyBorder="1" applyAlignment="1">
      <alignment vertical="center" wrapText="1"/>
    </xf>
    <xf numFmtId="3" fontId="0" fillId="0" borderId="11" xfId="0" applyNumberFormat="1" applyFont="1" applyFill="1" applyBorder="1" applyAlignment="1">
      <alignment horizontal="center" vertical="center" wrapText="1"/>
    </xf>
    <xf numFmtId="3" fontId="20" fillId="0" borderId="8" xfId="0" applyNumberFormat="1" applyFont="1" applyFill="1" applyBorder="1" applyAlignment="1">
      <alignment horizontal="center" vertical="center" wrapText="1"/>
    </xf>
    <xf numFmtId="49" fontId="20" fillId="0" borderId="8" xfId="0" applyNumberFormat="1" applyFont="1" applyFill="1" applyBorder="1" applyAlignment="1">
      <alignment horizontal="center" vertical="center" wrapText="1"/>
    </xf>
    <xf numFmtId="3" fontId="18" fillId="0" borderId="8" xfId="0" applyNumberFormat="1" applyFont="1" applyFill="1" applyBorder="1" applyAlignment="1">
      <alignment horizontal="center" vertical="center" wrapText="1"/>
    </xf>
    <xf numFmtId="3" fontId="18" fillId="0" borderId="8" xfId="0" applyNumberFormat="1" applyFont="1" applyFill="1" applyBorder="1" applyAlignment="1">
      <alignment horizontal="left" vertical="center" wrapText="1"/>
    </xf>
    <xf numFmtId="49" fontId="18" fillId="0" borderId="8" xfId="0" applyNumberFormat="1" applyFont="1" applyFill="1" applyBorder="1" applyAlignment="1">
      <alignment horizontal="center" vertical="center" wrapText="1"/>
    </xf>
    <xf numFmtId="182" fontId="18" fillId="0" borderId="8" xfId="0" applyNumberFormat="1" applyFont="1" applyFill="1" applyBorder="1" applyAlignment="1">
      <alignment horizontal="right" vertical="center" wrapText="1"/>
    </xf>
    <xf numFmtId="3" fontId="20" fillId="0" borderId="8" xfId="0" applyNumberFormat="1" applyFont="1" applyFill="1" applyBorder="1" applyAlignment="1">
      <alignment horizontal="left" vertical="center" wrapText="1"/>
    </xf>
    <xf numFmtId="182" fontId="20" fillId="0" borderId="8" xfId="0" applyNumberFormat="1" applyFont="1" applyFill="1" applyBorder="1" applyAlignment="1">
      <alignment horizontal="right" vertical="center" wrapText="1"/>
    </xf>
    <xf numFmtId="0" fontId="10" fillId="0" borderId="8" xfId="0" applyFont="1" applyFill="1" applyBorder="1" applyAlignment="1">
      <alignment horizontal="center" vertical="center" wrapText="1"/>
    </xf>
    <xf numFmtId="0" fontId="10" fillId="0" borderId="8" xfId="0" applyFont="1" applyFill="1" applyBorder="1" applyAlignment="1">
      <alignment horizontal="left" vertical="center" wrapText="1"/>
    </xf>
    <xf numFmtId="49" fontId="10" fillId="0" borderId="8" xfId="0" applyNumberFormat="1" applyFont="1" applyFill="1" applyBorder="1" applyAlignment="1">
      <alignment horizontal="center" vertical="center" wrapText="1"/>
    </xf>
    <xf numFmtId="182" fontId="10" fillId="0" borderId="8" xfId="0" applyNumberFormat="1" applyFont="1" applyFill="1" applyBorder="1" applyAlignment="1">
      <alignment horizontal="right" vertical="center" wrapText="1"/>
    </xf>
    <xf numFmtId="3" fontId="10" fillId="0" borderId="8" xfId="0" applyNumberFormat="1" applyFont="1" applyFill="1" applyBorder="1" applyAlignment="1">
      <alignment horizontal="left" vertical="center" wrapText="1"/>
    </xf>
    <xf numFmtId="3" fontId="10" fillId="0" borderId="8" xfId="0" applyNumberFormat="1" applyFont="1" applyFill="1" applyBorder="1" applyAlignment="1">
      <alignment horizontal="center" vertical="center" wrapText="1"/>
    </xf>
    <xf numFmtId="1" fontId="10" fillId="0" borderId="8" xfId="55" applyNumberFormat="1" applyFont="1" applyFill="1" applyBorder="1" applyAlignment="1">
      <alignment horizontal="left" vertical="center" wrapText="1"/>
    </xf>
    <xf numFmtId="4" fontId="10" fillId="0" borderId="8" xfId="58" applyNumberFormat="1" applyFont="1" applyFill="1" applyBorder="1" applyAlignment="1">
      <alignment horizontal="center" vertical="center" wrapText="1"/>
    </xf>
    <xf numFmtId="3" fontId="19" fillId="0" borderId="8" xfId="0" applyNumberFormat="1" applyFont="1" applyFill="1" applyBorder="1" applyAlignment="1">
      <alignment horizontal="center" vertical="center" wrapText="1"/>
    </xf>
    <xf numFmtId="3" fontId="19" fillId="0" borderId="8" xfId="0" applyNumberFormat="1" applyFont="1" applyFill="1" applyBorder="1" applyAlignment="1">
      <alignment horizontal="left" vertical="center" wrapText="1"/>
    </xf>
    <xf numFmtId="49" fontId="19" fillId="0" borderId="8" xfId="0" applyNumberFormat="1" applyFont="1" applyFill="1" applyBorder="1" applyAlignment="1">
      <alignment horizontal="center" vertical="center" wrapText="1"/>
    </xf>
    <xf numFmtId="182" fontId="19" fillId="0" borderId="8" xfId="0" applyNumberFormat="1" applyFont="1" applyFill="1" applyBorder="1" applyAlignment="1">
      <alignment horizontal="right" vertical="center" wrapText="1"/>
    </xf>
    <xf numFmtId="0" fontId="10" fillId="0" borderId="8" xfId="11" applyFont="1" applyFill="1" applyBorder="1" applyAlignment="1">
      <alignment horizontal="center" vertical="center" wrapText="1"/>
    </xf>
    <xf numFmtId="2" fontId="10" fillId="0" borderId="8" xfId="0" applyNumberFormat="1" applyFont="1" applyFill="1" applyBorder="1" applyAlignment="1">
      <alignment horizontal="center" vertical="center" wrapText="1"/>
    </xf>
    <xf numFmtId="0" fontId="10" fillId="0" borderId="8" xfId="36" applyFont="1" applyFill="1" applyBorder="1" applyAlignment="1">
      <alignment horizontal="center" vertical="center" wrapText="1"/>
    </xf>
    <xf numFmtId="184" fontId="10" fillId="0" borderId="8" xfId="11" applyNumberFormat="1" applyFont="1" applyFill="1" applyBorder="1" applyAlignment="1">
      <alignment horizontal="left" vertical="center" wrapText="1"/>
    </xf>
    <xf numFmtId="0" fontId="21" fillId="0" borderId="8" xfId="11" applyFont="1" applyFill="1" applyBorder="1" applyAlignment="1">
      <alignment horizontal="center" vertical="center" wrapText="1"/>
    </xf>
    <xf numFmtId="1" fontId="21" fillId="0" borderId="8" xfId="55" applyNumberFormat="1" applyFont="1" applyFill="1" applyBorder="1" applyAlignment="1">
      <alignment horizontal="left" vertical="center" wrapText="1"/>
    </xf>
    <xf numFmtId="2" fontId="21" fillId="0" borderId="8" xfId="0" applyNumberFormat="1" applyFont="1" applyFill="1" applyBorder="1" applyAlignment="1">
      <alignment horizontal="center" vertical="center" wrapText="1"/>
    </xf>
    <xf numFmtId="0" fontId="21" fillId="0" borderId="8" xfId="36" applyFont="1" applyFill="1" applyBorder="1" applyAlignment="1">
      <alignment horizontal="center" vertical="center" wrapText="1"/>
    </xf>
    <xf numFmtId="182" fontId="0" fillId="0" borderId="8" xfId="0" applyNumberFormat="1" applyFont="1" applyFill="1" applyBorder="1" applyAlignment="1">
      <alignment horizontal="right" vertical="center" wrapText="1"/>
    </xf>
    <xf numFmtId="184" fontId="21" fillId="0" borderId="8" xfId="11" applyNumberFormat="1" applyFont="1" applyFill="1" applyBorder="1" applyAlignment="1">
      <alignment horizontal="left" vertical="center" wrapText="1"/>
    </xf>
    <xf numFmtId="3" fontId="0" fillId="0" borderId="8" xfId="0" applyNumberFormat="1" applyFont="1" applyFill="1" applyBorder="1" applyAlignment="1">
      <alignment horizontal="center" vertical="center" wrapText="1"/>
    </xf>
    <xf numFmtId="182" fontId="0" fillId="0" borderId="8" xfId="0" applyNumberFormat="1" applyFont="1" applyFill="1" applyBorder="1" applyAlignment="1">
      <alignment vertical="center" wrapText="1"/>
    </xf>
    <xf numFmtId="0" fontId="21" fillId="0" borderId="8" xfId="0" applyFont="1" applyFill="1" applyBorder="1" applyAlignment="1">
      <alignment horizontal="center" vertical="center" wrapText="1"/>
    </xf>
    <xf numFmtId="0" fontId="21" fillId="0" borderId="8" xfId="0" applyFont="1" applyFill="1" applyBorder="1" applyAlignment="1">
      <alignment horizontal="left" vertical="center" wrapText="1"/>
    </xf>
    <xf numFmtId="182" fontId="10" fillId="0" borderId="8" xfId="0" applyNumberFormat="1" applyFont="1" applyFill="1" applyBorder="1" applyAlignment="1">
      <alignment vertical="center" wrapText="1"/>
    </xf>
    <xf numFmtId="0" fontId="22" fillId="0" borderId="8" xfId="0" applyFont="1" applyFill="1" applyBorder="1" applyAlignment="1">
      <alignment horizontal="center" vertical="center" wrapText="1"/>
    </xf>
    <xf numFmtId="0" fontId="22" fillId="0" borderId="8" xfId="0" applyFont="1" applyFill="1" applyBorder="1" applyAlignment="1">
      <alignment horizontal="left" vertical="center" wrapText="1"/>
    </xf>
    <xf numFmtId="182" fontId="22" fillId="0" borderId="8" xfId="0" applyNumberFormat="1" applyFont="1" applyFill="1" applyBorder="1" applyAlignment="1">
      <alignment horizontal="right" vertical="center" wrapText="1"/>
    </xf>
    <xf numFmtId="0" fontId="23" fillId="0" borderId="8" xfId="0" applyFont="1" applyFill="1" applyBorder="1" applyAlignment="1">
      <alignment horizontal="center" vertical="center" wrapText="1"/>
    </xf>
    <xf numFmtId="0" fontId="23" fillId="0" borderId="8" xfId="0" applyFont="1" applyFill="1" applyBorder="1" applyAlignment="1">
      <alignment horizontal="left" vertical="center" wrapText="1"/>
    </xf>
    <xf numFmtId="49" fontId="23" fillId="0" borderId="8" xfId="0" applyNumberFormat="1" applyFont="1" applyFill="1" applyBorder="1" applyAlignment="1">
      <alignment horizontal="center" vertical="center" wrapText="1"/>
    </xf>
    <xf numFmtId="0" fontId="24" fillId="0" borderId="8" xfId="0" applyFont="1" applyFill="1" applyBorder="1" applyAlignment="1">
      <alignment horizontal="center" vertical="center" wrapText="1"/>
    </xf>
    <xf numFmtId="0" fontId="24" fillId="0" borderId="8" xfId="0" applyFont="1" applyFill="1" applyBorder="1" applyAlignment="1">
      <alignment horizontal="left" vertical="center" wrapText="1"/>
    </xf>
    <xf numFmtId="49" fontId="24" fillId="0" borderId="8" xfId="0" applyNumberFormat="1" applyFont="1" applyFill="1" applyBorder="1" applyAlignment="1">
      <alignment horizontal="center" vertical="center" wrapText="1"/>
    </xf>
    <xf numFmtId="182" fontId="24" fillId="0" borderId="8" xfId="0" applyNumberFormat="1" applyFont="1" applyFill="1" applyBorder="1" applyAlignment="1">
      <alignment horizontal="right" vertical="center" wrapText="1"/>
    </xf>
    <xf numFmtId="0" fontId="24" fillId="0" borderId="8" xfId="12" applyFont="1" applyFill="1" applyBorder="1" applyAlignment="1">
      <alignment horizontal="left" vertical="center" wrapText="1"/>
    </xf>
    <xf numFmtId="3" fontId="0" fillId="0" borderId="8" xfId="0" applyNumberFormat="1" applyFont="1" applyFill="1" applyBorder="1" applyAlignment="1">
      <alignment horizontal="left" vertical="center" wrapText="1"/>
    </xf>
    <xf numFmtId="49" fontId="0" fillId="0" borderId="8" xfId="0" applyNumberFormat="1" applyFont="1" applyFill="1" applyBorder="1" applyAlignment="1">
      <alignment horizontal="center" vertical="center" wrapText="1"/>
    </xf>
    <xf numFmtId="1" fontId="21" fillId="0" borderId="8" xfId="55" applyNumberFormat="1" applyFont="1" applyFill="1" applyBorder="1" applyAlignment="1">
      <alignment horizontal="center" vertical="center" wrapText="1"/>
    </xf>
    <xf numFmtId="0" fontId="21" fillId="0" borderId="8" xfId="57" applyFont="1" applyFill="1" applyBorder="1" applyAlignment="1">
      <alignment horizontal="left" vertical="center" wrapText="1"/>
    </xf>
    <xf numFmtId="0" fontId="21" fillId="0" borderId="8" xfId="57" applyFont="1" applyFill="1" applyBorder="1" applyAlignment="1">
      <alignment horizontal="center" vertical="center" wrapText="1"/>
    </xf>
    <xf numFmtId="3" fontId="21" fillId="0" borderId="8" xfId="57" applyNumberFormat="1" applyFont="1" applyFill="1" applyBorder="1" applyAlignment="1">
      <alignment horizontal="left" vertical="center" wrapText="1"/>
    </xf>
    <xf numFmtId="0" fontId="10" fillId="0" borderId="8" xfId="12" applyFont="1" applyFill="1" applyBorder="1" applyAlignment="1">
      <alignment horizontal="center" vertical="center" wrapText="1"/>
    </xf>
    <xf numFmtId="0" fontId="10" fillId="0" borderId="8" xfId="12" applyFont="1" applyFill="1" applyBorder="1" applyAlignment="1">
      <alignment horizontal="left" vertical="center" wrapText="1"/>
    </xf>
    <xf numFmtId="49" fontId="10" fillId="0" borderId="8" xfId="12" applyNumberFormat="1" applyFont="1" applyFill="1" applyBorder="1" applyAlignment="1">
      <alignment horizontal="center" vertical="center" wrapText="1"/>
    </xf>
    <xf numFmtId="0" fontId="23" fillId="0" borderId="8" xfId="12" applyFont="1" applyFill="1" applyBorder="1" applyAlignment="1">
      <alignment horizontal="center" vertical="center" wrapText="1"/>
    </xf>
    <xf numFmtId="0" fontId="23" fillId="0" borderId="8" xfId="12" applyFont="1" applyFill="1" applyBorder="1" applyAlignment="1">
      <alignment horizontal="left" vertical="center" wrapText="1"/>
    </xf>
    <xf numFmtId="49" fontId="23" fillId="0" borderId="8" xfId="12" applyNumberFormat="1" applyFont="1" applyFill="1" applyBorder="1" applyAlignment="1">
      <alignment horizontal="center" vertical="center" wrapText="1"/>
    </xf>
    <xf numFmtId="182" fontId="23" fillId="0" borderId="8" xfId="2" applyNumberFormat="1" applyFont="1" applyFill="1" applyBorder="1" applyAlignment="1">
      <alignment horizontal="right" vertical="center" wrapText="1"/>
    </xf>
    <xf numFmtId="0" fontId="24" fillId="0" borderId="8" xfId="12" applyFont="1" applyFill="1" applyBorder="1" applyAlignment="1">
      <alignment horizontal="center" vertical="center" wrapText="1"/>
    </xf>
    <xf numFmtId="49" fontId="24" fillId="0" borderId="8" xfId="12" applyNumberFormat="1" applyFont="1" applyFill="1" applyBorder="1" applyAlignment="1">
      <alignment horizontal="center" vertical="center" wrapText="1"/>
    </xf>
    <xf numFmtId="182" fontId="24" fillId="0" borderId="8" xfId="2" applyNumberFormat="1" applyFont="1" applyFill="1" applyBorder="1" applyAlignment="1">
      <alignment horizontal="right" vertical="center" wrapText="1"/>
    </xf>
    <xf numFmtId="176" fontId="25" fillId="0" borderId="8" xfId="2" applyFont="1" applyBorder="1" applyAlignment="1">
      <alignment horizontal="left" vertical="center" wrapText="1"/>
    </xf>
    <xf numFmtId="184" fontId="25" fillId="0" borderId="8" xfId="2" applyNumberFormat="1" applyFont="1" applyBorder="1" applyAlignment="1">
      <alignment horizontal="center" vertical="center" wrapText="1"/>
    </xf>
    <xf numFmtId="176" fontId="25" fillId="0" borderId="8" xfId="2" applyFont="1" applyBorder="1" applyAlignment="1">
      <alignment horizontal="center" vertical="center" wrapText="1"/>
    </xf>
    <xf numFmtId="0" fontId="21" fillId="0" borderId="8" xfId="0" applyFont="1" applyFill="1" applyBorder="1" applyAlignment="1">
      <alignment vertical="center" wrapText="1"/>
    </xf>
    <xf numFmtId="0" fontId="26" fillId="0" borderId="8" xfId="12" applyFont="1" applyFill="1" applyBorder="1" applyAlignment="1">
      <alignment vertical="center" wrapText="1"/>
    </xf>
    <xf numFmtId="0" fontId="26" fillId="0" borderId="8" xfId="12" applyFont="1" applyFill="1" applyBorder="1" applyAlignment="1">
      <alignment horizontal="center" vertical="center" wrapText="1"/>
    </xf>
    <xf numFmtId="182" fontId="20" fillId="0" borderId="8" xfId="0" applyNumberFormat="1" applyFont="1" applyFill="1" applyBorder="1" applyAlignment="1">
      <alignment vertical="center" wrapText="1"/>
    </xf>
    <xf numFmtId="0" fontId="27" fillId="0" borderId="8" xfId="22" applyFont="1" applyFill="1" applyBorder="1" applyAlignment="1">
      <alignment horizontal="left" vertical="center" wrapText="1"/>
    </xf>
    <xf numFmtId="0" fontId="27" fillId="0" borderId="8" xfId="22" applyFont="1" applyFill="1" applyBorder="1" applyAlignment="1">
      <alignment horizontal="center" vertical="center" wrapText="1"/>
    </xf>
    <xf numFmtId="0" fontId="27" fillId="0" borderId="8" xfId="51" applyFont="1" applyFill="1" applyBorder="1" applyAlignment="1">
      <alignment horizontal="center" vertical="center" wrapText="1"/>
    </xf>
    <xf numFmtId="0" fontId="28" fillId="0" borderId="8" xfId="22" applyFont="1" applyFill="1" applyBorder="1" applyAlignment="1">
      <alignment horizontal="left" vertical="center" wrapText="1"/>
    </xf>
    <xf numFmtId="0" fontId="28" fillId="0" borderId="8" xfId="22" applyFont="1" applyFill="1" applyBorder="1" applyAlignment="1">
      <alignment horizontal="center" vertical="center" wrapText="1"/>
    </xf>
    <xf numFmtId="0" fontId="28" fillId="0" borderId="8" xfId="51" applyFont="1" applyFill="1" applyBorder="1" applyAlignment="1">
      <alignment horizontal="center" vertical="center" wrapText="1"/>
    </xf>
    <xf numFmtId="176" fontId="25" fillId="3" borderId="8" xfId="2" applyFont="1" applyFill="1" applyBorder="1" applyAlignment="1">
      <alignment horizontal="center" vertical="center" wrapText="1"/>
    </xf>
    <xf numFmtId="0" fontId="27" fillId="0" borderId="8" xfId="51" applyFont="1" applyFill="1" applyBorder="1" applyAlignment="1">
      <alignment horizontal="left" vertical="center" wrapText="1"/>
    </xf>
    <xf numFmtId="182" fontId="27" fillId="0" borderId="8" xfId="56" applyNumberFormat="1" applyFont="1" applyFill="1" applyBorder="1" applyAlignment="1">
      <alignment horizontal="right" vertical="center" wrapText="1"/>
    </xf>
    <xf numFmtId="176" fontId="29" fillId="0" borderId="8" xfId="2" applyFont="1" applyBorder="1" applyAlignment="1">
      <alignment horizontal="center" vertical="center" wrapText="1"/>
    </xf>
    <xf numFmtId="176" fontId="30" fillId="0" borderId="8" xfId="2" applyFont="1" applyBorder="1" applyAlignment="1">
      <alignment horizontal="center" vertical="center" wrapText="1"/>
    </xf>
    <xf numFmtId="176" fontId="30" fillId="3" borderId="8" xfId="2" applyFont="1" applyFill="1" applyBorder="1" applyAlignment="1">
      <alignment horizontal="center" vertical="center" wrapText="1"/>
    </xf>
    <xf numFmtId="176" fontId="23" fillId="3" borderId="8" xfId="28" applyFont="1" applyFill="1" applyBorder="1" applyAlignment="1">
      <alignment horizontal="center" vertical="center" wrapText="1"/>
    </xf>
    <xf numFmtId="176" fontId="25" fillId="0" borderId="8" xfId="2" applyFont="1" applyBorder="1" applyAlignment="1">
      <alignment horizontal="right" vertical="center" wrapText="1"/>
    </xf>
    <xf numFmtId="37" fontId="25" fillId="0" borderId="8" xfId="2" applyNumberFormat="1" applyFont="1" applyBorder="1" applyAlignment="1">
      <alignment horizontal="right" vertical="center" wrapText="1"/>
    </xf>
    <xf numFmtId="184" fontId="29" fillId="0" borderId="8" xfId="2" applyNumberFormat="1" applyFont="1" applyBorder="1" applyAlignment="1">
      <alignment horizontal="center" vertical="center" wrapText="1"/>
    </xf>
    <xf numFmtId="176" fontId="30" fillId="0" borderId="8" xfId="2" applyFont="1" applyBorder="1" applyAlignment="1">
      <alignment horizontal="left" vertical="center" wrapText="1"/>
    </xf>
    <xf numFmtId="176" fontId="30" fillId="0" borderId="8" xfId="2" applyFont="1" applyBorder="1" applyAlignment="1">
      <alignment horizontal="right" vertical="center" wrapText="1"/>
    </xf>
    <xf numFmtId="182" fontId="0" fillId="0" borderId="8" xfId="0" applyNumberFormat="1" applyBorder="1" applyAlignment="1">
      <alignment horizontal="right" vertical="center" wrapText="1"/>
    </xf>
    <xf numFmtId="1" fontId="21" fillId="0" borderId="8" xfId="55" applyNumberFormat="1" applyFont="1" applyFill="1" applyBorder="1" applyAlignment="1" quotePrefix="1">
      <alignment horizontal="left" vertical="center" wrapText="1"/>
    </xf>
    <xf numFmtId="3" fontId="21" fillId="0" borderId="8" xfId="57" applyNumberFormat="1" applyFont="1" applyFill="1" applyBorder="1" applyAlignment="1" quotePrefix="1">
      <alignment horizontal="left" vertical="center" wrapText="1"/>
    </xf>
    <xf numFmtId="0" fontId="23" fillId="0" borderId="8" xfId="0" applyFont="1" applyFill="1" applyBorder="1" applyAlignment="1" quotePrefix="1">
      <alignment horizontal="center" vertical="center" wrapText="1"/>
    </xf>
    <xf numFmtId="184" fontId="25" fillId="0" borderId="8" xfId="2" applyNumberFormat="1" applyFont="1" applyBorder="1" applyAlignment="1" quotePrefix="1">
      <alignment horizontal="center" vertical="center" wrapText="1"/>
    </xf>
    <xf numFmtId="176" fontId="25" fillId="0" borderId="8" xfId="2" applyFont="1" applyBorder="1" applyAlignment="1" quotePrefix="1">
      <alignment horizontal="center" vertical="center" wrapText="1"/>
    </xf>
    <xf numFmtId="0" fontId="21" fillId="0" borderId="8" xfId="0" applyFont="1" applyFill="1" applyBorder="1" applyAlignment="1" quotePrefix="1">
      <alignment horizontal="center" vertical="center" wrapText="1"/>
    </xf>
    <xf numFmtId="176" fontId="25" fillId="3" borderId="8" xfId="2" applyFont="1" applyFill="1" applyBorder="1" applyAlignment="1" quotePrefix="1">
      <alignment horizontal="center" vertical="center" wrapText="1"/>
    </xf>
    <xf numFmtId="176" fontId="25" fillId="0" borderId="8" xfId="2" applyFont="1" applyBorder="1" applyAlignment="1" quotePrefix="1">
      <alignment horizontal="right" vertical="center" wrapText="1"/>
    </xf>
  </cellXfs>
  <cellStyles count="5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Normal_Sheet1" xfId="11"/>
    <cellStyle name="Normal 5" xfId="12"/>
    <cellStyle name="60% - Accent4" xfId="13" builtinId="44"/>
    <cellStyle name="Followed Hyperlink" xfId="14" builtinId="9"/>
    <cellStyle name="40% - Accent3" xfId="15" builtinId="39"/>
    <cellStyle name="Warning Text" xfId="16" builtinId="11"/>
    <cellStyle name="40% - Accent2" xfId="17" builtinId="35"/>
    <cellStyle name="Title" xfId="18" builtinId="15"/>
    <cellStyle name="CExplanatory Text" xfId="19" builtinId="53"/>
    <cellStyle name="Heading 1" xfId="20" builtinId="16"/>
    <cellStyle name="Heading 3" xfId="21" builtinId="18"/>
    <cellStyle name="Normal 10 2" xfId="22"/>
    <cellStyle name="Heading 4" xfId="23" builtinId="19"/>
    <cellStyle name="Input" xfId="24" builtinId="20"/>
    <cellStyle name="60% - Accent3" xfId="25" builtinId="40"/>
    <cellStyle name="Good" xfId="26" builtinId="26"/>
    <cellStyle name="Output" xfId="27" builtinId="21"/>
    <cellStyle name="Comma 10 10" xfId="28"/>
    <cellStyle name="20% - Accent1" xfId="29" builtinId="30"/>
    <cellStyle name="Calculation" xfId="30" builtinId="22"/>
    <cellStyle name="Linked Cell" xfId="31" builtinId="24"/>
    <cellStyle name="Total" xfId="32" builtinId="25"/>
    <cellStyle name="Bad" xfId="33" builtinId="27"/>
    <cellStyle name="Neutral" xfId="34" builtinId="28"/>
    <cellStyle name="Accent1" xfId="35" builtinId="29"/>
    <cellStyle name="Normal 2" xfId="36"/>
    <cellStyle name="20% - Accent5" xfId="37" builtinId="46"/>
    <cellStyle name="60% - Accent1" xfId="38" builtinId="32"/>
    <cellStyle name="Accent2" xfId="39" builtinId="33"/>
    <cellStyle name="20% - Accent2" xfId="40" builtinId="34"/>
    <cellStyle name="20% - Accent6" xfId="41" builtinId="50"/>
    <cellStyle name="60% - Accent2" xfId="42" builtinId="36"/>
    <cellStyle name="Accent3" xfId="43" builtinId="37"/>
    <cellStyle name="20% - Accent3" xfId="44" builtinId="38"/>
    <cellStyle name="Accent4" xfId="45" builtinId="41"/>
    <cellStyle name="20% - Accent4" xfId="46" builtinId="42"/>
    <cellStyle name="40% - Accent4" xfId="47" builtinId="43"/>
    <cellStyle name="Accent5" xfId="48" builtinId="45"/>
    <cellStyle name="40% - Accent5" xfId="49" builtinId="47"/>
    <cellStyle name="60% - Accent5" xfId="50" builtinId="48"/>
    <cellStyle name="Style 1 2" xfId="51"/>
    <cellStyle name="Accent6" xfId="52" builtinId="49"/>
    <cellStyle name="40% - Accent6" xfId="53" builtinId="51"/>
    <cellStyle name="60% - Accent6" xfId="54" builtinId="52"/>
    <cellStyle name="Normal_Bieu mau (CV )" xfId="55"/>
    <cellStyle name="Comma 10" xfId="56"/>
    <cellStyle name="Normal_biểu đăng ký DM sữa chữa." xfId="57"/>
    <cellStyle name="Normal_CBDT 2012 phong TH 18-5-2011(1) 2" xfId="5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914400</xdr:colOff>
      <xdr:row>9</xdr:row>
      <xdr:rowOff>0</xdr:rowOff>
    </xdr:from>
    <xdr:to>
      <xdr:col>1</xdr:col>
      <xdr:colOff>914400</xdr:colOff>
      <xdr:row>9</xdr:row>
      <xdr:rowOff>161925</xdr:rowOff>
    </xdr:to>
    <xdr:sp>
      <xdr:nvSpPr>
        <xdr:cNvPr id="2" name="Text Box 3"/>
        <xdr:cNvSpPr txBox="1">
          <a:spLocks noChangeArrowheads="1"/>
        </xdr:cNvSpPr>
      </xdr:nvSpPr>
      <xdr:spPr>
        <a:xfrm>
          <a:off x="1209675" y="695706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161925</xdr:rowOff>
    </xdr:to>
    <xdr:sp>
      <xdr:nvSpPr>
        <xdr:cNvPr id="3" name="Text Box 3"/>
        <xdr:cNvSpPr txBox="1">
          <a:spLocks noChangeArrowheads="1"/>
        </xdr:cNvSpPr>
      </xdr:nvSpPr>
      <xdr:spPr>
        <a:xfrm>
          <a:off x="1209675" y="695706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8"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6"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7"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8"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9"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20"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21"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2"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4"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5"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6"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7"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8"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9"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4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4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4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4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4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4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46"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47"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48"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49"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50"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51"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5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5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5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5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5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5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5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5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4"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5"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6"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7"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8"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9"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70"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71"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72"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73"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74"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75"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8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8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82"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83"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84"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85"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86"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87"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8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8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8"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9"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06"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07"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08"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09"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10"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11"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2"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1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1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2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2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2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2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24"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25"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26"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27"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28"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29"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136"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137"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138"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139"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140"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141"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54"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55"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56"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57"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58"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59"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60"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61"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62"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63"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64"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65"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6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6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6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6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7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7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72"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73"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74"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75"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76"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77"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7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7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8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8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8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8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8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8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8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8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88"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89"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9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9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9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9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9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9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96"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97"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98"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99"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200"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201"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02"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0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0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0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0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0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0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0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1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1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1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1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14"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15"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16"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17"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18"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19"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220"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221"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222"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223"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224"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225"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26"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27"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28"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29"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30"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31"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3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3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3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3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3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3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238"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239"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240"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241"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242"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243"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4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4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4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4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4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4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50"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51"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52"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5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5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5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5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5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58"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59"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60"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61"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6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6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6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6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6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6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6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6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7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7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7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7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7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7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7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7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78"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79"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80"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81"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82"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8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8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8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286"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287"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288"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289"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290"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291"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92"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93"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94"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95"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96"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97"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9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9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0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0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0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0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0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0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0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0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0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0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10"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11"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12"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1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1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1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1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1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18"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19"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20"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21"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322" name="Text Box 1332"/>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323" name="Text Box 133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324" name="Text Box 1335"/>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325" name="Text Box 133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326" name="Text Box 133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27" name="Text Box 1532"/>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28" name="Text Box 153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29" name="Text Box 1534"/>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30" name="Text Box 1535"/>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31" name="Text Box 153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32" name="Text Box 153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333" name="Text Box 1538"/>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334" name="Text Box 1539"/>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335" name="Text Box 154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336" name="Text Box 154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337" name="Text Box 154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338" name="Text Box 154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339" name="Text Box 1544"/>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340" name="Text Box 1545"/>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341" name="Text Box 1546"/>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342" name="Text Box 1547"/>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343" name="Text Box 1548"/>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344" name="Text Box 1549"/>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45" name="Text Box 1550"/>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46" name="Text Box 1551"/>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47" name="Text Box 1552"/>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48" name="Text Box 155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49" name="Text Box 1554"/>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50" name="Text Box 1555"/>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351" name="Text Box 155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352" name="Text Box 155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353" name="Text Box 155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354" name="Text Box 155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355" name="Text Box 156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356" name="Text Box 156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357" name="Text Box 1562"/>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358" name="Text Box 1563"/>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359" name="Text Box 1564"/>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360" name="Text Box 1565"/>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361" name="Text Box 1566"/>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362" name="Text Box 1567"/>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63" name="Text Box 1568"/>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64" name="Text Box 1569"/>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65" name="Text Box 1570"/>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66" name="Text Box 1571"/>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67" name="Text Box 1572"/>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68" name="Text Box 157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369" name="Text Box 1574"/>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370" name="Text Box 1575"/>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371" name="Text Box 1576"/>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372" name="Text Box 1577"/>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373" name="Text Box 1578"/>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374" name="Text Box 1579"/>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75" name="Text Box 1580"/>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76" name="Text Box 1581"/>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77" name="Text Box 1582"/>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78" name="Text Box 158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79" name="Text Box 1584"/>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80" name="Text Box 1585"/>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381" name="Text Box 158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382" name="Text Box 158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383" name="Text Box 158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384" name="Text Box 158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385" name="Text Box 159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386" name="Text Box 159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387" name="Text Box 1592"/>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388" name="Text Box 1593"/>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389" name="Text Box 1594"/>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390" name="Text Box 1595"/>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391" name="Text Box 1596"/>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392" name="Text Box 1597"/>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393" name="Text Box 1598"/>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394" name="Text Box 1599"/>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395" name="Text Box 160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396" name="Text Box 160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397" name="Text Box 160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398" name="Text Box 160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399" name="Text Box 160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00" name="Text Box 160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01" name="Text Box 160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02" name="Text Box 160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03" name="Text Box 160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04" name="Text Box 160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05" name="Text Box 161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06" name="Text Box 161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07" name="Text Box 161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08" name="Text Box 161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09" name="Text Box 161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10" name="Text Box 161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11" name="Text Box 161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12" name="Text Box 161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13" name="Text Box 161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14" name="Text Box 161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15" name="Text Box 162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16" name="Text Box 162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17" name="Text Box 162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18" name="Text Box 162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19" name="Text Box 162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420" name="Text Box 1625"/>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421" name="Text Box 162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422" name="Text Box 162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423" name="Text Box 162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424" name="Text Box 162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425" name="Text Box 163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426" name="Text Box 1631"/>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427" name="Text Box 1632"/>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428" name="Text Box 1633"/>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429" name="Text Box 1634"/>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430" name="Text Box 1635"/>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431" name="Text Box 1636"/>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32" name="Text Box 163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33" name="Text Box 163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34" name="Text Box 163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35" name="Text Box 164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36" name="Text Box 164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37" name="Text Box 164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438" name="Text Box 1643"/>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439" name="Text Box 1644"/>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440" name="Text Box 1645"/>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441" name="Text Box 1646"/>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442" name="Text Box 1647"/>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443" name="Text Box 1648"/>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44" name="Text Box 1649"/>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45" name="Text Box 1650"/>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46" name="Text Box 1651"/>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47" name="Text Box 1652"/>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48" name="Text Box 1653"/>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49" name="Text Box 1654"/>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50" name="Text Box 1655"/>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51" name="Text Box 1656"/>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52" name="Text Box 1657"/>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53" name="Text Box 1658"/>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54" name="Text Box 1659"/>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55" name="Text Box 1660"/>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56" name="Text Box 1661"/>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57" name="Text Box 1662"/>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58" name="Text Box 1663"/>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59" name="Text Box 1664"/>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60" name="Text Box 1665"/>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61" name="Text Box 1666"/>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62" name="Text Box 166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63" name="Text Box 166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64" name="Text Box 166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65" name="Text Box 167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66" name="Text Box 167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67" name="Text Box 167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68" name="Text Box 167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69" name="Text Box 167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70" name="Text Box 167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71" name="Text Box 167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72" name="Text Box 167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73" name="Text Box 167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74" name="Text Box 167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75" name="Text Box 168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76" name="Text Box 168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77" name="Text Box 168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78" name="Text Box 168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79" name="Text Box 168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80" name="Text Box 1685"/>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81" name="Text Box 1686"/>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82" name="Text Box 1687"/>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83" name="Text Box 1688"/>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84" name="Text Box 1689"/>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85" name="Text Box 1690"/>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86" name="Text Box 1697"/>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87" name="Text Box 1698"/>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88" name="Text Box 1699"/>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89" name="Text Box 1700"/>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90" name="Text Box 1701"/>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91" name="Text Box 1702"/>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92" name="Text Box 172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93" name="Text Box 172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94" name="Text Box 172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95" name="Text Box 172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96" name="Text Box 172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97" name="Text Box 172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98" name="Text Box 172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99" name="Text Box 172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00" name="Text Box 173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01" name="Text Box 173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02" name="Text Box 173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03" name="Text Box 173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04" name="Text Box 173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05" name="Text Box 173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06" name="Text Box 173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07" name="Text Box 173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08" name="Text Box 173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09" name="Text Box 1739"/>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10" name="Text Box 1740"/>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11" name="Text Box 1741"/>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12" name="Text Box 1742"/>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13" name="Text Box 1743"/>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14" name="Text Box 1744"/>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15" name="Text Box 1745"/>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16" name="Text Box 1746"/>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17" name="Text Box 1747"/>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18" name="Text Box 1748"/>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19" name="Text Box 1749"/>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20" name="Text Box 1750"/>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21" name="Text Box 1751"/>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22" name="Text Box 1752"/>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23" name="Text Box 1753"/>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24" name="Text Box 1754"/>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25" name="Text Box 1755"/>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26" name="Text Box 1756"/>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27" name="Text Box 1763"/>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28" name="Text Box 1764"/>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29" name="Text Box 1765"/>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30" name="Text Box 1766"/>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31" name="Text Box 1767"/>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32" name="Text Box 1768"/>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33" name="Text Box 1775"/>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34" name="Text Box 1776"/>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35" name="Text Box 1777"/>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36" name="Text Box 1778"/>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37" name="Text Box 1779"/>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38" name="Text Box 1780"/>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39" name="Text Box 179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40" name="Text Box 180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41" name="Text Box 180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42" name="Text Box 180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43" name="Text Box 180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44" name="Text Box 180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45" name="Text Box 180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46" name="Text Box 180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47" name="Text Box 180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48" name="Text Box 180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49" name="Text Box 180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50" name="Text Box 181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51" name="Text Box 181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52" name="Text Box 181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53" name="Text Box 181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54" name="Text Box 181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55" name="Text Box 181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56" name="Text Box 181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557" name="Text Box 298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558" name="Text Box 298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559" name="Text Box 298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560" name="Text Box 298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561" name="Text Box 298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562" name="Text Box 298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63" name="Text Box 298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64" name="Text Box 298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65" name="Text Box 298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66" name="Text Box 298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67" name="Text Box 299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68" name="Text Box 299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69" name="Text Box 2992"/>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70" name="Text Box 299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71" name="Text Box 2994"/>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572" name="Text Box 299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573" name="Text Box 2996"/>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574" name="Text Box 2997"/>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575" name="Text Box 2998"/>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576" name="Text Box 2999"/>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577" name="Text Box 300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78" name="Text Box 300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79" name="Text Box 300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80" name="Text Box 300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81" name="Text Box 3004"/>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82" name="Text Box 3005"/>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83" name="Text Box 300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84" name="Text Box 300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85" name="Text Box 300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86" name="Text Box 300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8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88"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89"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90"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91"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92"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59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59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59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59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59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59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599"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00"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01"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02"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03"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04"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0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0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0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08"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09"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10"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1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1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1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1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1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1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17"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18"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19"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20"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21"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22"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23"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24"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25"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26"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27"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28"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29"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30"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31"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32"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33"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34"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3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3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3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3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3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4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641"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642"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643"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644"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645"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646"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4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4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4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5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5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5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5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5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5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5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5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58"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59"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60"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61"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62"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6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6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6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6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6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6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6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7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7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7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7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7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7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7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7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78"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79"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80"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81"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82"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8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8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8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8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8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88"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89"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90"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91"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92"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93"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94"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95"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96"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97"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98"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99"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700"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0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0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0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0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0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0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0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0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0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1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1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1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1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1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1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1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1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18"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19"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20"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21"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22"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2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2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725" name="Text Box 1848"/>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26" name="Text Box 184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727" name="Text Box 1851"/>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28" name="Text Box 185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29" name="Text Box 185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xdr:rowOff>
    </xdr:to>
    <xdr:sp>
      <xdr:nvSpPr>
        <xdr:cNvPr id="730" name="Text Box 1854"/>
        <xdr:cNvSpPr txBox="1">
          <a:spLocks noChangeArrowheads="1"/>
        </xdr:cNvSpPr>
      </xdr:nvSpPr>
      <xdr:spPr>
        <a:xfrm>
          <a:off x="1209675" y="6957060"/>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xdr:rowOff>
    </xdr:to>
    <xdr:sp>
      <xdr:nvSpPr>
        <xdr:cNvPr id="731" name="Text Box 1855"/>
        <xdr:cNvSpPr txBox="1">
          <a:spLocks noChangeArrowheads="1"/>
        </xdr:cNvSpPr>
      </xdr:nvSpPr>
      <xdr:spPr>
        <a:xfrm>
          <a:off x="1209675" y="6957060"/>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xdr:rowOff>
    </xdr:to>
    <xdr:sp>
      <xdr:nvSpPr>
        <xdr:cNvPr id="732" name="Text Box 1856"/>
        <xdr:cNvSpPr txBox="1">
          <a:spLocks noChangeArrowheads="1"/>
        </xdr:cNvSpPr>
      </xdr:nvSpPr>
      <xdr:spPr>
        <a:xfrm>
          <a:off x="1209675" y="6957060"/>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33" name="Text Box 187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34" name="Text Box 187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35" name="Text Box 1872"/>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36" name="Text Box 187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37" name="Text Box 1874"/>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38" name="Text Box 1875"/>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739" name="Text Box 1876"/>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740" name="Text Box 1877"/>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741" name="Text Box 1878"/>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742" name="Text Box 1879"/>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743" name="Text Box 188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744" name="Text Box 188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745" name="Text Box 1882"/>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746" name="Text Box 1883"/>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747" name="Text Box 1884"/>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748" name="Text Box 1885"/>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749" name="Text Box 1886"/>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750" name="Text Box 1887"/>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51" name="Text Box 1888"/>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52" name="Text Box 1889"/>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53" name="Text Box 1890"/>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54" name="Text Box 1891"/>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55" name="Text Box 1892"/>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56" name="Text Box 189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757" name="Text Box 1900"/>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758" name="Text Box 1901"/>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759" name="Text Box 1902"/>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760" name="Text Box 1903"/>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761" name="Text Box 1904"/>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762" name="Text Box 1905"/>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763" name="Text Box 1930"/>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764" name="Text Box 1931"/>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765" name="Text Box 1932"/>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766" name="Text Box 1933"/>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767" name="Text Box 1934"/>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768" name="Text Box 1935"/>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769" name="Text Box 1936"/>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770" name="Text Box 1937"/>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771" name="Text Box 1938"/>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772" name="Text Box 1939"/>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773" name="Text Box 194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774" name="Text Box 194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75" name="Text Box 194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76" name="Text Box 194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77" name="Text Box 194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78" name="Text Box 194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79" name="Text Box 194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80" name="Text Box 194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81" name="Text Box 194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82" name="Text Box 194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83" name="Text Box 195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84" name="Text Box 195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85" name="Text Box 195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86" name="Text Box 195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87" name="Text Box 195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88" name="Text Box 195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89" name="Text Box 195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90" name="Text Box 195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91" name="Text Box 195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92" name="Text Box 195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93" name="Text Box 196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94" name="Text Box 196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95" name="Text Box 196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96" name="Text Box 196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97" name="Text Box 1964"/>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98" name="Text Box 1965"/>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99" name="Text Box 196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800" name="Text Box 196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801" name="Text Box 196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802" name="Text Box 2677"/>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803" name="Text Box 2678"/>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804" name="Text Box 2679"/>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805" name="Text Box 2680"/>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806" name="Text Box 2681"/>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807" name="Text Box 2682"/>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808" name="Text Box 2683"/>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809" name="Text Box 2684"/>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810" name="Text Box 2685"/>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811" name="Text Box 2686"/>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812" name="Text Box 2687"/>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813" name="Text Box 2688"/>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814" name="Text Box 2689"/>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815" name="Text Box 2690"/>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816" name="Text Box 2691"/>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817" name="Text Box 2692"/>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818" name="Text Box 2693"/>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819" name="Text Box 2694"/>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20" name="Text Box 269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21" name="Text Box 2696"/>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22" name="Text Box 2697"/>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23" name="Text Box 2698"/>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24" name="Text Box 2699"/>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25" name="Text Box 270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26" name="Text Box 270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27" name="Text Box 270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28" name="Text Box 270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29" name="Text Box 270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30" name="Text Box 270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31" name="Text Box 270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32" name="Text Box 270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33" name="Text Box 270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34" name="Text Box 270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35" name="Text Box 271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36" name="Text Box 271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37" name="Text Box 271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38" name="Text Box 271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39" name="Text Box 271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40" name="Text Box 271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41" name="Text Box 271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42" name="Text Box 271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43" name="Text Box 271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44" name="Text Box 2719"/>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45" name="Text Box 272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46" name="Text Box 272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47" name="Text Box 272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48" name="Text Box 272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49" name="Text Box 272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850" name="Text Box 2725"/>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851" name="Text Box 2726"/>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852" name="Text Box 2727"/>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853" name="Text Box 2728"/>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854" name="Text Box 2729"/>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855" name="Text Box 2730"/>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56" name="Text Box 273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57" name="Text Box 273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58" name="Text Box 273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859" name="Text Box 2734"/>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860" name="Text Box 2735"/>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861" name="Text Box 273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862" name="Text Box 273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863" name="Text Box 273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864" name="Text Box 273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65" name="Text Box 274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66" name="Text Box 274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67" name="Text Box 274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68" name="Text Box 274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69" name="Text Box 274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70" name="Text Box 274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871" name="Text Box 2746"/>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872" name="Text Box 2747"/>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873" name="Text Box 2748"/>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874" name="Text Box 2749"/>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875" name="Text Box 2750"/>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876" name="Text Box 2751"/>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77" name="Text Box 275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78" name="Text Box 275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79" name="Text Box 275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880" name="Text Box 2755"/>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881" name="Text Box 275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882" name="Text Box 275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883" name="Text Box 275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884" name="Text Box 275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885" name="Text Box 276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86" name="Text Box 276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87" name="Text Box 276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88" name="Text Box 276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89" name="Text Box 276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90" name="Text Box 276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91" name="Text Box 2766"/>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92" name="Text Box 276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93" name="Text Box 276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94" name="Text Box 276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95" name="Text Box 277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96" name="Text Box 277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97" name="Text Box 277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98" name="Text Box 277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99" name="Text Box 277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00" name="Text Box 277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01" name="Text Box 2776"/>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02" name="Text Box 2777"/>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03" name="Text Box 2778"/>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04" name="Text Box 2779"/>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05" name="Text Box 2780"/>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06" name="Text Box 2781"/>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07" name="Text Box 278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08" name="Text Box 278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09" name="Text Box 278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10" name="Text Box 2785"/>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11" name="Text Box 278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12" name="Text Box 278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13" name="Text Box 278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14" name="Text Box 278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15" name="Text Box 279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16" name="Text Box 279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17" name="Text Box 279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18" name="Text Box 279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19" name="Text Box 279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20" name="Text Box 279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21" name="Text Box 2796"/>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22" name="Text Box 279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23" name="Text Box 279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24" name="Text Box 279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25" name="Text Box 280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26" name="Text Box 280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27" name="Text Box 280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28" name="Text Box 280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29" name="Text Box 280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30" name="Text Box 280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31" name="Text Box 2806"/>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32" name="Text Box 2807"/>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33" name="Text Box 2808"/>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34" name="Text Box 2809"/>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35" name="Text Box 2810"/>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36" name="Text Box 2811"/>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37" name="Text Box 281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38" name="Text Box 281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39" name="Text Box 281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40" name="Text Box 2815"/>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41" name="Text Box 281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42" name="Text Box 281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43" name="Text Box 281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44" name="Text Box 281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45" name="Text Box 282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46" name="Text Box 282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47" name="Text Box 282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48" name="Text Box 282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49" name="Text Box 282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50" name="Text Box 282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51" name="Text Box 2826"/>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52" name="Text Box 282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53" name="Text Box 282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54" name="Text Box 282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955" name="Text Box 2830"/>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956" name="Text Box 2831"/>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957" name="Text Box 2832"/>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958" name="Text Box 2833"/>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959" name="Text Box 2834"/>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960" name="Text Box 2835"/>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961" name="Text Box 2836"/>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962" name="Text Box 2837"/>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963" name="Text Box 2838"/>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964" name="Text Box 2839"/>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965" name="Text Box 2840"/>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966" name="Text Box 2841"/>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67" name="Text Box 284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68" name="Text Box 284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69" name="Text Box 284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70" name="Text Box 284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71" name="Text Box 284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72" name="Text Box 284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73" name="Text Box 284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74" name="Text Box 284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75" name="Text Box 285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76" name="Text Box 285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77" name="Text Box 285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78" name="Text Box 285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79" name="Text Box 285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80" name="Text Box 285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81" name="Text Box 285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82" name="Text Box 285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83" name="Text Box 285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84" name="Text Box 285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85" name="Text Box 286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86" name="Text Box 286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87" name="Text Box 286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88" name="Text Box 286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89" name="Text Box 286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90" name="Text Box 286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91" name="Text Box 2866"/>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92" name="Text Box 2867"/>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93" name="Text Box 2868"/>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94" name="Text Box 2869"/>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95" name="Text Box 2870"/>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96" name="Text Box 2871"/>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97" name="Text Box 287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98" name="Text Box 287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99" name="Text Box 287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00" name="Text Box 2875"/>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01" name="Text Box 287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02" name="Text Box 287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03" name="Text Box 287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04" name="Text Box 287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05" name="Text Box 288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06" name="Text Box 288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07" name="Text Box 288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08" name="Text Box 288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09" name="Text Box 288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10" name="Text Box 288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11" name="Text Box 2886"/>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12" name="Text Box 2887"/>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13" name="Text Box 2888"/>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14" name="Text Box 2889"/>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15" name="Text Box 2890"/>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16" name="Text Box 2891"/>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17" name="Text Box 2892"/>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18" name="Text Box 289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19" name="Text Box 289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20" name="Text Box 289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21" name="Text Box 289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22" name="Text Box 289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23" name="Text Box 289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24" name="Text Box 289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25" name="Text Box 290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26" name="Text Box 290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27" name="Text Box 290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28" name="Text Box 290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29" name="Text Box 290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30" name="Text Box 290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31" name="Text Box 2906"/>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32" name="Text Box 2907"/>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33" name="Text Box 290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34" name="Text Box 290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35" name="Text Box 291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036" name="Text Box 2192"/>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37" name="Text Box 219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038" name="Text Box 2195"/>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39" name="Text Box 219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40" name="Text Box 219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xdr:rowOff>
    </xdr:to>
    <xdr:sp>
      <xdr:nvSpPr>
        <xdr:cNvPr id="1041" name="Text Box 2198"/>
        <xdr:cNvSpPr txBox="1">
          <a:spLocks noChangeArrowheads="1"/>
        </xdr:cNvSpPr>
      </xdr:nvSpPr>
      <xdr:spPr>
        <a:xfrm>
          <a:off x="1209675" y="6957060"/>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xdr:rowOff>
    </xdr:to>
    <xdr:sp>
      <xdr:nvSpPr>
        <xdr:cNvPr id="1042" name="Text Box 2199"/>
        <xdr:cNvSpPr txBox="1">
          <a:spLocks noChangeArrowheads="1"/>
        </xdr:cNvSpPr>
      </xdr:nvSpPr>
      <xdr:spPr>
        <a:xfrm>
          <a:off x="1209675" y="6957060"/>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xdr:rowOff>
    </xdr:to>
    <xdr:sp>
      <xdr:nvSpPr>
        <xdr:cNvPr id="1043" name="Text Box 2200"/>
        <xdr:cNvSpPr txBox="1">
          <a:spLocks noChangeArrowheads="1"/>
        </xdr:cNvSpPr>
      </xdr:nvSpPr>
      <xdr:spPr>
        <a:xfrm>
          <a:off x="1209675" y="6957060"/>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44" name="Text Box 2214"/>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45" name="Text Box 2215"/>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46" name="Text Box 221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47" name="Text Box 221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48" name="Text Box 221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49" name="Text Box 221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50" name="Text Box 222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51" name="Text Box 222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52" name="Text Box 222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53" name="Text Box 222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54" name="Text Box 222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55" name="Text Box 222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056" name="Text Box 2226"/>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057" name="Text Box 2227"/>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058" name="Text Box 2228"/>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059" name="Text Box 2229"/>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060" name="Text Box 2230"/>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061" name="Text Box 2231"/>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62" name="Text Box 2232"/>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63" name="Text Box 223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64" name="Text Box 2234"/>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65" name="Text Box 2235"/>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66" name="Text Box 2236"/>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67" name="Text Box 2237"/>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068" name="Text Box 2238"/>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069" name="Text Box 2239"/>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070" name="Text Box 2240"/>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071" name="Text Box 2241"/>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072" name="Text Box 2242"/>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073" name="Text Box 2243"/>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074" name="Text Box 2244"/>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075" name="Text Box 2245"/>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076" name="Text Box 2246"/>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077" name="Text Box 2247"/>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078" name="Text Box 2248"/>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079" name="Text Box 2249"/>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80" name="Text Box 225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81" name="Text Box 225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82" name="Text Box 225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83" name="Text Box 225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84" name="Text Box 225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85" name="Text Box 225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86" name="Text Box 225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87" name="Text Box 225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88" name="Text Box 225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89" name="Text Box 225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90" name="Text Box 226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91" name="Text Box 226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92" name="Text Box 226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93" name="Text Box 226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94" name="Text Box 226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95" name="Text Box 226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96" name="Text Box 226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97" name="Text Box 226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98" name="Text Box 226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99" name="Text Box 226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00" name="Text Box 227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01" name="Text Box 227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02" name="Text Box 227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03" name="Text Box 227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04" name="Text Box 227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05" name="Text Box 227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06" name="Text Box 227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07" name="Text Box 227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08" name="Text Box 227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09" name="Text Box 227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10" name="Text Box 228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11" name="Text Box 228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12" name="Text Box 2282"/>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13" name="Text Box 228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14" name="Text Box 228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15" name="Text Box 228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16" name="Text Box 228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17" name="Text Box 228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18" name="Text Box 228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19" name="Text Box 228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20" name="Text Box 229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21" name="Text Box 229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22" name="Text Box 229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23" name="Text Box 229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24" name="Text Box 229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25" name="Text Box 2295"/>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26" name="Text Box 229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27" name="Text Box 229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28" name="Text Box 229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29" name="Text Box 229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30" name="Text Box 230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31" name="Text Box 230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32" name="Text Box 230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33" name="Text Box 230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34" name="Text Box 230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35" name="Text Box 230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36" name="Text Box 230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37" name="Text Box 2307"/>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38" name="Text Box 2308"/>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39" name="Text Box 2309"/>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40" name="Text Box 2310"/>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41" name="Text Box 2311"/>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42" name="Text Box 2312"/>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1143" name="Text Box 2313"/>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1144" name="Text Box 2314"/>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1145" name="Text Box 2315"/>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1146" name="Text Box 2316"/>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1147" name="Text Box 2317"/>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1148" name="Text Box 2318"/>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49" name="Text Box 2319"/>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50" name="Text Box 2320"/>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51" name="Text Box 2321"/>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52" name="Text Box 2322"/>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53" name="Text Box 232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54" name="Text Box 2324"/>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155" name="Text Box 2325"/>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156" name="Text Box 2326"/>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157" name="Text Box 2327"/>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158" name="Text Box 2328"/>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159" name="Text Box 2329"/>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160" name="Text Box 2330"/>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123825</xdr:rowOff>
    </xdr:to>
    <xdr:sp>
      <xdr:nvSpPr>
        <xdr:cNvPr id="1161" name="Text Box 2337"/>
        <xdr:cNvSpPr txBox="1">
          <a:spLocks noChangeArrowheads="1"/>
        </xdr:cNvSpPr>
      </xdr:nvSpPr>
      <xdr:spPr>
        <a:xfrm>
          <a:off x="1209675" y="695706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123825</xdr:rowOff>
    </xdr:to>
    <xdr:sp>
      <xdr:nvSpPr>
        <xdr:cNvPr id="1162" name="Text Box 2338"/>
        <xdr:cNvSpPr txBox="1">
          <a:spLocks noChangeArrowheads="1"/>
        </xdr:cNvSpPr>
      </xdr:nvSpPr>
      <xdr:spPr>
        <a:xfrm>
          <a:off x="1209675" y="695706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123825</xdr:rowOff>
    </xdr:to>
    <xdr:sp>
      <xdr:nvSpPr>
        <xdr:cNvPr id="1163" name="Text Box 2339"/>
        <xdr:cNvSpPr txBox="1">
          <a:spLocks noChangeArrowheads="1"/>
        </xdr:cNvSpPr>
      </xdr:nvSpPr>
      <xdr:spPr>
        <a:xfrm>
          <a:off x="1209675" y="695706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123825</xdr:rowOff>
    </xdr:to>
    <xdr:sp>
      <xdr:nvSpPr>
        <xdr:cNvPr id="1164" name="Text Box 2340"/>
        <xdr:cNvSpPr txBox="1">
          <a:spLocks noChangeArrowheads="1"/>
        </xdr:cNvSpPr>
      </xdr:nvSpPr>
      <xdr:spPr>
        <a:xfrm>
          <a:off x="1209675" y="695706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123825</xdr:rowOff>
    </xdr:to>
    <xdr:sp>
      <xdr:nvSpPr>
        <xdr:cNvPr id="1165" name="Text Box 2341"/>
        <xdr:cNvSpPr txBox="1">
          <a:spLocks noChangeArrowheads="1"/>
        </xdr:cNvSpPr>
      </xdr:nvSpPr>
      <xdr:spPr>
        <a:xfrm>
          <a:off x="1209675" y="695706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123825</xdr:rowOff>
    </xdr:to>
    <xdr:sp>
      <xdr:nvSpPr>
        <xdr:cNvPr id="1166" name="Text Box 2342"/>
        <xdr:cNvSpPr txBox="1">
          <a:spLocks noChangeArrowheads="1"/>
        </xdr:cNvSpPr>
      </xdr:nvSpPr>
      <xdr:spPr>
        <a:xfrm>
          <a:off x="1209675" y="695706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67" name="Text Box 236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68" name="Text Box 236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69" name="Text Box 236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70" name="Text Box 236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71" name="Text Box 236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72" name="Text Box 236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73" name="Text Box 236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74" name="Text Box 236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75" name="Text Box 236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76" name="Text Box 237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77" name="Text Box 237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78" name="Text Box 237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79" name="Text Box 237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80" name="Text Box 237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81" name="Text Box 237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82" name="Text Box 237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83" name="Text Box 237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84" name="Text Box 237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85" name="Text Box 2379"/>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86" name="Text Box 2380"/>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87" name="Text Box 2381"/>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88" name="Text Box 2382"/>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89" name="Text Box 238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90" name="Text Box 2384"/>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1191" name="Text Box 2385"/>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1192" name="Text Box 2386"/>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1193" name="Text Box 2387"/>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1194" name="Text Box 2388"/>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1195" name="Text Box 2389"/>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1196" name="Text Box 2390"/>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97" name="Text Box 2391"/>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98" name="Text Box 2392"/>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99" name="Text Box 239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200" name="Text Box 2394"/>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201" name="Text Box 2395"/>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202" name="Text Box 2396"/>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203" name="Text Box 2403"/>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204" name="Text Box 2404"/>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205" name="Text Box 2405"/>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206" name="Text Box 2406"/>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207" name="Text Box 2407"/>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208" name="Text Box 2408"/>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123825</xdr:rowOff>
    </xdr:to>
    <xdr:sp>
      <xdr:nvSpPr>
        <xdr:cNvPr id="1209" name="Text Box 2415"/>
        <xdr:cNvSpPr txBox="1">
          <a:spLocks noChangeArrowheads="1"/>
        </xdr:cNvSpPr>
      </xdr:nvSpPr>
      <xdr:spPr>
        <a:xfrm>
          <a:off x="1209675" y="695706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123825</xdr:rowOff>
    </xdr:to>
    <xdr:sp>
      <xdr:nvSpPr>
        <xdr:cNvPr id="1210" name="Text Box 2416"/>
        <xdr:cNvSpPr txBox="1">
          <a:spLocks noChangeArrowheads="1"/>
        </xdr:cNvSpPr>
      </xdr:nvSpPr>
      <xdr:spPr>
        <a:xfrm>
          <a:off x="1209675" y="695706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123825</xdr:rowOff>
    </xdr:to>
    <xdr:sp>
      <xdr:nvSpPr>
        <xdr:cNvPr id="1211" name="Text Box 2417"/>
        <xdr:cNvSpPr txBox="1">
          <a:spLocks noChangeArrowheads="1"/>
        </xdr:cNvSpPr>
      </xdr:nvSpPr>
      <xdr:spPr>
        <a:xfrm>
          <a:off x="1209675" y="695706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123825</xdr:rowOff>
    </xdr:to>
    <xdr:sp>
      <xdr:nvSpPr>
        <xdr:cNvPr id="1212" name="Text Box 2418"/>
        <xdr:cNvSpPr txBox="1">
          <a:spLocks noChangeArrowheads="1"/>
        </xdr:cNvSpPr>
      </xdr:nvSpPr>
      <xdr:spPr>
        <a:xfrm>
          <a:off x="1209675" y="695706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123825</xdr:rowOff>
    </xdr:to>
    <xdr:sp>
      <xdr:nvSpPr>
        <xdr:cNvPr id="1213" name="Text Box 2419"/>
        <xdr:cNvSpPr txBox="1">
          <a:spLocks noChangeArrowheads="1"/>
        </xdr:cNvSpPr>
      </xdr:nvSpPr>
      <xdr:spPr>
        <a:xfrm>
          <a:off x="1209675" y="695706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123825</xdr:rowOff>
    </xdr:to>
    <xdr:sp>
      <xdr:nvSpPr>
        <xdr:cNvPr id="1214" name="Text Box 2420"/>
        <xdr:cNvSpPr txBox="1">
          <a:spLocks noChangeArrowheads="1"/>
        </xdr:cNvSpPr>
      </xdr:nvSpPr>
      <xdr:spPr>
        <a:xfrm>
          <a:off x="1209675" y="695706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15" name="Text Box 243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16" name="Text Box 244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17" name="Text Box 244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18" name="Text Box 244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19" name="Text Box 244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20" name="Text Box 244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21" name="Text Box 244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22" name="Text Box 244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23" name="Text Box 244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24" name="Text Box 244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25" name="Text Box 244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26" name="Text Box 245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27" name="Text Box 245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28" name="Text Box 245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29" name="Text Box 245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30" name="Text Box 245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31" name="Text Box 245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32" name="Text Box 245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33" name="Text Box 248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34" name="Text Box 248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35" name="Text Box 248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36" name="Text Box 249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37" name="Text Box 249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38" name="Text Box 249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239" name="Text Box 2494"/>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40" name="Text Box 249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241" name="Text Box 2497"/>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42" name="Text Box 249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43" name="Text Box 249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244" name="Text Box 251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245" name="Text Box 251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246" name="Text Box 251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247" name="Text Box 251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248" name="Text Box 252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249" name="Text Box 252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250" name="Text Box 252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251" name="Text Box 252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252" name="Text Box 252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253" name="Text Box 252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254" name="Text Box 2526"/>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255" name="Text Box 2527"/>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256" name="Text Box 2528"/>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257" name="Text Box 2529"/>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258" name="Text Box 2530"/>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259" name="Text Box 2531"/>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260" name="Text Box 2532"/>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261" name="Text Box 2533"/>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262" name="Text Box 2534"/>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263" name="Text Box 2535"/>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264" name="Text Box 2536"/>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265" name="Text Box 2537"/>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266" name="Text Box 2538"/>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267" name="Text Box 2539"/>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268" name="Text Box 2540"/>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269" name="Text Box 2541"/>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270" name="Text Box 2542"/>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271" name="Text Box 2543"/>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272" name="Text Box 2544"/>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273" name="Text Box 2545"/>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274" name="Text Box 2546"/>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275" name="Text Box 2547"/>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276" name="Text Box 2548"/>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277" name="Text Box 2549"/>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278" name="Text Box 2550"/>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279" name="Text Box 2551"/>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280" name="Text Box 255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281" name="Text Box 255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282" name="Text Box 255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283" name="Text Box 255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284" name="Text Box 2556"/>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285" name="Text Box 2557"/>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86" name="Text Box 255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87" name="Text Box 255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88" name="Text Box 256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89" name="Text Box 256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90" name="Text Box 256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91" name="Text Box 256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92" name="Text Box 256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93" name="Text Box 256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94" name="Text Box 256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95" name="Text Box 256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96" name="Text Box 256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97" name="Text Box 256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98" name="Text Box 257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99" name="Text Box 257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300" name="Text Box 257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301" name="Text Box 257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302" name="Text Box 257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303" name="Text Box 257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304" name="Text Box 257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305" name="Text Box 257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306" name="Text Box 257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07" name="Text Box 257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08" name="Text Box 258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09" name="Text Box 258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10" name="Text Box 2582"/>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11" name="Text Box 258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12" name="Text Box 2584"/>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313" name="Text Box 258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314" name="Text Box 258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315" name="Text Box 258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16" name="Text Box 258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17" name="Text Box 258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18" name="Text Box 259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19" name="Text Box 259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20" name="Text Box 2592"/>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21" name="Text Box 259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322" name="Text Box 259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323" name="Text Box 259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324" name="Text Box 259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25" name="Text Box 259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26" name="Text Box 259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27" name="Text Box 259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28" name="Text Box 260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29" name="Text Box 260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30" name="Text Box 2602"/>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331" name="Text Box 172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32"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3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3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3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3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3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3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3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4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4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4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4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344"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345"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346"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347"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348"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349"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50"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51"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52"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5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5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5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5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5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5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5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6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6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362"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363"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364"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365"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366"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367"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6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6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7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7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7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7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1374"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1375"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1376"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1377"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1378"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1379"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8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8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8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8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8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8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8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8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8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8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9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9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392"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393"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394"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395"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396"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397"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398"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399"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400"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401"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402"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403"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0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0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0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0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0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0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410"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411"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412"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413"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414"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415"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1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1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1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1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2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2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422" name="Text Box 2494"/>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23" name="Text Box 249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424" name="Text Box 2497"/>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25" name="Text Box 249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26" name="Text Box 249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427" name="Text Box 251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428" name="Text Box 251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429" name="Text Box 251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430" name="Text Box 251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431" name="Text Box 252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432" name="Text Box 252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433" name="Text Box 252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434" name="Text Box 252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435" name="Text Box 252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436" name="Text Box 252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437" name="Text Box 2526"/>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438" name="Text Box 2527"/>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439" name="Text Box 2528"/>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440" name="Text Box 2529"/>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441" name="Text Box 2530"/>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442" name="Text Box 2531"/>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443" name="Text Box 2532"/>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444" name="Text Box 2533"/>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45" name="Text Box 2534"/>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46" name="Text Box 2535"/>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47" name="Text Box 2536"/>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48" name="Text Box 2537"/>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49" name="Text Box 2538"/>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50" name="Text Box 2539"/>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451" name="Text Box 2540"/>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452" name="Text Box 2541"/>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453" name="Text Box 2542"/>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454" name="Text Box 2543"/>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455" name="Text Box 2544"/>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456" name="Text Box 2545"/>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457" name="Text Box 2546"/>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458" name="Text Box 2547"/>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459" name="Text Box 2548"/>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460" name="Text Box 2549"/>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461" name="Text Box 2550"/>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462" name="Text Box 2551"/>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463" name="Text Box 255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464" name="Text Box 255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465" name="Text Box 255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466" name="Text Box 255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467" name="Text Box 2556"/>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468" name="Text Box 2557"/>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69" name="Text Box 255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70" name="Text Box 255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71" name="Text Box 256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72" name="Text Box 256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73" name="Text Box 256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74" name="Text Box 256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75" name="Text Box 256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76" name="Text Box 256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77" name="Text Box 256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78" name="Text Box 256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79" name="Text Box 256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80" name="Text Box 256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81" name="Text Box 257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82" name="Text Box 257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83" name="Text Box 257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84" name="Text Box 257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85" name="Text Box 257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86" name="Text Box 257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87" name="Text Box 257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88" name="Text Box 257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89" name="Text Box 257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490" name="Text Box 257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491" name="Text Box 258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492" name="Text Box 258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493" name="Text Box 2582"/>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494" name="Text Box 258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495" name="Text Box 2584"/>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96" name="Text Box 258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97" name="Text Box 258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98" name="Text Box 258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499" name="Text Box 258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00" name="Text Box 258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01" name="Text Box 259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02" name="Text Box 259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03" name="Text Box 2592"/>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04" name="Text Box 259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505" name="Text Box 259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506" name="Text Box 259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507" name="Text Box 259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08" name="Text Box 259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09" name="Text Box 259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10" name="Text Box 259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11" name="Text Box 260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12" name="Text Box 260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13" name="Text Box 2602"/>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1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1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1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1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18"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19"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20"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21"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22"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2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2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2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2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2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2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2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3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3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532"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533"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534"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535"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536"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537"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3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3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4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4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4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4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4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4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4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4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4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4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550"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551"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552"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553"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554"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555"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5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5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5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5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6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6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62"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6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6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6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6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6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68"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69"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70"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71"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72"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7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7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7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7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7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78"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79"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80"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81"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82"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8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8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8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586" name="Text Box 1332"/>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587" name="Text Box 133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588" name="Text Box 1335"/>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589" name="Text Box 133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590" name="Text Box 133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91" name="Text Box 1532"/>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92" name="Text Box 153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93" name="Text Box 1534"/>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94" name="Text Box 1535"/>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95" name="Text Box 153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96" name="Text Box 153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597" name="Text Box 299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598" name="Text Box 2996"/>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599" name="Text Box 2997"/>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600" name="Text Box 2998"/>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601" name="Text Box 2999"/>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602" name="Text Box 300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03" name="Text Box 300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04" name="Text Box 300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05" name="Text Box 300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06" name="Text Box 3004"/>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07" name="Text Box 3005"/>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08" name="Text Box 300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09" name="Text Box 300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10" name="Text Box 300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11" name="Text Box 300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612" name="Text Box 222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613" name="Text Box 222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614" name="Text Box 222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615" name="Text Box 222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616" name="Text Box 222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617" name="Text Box 222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618" name="Text Box 2232"/>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619" name="Text Box 223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620" name="Text Box 2234"/>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621" name="Text Box 2235"/>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622" name="Text Box 2236"/>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623" name="Text Box 2237"/>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24" name="Text Box 227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25" name="Text Box 227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26" name="Text Box 227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27" name="Text Box 227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28" name="Text Box 227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29" name="Text Box 227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30" name="Text Box 228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31" name="Text Box 228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32" name="Text Box 2282"/>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33" name="Text Box 228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34" name="Text Box 228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35" name="Text Box 228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36" name="Text Box 228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37" name="Text Box 228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38" name="Text Box 228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39" name="Text Box 228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40" name="Text Box 229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41" name="Text Box 229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642" name="Text Box 222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643" name="Text Box 222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644" name="Text Box 222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645" name="Text Box 222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646" name="Text Box 222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647" name="Text Box 222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648" name="Text Box 2232"/>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649" name="Text Box 223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650" name="Text Box 2234"/>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651" name="Text Box 2235"/>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652" name="Text Box 2236"/>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653" name="Text Box 2237"/>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54" name="Text Box 227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55" name="Text Box 227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56" name="Text Box 227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57" name="Text Box 227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58" name="Text Box 227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59" name="Text Box 227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60" name="Text Box 228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61" name="Text Box 228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62" name="Text Box 2282"/>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63" name="Text Box 228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64" name="Text Box 228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65" name="Text Box 228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66" name="Text Box 228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67" name="Text Box 228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68" name="Text Box 228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69" name="Text Box 228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70" name="Text Box 229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71" name="Text Box 229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672" name="Text Box 2494"/>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73" name="Text Box 249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674" name="Text Box 2497"/>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75" name="Text Box 249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76" name="Text Box 249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77" name="Text Box 251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78" name="Text Box 251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79" name="Text Box 251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80" name="Text Box 251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81" name="Text Box 252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82" name="Text Box 252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683" name="Text Box 2494"/>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84" name="Text Box 249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685" name="Text Box 2497"/>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86" name="Text Box 249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87" name="Text Box 249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88" name="Text Box 251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89" name="Text Box 251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90" name="Text Box 251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91" name="Text Box 251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92" name="Text Box 252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93" name="Text Box 252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914400</xdr:colOff>
      <xdr:row>24</xdr:row>
      <xdr:rowOff>0</xdr:rowOff>
    </xdr:from>
    <xdr:to>
      <xdr:col>1</xdr:col>
      <xdr:colOff>914400</xdr:colOff>
      <xdr:row>24</xdr:row>
      <xdr:rowOff>161925</xdr:rowOff>
    </xdr:to>
    <xdr:sp>
      <xdr:nvSpPr>
        <xdr:cNvPr id="2" name="Text Box 3"/>
        <xdr:cNvSpPr txBox="1">
          <a:spLocks noChangeArrowheads="1"/>
        </xdr:cNvSpPr>
      </xdr:nvSpPr>
      <xdr:spPr>
        <a:xfrm>
          <a:off x="1438275" y="3263582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161925</xdr:rowOff>
    </xdr:to>
    <xdr:sp>
      <xdr:nvSpPr>
        <xdr:cNvPr id="3" name="Text Box 3"/>
        <xdr:cNvSpPr txBox="1">
          <a:spLocks noChangeArrowheads="1"/>
        </xdr:cNvSpPr>
      </xdr:nvSpPr>
      <xdr:spPr>
        <a:xfrm>
          <a:off x="1438275" y="3263582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4"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5"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6"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7"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8"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9"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0"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1"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2"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3"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4"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5"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16"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17"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18"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19"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20"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21"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22"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23"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24"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25"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26"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27"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28"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29"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30"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31"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32"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33"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34"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35"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36"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37"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38"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39"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40"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41"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42"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43"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44"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45"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38100</xdr:rowOff>
    </xdr:to>
    <xdr:sp>
      <xdr:nvSpPr>
        <xdr:cNvPr id="46" name="Text Box 3"/>
        <xdr:cNvSpPr txBox="1">
          <a:spLocks noChangeArrowheads="1"/>
        </xdr:cNvSpPr>
      </xdr:nvSpPr>
      <xdr:spPr>
        <a:xfrm>
          <a:off x="1438275" y="32635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38100</xdr:rowOff>
    </xdr:to>
    <xdr:sp>
      <xdr:nvSpPr>
        <xdr:cNvPr id="47" name="Text Box 3"/>
        <xdr:cNvSpPr txBox="1">
          <a:spLocks noChangeArrowheads="1"/>
        </xdr:cNvSpPr>
      </xdr:nvSpPr>
      <xdr:spPr>
        <a:xfrm>
          <a:off x="1438275" y="32635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38100</xdr:rowOff>
    </xdr:to>
    <xdr:sp>
      <xdr:nvSpPr>
        <xdr:cNvPr id="48" name="Text Box 3"/>
        <xdr:cNvSpPr txBox="1">
          <a:spLocks noChangeArrowheads="1"/>
        </xdr:cNvSpPr>
      </xdr:nvSpPr>
      <xdr:spPr>
        <a:xfrm>
          <a:off x="1438275" y="32635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38100</xdr:rowOff>
    </xdr:to>
    <xdr:sp>
      <xdr:nvSpPr>
        <xdr:cNvPr id="49" name="Text Box 3"/>
        <xdr:cNvSpPr txBox="1">
          <a:spLocks noChangeArrowheads="1"/>
        </xdr:cNvSpPr>
      </xdr:nvSpPr>
      <xdr:spPr>
        <a:xfrm>
          <a:off x="1438275" y="32635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38100</xdr:rowOff>
    </xdr:to>
    <xdr:sp>
      <xdr:nvSpPr>
        <xdr:cNvPr id="50" name="Text Box 3"/>
        <xdr:cNvSpPr txBox="1">
          <a:spLocks noChangeArrowheads="1"/>
        </xdr:cNvSpPr>
      </xdr:nvSpPr>
      <xdr:spPr>
        <a:xfrm>
          <a:off x="1438275" y="32635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38100</xdr:rowOff>
    </xdr:to>
    <xdr:sp>
      <xdr:nvSpPr>
        <xdr:cNvPr id="51" name="Text Box 3"/>
        <xdr:cNvSpPr txBox="1">
          <a:spLocks noChangeArrowheads="1"/>
        </xdr:cNvSpPr>
      </xdr:nvSpPr>
      <xdr:spPr>
        <a:xfrm>
          <a:off x="1438275" y="32635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52"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53"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54"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55"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56"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57"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58"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59"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60"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61"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62"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63"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64"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65"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66"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67"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68"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69"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70"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71"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72"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73"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74"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75"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76"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77"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78"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79"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80"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81"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47625</xdr:rowOff>
    </xdr:to>
    <xdr:sp>
      <xdr:nvSpPr>
        <xdr:cNvPr id="82" name="Text Box 3"/>
        <xdr:cNvSpPr txBox="1">
          <a:spLocks noChangeArrowheads="1"/>
        </xdr:cNvSpPr>
      </xdr:nvSpPr>
      <xdr:spPr>
        <a:xfrm>
          <a:off x="1438275" y="32635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47625</xdr:rowOff>
    </xdr:to>
    <xdr:sp>
      <xdr:nvSpPr>
        <xdr:cNvPr id="83" name="Text Box 3"/>
        <xdr:cNvSpPr txBox="1">
          <a:spLocks noChangeArrowheads="1"/>
        </xdr:cNvSpPr>
      </xdr:nvSpPr>
      <xdr:spPr>
        <a:xfrm>
          <a:off x="1438275" y="32635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47625</xdr:rowOff>
    </xdr:to>
    <xdr:sp>
      <xdr:nvSpPr>
        <xdr:cNvPr id="84" name="Text Box 3"/>
        <xdr:cNvSpPr txBox="1">
          <a:spLocks noChangeArrowheads="1"/>
        </xdr:cNvSpPr>
      </xdr:nvSpPr>
      <xdr:spPr>
        <a:xfrm>
          <a:off x="1438275" y="32635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47625</xdr:rowOff>
    </xdr:to>
    <xdr:sp>
      <xdr:nvSpPr>
        <xdr:cNvPr id="85" name="Text Box 3"/>
        <xdr:cNvSpPr txBox="1">
          <a:spLocks noChangeArrowheads="1"/>
        </xdr:cNvSpPr>
      </xdr:nvSpPr>
      <xdr:spPr>
        <a:xfrm>
          <a:off x="1438275" y="32635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47625</xdr:rowOff>
    </xdr:to>
    <xdr:sp>
      <xdr:nvSpPr>
        <xdr:cNvPr id="86" name="Text Box 3"/>
        <xdr:cNvSpPr txBox="1">
          <a:spLocks noChangeArrowheads="1"/>
        </xdr:cNvSpPr>
      </xdr:nvSpPr>
      <xdr:spPr>
        <a:xfrm>
          <a:off x="1438275" y="32635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47625</xdr:rowOff>
    </xdr:to>
    <xdr:sp>
      <xdr:nvSpPr>
        <xdr:cNvPr id="87" name="Text Box 3"/>
        <xdr:cNvSpPr txBox="1">
          <a:spLocks noChangeArrowheads="1"/>
        </xdr:cNvSpPr>
      </xdr:nvSpPr>
      <xdr:spPr>
        <a:xfrm>
          <a:off x="1438275" y="32635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88"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89"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90"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91"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92"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93"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94"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95"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96"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97"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98"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99"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00"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01"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02"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03"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04"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05"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106"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107"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108"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109"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110"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111"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12"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13"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14"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15"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16"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17"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18"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19"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20"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21"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22"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23"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124"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125"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126"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127"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128"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129"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30"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31"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32"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33"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34"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35"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38100</xdr:rowOff>
    </xdr:to>
    <xdr:sp>
      <xdr:nvSpPr>
        <xdr:cNvPr id="136" name="Text Box 3"/>
        <xdr:cNvSpPr txBox="1">
          <a:spLocks noChangeArrowheads="1"/>
        </xdr:cNvSpPr>
      </xdr:nvSpPr>
      <xdr:spPr>
        <a:xfrm>
          <a:off x="1438275" y="32635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38100</xdr:rowOff>
    </xdr:to>
    <xdr:sp>
      <xdr:nvSpPr>
        <xdr:cNvPr id="137" name="Text Box 3"/>
        <xdr:cNvSpPr txBox="1">
          <a:spLocks noChangeArrowheads="1"/>
        </xdr:cNvSpPr>
      </xdr:nvSpPr>
      <xdr:spPr>
        <a:xfrm>
          <a:off x="1438275" y="32635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38100</xdr:rowOff>
    </xdr:to>
    <xdr:sp>
      <xdr:nvSpPr>
        <xdr:cNvPr id="138" name="Text Box 3"/>
        <xdr:cNvSpPr txBox="1">
          <a:spLocks noChangeArrowheads="1"/>
        </xdr:cNvSpPr>
      </xdr:nvSpPr>
      <xdr:spPr>
        <a:xfrm>
          <a:off x="1438275" y="32635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38100</xdr:rowOff>
    </xdr:to>
    <xdr:sp>
      <xdr:nvSpPr>
        <xdr:cNvPr id="139" name="Text Box 3"/>
        <xdr:cNvSpPr txBox="1">
          <a:spLocks noChangeArrowheads="1"/>
        </xdr:cNvSpPr>
      </xdr:nvSpPr>
      <xdr:spPr>
        <a:xfrm>
          <a:off x="1438275" y="32635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38100</xdr:rowOff>
    </xdr:to>
    <xdr:sp>
      <xdr:nvSpPr>
        <xdr:cNvPr id="140" name="Text Box 3"/>
        <xdr:cNvSpPr txBox="1">
          <a:spLocks noChangeArrowheads="1"/>
        </xdr:cNvSpPr>
      </xdr:nvSpPr>
      <xdr:spPr>
        <a:xfrm>
          <a:off x="1438275" y="32635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38100</xdr:rowOff>
    </xdr:to>
    <xdr:sp>
      <xdr:nvSpPr>
        <xdr:cNvPr id="141" name="Text Box 3"/>
        <xdr:cNvSpPr txBox="1">
          <a:spLocks noChangeArrowheads="1"/>
        </xdr:cNvSpPr>
      </xdr:nvSpPr>
      <xdr:spPr>
        <a:xfrm>
          <a:off x="1438275" y="32635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42"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43"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44"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45"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46"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47"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48"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49"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50"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51"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52"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53"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154"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155"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156"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157"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158"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159"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160"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161"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162"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163"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164"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165"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66"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67"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68"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69"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70"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71"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47625</xdr:rowOff>
    </xdr:to>
    <xdr:sp>
      <xdr:nvSpPr>
        <xdr:cNvPr id="172" name="Text Box 3"/>
        <xdr:cNvSpPr txBox="1">
          <a:spLocks noChangeArrowheads="1"/>
        </xdr:cNvSpPr>
      </xdr:nvSpPr>
      <xdr:spPr>
        <a:xfrm>
          <a:off x="1438275" y="32635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47625</xdr:rowOff>
    </xdr:to>
    <xdr:sp>
      <xdr:nvSpPr>
        <xdr:cNvPr id="173" name="Text Box 3"/>
        <xdr:cNvSpPr txBox="1">
          <a:spLocks noChangeArrowheads="1"/>
        </xdr:cNvSpPr>
      </xdr:nvSpPr>
      <xdr:spPr>
        <a:xfrm>
          <a:off x="1438275" y="32635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47625</xdr:rowOff>
    </xdr:to>
    <xdr:sp>
      <xdr:nvSpPr>
        <xdr:cNvPr id="174" name="Text Box 3"/>
        <xdr:cNvSpPr txBox="1">
          <a:spLocks noChangeArrowheads="1"/>
        </xdr:cNvSpPr>
      </xdr:nvSpPr>
      <xdr:spPr>
        <a:xfrm>
          <a:off x="1438275" y="32635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47625</xdr:rowOff>
    </xdr:to>
    <xdr:sp>
      <xdr:nvSpPr>
        <xdr:cNvPr id="175" name="Text Box 3"/>
        <xdr:cNvSpPr txBox="1">
          <a:spLocks noChangeArrowheads="1"/>
        </xdr:cNvSpPr>
      </xdr:nvSpPr>
      <xdr:spPr>
        <a:xfrm>
          <a:off x="1438275" y="32635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47625</xdr:rowOff>
    </xdr:to>
    <xdr:sp>
      <xdr:nvSpPr>
        <xdr:cNvPr id="176" name="Text Box 3"/>
        <xdr:cNvSpPr txBox="1">
          <a:spLocks noChangeArrowheads="1"/>
        </xdr:cNvSpPr>
      </xdr:nvSpPr>
      <xdr:spPr>
        <a:xfrm>
          <a:off x="1438275" y="32635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47625</xdr:rowOff>
    </xdr:to>
    <xdr:sp>
      <xdr:nvSpPr>
        <xdr:cNvPr id="177" name="Text Box 3"/>
        <xdr:cNvSpPr txBox="1">
          <a:spLocks noChangeArrowheads="1"/>
        </xdr:cNvSpPr>
      </xdr:nvSpPr>
      <xdr:spPr>
        <a:xfrm>
          <a:off x="1438275" y="32635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78"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79"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80"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81"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82"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83"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84"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85"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86"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87"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88"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89"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90"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91"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92"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93"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94"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95"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196"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197"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198"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199"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200"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201"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202"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203"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204"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205"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206"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207"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208"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209"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210"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211"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212"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213"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214"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215"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216"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217"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218"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219"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220"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221"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222"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223"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224"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225"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226"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227"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228"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229"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230"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231"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232"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233"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234"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235"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236"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237"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38100</xdr:rowOff>
    </xdr:to>
    <xdr:sp>
      <xdr:nvSpPr>
        <xdr:cNvPr id="238" name="Text Box 3"/>
        <xdr:cNvSpPr txBox="1">
          <a:spLocks noChangeArrowheads="1"/>
        </xdr:cNvSpPr>
      </xdr:nvSpPr>
      <xdr:spPr>
        <a:xfrm>
          <a:off x="1438275" y="32635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38100</xdr:rowOff>
    </xdr:to>
    <xdr:sp>
      <xdr:nvSpPr>
        <xdr:cNvPr id="239" name="Text Box 3"/>
        <xdr:cNvSpPr txBox="1">
          <a:spLocks noChangeArrowheads="1"/>
        </xdr:cNvSpPr>
      </xdr:nvSpPr>
      <xdr:spPr>
        <a:xfrm>
          <a:off x="1438275" y="32635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38100</xdr:rowOff>
    </xdr:to>
    <xdr:sp>
      <xdr:nvSpPr>
        <xdr:cNvPr id="240" name="Text Box 3"/>
        <xdr:cNvSpPr txBox="1">
          <a:spLocks noChangeArrowheads="1"/>
        </xdr:cNvSpPr>
      </xdr:nvSpPr>
      <xdr:spPr>
        <a:xfrm>
          <a:off x="1438275" y="32635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38100</xdr:rowOff>
    </xdr:to>
    <xdr:sp>
      <xdr:nvSpPr>
        <xdr:cNvPr id="241" name="Text Box 3"/>
        <xdr:cNvSpPr txBox="1">
          <a:spLocks noChangeArrowheads="1"/>
        </xdr:cNvSpPr>
      </xdr:nvSpPr>
      <xdr:spPr>
        <a:xfrm>
          <a:off x="1438275" y="32635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38100</xdr:rowOff>
    </xdr:to>
    <xdr:sp>
      <xdr:nvSpPr>
        <xdr:cNvPr id="242" name="Text Box 3"/>
        <xdr:cNvSpPr txBox="1">
          <a:spLocks noChangeArrowheads="1"/>
        </xdr:cNvSpPr>
      </xdr:nvSpPr>
      <xdr:spPr>
        <a:xfrm>
          <a:off x="1438275" y="32635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38100</xdr:rowOff>
    </xdr:to>
    <xdr:sp>
      <xdr:nvSpPr>
        <xdr:cNvPr id="243" name="Text Box 3"/>
        <xdr:cNvSpPr txBox="1">
          <a:spLocks noChangeArrowheads="1"/>
        </xdr:cNvSpPr>
      </xdr:nvSpPr>
      <xdr:spPr>
        <a:xfrm>
          <a:off x="1438275" y="32635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244"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245"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246"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247"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248"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249"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250"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251"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252"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253"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254"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255"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256"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257"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258"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259"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260"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261"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262"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263"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264"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265"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266"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267"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268"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269"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270"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271"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272"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273"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274"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275"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276"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277"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278"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279"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280"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281"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282"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283"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284"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285"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286"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287"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288"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289"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290"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291"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292"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293"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294"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295"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296"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297"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298"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299"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300"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301"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302"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303"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304"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305"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306"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307"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308"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309"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310"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311"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312"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313"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314"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315"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316"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317"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318"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319"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320"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321"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47625</xdr:rowOff>
    </xdr:to>
    <xdr:sp>
      <xdr:nvSpPr>
        <xdr:cNvPr id="322" name="Text Box 1332"/>
        <xdr:cNvSpPr txBox="1">
          <a:spLocks noChangeArrowheads="1"/>
        </xdr:cNvSpPr>
      </xdr:nvSpPr>
      <xdr:spPr>
        <a:xfrm>
          <a:off x="1438275" y="32635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323" name="Text Box 1333"/>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47625</xdr:rowOff>
    </xdr:to>
    <xdr:sp>
      <xdr:nvSpPr>
        <xdr:cNvPr id="324" name="Text Box 1335"/>
        <xdr:cNvSpPr txBox="1">
          <a:spLocks noChangeArrowheads="1"/>
        </xdr:cNvSpPr>
      </xdr:nvSpPr>
      <xdr:spPr>
        <a:xfrm>
          <a:off x="1438275" y="32635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325" name="Text Box 1336"/>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326" name="Text Box 1337"/>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327" name="Text Box 1532"/>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328" name="Text Box 153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329" name="Text Box 1534"/>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330" name="Text Box 1535"/>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331" name="Text Box 1536"/>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332" name="Text Box 1537"/>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333" name="Text Box 1538"/>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334" name="Text Box 1539"/>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335" name="Text Box 1540"/>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336" name="Text Box 1541"/>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337" name="Text Box 1542"/>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338" name="Text Box 1543"/>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104775</xdr:rowOff>
    </xdr:to>
    <xdr:sp>
      <xdr:nvSpPr>
        <xdr:cNvPr id="339" name="Text Box 1544"/>
        <xdr:cNvSpPr txBox="1">
          <a:spLocks noChangeArrowheads="1"/>
        </xdr:cNvSpPr>
      </xdr:nvSpPr>
      <xdr:spPr>
        <a:xfrm>
          <a:off x="1438275" y="32635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104775</xdr:rowOff>
    </xdr:to>
    <xdr:sp>
      <xdr:nvSpPr>
        <xdr:cNvPr id="340" name="Text Box 1545"/>
        <xdr:cNvSpPr txBox="1">
          <a:spLocks noChangeArrowheads="1"/>
        </xdr:cNvSpPr>
      </xdr:nvSpPr>
      <xdr:spPr>
        <a:xfrm>
          <a:off x="1438275" y="32635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104775</xdr:rowOff>
    </xdr:to>
    <xdr:sp>
      <xdr:nvSpPr>
        <xdr:cNvPr id="341" name="Text Box 1546"/>
        <xdr:cNvSpPr txBox="1">
          <a:spLocks noChangeArrowheads="1"/>
        </xdr:cNvSpPr>
      </xdr:nvSpPr>
      <xdr:spPr>
        <a:xfrm>
          <a:off x="1438275" y="32635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104775</xdr:rowOff>
    </xdr:to>
    <xdr:sp>
      <xdr:nvSpPr>
        <xdr:cNvPr id="342" name="Text Box 1547"/>
        <xdr:cNvSpPr txBox="1">
          <a:spLocks noChangeArrowheads="1"/>
        </xdr:cNvSpPr>
      </xdr:nvSpPr>
      <xdr:spPr>
        <a:xfrm>
          <a:off x="1438275" y="32635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104775</xdr:rowOff>
    </xdr:to>
    <xdr:sp>
      <xdr:nvSpPr>
        <xdr:cNvPr id="343" name="Text Box 1548"/>
        <xdr:cNvSpPr txBox="1">
          <a:spLocks noChangeArrowheads="1"/>
        </xdr:cNvSpPr>
      </xdr:nvSpPr>
      <xdr:spPr>
        <a:xfrm>
          <a:off x="1438275" y="32635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104775</xdr:rowOff>
    </xdr:to>
    <xdr:sp>
      <xdr:nvSpPr>
        <xdr:cNvPr id="344" name="Text Box 1549"/>
        <xdr:cNvSpPr txBox="1">
          <a:spLocks noChangeArrowheads="1"/>
        </xdr:cNvSpPr>
      </xdr:nvSpPr>
      <xdr:spPr>
        <a:xfrm>
          <a:off x="1438275" y="32635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345" name="Text Box 1550"/>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346" name="Text Box 1551"/>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347" name="Text Box 1552"/>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348" name="Text Box 155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349" name="Text Box 1554"/>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350" name="Text Box 1555"/>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351" name="Text Box 1556"/>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352" name="Text Box 1557"/>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353" name="Text Box 1558"/>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354" name="Text Box 1559"/>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355" name="Text Box 1560"/>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356" name="Text Box 1561"/>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133350</xdr:rowOff>
    </xdr:to>
    <xdr:sp>
      <xdr:nvSpPr>
        <xdr:cNvPr id="357" name="Text Box 1562"/>
        <xdr:cNvSpPr txBox="1">
          <a:spLocks noChangeArrowheads="1"/>
        </xdr:cNvSpPr>
      </xdr:nvSpPr>
      <xdr:spPr>
        <a:xfrm>
          <a:off x="1438275" y="32635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133350</xdr:rowOff>
    </xdr:to>
    <xdr:sp>
      <xdr:nvSpPr>
        <xdr:cNvPr id="358" name="Text Box 1563"/>
        <xdr:cNvSpPr txBox="1">
          <a:spLocks noChangeArrowheads="1"/>
        </xdr:cNvSpPr>
      </xdr:nvSpPr>
      <xdr:spPr>
        <a:xfrm>
          <a:off x="1438275" y="32635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133350</xdr:rowOff>
    </xdr:to>
    <xdr:sp>
      <xdr:nvSpPr>
        <xdr:cNvPr id="359" name="Text Box 1564"/>
        <xdr:cNvSpPr txBox="1">
          <a:spLocks noChangeArrowheads="1"/>
        </xdr:cNvSpPr>
      </xdr:nvSpPr>
      <xdr:spPr>
        <a:xfrm>
          <a:off x="1438275" y="32635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133350</xdr:rowOff>
    </xdr:to>
    <xdr:sp>
      <xdr:nvSpPr>
        <xdr:cNvPr id="360" name="Text Box 1565"/>
        <xdr:cNvSpPr txBox="1">
          <a:spLocks noChangeArrowheads="1"/>
        </xdr:cNvSpPr>
      </xdr:nvSpPr>
      <xdr:spPr>
        <a:xfrm>
          <a:off x="1438275" y="32635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133350</xdr:rowOff>
    </xdr:to>
    <xdr:sp>
      <xdr:nvSpPr>
        <xdr:cNvPr id="361" name="Text Box 1566"/>
        <xdr:cNvSpPr txBox="1">
          <a:spLocks noChangeArrowheads="1"/>
        </xdr:cNvSpPr>
      </xdr:nvSpPr>
      <xdr:spPr>
        <a:xfrm>
          <a:off x="1438275" y="32635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133350</xdr:rowOff>
    </xdr:to>
    <xdr:sp>
      <xdr:nvSpPr>
        <xdr:cNvPr id="362" name="Text Box 1567"/>
        <xdr:cNvSpPr txBox="1">
          <a:spLocks noChangeArrowheads="1"/>
        </xdr:cNvSpPr>
      </xdr:nvSpPr>
      <xdr:spPr>
        <a:xfrm>
          <a:off x="1438275" y="32635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363" name="Text Box 1568"/>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364" name="Text Box 1569"/>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365" name="Text Box 1570"/>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366" name="Text Box 1571"/>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367" name="Text Box 1572"/>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368" name="Text Box 157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76200</xdr:rowOff>
    </xdr:to>
    <xdr:sp>
      <xdr:nvSpPr>
        <xdr:cNvPr id="369" name="Text Box 1574"/>
        <xdr:cNvSpPr txBox="1">
          <a:spLocks noChangeArrowheads="1"/>
        </xdr:cNvSpPr>
      </xdr:nvSpPr>
      <xdr:spPr>
        <a:xfrm>
          <a:off x="1438275" y="3263582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76200</xdr:rowOff>
    </xdr:to>
    <xdr:sp>
      <xdr:nvSpPr>
        <xdr:cNvPr id="370" name="Text Box 1575"/>
        <xdr:cNvSpPr txBox="1">
          <a:spLocks noChangeArrowheads="1"/>
        </xdr:cNvSpPr>
      </xdr:nvSpPr>
      <xdr:spPr>
        <a:xfrm>
          <a:off x="1438275" y="3263582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76200</xdr:rowOff>
    </xdr:to>
    <xdr:sp>
      <xdr:nvSpPr>
        <xdr:cNvPr id="371" name="Text Box 1576"/>
        <xdr:cNvSpPr txBox="1">
          <a:spLocks noChangeArrowheads="1"/>
        </xdr:cNvSpPr>
      </xdr:nvSpPr>
      <xdr:spPr>
        <a:xfrm>
          <a:off x="1438275" y="3263582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76200</xdr:rowOff>
    </xdr:to>
    <xdr:sp>
      <xdr:nvSpPr>
        <xdr:cNvPr id="372" name="Text Box 1577"/>
        <xdr:cNvSpPr txBox="1">
          <a:spLocks noChangeArrowheads="1"/>
        </xdr:cNvSpPr>
      </xdr:nvSpPr>
      <xdr:spPr>
        <a:xfrm>
          <a:off x="1438275" y="3263582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76200</xdr:rowOff>
    </xdr:to>
    <xdr:sp>
      <xdr:nvSpPr>
        <xdr:cNvPr id="373" name="Text Box 1578"/>
        <xdr:cNvSpPr txBox="1">
          <a:spLocks noChangeArrowheads="1"/>
        </xdr:cNvSpPr>
      </xdr:nvSpPr>
      <xdr:spPr>
        <a:xfrm>
          <a:off x="1438275" y="3263582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76200</xdr:rowOff>
    </xdr:to>
    <xdr:sp>
      <xdr:nvSpPr>
        <xdr:cNvPr id="374" name="Text Box 1579"/>
        <xdr:cNvSpPr txBox="1">
          <a:spLocks noChangeArrowheads="1"/>
        </xdr:cNvSpPr>
      </xdr:nvSpPr>
      <xdr:spPr>
        <a:xfrm>
          <a:off x="1438275" y="3263582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375" name="Text Box 1580"/>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376" name="Text Box 1581"/>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377" name="Text Box 1582"/>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378" name="Text Box 158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379" name="Text Box 1584"/>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380" name="Text Box 1585"/>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381" name="Text Box 1586"/>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382" name="Text Box 1587"/>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383" name="Text Box 1588"/>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384" name="Text Box 1589"/>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385" name="Text Box 1590"/>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386" name="Text Box 1591"/>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85725</xdr:rowOff>
    </xdr:to>
    <xdr:sp>
      <xdr:nvSpPr>
        <xdr:cNvPr id="387" name="Text Box 1592"/>
        <xdr:cNvSpPr txBox="1">
          <a:spLocks noChangeArrowheads="1"/>
        </xdr:cNvSpPr>
      </xdr:nvSpPr>
      <xdr:spPr>
        <a:xfrm>
          <a:off x="1438275" y="32635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85725</xdr:rowOff>
    </xdr:to>
    <xdr:sp>
      <xdr:nvSpPr>
        <xdr:cNvPr id="388" name="Text Box 1593"/>
        <xdr:cNvSpPr txBox="1">
          <a:spLocks noChangeArrowheads="1"/>
        </xdr:cNvSpPr>
      </xdr:nvSpPr>
      <xdr:spPr>
        <a:xfrm>
          <a:off x="1438275" y="32635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85725</xdr:rowOff>
    </xdr:to>
    <xdr:sp>
      <xdr:nvSpPr>
        <xdr:cNvPr id="389" name="Text Box 1594"/>
        <xdr:cNvSpPr txBox="1">
          <a:spLocks noChangeArrowheads="1"/>
        </xdr:cNvSpPr>
      </xdr:nvSpPr>
      <xdr:spPr>
        <a:xfrm>
          <a:off x="1438275" y="32635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85725</xdr:rowOff>
    </xdr:to>
    <xdr:sp>
      <xdr:nvSpPr>
        <xdr:cNvPr id="390" name="Text Box 1595"/>
        <xdr:cNvSpPr txBox="1">
          <a:spLocks noChangeArrowheads="1"/>
        </xdr:cNvSpPr>
      </xdr:nvSpPr>
      <xdr:spPr>
        <a:xfrm>
          <a:off x="1438275" y="32635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85725</xdr:rowOff>
    </xdr:to>
    <xdr:sp>
      <xdr:nvSpPr>
        <xdr:cNvPr id="391" name="Text Box 1596"/>
        <xdr:cNvSpPr txBox="1">
          <a:spLocks noChangeArrowheads="1"/>
        </xdr:cNvSpPr>
      </xdr:nvSpPr>
      <xdr:spPr>
        <a:xfrm>
          <a:off x="1438275" y="32635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85725</xdr:rowOff>
    </xdr:to>
    <xdr:sp>
      <xdr:nvSpPr>
        <xdr:cNvPr id="392" name="Text Box 1597"/>
        <xdr:cNvSpPr txBox="1">
          <a:spLocks noChangeArrowheads="1"/>
        </xdr:cNvSpPr>
      </xdr:nvSpPr>
      <xdr:spPr>
        <a:xfrm>
          <a:off x="1438275" y="32635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393" name="Text Box 1598"/>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394" name="Text Box 1599"/>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395" name="Text Box 1600"/>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396" name="Text Box 1601"/>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397" name="Text Box 1602"/>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398" name="Text Box 1603"/>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399" name="Text Box 1604"/>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400" name="Text Box 1605"/>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401" name="Text Box 1606"/>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402" name="Text Box 1607"/>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403" name="Text Box 1608"/>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404" name="Text Box 1609"/>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405" name="Text Box 1610"/>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406" name="Text Box 1611"/>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407" name="Text Box 1612"/>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408" name="Text Box 1613"/>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409" name="Text Box 1614"/>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410" name="Text Box 1615"/>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411" name="Text Box 1616"/>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412" name="Text Box 1617"/>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413" name="Text Box 1618"/>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414" name="Text Box 1619"/>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415" name="Text Box 1620"/>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416" name="Text Box 1621"/>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417" name="Text Box 1622"/>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418" name="Text Box 1623"/>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419" name="Text Box 1624"/>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420" name="Text Box 1625"/>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421" name="Text Box 1626"/>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422" name="Text Box 1627"/>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423" name="Text Box 1628"/>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424" name="Text Box 1629"/>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425" name="Text Box 1630"/>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104775</xdr:rowOff>
    </xdr:to>
    <xdr:sp>
      <xdr:nvSpPr>
        <xdr:cNvPr id="426" name="Text Box 1631"/>
        <xdr:cNvSpPr txBox="1">
          <a:spLocks noChangeArrowheads="1"/>
        </xdr:cNvSpPr>
      </xdr:nvSpPr>
      <xdr:spPr>
        <a:xfrm>
          <a:off x="1438275" y="32635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104775</xdr:rowOff>
    </xdr:to>
    <xdr:sp>
      <xdr:nvSpPr>
        <xdr:cNvPr id="427" name="Text Box 1632"/>
        <xdr:cNvSpPr txBox="1">
          <a:spLocks noChangeArrowheads="1"/>
        </xdr:cNvSpPr>
      </xdr:nvSpPr>
      <xdr:spPr>
        <a:xfrm>
          <a:off x="1438275" y="32635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104775</xdr:rowOff>
    </xdr:to>
    <xdr:sp>
      <xdr:nvSpPr>
        <xdr:cNvPr id="428" name="Text Box 1633"/>
        <xdr:cNvSpPr txBox="1">
          <a:spLocks noChangeArrowheads="1"/>
        </xdr:cNvSpPr>
      </xdr:nvSpPr>
      <xdr:spPr>
        <a:xfrm>
          <a:off x="1438275" y="32635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104775</xdr:rowOff>
    </xdr:to>
    <xdr:sp>
      <xdr:nvSpPr>
        <xdr:cNvPr id="429" name="Text Box 1634"/>
        <xdr:cNvSpPr txBox="1">
          <a:spLocks noChangeArrowheads="1"/>
        </xdr:cNvSpPr>
      </xdr:nvSpPr>
      <xdr:spPr>
        <a:xfrm>
          <a:off x="1438275" y="32635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104775</xdr:rowOff>
    </xdr:to>
    <xdr:sp>
      <xdr:nvSpPr>
        <xdr:cNvPr id="430" name="Text Box 1635"/>
        <xdr:cNvSpPr txBox="1">
          <a:spLocks noChangeArrowheads="1"/>
        </xdr:cNvSpPr>
      </xdr:nvSpPr>
      <xdr:spPr>
        <a:xfrm>
          <a:off x="1438275" y="32635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104775</xdr:rowOff>
    </xdr:to>
    <xdr:sp>
      <xdr:nvSpPr>
        <xdr:cNvPr id="431" name="Text Box 1636"/>
        <xdr:cNvSpPr txBox="1">
          <a:spLocks noChangeArrowheads="1"/>
        </xdr:cNvSpPr>
      </xdr:nvSpPr>
      <xdr:spPr>
        <a:xfrm>
          <a:off x="1438275" y="32635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432" name="Text Box 1637"/>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433" name="Text Box 1638"/>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434" name="Text Box 1639"/>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435" name="Text Box 1640"/>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436" name="Text Box 1641"/>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437" name="Text Box 1642"/>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133350</xdr:rowOff>
    </xdr:to>
    <xdr:sp>
      <xdr:nvSpPr>
        <xdr:cNvPr id="438" name="Text Box 1643"/>
        <xdr:cNvSpPr txBox="1">
          <a:spLocks noChangeArrowheads="1"/>
        </xdr:cNvSpPr>
      </xdr:nvSpPr>
      <xdr:spPr>
        <a:xfrm>
          <a:off x="1438275" y="32635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133350</xdr:rowOff>
    </xdr:to>
    <xdr:sp>
      <xdr:nvSpPr>
        <xdr:cNvPr id="439" name="Text Box 1644"/>
        <xdr:cNvSpPr txBox="1">
          <a:spLocks noChangeArrowheads="1"/>
        </xdr:cNvSpPr>
      </xdr:nvSpPr>
      <xdr:spPr>
        <a:xfrm>
          <a:off x="1438275" y="32635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133350</xdr:rowOff>
    </xdr:to>
    <xdr:sp>
      <xdr:nvSpPr>
        <xdr:cNvPr id="440" name="Text Box 1645"/>
        <xdr:cNvSpPr txBox="1">
          <a:spLocks noChangeArrowheads="1"/>
        </xdr:cNvSpPr>
      </xdr:nvSpPr>
      <xdr:spPr>
        <a:xfrm>
          <a:off x="1438275" y="32635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133350</xdr:rowOff>
    </xdr:to>
    <xdr:sp>
      <xdr:nvSpPr>
        <xdr:cNvPr id="441" name="Text Box 1646"/>
        <xdr:cNvSpPr txBox="1">
          <a:spLocks noChangeArrowheads="1"/>
        </xdr:cNvSpPr>
      </xdr:nvSpPr>
      <xdr:spPr>
        <a:xfrm>
          <a:off x="1438275" y="32635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133350</xdr:rowOff>
    </xdr:to>
    <xdr:sp>
      <xdr:nvSpPr>
        <xdr:cNvPr id="442" name="Text Box 1647"/>
        <xdr:cNvSpPr txBox="1">
          <a:spLocks noChangeArrowheads="1"/>
        </xdr:cNvSpPr>
      </xdr:nvSpPr>
      <xdr:spPr>
        <a:xfrm>
          <a:off x="1438275" y="32635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133350</xdr:rowOff>
    </xdr:to>
    <xdr:sp>
      <xdr:nvSpPr>
        <xdr:cNvPr id="443" name="Text Box 1648"/>
        <xdr:cNvSpPr txBox="1">
          <a:spLocks noChangeArrowheads="1"/>
        </xdr:cNvSpPr>
      </xdr:nvSpPr>
      <xdr:spPr>
        <a:xfrm>
          <a:off x="1438275" y="32635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180975</xdr:rowOff>
    </xdr:to>
    <xdr:sp>
      <xdr:nvSpPr>
        <xdr:cNvPr id="444" name="Text Box 1649"/>
        <xdr:cNvSpPr txBox="1">
          <a:spLocks noChangeArrowheads="1"/>
        </xdr:cNvSpPr>
      </xdr:nvSpPr>
      <xdr:spPr>
        <a:xfrm>
          <a:off x="1438275" y="32635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180975</xdr:rowOff>
    </xdr:to>
    <xdr:sp>
      <xdr:nvSpPr>
        <xdr:cNvPr id="445" name="Text Box 1650"/>
        <xdr:cNvSpPr txBox="1">
          <a:spLocks noChangeArrowheads="1"/>
        </xdr:cNvSpPr>
      </xdr:nvSpPr>
      <xdr:spPr>
        <a:xfrm>
          <a:off x="1438275" y="32635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180975</xdr:rowOff>
    </xdr:to>
    <xdr:sp>
      <xdr:nvSpPr>
        <xdr:cNvPr id="446" name="Text Box 1651"/>
        <xdr:cNvSpPr txBox="1">
          <a:spLocks noChangeArrowheads="1"/>
        </xdr:cNvSpPr>
      </xdr:nvSpPr>
      <xdr:spPr>
        <a:xfrm>
          <a:off x="1438275" y="32635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180975</xdr:rowOff>
    </xdr:to>
    <xdr:sp>
      <xdr:nvSpPr>
        <xdr:cNvPr id="447" name="Text Box 1652"/>
        <xdr:cNvSpPr txBox="1">
          <a:spLocks noChangeArrowheads="1"/>
        </xdr:cNvSpPr>
      </xdr:nvSpPr>
      <xdr:spPr>
        <a:xfrm>
          <a:off x="1438275" y="32635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180975</xdr:rowOff>
    </xdr:to>
    <xdr:sp>
      <xdr:nvSpPr>
        <xdr:cNvPr id="448" name="Text Box 1653"/>
        <xdr:cNvSpPr txBox="1">
          <a:spLocks noChangeArrowheads="1"/>
        </xdr:cNvSpPr>
      </xdr:nvSpPr>
      <xdr:spPr>
        <a:xfrm>
          <a:off x="1438275" y="32635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180975</xdr:rowOff>
    </xdr:to>
    <xdr:sp>
      <xdr:nvSpPr>
        <xdr:cNvPr id="449" name="Text Box 1654"/>
        <xdr:cNvSpPr txBox="1">
          <a:spLocks noChangeArrowheads="1"/>
        </xdr:cNvSpPr>
      </xdr:nvSpPr>
      <xdr:spPr>
        <a:xfrm>
          <a:off x="1438275" y="32635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180975</xdr:rowOff>
    </xdr:to>
    <xdr:sp>
      <xdr:nvSpPr>
        <xdr:cNvPr id="450" name="Text Box 1655"/>
        <xdr:cNvSpPr txBox="1">
          <a:spLocks noChangeArrowheads="1"/>
        </xdr:cNvSpPr>
      </xdr:nvSpPr>
      <xdr:spPr>
        <a:xfrm>
          <a:off x="1438275" y="32635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180975</xdr:rowOff>
    </xdr:to>
    <xdr:sp>
      <xdr:nvSpPr>
        <xdr:cNvPr id="451" name="Text Box 1656"/>
        <xdr:cNvSpPr txBox="1">
          <a:spLocks noChangeArrowheads="1"/>
        </xdr:cNvSpPr>
      </xdr:nvSpPr>
      <xdr:spPr>
        <a:xfrm>
          <a:off x="1438275" y="32635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180975</xdr:rowOff>
    </xdr:to>
    <xdr:sp>
      <xdr:nvSpPr>
        <xdr:cNvPr id="452" name="Text Box 1657"/>
        <xdr:cNvSpPr txBox="1">
          <a:spLocks noChangeArrowheads="1"/>
        </xdr:cNvSpPr>
      </xdr:nvSpPr>
      <xdr:spPr>
        <a:xfrm>
          <a:off x="1438275" y="32635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180975</xdr:rowOff>
    </xdr:to>
    <xdr:sp>
      <xdr:nvSpPr>
        <xdr:cNvPr id="453" name="Text Box 1658"/>
        <xdr:cNvSpPr txBox="1">
          <a:spLocks noChangeArrowheads="1"/>
        </xdr:cNvSpPr>
      </xdr:nvSpPr>
      <xdr:spPr>
        <a:xfrm>
          <a:off x="1438275" y="32635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180975</xdr:rowOff>
    </xdr:to>
    <xdr:sp>
      <xdr:nvSpPr>
        <xdr:cNvPr id="454" name="Text Box 1659"/>
        <xdr:cNvSpPr txBox="1">
          <a:spLocks noChangeArrowheads="1"/>
        </xdr:cNvSpPr>
      </xdr:nvSpPr>
      <xdr:spPr>
        <a:xfrm>
          <a:off x="1438275" y="32635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180975</xdr:rowOff>
    </xdr:to>
    <xdr:sp>
      <xdr:nvSpPr>
        <xdr:cNvPr id="455" name="Text Box 1660"/>
        <xdr:cNvSpPr txBox="1">
          <a:spLocks noChangeArrowheads="1"/>
        </xdr:cNvSpPr>
      </xdr:nvSpPr>
      <xdr:spPr>
        <a:xfrm>
          <a:off x="1438275" y="32635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180975</xdr:rowOff>
    </xdr:to>
    <xdr:sp>
      <xdr:nvSpPr>
        <xdr:cNvPr id="456" name="Text Box 1661"/>
        <xdr:cNvSpPr txBox="1">
          <a:spLocks noChangeArrowheads="1"/>
        </xdr:cNvSpPr>
      </xdr:nvSpPr>
      <xdr:spPr>
        <a:xfrm>
          <a:off x="1438275" y="32635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180975</xdr:rowOff>
    </xdr:to>
    <xdr:sp>
      <xdr:nvSpPr>
        <xdr:cNvPr id="457" name="Text Box 1662"/>
        <xdr:cNvSpPr txBox="1">
          <a:spLocks noChangeArrowheads="1"/>
        </xdr:cNvSpPr>
      </xdr:nvSpPr>
      <xdr:spPr>
        <a:xfrm>
          <a:off x="1438275" y="32635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180975</xdr:rowOff>
    </xdr:to>
    <xdr:sp>
      <xdr:nvSpPr>
        <xdr:cNvPr id="458" name="Text Box 1663"/>
        <xdr:cNvSpPr txBox="1">
          <a:spLocks noChangeArrowheads="1"/>
        </xdr:cNvSpPr>
      </xdr:nvSpPr>
      <xdr:spPr>
        <a:xfrm>
          <a:off x="1438275" y="32635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180975</xdr:rowOff>
    </xdr:to>
    <xdr:sp>
      <xdr:nvSpPr>
        <xdr:cNvPr id="459" name="Text Box 1664"/>
        <xdr:cNvSpPr txBox="1">
          <a:spLocks noChangeArrowheads="1"/>
        </xdr:cNvSpPr>
      </xdr:nvSpPr>
      <xdr:spPr>
        <a:xfrm>
          <a:off x="1438275" y="32635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180975</xdr:rowOff>
    </xdr:to>
    <xdr:sp>
      <xdr:nvSpPr>
        <xdr:cNvPr id="460" name="Text Box 1665"/>
        <xdr:cNvSpPr txBox="1">
          <a:spLocks noChangeArrowheads="1"/>
        </xdr:cNvSpPr>
      </xdr:nvSpPr>
      <xdr:spPr>
        <a:xfrm>
          <a:off x="1438275" y="32635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180975</xdr:rowOff>
    </xdr:to>
    <xdr:sp>
      <xdr:nvSpPr>
        <xdr:cNvPr id="461" name="Text Box 1666"/>
        <xdr:cNvSpPr txBox="1">
          <a:spLocks noChangeArrowheads="1"/>
        </xdr:cNvSpPr>
      </xdr:nvSpPr>
      <xdr:spPr>
        <a:xfrm>
          <a:off x="1438275" y="32635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462" name="Text Box 1667"/>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463" name="Text Box 1668"/>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464" name="Text Box 1669"/>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465" name="Text Box 1670"/>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466" name="Text Box 1671"/>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467" name="Text Box 1672"/>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468" name="Text Box 1673"/>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469" name="Text Box 1674"/>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470" name="Text Box 1675"/>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471" name="Text Box 1676"/>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472" name="Text Box 1677"/>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473" name="Text Box 1678"/>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474" name="Text Box 1679"/>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475" name="Text Box 1680"/>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476" name="Text Box 1681"/>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477" name="Text Box 1682"/>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478" name="Text Box 1683"/>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479" name="Text Box 1684"/>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180975</xdr:rowOff>
    </xdr:to>
    <xdr:sp>
      <xdr:nvSpPr>
        <xdr:cNvPr id="480" name="Text Box 1685"/>
        <xdr:cNvSpPr txBox="1">
          <a:spLocks noChangeArrowheads="1"/>
        </xdr:cNvSpPr>
      </xdr:nvSpPr>
      <xdr:spPr>
        <a:xfrm>
          <a:off x="1438275" y="32635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180975</xdr:rowOff>
    </xdr:to>
    <xdr:sp>
      <xdr:nvSpPr>
        <xdr:cNvPr id="481" name="Text Box 1686"/>
        <xdr:cNvSpPr txBox="1">
          <a:spLocks noChangeArrowheads="1"/>
        </xdr:cNvSpPr>
      </xdr:nvSpPr>
      <xdr:spPr>
        <a:xfrm>
          <a:off x="1438275" y="32635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180975</xdr:rowOff>
    </xdr:to>
    <xdr:sp>
      <xdr:nvSpPr>
        <xdr:cNvPr id="482" name="Text Box 1687"/>
        <xdr:cNvSpPr txBox="1">
          <a:spLocks noChangeArrowheads="1"/>
        </xdr:cNvSpPr>
      </xdr:nvSpPr>
      <xdr:spPr>
        <a:xfrm>
          <a:off x="1438275" y="32635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180975</xdr:rowOff>
    </xdr:to>
    <xdr:sp>
      <xdr:nvSpPr>
        <xdr:cNvPr id="483" name="Text Box 1688"/>
        <xdr:cNvSpPr txBox="1">
          <a:spLocks noChangeArrowheads="1"/>
        </xdr:cNvSpPr>
      </xdr:nvSpPr>
      <xdr:spPr>
        <a:xfrm>
          <a:off x="1438275" y="32635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180975</xdr:rowOff>
    </xdr:to>
    <xdr:sp>
      <xdr:nvSpPr>
        <xdr:cNvPr id="484" name="Text Box 1689"/>
        <xdr:cNvSpPr txBox="1">
          <a:spLocks noChangeArrowheads="1"/>
        </xdr:cNvSpPr>
      </xdr:nvSpPr>
      <xdr:spPr>
        <a:xfrm>
          <a:off x="1438275" y="32635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180975</xdr:rowOff>
    </xdr:to>
    <xdr:sp>
      <xdr:nvSpPr>
        <xdr:cNvPr id="485" name="Text Box 1690"/>
        <xdr:cNvSpPr txBox="1">
          <a:spLocks noChangeArrowheads="1"/>
        </xdr:cNvSpPr>
      </xdr:nvSpPr>
      <xdr:spPr>
        <a:xfrm>
          <a:off x="1438275" y="32635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180975</xdr:rowOff>
    </xdr:to>
    <xdr:sp>
      <xdr:nvSpPr>
        <xdr:cNvPr id="486" name="Text Box 1697"/>
        <xdr:cNvSpPr txBox="1">
          <a:spLocks noChangeArrowheads="1"/>
        </xdr:cNvSpPr>
      </xdr:nvSpPr>
      <xdr:spPr>
        <a:xfrm>
          <a:off x="1438275" y="32635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180975</xdr:rowOff>
    </xdr:to>
    <xdr:sp>
      <xdr:nvSpPr>
        <xdr:cNvPr id="487" name="Text Box 1698"/>
        <xdr:cNvSpPr txBox="1">
          <a:spLocks noChangeArrowheads="1"/>
        </xdr:cNvSpPr>
      </xdr:nvSpPr>
      <xdr:spPr>
        <a:xfrm>
          <a:off x="1438275" y="32635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180975</xdr:rowOff>
    </xdr:to>
    <xdr:sp>
      <xdr:nvSpPr>
        <xdr:cNvPr id="488" name="Text Box 1699"/>
        <xdr:cNvSpPr txBox="1">
          <a:spLocks noChangeArrowheads="1"/>
        </xdr:cNvSpPr>
      </xdr:nvSpPr>
      <xdr:spPr>
        <a:xfrm>
          <a:off x="1438275" y="32635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180975</xdr:rowOff>
    </xdr:to>
    <xdr:sp>
      <xdr:nvSpPr>
        <xdr:cNvPr id="489" name="Text Box 1700"/>
        <xdr:cNvSpPr txBox="1">
          <a:spLocks noChangeArrowheads="1"/>
        </xdr:cNvSpPr>
      </xdr:nvSpPr>
      <xdr:spPr>
        <a:xfrm>
          <a:off x="1438275" y="32635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180975</xdr:rowOff>
    </xdr:to>
    <xdr:sp>
      <xdr:nvSpPr>
        <xdr:cNvPr id="490" name="Text Box 1701"/>
        <xdr:cNvSpPr txBox="1">
          <a:spLocks noChangeArrowheads="1"/>
        </xdr:cNvSpPr>
      </xdr:nvSpPr>
      <xdr:spPr>
        <a:xfrm>
          <a:off x="1438275" y="32635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180975</xdr:rowOff>
    </xdr:to>
    <xdr:sp>
      <xdr:nvSpPr>
        <xdr:cNvPr id="491" name="Text Box 1702"/>
        <xdr:cNvSpPr txBox="1">
          <a:spLocks noChangeArrowheads="1"/>
        </xdr:cNvSpPr>
      </xdr:nvSpPr>
      <xdr:spPr>
        <a:xfrm>
          <a:off x="1438275" y="32635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492" name="Text Box 1721"/>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493" name="Text Box 1722"/>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494" name="Text Box 1723"/>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495" name="Text Box 1724"/>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496" name="Text Box 1726"/>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497" name="Text Box 1727"/>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498" name="Text Box 1728"/>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499" name="Text Box 1729"/>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500" name="Text Box 1730"/>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501" name="Text Box 1731"/>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502" name="Text Box 1732"/>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503" name="Text Box 1733"/>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504" name="Text Box 1734"/>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505" name="Text Box 1735"/>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506" name="Text Box 1736"/>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507" name="Text Box 1737"/>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508" name="Text Box 1738"/>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180975</xdr:rowOff>
    </xdr:to>
    <xdr:sp>
      <xdr:nvSpPr>
        <xdr:cNvPr id="509" name="Text Box 1739"/>
        <xdr:cNvSpPr txBox="1">
          <a:spLocks noChangeArrowheads="1"/>
        </xdr:cNvSpPr>
      </xdr:nvSpPr>
      <xdr:spPr>
        <a:xfrm>
          <a:off x="1438275" y="32635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180975</xdr:rowOff>
    </xdr:to>
    <xdr:sp>
      <xdr:nvSpPr>
        <xdr:cNvPr id="510" name="Text Box 1740"/>
        <xdr:cNvSpPr txBox="1">
          <a:spLocks noChangeArrowheads="1"/>
        </xdr:cNvSpPr>
      </xdr:nvSpPr>
      <xdr:spPr>
        <a:xfrm>
          <a:off x="1438275" y="32635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180975</xdr:rowOff>
    </xdr:to>
    <xdr:sp>
      <xdr:nvSpPr>
        <xdr:cNvPr id="511" name="Text Box 1741"/>
        <xdr:cNvSpPr txBox="1">
          <a:spLocks noChangeArrowheads="1"/>
        </xdr:cNvSpPr>
      </xdr:nvSpPr>
      <xdr:spPr>
        <a:xfrm>
          <a:off x="1438275" y="32635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180975</xdr:rowOff>
    </xdr:to>
    <xdr:sp>
      <xdr:nvSpPr>
        <xdr:cNvPr id="512" name="Text Box 1742"/>
        <xdr:cNvSpPr txBox="1">
          <a:spLocks noChangeArrowheads="1"/>
        </xdr:cNvSpPr>
      </xdr:nvSpPr>
      <xdr:spPr>
        <a:xfrm>
          <a:off x="1438275" y="32635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180975</xdr:rowOff>
    </xdr:to>
    <xdr:sp>
      <xdr:nvSpPr>
        <xdr:cNvPr id="513" name="Text Box 1743"/>
        <xdr:cNvSpPr txBox="1">
          <a:spLocks noChangeArrowheads="1"/>
        </xdr:cNvSpPr>
      </xdr:nvSpPr>
      <xdr:spPr>
        <a:xfrm>
          <a:off x="1438275" y="32635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180975</xdr:rowOff>
    </xdr:to>
    <xdr:sp>
      <xdr:nvSpPr>
        <xdr:cNvPr id="514" name="Text Box 1744"/>
        <xdr:cNvSpPr txBox="1">
          <a:spLocks noChangeArrowheads="1"/>
        </xdr:cNvSpPr>
      </xdr:nvSpPr>
      <xdr:spPr>
        <a:xfrm>
          <a:off x="1438275" y="32635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180975</xdr:rowOff>
    </xdr:to>
    <xdr:sp>
      <xdr:nvSpPr>
        <xdr:cNvPr id="515" name="Text Box 1745"/>
        <xdr:cNvSpPr txBox="1">
          <a:spLocks noChangeArrowheads="1"/>
        </xdr:cNvSpPr>
      </xdr:nvSpPr>
      <xdr:spPr>
        <a:xfrm>
          <a:off x="1438275" y="32635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180975</xdr:rowOff>
    </xdr:to>
    <xdr:sp>
      <xdr:nvSpPr>
        <xdr:cNvPr id="516" name="Text Box 1746"/>
        <xdr:cNvSpPr txBox="1">
          <a:spLocks noChangeArrowheads="1"/>
        </xdr:cNvSpPr>
      </xdr:nvSpPr>
      <xdr:spPr>
        <a:xfrm>
          <a:off x="1438275" y="32635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180975</xdr:rowOff>
    </xdr:to>
    <xdr:sp>
      <xdr:nvSpPr>
        <xdr:cNvPr id="517" name="Text Box 1747"/>
        <xdr:cNvSpPr txBox="1">
          <a:spLocks noChangeArrowheads="1"/>
        </xdr:cNvSpPr>
      </xdr:nvSpPr>
      <xdr:spPr>
        <a:xfrm>
          <a:off x="1438275" y="32635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180975</xdr:rowOff>
    </xdr:to>
    <xdr:sp>
      <xdr:nvSpPr>
        <xdr:cNvPr id="518" name="Text Box 1748"/>
        <xdr:cNvSpPr txBox="1">
          <a:spLocks noChangeArrowheads="1"/>
        </xdr:cNvSpPr>
      </xdr:nvSpPr>
      <xdr:spPr>
        <a:xfrm>
          <a:off x="1438275" y="32635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180975</xdr:rowOff>
    </xdr:to>
    <xdr:sp>
      <xdr:nvSpPr>
        <xdr:cNvPr id="519" name="Text Box 1749"/>
        <xdr:cNvSpPr txBox="1">
          <a:spLocks noChangeArrowheads="1"/>
        </xdr:cNvSpPr>
      </xdr:nvSpPr>
      <xdr:spPr>
        <a:xfrm>
          <a:off x="1438275" y="32635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180975</xdr:rowOff>
    </xdr:to>
    <xdr:sp>
      <xdr:nvSpPr>
        <xdr:cNvPr id="520" name="Text Box 1750"/>
        <xdr:cNvSpPr txBox="1">
          <a:spLocks noChangeArrowheads="1"/>
        </xdr:cNvSpPr>
      </xdr:nvSpPr>
      <xdr:spPr>
        <a:xfrm>
          <a:off x="1438275" y="32635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180975</xdr:rowOff>
    </xdr:to>
    <xdr:sp>
      <xdr:nvSpPr>
        <xdr:cNvPr id="521" name="Text Box 1751"/>
        <xdr:cNvSpPr txBox="1">
          <a:spLocks noChangeArrowheads="1"/>
        </xdr:cNvSpPr>
      </xdr:nvSpPr>
      <xdr:spPr>
        <a:xfrm>
          <a:off x="1438275" y="32635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180975</xdr:rowOff>
    </xdr:to>
    <xdr:sp>
      <xdr:nvSpPr>
        <xdr:cNvPr id="522" name="Text Box 1752"/>
        <xdr:cNvSpPr txBox="1">
          <a:spLocks noChangeArrowheads="1"/>
        </xdr:cNvSpPr>
      </xdr:nvSpPr>
      <xdr:spPr>
        <a:xfrm>
          <a:off x="1438275" y="32635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180975</xdr:rowOff>
    </xdr:to>
    <xdr:sp>
      <xdr:nvSpPr>
        <xdr:cNvPr id="523" name="Text Box 1753"/>
        <xdr:cNvSpPr txBox="1">
          <a:spLocks noChangeArrowheads="1"/>
        </xdr:cNvSpPr>
      </xdr:nvSpPr>
      <xdr:spPr>
        <a:xfrm>
          <a:off x="1438275" y="32635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180975</xdr:rowOff>
    </xdr:to>
    <xdr:sp>
      <xdr:nvSpPr>
        <xdr:cNvPr id="524" name="Text Box 1754"/>
        <xdr:cNvSpPr txBox="1">
          <a:spLocks noChangeArrowheads="1"/>
        </xdr:cNvSpPr>
      </xdr:nvSpPr>
      <xdr:spPr>
        <a:xfrm>
          <a:off x="1438275" y="32635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180975</xdr:rowOff>
    </xdr:to>
    <xdr:sp>
      <xdr:nvSpPr>
        <xdr:cNvPr id="525" name="Text Box 1755"/>
        <xdr:cNvSpPr txBox="1">
          <a:spLocks noChangeArrowheads="1"/>
        </xdr:cNvSpPr>
      </xdr:nvSpPr>
      <xdr:spPr>
        <a:xfrm>
          <a:off x="1438275" y="32635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180975</xdr:rowOff>
    </xdr:to>
    <xdr:sp>
      <xdr:nvSpPr>
        <xdr:cNvPr id="526" name="Text Box 1756"/>
        <xdr:cNvSpPr txBox="1">
          <a:spLocks noChangeArrowheads="1"/>
        </xdr:cNvSpPr>
      </xdr:nvSpPr>
      <xdr:spPr>
        <a:xfrm>
          <a:off x="1438275" y="32635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180975</xdr:rowOff>
    </xdr:to>
    <xdr:sp>
      <xdr:nvSpPr>
        <xdr:cNvPr id="527" name="Text Box 1763"/>
        <xdr:cNvSpPr txBox="1">
          <a:spLocks noChangeArrowheads="1"/>
        </xdr:cNvSpPr>
      </xdr:nvSpPr>
      <xdr:spPr>
        <a:xfrm>
          <a:off x="1438275" y="32635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180975</xdr:rowOff>
    </xdr:to>
    <xdr:sp>
      <xdr:nvSpPr>
        <xdr:cNvPr id="528" name="Text Box 1764"/>
        <xdr:cNvSpPr txBox="1">
          <a:spLocks noChangeArrowheads="1"/>
        </xdr:cNvSpPr>
      </xdr:nvSpPr>
      <xdr:spPr>
        <a:xfrm>
          <a:off x="1438275" y="32635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180975</xdr:rowOff>
    </xdr:to>
    <xdr:sp>
      <xdr:nvSpPr>
        <xdr:cNvPr id="529" name="Text Box 1765"/>
        <xdr:cNvSpPr txBox="1">
          <a:spLocks noChangeArrowheads="1"/>
        </xdr:cNvSpPr>
      </xdr:nvSpPr>
      <xdr:spPr>
        <a:xfrm>
          <a:off x="1438275" y="32635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180975</xdr:rowOff>
    </xdr:to>
    <xdr:sp>
      <xdr:nvSpPr>
        <xdr:cNvPr id="530" name="Text Box 1766"/>
        <xdr:cNvSpPr txBox="1">
          <a:spLocks noChangeArrowheads="1"/>
        </xdr:cNvSpPr>
      </xdr:nvSpPr>
      <xdr:spPr>
        <a:xfrm>
          <a:off x="1438275" y="32635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180975</xdr:rowOff>
    </xdr:to>
    <xdr:sp>
      <xdr:nvSpPr>
        <xdr:cNvPr id="531" name="Text Box 1767"/>
        <xdr:cNvSpPr txBox="1">
          <a:spLocks noChangeArrowheads="1"/>
        </xdr:cNvSpPr>
      </xdr:nvSpPr>
      <xdr:spPr>
        <a:xfrm>
          <a:off x="1438275" y="32635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180975</xdr:rowOff>
    </xdr:to>
    <xdr:sp>
      <xdr:nvSpPr>
        <xdr:cNvPr id="532" name="Text Box 1768"/>
        <xdr:cNvSpPr txBox="1">
          <a:spLocks noChangeArrowheads="1"/>
        </xdr:cNvSpPr>
      </xdr:nvSpPr>
      <xdr:spPr>
        <a:xfrm>
          <a:off x="1438275" y="32635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180975</xdr:rowOff>
    </xdr:to>
    <xdr:sp>
      <xdr:nvSpPr>
        <xdr:cNvPr id="533" name="Text Box 1775"/>
        <xdr:cNvSpPr txBox="1">
          <a:spLocks noChangeArrowheads="1"/>
        </xdr:cNvSpPr>
      </xdr:nvSpPr>
      <xdr:spPr>
        <a:xfrm>
          <a:off x="1438275" y="32635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180975</xdr:rowOff>
    </xdr:to>
    <xdr:sp>
      <xdr:nvSpPr>
        <xdr:cNvPr id="534" name="Text Box 1776"/>
        <xdr:cNvSpPr txBox="1">
          <a:spLocks noChangeArrowheads="1"/>
        </xdr:cNvSpPr>
      </xdr:nvSpPr>
      <xdr:spPr>
        <a:xfrm>
          <a:off x="1438275" y="32635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180975</xdr:rowOff>
    </xdr:to>
    <xdr:sp>
      <xdr:nvSpPr>
        <xdr:cNvPr id="535" name="Text Box 1777"/>
        <xdr:cNvSpPr txBox="1">
          <a:spLocks noChangeArrowheads="1"/>
        </xdr:cNvSpPr>
      </xdr:nvSpPr>
      <xdr:spPr>
        <a:xfrm>
          <a:off x="1438275" y="32635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180975</xdr:rowOff>
    </xdr:to>
    <xdr:sp>
      <xdr:nvSpPr>
        <xdr:cNvPr id="536" name="Text Box 1778"/>
        <xdr:cNvSpPr txBox="1">
          <a:spLocks noChangeArrowheads="1"/>
        </xdr:cNvSpPr>
      </xdr:nvSpPr>
      <xdr:spPr>
        <a:xfrm>
          <a:off x="1438275" y="32635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180975</xdr:rowOff>
    </xdr:to>
    <xdr:sp>
      <xdr:nvSpPr>
        <xdr:cNvPr id="537" name="Text Box 1779"/>
        <xdr:cNvSpPr txBox="1">
          <a:spLocks noChangeArrowheads="1"/>
        </xdr:cNvSpPr>
      </xdr:nvSpPr>
      <xdr:spPr>
        <a:xfrm>
          <a:off x="1438275" y="32635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180975</xdr:rowOff>
    </xdr:to>
    <xdr:sp>
      <xdr:nvSpPr>
        <xdr:cNvPr id="538" name="Text Box 1780"/>
        <xdr:cNvSpPr txBox="1">
          <a:spLocks noChangeArrowheads="1"/>
        </xdr:cNvSpPr>
      </xdr:nvSpPr>
      <xdr:spPr>
        <a:xfrm>
          <a:off x="1438275" y="32635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539" name="Text Box 1799"/>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540" name="Text Box 1800"/>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541" name="Text Box 1801"/>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542" name="Text Box 1802"/>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543" name="Text Box 1803"/>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544" name="Text Box 1804"/>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545" name="Text Box 1805"/>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546" name="Text Box 1806"/>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547" name="Text Box 1807"/>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548" name="Text Box 1808"/>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549" name="Text Box 1809"/>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550" name="Text Box 1810"/>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551" name="Text Box 1811"/>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552" name="Text Box 1812"/>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553" name="Text Box 1813"/>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554" name="Text Box 1814"/>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555" name="Text Box 1815"/>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556" name="Text Box 1816"/>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557" name="Text Box 2980"/>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558" name="Text Box 2981"/>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559" name="Text Box 2982"/>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560" name="Text Box 2983"/>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561" name="Text Box 2984"/>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562" name="Text Box 2985"/>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563" name="Text Box 2986"/>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564" name="Text Box 2987"/>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565" name="Text Box 2988"/>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566" name="Text Box 2989"/>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567" name="Text Box 2990"/>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568" name="Text Box 2991"/>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569" name="Text Box 2992"/>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570" name="Text Box 299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571" name="Text Box 2994"/>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572" name="Text Box 2995"/>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573" name="Text Box 2996"/>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574" name="Text Box 2997"/>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575" name="Text Box 2998"/>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576" name="Text Box 2999"/>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577" name="Text Box 3000"/>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578" name="Text Box 3001"/>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579" name="Text Box 3002"/>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580" name="Text Box 3003"/>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581" name="Text Box 3004"/>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582" name="Text Box 3005"/>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583" name="Text Box 3006"/>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584" name="Text Box 3007"/>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585" name="Text Box 3008"/>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586" name="Text Box 3009"/>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587"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588"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589"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590"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591"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592"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593"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594"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595"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596"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597"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598"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599"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600"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601"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602"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603"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604"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605"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606"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607"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608"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609"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610"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611"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612"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613"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614"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615"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616"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617"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618"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619"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620"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621"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622"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623"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624"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625"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626"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627"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628"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629"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630"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631"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632"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633"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634"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635"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636"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637"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638"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639"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640"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38100</xdr:rowOff>
    </xdr:to>
    <xdr:sp>
      <xdr:nvSpPr>
        <xdr:cNvPr id="641" name="Text Box 3"/>
        <xdr:cNvSpPr txBox="1">
          <a:spLocks noChangeArrowheads="1"/>
        </xdr:cNvSpPr>
      </xdr:nvSpPr>
      <xdr:spPr>
        <a:xfrm>
          <a:off x="1438275" y="32635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38100</xdr:rowOff>
    </xdr:to>
    <xdr:sp>
      <xdr:nvSpPr>
        <xdr:cNvPr id="642" name="Text Box 3"/>
        <xdr:cNvSpPr txBox="1">
          <a:spLocks noChangeArrowheads="1"/>
        </xdr:cNvSpPr>
      </xdr:nvSpPr>
      <xdr:spPr>
        <a:xfrm>
          <a:off x="1438275" y="32635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38100</xdr:rowOff>
    </xdr:to>
    <xdr:sp>
      <xdr:nvSpPr>
        <xdr:cNvPr id="643" name="Text Box 3"/>
        <xdr:cNvSpPr txBox="1">
          <a:spLocks noChangeArrowheads="1"/>
        </xdr:cNvSpPr>
      </xdr:nvSpPr>
      <xdr:spPr>
        <a:xfrm>
          <a:off x="1438275" y="32635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38100</xdr:rowOff>
    </xdr:to>
    <xdr:sp>
      <xdr:nvSpPr>
        <xdr:cNvPr id="644" name="Text Box 3"/>
        <xdr:cNvSpPr txBox="1">
          <a:spLocks noChangeArrowheads="1"/>
        </xdr:cNvSpPr>
      </xdr:nvSpPr>
      <xdr:spPr>
        <a:xfrm>
          <a:off x="1438275" y="32635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38100</xdr:rowOff>
    </xdr:to>
    <xdr:sp>
      <xdr:nvSpPr>
        <xdr:cNvPr id="645" name="Text Box 3"/>
        <xdr:cNvSpPr txBox="1">
          <a:spLocks noChangeArrowheads="1"/>
        </xdr:cNvSpPr>
      </xdr:nvSpPr>
      <xdr:spPr>
        <a:xfrm>
          <a:off x="1438275" y="32635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38100</xdr:rowOff>
    </xdr:to>
    <xdr:sp>
      <xdr:nvSpPr>
        <xdr:cNvPr id="646" name="Text Box 3"/>
        <xdr:cNvSpPr txBox="1">
          <a:spLocks noChangeArrowheads="1"/>
        </xdr:cNvSpPr>
      </xdr:nvSpPr>
      <xdr:spPr>
        <a:xfrm>
          <a:off x="1438275" y="32635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647"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648"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649"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650"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651"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652"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653"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654"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655"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656"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657"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658"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659"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660"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661"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662"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663"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664"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665"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666"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667"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668"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669"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670"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671"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672"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673"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674"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675"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676"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677"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678"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679"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680"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681"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682"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683"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684"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685"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686"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687"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688"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689"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690"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691"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692"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693"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694"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695"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696"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697"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698"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699"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700"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701"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702"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703"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704"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705"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706"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707"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708"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709"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710"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711"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712"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713"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714"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715"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716"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717"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718"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719"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720"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721"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722"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723"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724"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47625</xdr:rowOff>
    </xdr:to>
    <xdr:sp>
      <xdr:nvSpPr>
        <xdr:cNvPr id="725" name="Text Box 1848"/>
        <xdr:cNvSpPr txBox="1">
          <a:spLocks noChangeArrowheads="1"/>
        </xdr:cNvSpPr>
      </xdr:nvSpPr>
      <xdr:spPr>
        <a:xfrm>
          <a:off x="1438275" y="32635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726" name="Text Box 1849"/>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47625</xdr:rowOff>
    </xdr:to>
    <xdr:sp>
      <xdr:nvSpPr>
        <xdr:cNvPr id="727" name="Text Box 1851"/>
        <xdr:cNvSpPr txBox="1">
          <a:spLocks noChangeArrowheads="1"/>
        </xdr:cNvSpPr>
      </xdr:nvSpPr>
      <xdr:spPr>
        <a:xfrm>
          <a:off x="1438275" y="32635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728" name="Text Box 1852"/>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729" name="Text Box 1853"/>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xdr:rowOff>
    </xdr:to>
    <xdr:sp>
      <xdr:nvSpPr>
        <xdr:cNvPr id="730" name="Text Box 1854"/>
        <xdr:cNvSpPr txBox="1">
          <a:spLocks noChangeArrowheads="1"/>
        </xdr:cNvSpPr>
      </xdr:nvSpPr>
      <xdr:spPr>
        <a:xfrm>
          <a:off x="1438275" y="32635825"/>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xdr:rowOff>
    </xdr:to>
    <xdr:sp>
      <xdr:nvSpPr>
        <xdr:cNvPr id="731" name="Text Box 1855"/>
        <xdr:cNvSpPr txBox="1">
          <a:spLocks noChangeArrowheads="1"/>
        </xdr:cNvSpPr>
      </xdr:nvSpPr>
      <xdr:spPr>
        <a:xfrm>
          <a:off x="1438275" y="32635825"/>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xdr:rowOff>
    </xdr:to>
    <xdr:sp>
      <xdr:nvSpPr>
        <xdr:cNvPr id="732" name="Text Box 1856"/>
        <xdr:cNvSpPr txBox="1">
          <a:spLocks noChangeArrowheads="1"/>
        </xdr:cNvSpPr>
      </xdr:nvSpPr>
      <xdr:spPr>
        <a:xfrm>
          <a:off x="1438275" y="32635825"/>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733" name="Text Box 1870"/>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734" name="Text Box 1871"/>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735" name="Text Box 1872"/>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736" name="Text Box 187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737" name="Text Box 1874"/>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738" name="Text Box 1875"/>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739" name="Text Box 1876"/>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740" name="Text Box 1877"/>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741" name="Text Box 1878"/>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742" name="Text Box 1879"/>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743" name="Text Box 1880"/>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744" name="Text Box 1881"/>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104775</xdr:rowOff>
    </xdr:to>
    <xdr:sp>
      <xdr:nvSpPr>
        <xdr:cNvPr id="745" name="Text Box 1882"/>
        <xdr:cNvSpPr txBox="1">
          <a:spLocks noChangeArrowheads="1"/>
        </xdr:cNvSpPr>
      </xdr:nvSpPr>
      <xdr:spPr>
        <a:xfrm>
          <a:off x="1438275" y="32635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104775</xdr:rowOff>
    </xdr:to>
    <xdr:sp>
      <xdr:nvSpPr>
        <xdr:cNvPr id="746" name="Text Box 1883"/>
        <xdr:cNvSpPr txBox="1">
          <a:spLocks noChangeArrowheads="1"/>
        </xdr:cNvSpPr>
      </xdr:nvSpPr>
      <xdr:spPr>
        <a:xfrm>
          <a:off x="1438275" y="32635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104775</xdr:rowOff>
    </xdr:to>
    <xdr:sp>
      <xdr:nvSpPr>
        <xdr:cNvPr id="747" name="Text Box 1884"/>
        <xdr:cNvSpPr txBox="1">
          <a:spLocks noChangeArrowheads="1"/>
        </xdr:cNvSpPr>
      </xdr:nvSpPr>
      <xdr:spPr>
        <a:xfrm>
          <a:off x="1438275" y="32635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104775</xdr:rowOff>
    </xdr:to>
    <xdr:sp>
      <xdr:nvSpPr>
        <xdr:cNvPr id="748" name="Text Box 1885"/>
        <xdr:cNvSpPr txBox="1">
          <a:spLocks noChangeArrowheads="1"/>
        </xdr:cNvSpPr>
      </xdr:nvSpPr>
      <xdr:spPr>
        <a:xfrm>
          <a:off x="1438275" y="32635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104775</xdr:rowOff>
    </xdr:to>
    <xdr:sp>
      <xdr:nvSpPr>
        <xdr:cNvPr id="749" name="Text Box 1886"/>
        <xdr:cNvSpPr txBox="1">
          <a:spLocks noChangeArrowheads="1"/>
        </xdr:cNvSpPr>
      </xdr:nvSpPr>
      <xdr:spPr>
        <a:xfrm>
          <a:off x="1438275" y="32635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104775</xdr:rowOff>
    </xdr:to>
    <xdr:sp>
      <xdr:nvSpPr>
        <xdr:cNvPr id="750" name="Text Box 1887"/>
        <xdr:cNvSpPr txBox="1">
          <a:spLocks noChangeArrowheads="1"/>
        </xdr:cNvSpPr>
      </xdr:nvSpPr>
      <xdr:spPr>
        <a:xfrm>
          <a:off x="1438275" y="32635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751" name="Text Box 1888"/>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752" name="Text Box 1889"/>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753" name="Text Box 1890"/>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754" name="Text Box 1891"/>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755" name="Text Box 1892"/>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756" name="Text Box 189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133350</xdr:rowOff>
    </xdr:to>
    <xdr:sp>
      <xdr:nvSpPr>
        <xdr:cNvPr id="757" name="Text Box 1900"/>
        <xdr:cNvSpPr txBox="1">
          <a:spLocks noChangeArrowheads="1"/>
        </xdr:cNvSpPr>
      </xdr:nvSpPr>
      <xdr:spPr>
        <a:xfrm>
          <a:off x="1438275" y="32635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133350</xdr:rowOff>
    </xdr:to>
    <xdr:sp>
      <xdr:nvSpPr>
        <xdr:cNvPr id="758" name="Text Box 1901"/>
        <xdr:cNvSpPr txBox="1">
          <a:spLocks noChangeArrowheads="1"/>
        </xdr:cNvSpPr>
      </xdr:nvSpPr>
      <xdr:spPr>
        <a:xfrm>
          <a:off x="1438275" y="32635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133350</xdr:rowOff>
    </xdr:to>
    <xdr:sp>
      <xdr:nvSpPr>
        <xdr:cNvPr id="759" name="Text Box 1902"/>
        <xdr:cNvSpPr txBox="1">
          <a:spLocks noChangeArrowheads="1"/>
        </xdr:cNvSpPr>
      </xdr:nvSpPr>
      <xdr:spPr>
        <a:xfrm>
          <a:off x="1438275" y="32635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133350</xdr:rowOff>
    </xdr:to>
    <xdr:sp>
      <xdr:nvSpPr>
        <xdr:cNvPr id="760" name="Text Box 1903"/>
        <xdr:cNvSpPr txBox="1">
          <a:spLocks noChangeArrowheads="1"/>
        </xdr:cNvSpPr>
      </xdr:nvSpPr>
      <xdr:spPr>
        <a:xfrm>
          <a:off x="1438275" y="32635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133350</xdr:rowOff>
    </xdr:to>
    <xdr:sp>
      <xdr:nvSpPr>
        <xdr:cNvPr id="761" name="Text Box 1904"/>
        <xdr:cNvSpPr txBox="1">
          <a:spLocks noChangeArrowheads="1"/>
        </xdr:cNvSpPr>
      </xdr:nvSpPr>
      <xdr:spPr>
        <a:xfrm>
          <a:off x="1438275" y="32635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133350</xdr:rowOff>
    </xdr:to>
    <xdr:sp>
      <xdr:nvSpPr>
        <xdr:cNvPr id="762" name="Text Box 1905"/>
        <xdr:cNvSpPr txBox="1">
          <a:spLocks noChangeArrowheads="1"/>
        </xdr:cNvSpPr>
      </xdr:nvSpPr>
      <xdr:spPr>
        <a:xfrm>
          <a:off x="1438275" y="32635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85725</xdr:rowOff>
    </xdr:to>
    <xdr:sp>
      <xdr:nvSpPr>
        <xdr:cNvPr id="763" name="Text Box 1930"/>
        <xdr:cNvSpPr txBox="1">
          <a:spLocks noChangeArrowheads="1"/>
        </xdr:cNvSpPr>
      </xdr:nvSpPr>
      <xdr:spPr>
        <a:xfrm>
          <a:off x="1438275" y="32635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85725</xdr:rowOff>
    </xdr:to>
    <xdr:sp>
      <xdr:nvSpPr>
        <xdr:cNvPr id="764" name="Text Box 1931"/>
        <xdr:cNvSpPr txBox="1">
          <a:spLocks noChangeArrowheads="1"/>
        </xdr:cNvSpPr>
      </xdr:nvSpPr>
      <xdr:spPr>
        <a:xfrm>
          <a:off x="1438275" y="32635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85725</xdr:rowOff>
    </xdr:to>
    <xdr:sp>
      <xdr:nvSpPr>
        <xdr:cNvPr id="765" name="Text Box 1932"/>
        <xdr:cNvSpPr txBox="1">
          <a:spLocks noChangeArrowheads="1"/>
        </xdr:cNvSpPr>
      </xdr:nvSpPr>
      <xdr:spPr>
        <a:xfrm>
          <a:off x="1438275" y="32635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85725</xdr:rowOff>
    </xdr:to>
    <xdr:sp>
      <xdr:nvSpPr>
        <xdr:cNvPr id="766" name="Text Box 1933"/>
        <xdr:cNvSpPr txBox="1">
          <a:spLocks noChangeArrowheads="1"/>
        </xdr:cNvSpPr>
      </xdr:nvSpPr>
      <xdr:spPr>
        <a:xfrm>
          <a:off x="1438275" y="32635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85725</xdr:rowOff>
    </xdr:to>
    <xdr:sp>
      <xdr:nvSpPr>
        <xdr:cNvPr id="767" name="Text Box 1934"/>
        <xdr:cNvSpPr txBox="1">
          <a:spLocks noChangeArrowheads="1"/>
        </xdr:cNvSpPr>
      </xdr:nvSpPr>
      <xdr:spPr>
        <a:xfrm>
          <a:off x="1438275" y="32635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85725</xdr:rowOff>
    </xdr:to>
    <xdr:sp>
      <xdr:nvSpPr>
        <xdr:cNvPr id="768" name="Text Box 1935"/>
        <xdr:cNvSpPr txBox="1">
          <a:spLocks noChangeArrowheads="1"/>
        </xdr:cNvSpPr>
      </xdr:nvSpPr>
      <xdr:spPr>
        <a:xfrm>
          <a:off x="1438275" y="32635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769" name="Text Box 1936"/>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770" name="Text Box 1937"/>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771" name="Text Box 1938"/>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772" name="Text Box 1939"/>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773" name="Text Box 1940"/>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774" name="Text Box 1941"/>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775" name="Text Box 1942"/>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776" name="Text Box 1943"/>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777" name="Text Box 1944"/>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778" name="Text Box 1945"/>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779" name="Text Box 1946"/>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780" name="Text Box 1947"/>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781" name="Text Box 1948"/>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782" name="Text Box 1949"/>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783" name="Text Box 1950"/>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784" name="Text Box 1951"/>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785" name="Text Box 1952"/>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786" name="Text Box 1953"/>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787" name="Text Box 1954"/>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788" name="Text Box 1955"/>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789" name="Text Box 1956"/>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790" name="Text Box 1957"/>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791" name="Text Box 1958"/>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792" name="Text Box 1959"/>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793" name="Text Box 1960"/>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794" name="Text Box 1961"/>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795" name="Text Box 1962"/>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796" name="Text Box 196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797" name="Text Box 1964"/>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798" name="Text Box 1965"/>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799" name="Text Box 1966"/>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800" name="Text Box 1967"/>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801" name="Text Box 1968"/>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104775</xdr:rowOff>
    </xdr:to>
    <xdr:sp>
      <xdr:nvSpPr>
        <xdr:cNvPr id="802" name="Text Box 2677"/>
        <xdr:cNvSpPr txBox="1">
          <a:spLocks noChangeArrowheads="1"/>
        </xdr:cNvSpPr>
      </xdr:nvSpPr>
      <xdr:spPr>
        <a:xfrm>
          <a:off x="1438275" y="32635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104775</xdr:rowOff>
    </xdr:to>
    <xdr:sp>
      <xdr:nvSpPr>
        <xdr:cNvPr id="803" name="Text Box 2678"/>
        <xdr:cNvSpPr txBox="1">
          <a:spLocks noChangeArrowheads="1"/>
        </xdr:cNvSpPr>
      </xdr:nvSpPr>
      <xdr:spPr>
        <a:xfrm>
          <a:off x="1438275" y="32635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104775</xdr:rowOff>
    </xdr:to>
    <xdr:sp>
      <xdr:nvSpPr>
        <xdr:cNvPr id="804" name="Text Box 2679"/>
        <xdr:cNvSpPr txBox="1">
          <a:spLocks noChangeArrowheads="1"/>
        </xdr:cNvSpPr>
      </xdr:nvSpPr>
      <xdr:spPr>
        <a:xfrm>
          <a:off x="1438275" y="32635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104775</xdr:rowOff>
    </xdr:to>
    <xdr:sp>
      <xdr:nvSpPr>
        <xdr:cNvPr id="805" name="Text Box 2680"/>
        <xdr:cNvSpPr txBox="1">
          <a:spLocks noChangeArrowheads="1"/>
        </xdr:cNvSpPr>
      </xdr:nvSpPr>
      <xdr:spPr>
        <a:xfrm>
          <a:off x="1438275" y="32635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104775</xdr:rowOff>
    </xdr:to>
    <xdr:sp>
      <xdr:nvSpPr>
        <xdr:cNvPr id="806" name="Text Box 2681"/>
        <xdr:cNvSpPr txBox="1">
          <a:spLocks noChangeArrowheads="1"/>
        </xdr:cNvSpPr>
      </xdr:nvSpPr>
      <xdr:spPr>
        <a:xfrm>
          <a:off x="1438275" y="32635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104775</xdr:rowOff>
    </xdr:to>
    <xdr:sp>
      <xdr:nvSpPr>
        <xdr:cNvPr id="807" name="Text Box 2682"/>
        <xdr:cNvSpPr txBox="1">
          <a:spLocks noChangeArrowheads="1"/>
        </xdr:cNvSpPr>
      </xdr:nvSpPr>
      <xdr:spPr>
        <a:xfrm>
          <a:off x="1438275" y="32635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133350</xdr:rowOff>
    </xdr:to>
    <xdr:sp>
      <xdr:nvSpPr>
        <xdr:cNvPr id="808" name="Text Box 2683"/>
        <xdr:cNvSpPr txBox="1">
          <a:spLocks noChangeArrowheads="1"/>
        </xdr:cNvSpPr>
      </xdr:nvSpPr>
      <xdr:spPr>
        <a:xfrm>
          <a:off x="1438275" y="32635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133350</xdr:rowOff>
    </xdr:to>
    <xdr:sp>
      <xdr:nvSpPr>
        <xdr:cNvPr id="809" name="Text Box 2684"/>
        <xdr:cNvSpPr txBox="1">
          <a:spLocks noChangeArrowheads="1"/>
        </xdr:cNvSpPr>
      </xdr:nvSpPr>
      <xdr:spPr>
        <a:xfrm>
          <a:off x="1438275" y="32635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133350</xdr:rowOff>
    </xdr:to>
    <xdr:sp>
      <xdr:nvSpPr>
        <xdr:cNvPr id="810" name="Text Box 2685"/>
        <xdr:cNvSpPr txBox="1">
          <a:spLocks noChangeArrowheads="1"/>
        </xdr:cNvSpPr>
      </xdr:nvSpPr>
      <xdr:spPr>
        <a:xfrm>
          <a:off x="1438275" y="32635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133350</xdr:rowOff>
    </xdr:to>
    <xdr:sp>
      <xdr:nvSpPr>
        <xdr:cNvPr id="811" name="Text Box 2686"/>
        <xdr:cNvSpPr txBox="1">
          <a:spLocks noChangeArrowheads="1"/>
        </xdr:cNvSpPr>
      </xdr:nvSpPr>
      <xdr:spPr>
        <a:xfrm>
          <a:off x="1438275" y="32635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133350</xdr:rowOff>
    </xdr:to>
    <xdr:sp>
      <xdr:nvSpPr>
        <xdr:cNvPr id="812" name="Text Box 2687"/>
        <xdr:cNvSpPr txBox="1">
          <a:spLocks noChangeArrowheads="1"/>
        </xdr:cNvSpPr>
      </xdr:nvSpPr>
      <xdr:spPr>
        <a:xfrm>
          <a:off x="1438275" y="32635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133350</xdr:rowOff>
    </xdr:to>
    <xdr:sp>
      <xdr:nvSpPr>
        <xdr:cNvPr id="813" name="Text Box 2688"/>
        <xdr:cNvSpPr txBox="1">
          <a:spLocks noChangeArrowheads="1"/>
        </xdr:cNvSpPr>
      </xdr:nvSpPr>
      <xdr:spPr>
        <a:xfrm>
          <a:off x="1438275" y="32635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85725</xdr:rowOff>
    </xdr:to>
    <xdr:sp>
      <xdr:nvSpPr>
        <xdr:cNvPr id="814" name="Text Box 2689"/>
        <xdr:cNvSpPr txBox="1">
          <a:spLocks noChangeArrowheads="1"/>
        </xdr:cNvSpPr>
      </xdr:nvSpPr>
      <xdr:spPr>
        <a:xfrm>
          <a:off x="1438275" y="32635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85725</xdr:rowOff>
    </xdr:to>
    <xdr:sp>
      <xdr:nvSpPr>
        <xdr:cNvPr id="815" name="Text Box 2690"/>
        <xdr:cNvSpPr txBox="1">
          <a:spLocks noChangeArrowheads="1"/>
        </xdr:cNvSpPr>
      </xdr:nvSpPr>
      <xdr:spPr>
        <a:xfrm>
          <a:off x="1438275" y="32635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85725</xdr:rowOff>
    </xdr:to>
    <xdr:sp>
      <xdr:nvSpPr>
        <xdr:cNvPr id="816" name="Text Box 2691"/>
        <xdr:cNvSpPr txBox="1">
          <a:spLocks noChangeArrowheads="1"/>
        </xdr:cNvSpPr>
      </xdr:nvSpPr>
      <xdr:spPr>
        <a:xfrm>
          <a:off x="1438275" y="32635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85725</xdr:rowOff>
    </xdr:to>
    <xdr:sp>
      <xdr:nvSpPr>
        <xdr:cNvPr id="817" name="Text Box 2692"/>
        <xdr:cNvSpPr txBox="1">
          <a:spLocks noChangeArrowheads="1"/>
        </xdr:cNvSpPr>
      </xdr:nvSpPr>
      <xdr:spPr>
        <a:xfrm>
          <a:off x="1438275" y="32635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85725</xdr:rowOff>
    </xdr:to>
    <xdr:sp>
      <xdr:nvSpPr>
        <xdr:cNvPr id="818" name="Text Box 2693"/>
        <xdr:cNvSpPr txBox="1">
          <a:spLocks noChangeArrowheads="1"/>
        </xdr:cNvSpPr>
      </xdr:nvSpPr>
      <xdr:spPr>
        <a:xfrm>
          <a:off x="1438275" y="32635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85725</xdr:rowOff>
    </xdr:to>
    <xdr:sp>
      <xdr:nvSpPr>
        <xdr:cNvPr id="819" name="Text Box 2694"/>
        <xdr:cNvSpPr txBox="1">
          <a:spLocks noChangeArrowheads="1"/>
        </xdr:cNvSpPr>
      </xdr:nvSpPr>
      <xdr:spPr>
        <a:xfrm>
          <a:off x="1438275" y="32635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820" name="Text Box 2695"/>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821" name="Text Box 2696"/>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822" name="Text Box 2697"/>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823" name="Text Box 2698"/>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824" name="Text Box 2699"/>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825" name="Text Box 2700"/>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826" name="Text Box 2701"/>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827" name="Text Box 2702"/>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828" name="Text Box 2703"/>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829" name="Text Box 2704"/>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830" name="Text Box 2705"/>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831" name="Text Box 2706"/>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832" name="Text Box 2707"/>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833" name="Text Box 2708"/>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834" name="Text Box 2709"/>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835" name="Text Box 2710"/>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836" name="Text Box 2711"/>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837" name="Text Box 2712"/>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838" name="Text Box 2713"/>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839" name="Text Box 2714"/>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840" name="Text Box 2715"/>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841" name="Text Box 2716"/>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842" name="Text Box 2717"/>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843" name="Text Box 2718"/>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844" name="Text Box 2719"/>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845" name="Text Box 2720"/>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846" name="Text Box 2721"/>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847" name="Text Box 2722"/>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848" name="Text Box 2723"/>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849" name="Text Box 2724"/>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850" name="Text Box 2725"/>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851" name="Text Box 2726"/>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852" name="Text Box 2727"/>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853" name="Text Box 2728"/>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854" name="Text Box 2729"/>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855" name="Text Box 2730"/>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856" name="Text Box 2731"/>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857" name="Text Box 2732"/>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858" name="Text Box 2733"/>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859" name="Text Box 2734"/>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860" name="Text Box 2735"/>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861" name="Text Box 2736"/>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862" name="Text Box 2737"/>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863" name="Text Box 2738"/>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864" name="Text Box 2739"/>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865" name="Text Box 2740"/>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866" name="Text Box 2741"/>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867" name="Text Box 2742"/>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868" name="Text Box 2743"/>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869" name="Text Box 2744"/>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870" name="Text Box 2745"/>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871" name="Text Box 2746"/>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872" name="Text Box 2747"/>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873" name="Text Box 2748"/>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874" name="Text Box 2749"/>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875" name="Text Box 2750"/>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876" name="Text Box 2751"/>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877" name="Text Box 2752"/>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878" name="Text Box 2753"/>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879" name="Text Box 2754"/>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880" name="Text Box 2755"/>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881" name="Text Box 2756"/>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882" name="Text Box 2757"/>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883" name="Text Box 2758"/>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884" name="Text Box 2759"/>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885" name="Text Box 2760"/>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886" name="Text Box 2761"/>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887" name="Text Box 2762"/>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888" name="Text Box 2763"/>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889" name="Text Box 2764"/>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890" name="Text Box 2765"/>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891" name="Text Box 2766"/>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892" name="Text Box 2767"/>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893" name="Text Box 2768"/>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894" name="Text Box 2769"/>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895" name="Text Box 2770"/>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896" name="Text Box 2771"/>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897" name="Text Box 2772"/>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898" name="Text Box 2773"/>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899" name="Text Box 2774"/>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900" name="Text Box 2775"/>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901" name="Text Box 2776"/>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902" name="Text Box 2777"/>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903" name="Text Box 2778"/>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904" name="Text Box 2779"/>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905" name="Text Box 2780"/>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906" name="Text Box 2781"/>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907" name="Text Box 2782"/>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908" name="Text Box 2783"/>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909" name="Text Box 2784"/>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910" name="Text Box 2785"/>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911" name="Text Box 2786"/>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912" name="Text Box 2787"/>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913" name="Text Box 2788"/>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914" name="Text Box 2789"/>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915" name="Text Box 2790"/>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916" name="Text Box 2791"/>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917" name="Text Box 2792"/>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918" name="Text Box 2793"/>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919" name="Text Box 2794"/>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920" name="Text Box 2795"/>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921" name="Text Box 2796"/>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922" name="Text Box 2797"/>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923" name="Text Box 2798"/>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924" name="Text Box 2799"/>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925" name="Text Box 2800"/>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926" name="Text Box 2801"/>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927" name="Text Box 2802"/>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928" name="Text Box 2803"/>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929" name="Text Box 2804"/>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930" name="Text Box 2805"/>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931" name="Text Box 2806"/>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932" name="Text Box 2807"/>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933" name="Text Box 2808"/>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934" name="Text Box 2809"/>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935" name="Text Box 2810"/>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936" name="Text Box 2811"/>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937" name="Text Box 2812"/>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938" name="Text Box 2813"/>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939" name="Text Box 2814"/>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940" name="Text Box 2815"/>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941" name="Text Box 2816"/>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942" name="Text Box 2817"/>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943" name="Text Box 2818"/>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944" name="Text Box 2819"/>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945" name="Text Box 2820"/>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946" name="Text Box 2821"/>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947" name="Text Box 2822"/>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948" name="Text Box 2823"/>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949" name="Text Box 2824"/>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950" name="Text Box 2825"/>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951" name="Text Box 2826"/>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952" name="Text Box 2827"/>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953" name="Text Box 2828"/>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954" name="Text Box 2829"/>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104775</xdr:rowOff>
    </xdr:to>
    <xdr:sp>
      <xdr:nvSpPr>
        <xdr:cNvPr id="955" name="Text Box 2830"/>
        <xdr:cNvSpPr txBox="1">
          <a:spLocks noChangeArrowheads="1"/>
        </xdr:cNvSpPr>
      </xdr:nvSpPr>
      <xdr:spPr>
        <a:xfrm>
          <a:off x="1438275" y="32635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104775</xdr:rowOff>
    </xdr:to>
    <xdr:sp>
      <xdr:nvSpPr>
        <xdr:cNvPr id="956" name="Text Box 2831"/>
        <xdr:cNvSpPr txBox="1">
          <a:spLocks noChangeArrowheads="1"/>
        </xdr:cNvSpPr>
      </xdr:nvSpPr>
      <xdr:spPr>
        <a:xfrm>
          <a:off x="1438275" y="32635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104775</xdr:rowOff>
    </xdr:to>
    <xdr:sp>
      <xdr:nvSpPr>
        <xdr:cNvPr id="957" name="Text Box 2832"/>
        <xdr:cNvSpPr txBox="1">
          <a:spLocks noChangeArrowheads="1"/>
        </xdr:cNvSpPr>
      </xdr:nvSpPr>
      <xdr:spPr>
        <a:xfrm>
          <a:off x="1438275" y="32635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104775</xdr:rowOff>
    </xdr:to>
    <xdr:sp>
      <xdr:nvSpPr>
        <xdr:cNvPr id="958" name="Text Box 2833"/>
        <xdr:cNvSpPr txBox="1">
          <a:spLocks noChangeArrowheads="1"/>
        </xdr:cNvSpPr>
      </xdr:nvSpPr>
      <xdr:spPr>
        <a:xfrm>
          <a:off x="1438275" y="32635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104775</xdr:rowOff>
    </xdr:to>
    <xdr:sp>
      <xdr:nvSpPr>
        <xdr:cNvPr id="959" name="Text Box 2834"/>
        <xdr:cNvSpPr txBox="1">
          <a:spLocks noChangeArrowheads="1"/>
        </xdr:cNvSpPr>
      </xdr:nvSpPr>
      <xdr:spPr>
        <a:xfrm>
          <a:off x="1438275" y="32635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104775</xdr:rowOff>
    </xdr:to>
    <xdr:sp>
      <xdr:nvSpPr>
        <xdr:cNvPr id="960" name="Text Box 2835"/>
        <xdr:cNvSpPr txBox="1">
          <a:spLocks noChangeArrowheads="1"/>
        </xdr:cNvSpPr>
      </xdr:nvSpPr>
      <xdr:spPr>
        <a:xfrm>
          <a:off x="1438275" y="32635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133350</xdr:rowOff>
    </xdr:to>
    <xdr:sp>
      <xdr:nvSpPr>
        <xdr:cNvPr id="961" name="Text Box 2836"/>
        <xdr:cNvSpPr txBox="1">
          <a:spLocks noChangeArrowheads="1"/>
        </xdr:cNvSpPr>
      </xdr:nvSpPr>
      <xdr:spPr>
        <a:xfrm>
          <a:off x="1438275" y="32635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133350</xdr:rowOff>
    </xdr:to>
    <xdr:sp>
      <xdr:nvSpPr>
        <xdr:cNvPr id="962" name="Text Box 2837"/>
        <xdr:cNvSpPr txBox="1">
          <a:spLocks noChangeArrowheads="1"/>
        </xdr:cNvSpPr>
      </xdr:nvSpPr>
      <xdr:spPr>
        <a:xfrm>
          <a:off x="1438275" y="32635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133350</xdr:rowOff>
    </xdr:to>
    <xdr:sp>
      <xdr:nvSpPr>
        <xdr:cNvPr id="963" name="Text Box 2838"/>
        <xdr:cNvSpPr txBox="1">
          <a:spLocks noChangeArrowheads="1"/>
        </xdr:cNvSpPr>
      </xdr:nvSpPr>
      <xdr:spPr>
        <a:xfrm>
          <a:off x="1438275" y="32635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133350</xdr:rowOff>
    </xdr:to>
    <xdr:sp>
      <xdr:nvSpPr>
        <xdr:cNvPr id="964" name="Text Box 2839"/>
        <xdr:cNvSpPr txBox="1">
          <a:spLocks noChangeArrowheads="1"/>
        </xdr:cNvSpPr>
      </xdr:nvSpPr>
      <xdr:spPr>
        <a:xfrm>
          <a:off x="1438275" y="32635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133350</xdr:rowOff>
    </xdr:to>
    <xdr:sp>
      <xdr:nvSpPr>
        <xdr:cNvPr id="965" name="Text Box 2840"/>
        <xdr:cNvSpPr txBox="1">
          <a:spLocks noChangeArrowheads="1"/>
        </xdr:cNvSpPr>
      </xdr:nvSpPr>
      <xdr:spPr>
        <a:xfrm>
          <a:off x="1438275" y="32635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133350</xdr:rowOff>
    </xdr:to>
    <xdr:sp>
      <xdr:nvSpPr>
        <xdr:cNvPr id="966" name="Text Box 2841"/>
        <xdr:cNvSpPr txBox="1">
          <a:spLocks noChangeArrowheads="1"/>
        </xdr:cNvSpPr>
      </xdr:nvSpPr>
      <xdr:spPr>
        <a:xfrm>
          <a:off x="1438275" y="32635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967" name="Text Box 2842"/>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968" name="Text Box 2843"/>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969" name="Text Box 2844"/>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970" name="Text Box 2845"/>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971" name="Text Box 2846"/>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972" name="Text Box 2847"/>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973" name="Text Box 2848"/>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974" name="Text Box 2849"/>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975" name="Text Box 2850"/>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976" name="Text Box 2851"/>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977" name="Text Box 2852"/>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978" name="Text Box 2853"/>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979" name="Text Box 2854"/>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980" name="Text Box 2855"/>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981" name="Text Box 2856"/>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982" name="Text Box 2857"/>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983" name="Text Box 2858"/>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984" name="Text Box 2859"/>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985" name="Text Box 2860"/>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986" name="Text Box 2861"/>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987" name="Text Box 2862"/>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988" name="Text Box 2863"/>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989" name="Text Box 2864"/>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990" name="Text Box 2865"/>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991" name="Text Box 2866"/>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992" name="Text Box 2867"/>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993" name="Text Box 2868"/>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994" name="Text Box 2869"/>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995" name="Text Box 2870"/>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996" name="Text Box 2871"/>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997" name="Text Box 2872"/>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998" name="Text Box 2873"/>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999" name="Text Box 2874"/>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000" name="Text Box 2875"/>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001" name="Text Box 2876"/>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002" name="Text Box 2877"/>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003" name="Text Box 2878"/>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004" name="Text Box 2879"/>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005" name="Text Box 2880"/>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006" name="Text Box 2881"/>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007" name="Text Box 2882"/>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008" name="Text Box 2883"/>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009" name="Text Box 2884"/>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010" name="Text Box 2885"/>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011" name="Text Box 2886"/>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012" name="Text Box 2887"/>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013" name="Text Box 2888"/>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014" name="Text Box 2889"/>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015" name="Text Box 2890"/>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016" name="Text Box 2891"/>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017" name="Text Box 2892"/>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018" name="Text Box 2893"/>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019" name="Text Box 2894"/>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020" name="Text Box 2895"/>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021" name="Text Box 2896"/>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022" name="Text Box 2897"/>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023" name="Text Box 2898"/>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024" name="Text Box 2899"/>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025" name="Text Box 2900"/>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026" name="Text Box 2901"/>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027" name="Text Box 2902"/>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028" name="Text Box 2903"/>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029" name="Text Box 2904"/>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030" name="Text Box 2905"/>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031" name="Text Box 2906"/>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032" name="Text Box 2907"/>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033" name="Text Box 2908"/>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034" name="Text Box 2909"/>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035" name="Text Box 2910"/>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47625</xdr:rowOff>
    </xdr:to>
    <xdr:sp>
      <xdr:nvSpPr>
        <xdr:cNvPr id="1036" name="Text Box 2192"/>
        <xdr:cNvSpPr txBox="1">
          <a:spLocks noChangeArrowheads="1"/>
        </xdr:cNvSpPr>
      </xdr:nvSpPr>
      <xdr:spPr>
        <a:xfrm>
          <a:off x="1438275" y="32635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037" name="Text Box 2193"/>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47625</xdr:rowOff>
    </xdr:to>
    <xdr:sp>
      <xdr:nvSpPr>
        <xdr:cNvPr id="1038" name="Text Box 2195"/>
        <xdr:cNvSpPr txBox="1">
          <a:spLocks noChangeArrowheads="1"/>
        </xdr:cNvSpPr>
      </xdr:nvSpPr>
      <xdr:spPr>
        <a:xfrm>
          <a:off x="1438275" y="32635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039" name="Text Box 2196"/>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040" name="Text Box 2197"/>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xdr:rowOff>
    </xdr:to>
    <xdr:sp>
      <xdr:nvSpPr>
        <xdr:cNvPr id="1041" name="Text Box 2198"/>
        <xdr:cNvSpPr txBox="1">
          <a:spLocks noChangeArrowheads="1"/>
        </xdr:cNvSpPr>
      </xdr:nvSpPr>
      <xdr:spPr>
        <a:xfrm>
          <a:off x="1438275" y="32635825"/>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xdr:rowOff>
    </xdr:to>
    <xdr:sp>
      <xdr:nvSpPr>
        <xdr:cNvPr id="1042" name="Text Box 2199"/>
        <xdr:cNvSpPr txBox="1">
          <a:spLocks noChangeArrowheads="1"/>
        </xdr:cNvSpPr>
      </xdr:nvSpPr>
      <xdr:spPr>
        <a:xfrm>
          <a:off x="1438275" y="32635825"/>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xdr:rowOff>
    </xdr:to>
    <xdr:sp>
      <xdr:nvSpPr>
        <xdr:cNvPr id="1043" name="Text Box 2200"/>
        <xdr:cNvSpPr txBox="1">
          <a:spLocks noChangeArrowheads="1"/>
        </xdr:cNvSpPr>
      </xdr:nvSpPr>
      <xdr:spPr>
        <a:xfrm>
          <a:off x="1438275" y="32635825"/>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044" name="Text Box 2214"/>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045" name="Text Box 2215"/>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046" name="Text Box 2216"/>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047" name="Text Box 2217"/>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048" name="Text Box 2218"/>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049" name="Text Box 2219"/>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050" name="Text Box 2220"/>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051" name="Text Box 2221"/>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052" name="Text Box 2222"/>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053" name="Text Box 2223"/>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054" name="Text Box 2224"/>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055" name="Text Box 2225"/>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104775</xdr:rowOff>
    </xdr:to>
    <xdr:sp>
      <xdr:nvSpPr>
        <xdr:cNvPr id="1056" name="Text Box 2226"/>
        <xdr:cNvSpPr txBox="1">
          <a:spLocks noChangeArrowheads="1"/>
        </xdr:cNvSpPr>
      </xdr:nvSpPr>
      <xdr:spPr>
        <a:xfrm>
          <a:off x="1438275" y="32635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104775</xdr:rowOff>
    </xdr:to>
    <xdr:sp>
      <xdr:nvSpPr>
        <xdr:cNvPr id="1057" name="Text Box 2227"/>
        <xdr:cNvSpPr txBox="1">
          <a:spLocks noChangeArrowheads="1"/>
        </xdr:cNvSpPr>
      </xdr:nvSpPr>
      <xdr:spPr>
        <a:xfrm>
          <a:off x="1438275" y="32635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104775</xdr:rowOff>
    </xdr:to>
    <xdr:sp>
      <xdr:nvSpPr>
        <xdr:cNvPr id="1058" name="Text Box 2228"/>
        <xdr:cNvSpPr txBox="1">
          <a:spLocks noChangeArrowheads="1"/>
        </xdr:cNvSpPr>
      </xdr:nvSpPr>
      <xdr:spPr>
        <a:xfrm>
          <a:off x="1438275" y="32635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104775</xdr:rowOff>
    </xdr:to>
    <xdr:sp>
      <xdr:nvSpPr>
        <xdr:cNvPr id="1059" name="Text Box 2229"/>
        <xdr:cNvSpPr txBox="1">
          <a:spLocks noChangeArrowheads="1"/>
        </xdr:cNvSpPr>
      </xdr:nvSpPr>
      <xdr:spPr>
        <a:xfrm>
          <a:off x="1438275" y="32635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104775</xdr:rowOff>
    </xdr:to>
    <xdr:sp>
      <xdr:nvSpPr>
        <xdr:cNvPr id="1060" name="Text Box 2230"/>
        <xdr:cNvSpPr txBox="1">
          <a:spLocks noChangeArrowheads="1"/>
        </xdr:cNvSpPr>
      </xdr:nvSpPr>
      <xdr:spPr>
        <a:xfrm>
          <a:off x="1438275" y="32635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104775</xdr:rowOff>
    </xdr:to>
    <xdr:sp>
      <xdr:nvSpPr>
        <xdr:cNvPr id="1061" name="Text Box 2231"/>
        <xdr:cNvSpPr txBox="1">
          <a:spLocks noChangeArrowheads="1"/>
        </xdr:cNvSpPr>
      </xdr:nvSpPr>
      <xdr:spPr>
        <a:xfrm>
          <a:off x="1438275" y="32635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062" name="Text Box 2232"/>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063" name="Text Box 223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064" name="Text Box 2234"/>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065" name="Text Box 2235"/>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066" name="Text Box 2236"/>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067" name="Text Box 2237"/>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133350</xdr:rowOff>
    </xdr:to>
    <xdr:sp>
      <xdr:nvSpPr>
        <xdr:cNvPr id="1068" name="Text Box 2238"/>
        <xdr:cNvSpPr txBox="1">
          <a:spLocks noChangeArrowheads="1"/>
        </xdr:cNvSpPr>
      </xdr:nvSpPr>
      <xdr:spPr>
        <a:xfrm>
          <a:off x="1438275" y="32635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133350</xdr:rowOff>
    </xdr:to>
    <xdr:sp>
      <xdr:nvSpPr>
        <xdr:cNvPr id="1069" name="Text Box 2239"/>
        <xdr:cNvSpPr txBox="1">
          <a:spLocks noChangeArrowheads="1"/>
        </xdr:cNvSpPr>
      </xdr:nvSpPr>
      <xdr:spPr>
        <a:xfrm>
          <a:off x="1438275" y="32635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133350</xdr:rowOff>
    </xdr:to>
    <xdr:sp>
      <xdr:nvSpPr>
        <xdr:cNvPr id="1070" name="Text Box 2240"/>
        <xdr:cNvSpPr txBox="1">
          <a:spLocks noChangeArrowheads="1"/>
        </xdr:cNvSpPr>
      </xdr:nvSpPr>
      <xdr:spPr>
        <a:xfrm>
          <a:off x="1438275" y="32635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133350</xdr:rowOff>
    </xdr:to>
    <xdr:sp>
      <xdr:nvSpPr>
        <xdr:cNvPr id="1071" name="Text Box 2241"/>
        <xdr:cNvSpPr txBox="1">
          <a:spLocks noChangeArrowheads="1"/>
        </xdr:cNvSpPr>
      </xdr:nvSpPr>
      <xdr:spPr>
        <a:xfrm>
          <a:off x="1438275" y="32635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133350</xdr:rowOff>
    </xdr:to>
    <xdr:sp>
      <xdr:nvSpPr>
        <xdr:cNvPr id="1072" name="Text Box 2242"/>
        <xdr:cNvSpPr txBox="1">
          <a:spLocks noChangeArrowheads="1"/>
        </xdr:cNvSpPr>
      </xdr:nvSpPr>
      <xdr:spPr>
        <a:xfrm>
          <a:off x="1438275" y="32635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133350</xdr:rowOff>
    </xdr:to>
    <xdr:sp>
      <xdr:nvSpPr>
        <xdr:cNvPr id="1073" name="Text Box 2243"/>
        <xdr:cNvSpPr txBox="1">
          <a:spLocks noChangeArrowheads="1"/>
        </xdr:cNvSpPr>
      </xdr:nvSpPr>
      <xdr:spPr>
        <a:xfrm>
          <a:off x="1438275" y="32635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85725</xdr:rowOff>
    </xdr:to>
    <xdr:sp>
      <xdr:nvSpPr>
        <xdr:cNvPr id="1074" name="Text Box 2244"/>
        <xdr:cNvSpPr txBox="1">
          <a:spLocks noChangeArrowheads="1"/>
        </xdr:cNvSpPr>
      </xdr:nvSpPr>
      <xdr:spPr>
        <a:xfrm>
          <a:off x="1438275" y="32635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85725</xdr:rowOff>
    </xdr:to>
    <xdr:sp>
      <xdr:nvSpPr>
        <xdr:cNvPr id="1075" name="Text Box 2245"/>
        <xdr:cNvSpPr txBox="1">
          <a:spLocks noChangeArrowheads="1"/>
        </xdr:cNvSpPr>
      </xdr:nvSpPr>
      <xdr:spPr>
        <a:xfrm>
          <a:off x="1438275" y="32635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85725</xdr:rowOff>
    </xdr:to>
    <xdr:sp>
      <xdr:nvSpPr>
        <xdr:cNvPr id="1076" name="Text Box 2246"/>
        <xdr:cNvSpPr txBox="1">
          <a:spLocks noChangeArrowheads="1"/>
        </xdr:cNvSpPr>
      </xdr:nvSpPr>
      <xdr:spPr>
        <a:xfrm>
          <a:off x="1438275" y="32635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85725</xdr:rowOff>
    </xdr:to>
    <xdr:sp>
      <xdr:nvSpPr>
        <xdr:cNvPr id="1077" name="Text Box 2247"/>
        <xdr:cNvSpPr txBox="1">
          <a:spLocks noChangeArrowheads="1"/>
        </xdr:cNvSpPr>
      </xdr:nvSpPr>
      <xdr:spPr>
        <a:xfrm>
          <a:off x="1438275" y="32635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85725</xdr:rowOff>
    </xdr:to>
    <xdr:sp>
      <xdr:nvSpPr>
        <xdr:cNvPr id="1078" name="Text Box 2248"/>
        <xdr:cNvSpPr txBox="1">
          <a:spLocks noChangeArrowheads="1"/>
        </xdr:cNvSpPr>
      </xdr:nvSpPr>
      <xdr:spPr>
        <a:xfrm>
          <a:off x="1438275" y="32635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85725</xdr:rowOff>
    </xdr:to>
    <xdr:sp>
      <xdr:nvSpPr>
        <xdr:cNvPr id="1079" name="Text Box 2249"/>
        <xdr:cNvSpPr txBox="1">
          <a:spLocks noChangeArrowheads="1"/>
        </xdr:cNvSpPr>
      </xdr:nvSpPr>
      <xdr:spPr>
        <a:xfrm>
          <a:off x="1438275" y="32635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080" name="Text Box 2250"/>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081" name="Text Box 2251"/>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082" name="Text Box 2252"/>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083" name="Text Box 2253"/>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084" name="Text Box 2254"/>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085" name="Text Box 2255"/>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086" name="Text Box 2256"/>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087" name="Text Box 2257"/>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088" name="Text Box 2258"/>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089" name="Text Box 2259"/>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090" name="Text Box 2260"/>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091" name="Text Box 2261"/>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092" name="Text Box 2262"/>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093" name="Text Box 2263"/>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094" name="Text Box 2264"/>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095" name="Text Box 2265"/>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096" name="Text Box 2266"/>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097" name="Text Box 2267"/>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098" name="Text Box 2268"/>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099" name="Text Box 2269"/>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100" name="Text Box 2270"/>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101" name="Text Box 2271"/>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102" name="Text Box 2272"/>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103" name="Text Box 2273"/>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104" name="Text Box 2274"/>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105" name="Text Box 2275"/>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106" name="Text Box 2276"/>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107" name="Text Box 2277"/>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108" name="Text Box 2278"/>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109" name="Text Box 2279"/>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110" name="Text Box 2280"/>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111" name="Text Box 2281"/>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112" name="Text Box 2282"/>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113" name="Text Box 2283"/>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114" name="Text Box 2284"/>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115" name="Text Box 2285"/>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116" name="Text Box 2286"/>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117" name="Text Box 2287"/>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118" name="Text Box 2288"/>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119" name="Text Box 2289"/>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120" name="Text Box 2290"/>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121" name="Text Box 2291"/>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122" name="Text Box 2292"/>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123" name="Text Box 2293"/>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124" name="Text Box 2294"/>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125" name="Text Box 2295"/>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126" name="Text Box 2296"/>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127" name="Text Box 2297"/>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128" name="Text Box 2298"/>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129" name="Text Box 2299"/>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130" name="Text Box 2300"/>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131" name="Text Box 2301"/>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132" name="Text Box 2302"/>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133" name="Text Box 2303"/>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134" name="Text Box 2304"/>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135" name="Text Box 2305"/>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136" name="Text Box 2306"/>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1137" name="Text Box 2307"/>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1138" name="Text Box 2308"/>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1139" name="Text Box 2309"/>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1140" name="Text Box 2310"/>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1141" name="Text Box 2311"/>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1142" name="Text Box 2312"/>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76200</xdr:rowOff>
    </xdr:to>
    <xdr:sp>
      <xdr:nvSpPr>
        <xdr:cNvPr id="1143" name="Text Box 2313"/>
        <xdr:cNvSpPr txBox="1">
          <a:spLocks noChangeArrowheads="1"/>
        </xdr:cNvSpPr>
      </xdr:nvSpPr>
      <xdr:spPr>
        <a:xfrm>
          <a:off x="1438275" y="3263582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76200</xdr:rowOff>
    </xdr:to>
    <xdr:sp>
      <xdr:nvSpPr>
        <xdr:cNvPr id="1144" name="Text Box 2314"/>
        <xdr:cNvSpPr txBox="1">
          <a:spLocks noChangeArrowheads="1"/>
        </xdr:cNvSpPr>
      </xdr:nvSpPr>
      <xdr:spPr>
        <a:xfrm>
          <a:off x="1438275" y="3263582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76200</xdr:rowOff>
    </xdr:to>
    <xdr:sp>
      <xdr:nvSpPr>
        <xdr:cNvPr id="1145" name="Text Box 2315"/>
        <xdr:cNvSpPr txBox="1">
          <a:spLocks noChangeArrowheads="1"/>
        </xdr:cNvSpPr>
      </xdr:nvSpPr>
      <xdr:spPr>
        <a:xfrm>
          <a:off x="1438275" y="3263582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76200</xdr:rowOff>
    </xdr:to>
    <xdr:sp>
      <xdr:nvSpPr>
        <xdr:cNvPr id="1146" name="Text Box 2316"/>
        <xdr:cNvSpPr txBox="1">
          <a:spLocks noChangeArrowheads="1"/>
        </xdr:cNvSpPr>
      </xdr:nvSpPr>
      <xdr:spPr>
        <a:xfrm>
          <a:off x="1438275" y="3263582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76200</xdr:rowOff>
    </xdr:to>
    <xdr:sp>
      <xdr:nvSpPr>
        <xdr:cNvPr id="1147" name="Text Box 2317"/>
        <xdr:cNvSpPr txBox="1">
          <a:spLocks noChangeArrowheads="1"/>
        </xdr:cNvSpPr>
      </xdr:nvSpPr>
      <xdr:spPr>
        <a:xfrm>
          <a:off x="1438275" y="3263582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76200</xdr:rowOff>
    </xdr:to>
    <xdr:sp>
      <xdr:nvSpPr>
        <xdr:cNvPr id="1148" name="Text Box 2318"/>
        <xdr:cNvSpPr txBox="1">
          <a:spLocks noChangeArrowheads="1"/>
        </xdr:cNvSpPr>
      </xdr:nvSpPr>
      <xdr:spPr>
        <a:xfrm>
          <a:off x="1438275" y="3263582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1149" name="Text Box 2319"/>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1150" name="Text Box 2320"/>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1151" name="Text Box 2321"/>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1152" name="Text Box 2322"/>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1153" name="Text Box 232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1154" name="Text Box 2324"/>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104775</xdr:rowOff>
    </xdr:to>
    <xdr:sp>
      <xdr:nvSpPr>
        <xdr:cNvPr id="1155" name="Text Box 2325"/>
        <xdr:cNvSpPr txBox="1">
          <a:spLocks noChangeArrowheads="1"/>
        </xdr:cNvSpPr>
      </xdr:nvSpPr>
      <xdr:spPr>
        <a:xfrm>
          <a:off x="1438275" y="32635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104775</xdr:rowOff>
    </xdr:to>
    <xdr:sp>
      <xdr:nvSpPr>
        <xdr:cNvPr id="1156" name="Text Box 2326"/>
        <xdr:cNvSpPr txBox="1">
          <a:spLocks noChangeArrowheads="1"/>
        </xdr:cNvSpPr>
      </xdr:nvSpPr>
      <xdr:spPr>
        <a:xfrm>
          <a:off x="1438275" y="32635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104775</xdr:rowOff>
    </xdr:to>
    <xdr:sp>
      <xdr:nvSpPr>
        <xdr:cNvPr id="1157" name="Text Box 2327"/>
        <xdr:cNvSpPr txBox="1">
          <a:spLocks noChangeArrowheads="1"/>
        </xdr:cNvSpPr>
      </xdr:nvSpPr>
      <xdr:spPr>
        <a:xfrm>
          <a:off x="1438275" y="32635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104775</xdr:rowOff>
    </xdr:to>
    <xdr:sp>
      <xdr:nvSpPr>
        <xdr:cNvPr id="1158" name="Text Box 2328"/>
        <xdr:cNvSpPr txBox="1">
          <a:spLocks noChangeArrowheads="1"/>
        </xdr:cNvSpPr>
      </xdr:nvSpPr>
      <xdr:spPr>
        <a:xfrm>
          <a:off x="1438275" y="32635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104775</xdr:rowOff>
    </xdr:to>
    <xdr:sp>
      <xdr:nvSpPr>
        <xdr:cNvPr id="1159" name="Text Box 2329"/>
        <xdr:cNvSpPr txBox="1">
          <a:spLocks noChangeArrowheads="1"/>
        </xdr:cNvSpPr>
      </xdr:nvSpPr>
      <xdr:spPr>
        <a:xfrm>
          <a:off x="1438275" y="32635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104775</xdr:rowOff>
    </xdr:to>
    <xdr:sp>
      <xdr:nvSpPr>
        <xdr:cNvPr id="1160" name="Text Box 2330"/>
        <xdr:cNvSpPr txBox="1">
          <a:spLocks noChangeArrowheads="1"/>
        </xdr:cNvSpPr>
      </xdr:nvSpPr>
      <xdr:spPr>
        <a:xfrm>
          <a:off x="1438275" y="32635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123825</xdr:rowOff>
    </xdr:to>
    <xdr:sp>
      <xdr:nvSpPr>
        <xdr:cNvPr id="1161" name="Text Box 2337"/>
        <xdr:cNvSpPr txBox="1">
          <a:spLocks noChangeArrowheads="1"/>
        </xdr:cNvSpPr>
      </xdr:nvSpPr>
      <xdr:spPr>
        <a:xfrm>
          <a:off x="1438275" y="3263582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123825</xdr:rowOff>
    </xdr:to>
    <xdr:sp>
      <xdr:nvSpPr>
        <xdr:cNvPr id="1162" name="Text Box 2338"/>
        <xdr:cNvSpPr txBox="1">
          <a:spLocks noChangeArrowheads="1"/>
        </xdr:cNvSpPr>
      </xdr:nvSpPr>
      <xdr:spPr>
        <a:xfrm>
          <a:off x="1438275" y="3263582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123825</xdr:rowOff>
    </xdr:to>
    <xdr:sp>
      <xdr:nvSpPr>
        <xdr:cNvPr id="1163" name="Text Box 2339"/>
        <xdr:cNvSpPr txBox="1">
          <a:spLocks noChangeArrowheads="1"/>
        </xdr:cNvSpPr>
      </xdr:nvSpPr>
      <xdr:spPr>
        <a:xfrm>
          <a:off x="1438275" y="3263582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123825</xdr:rowOff>
    </xdr:to>
    <xdr:sp>
      <xdr:nvSpPr>
        <xdr:cNvPr id="1164" name="Text Box 2340"/>
        <xdr:cNvSpPr txBox="1">
          <a:spLocks noChangeArrowheads="1"/>
        </xdr:cNvSpPr>
      </xdr:nvSpPr>
      <xdr:spPr>
        <a:xfrm>
          <a:off x="1438275" y="3263582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123825</xdr:rowOff>
    </xdr:to>
    <xdr:sp>
      <xdr:nvSpPr>
        <xdr:cNvPr id="1165" name="Text Box 2341"/>
        <xdr:cNvSpPr txBox="1">
          <a:spLocks noChangeArrowheads="1"/>
        </xdr:cNvSpPr>
      </xdr:nvSpPr>
      <xdr:spPr>
        <a:xfrm>
          <a:off x="1438275" y="3263582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123825</xdr:rowOff>
    </xdr:to>
    <xdr:sp>
      <xdr:nvSpPr>
        <xdr:cNvPr id="1166" name="Text Box 2342"/>
        <xdr:cNvSpPr txBox="1">
          <a:spLocks noChangeArrowheads="1"/>
        </xdr:cNvSpPr>
      </xdr:nvSpPr>
      <xdr:spPr>
        <a:xfrm>
          <a:off x="1438275" y="3263582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167" name="Text Box 2361"/>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168" name="Text Box 2362"/>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169" name="Text Box 2363"/>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170" name="Text Box 2364"/>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171" name="Text Box 2365"/>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172" name="Text Box 2366"/>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173" name="Text Box 2367"/>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174" name="Text Box 2368"/>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175" name="Text Box 2369"/>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176" name="Text Box 2370"/>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177" name="Text Box 2371"/>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178" name="Text Box 2372"/>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179" name="Text Box 2373"/>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180" name="Text Box 2374"/>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181" name="Text Box 2375"/>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182" name="Text Box 2376"/>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183" name="Text Box 2377"/>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184" name="Text Box 2378"/>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1185" name="Text Box 2379"/>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1186" name="Text Box 2380"/>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1187" name="Text Box 2381"/>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1188" name="Text Box 2382"/>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1189" name="Text Box 238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1190" name="Text Box 2384"/>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76200</xdr:rowOff>
    </xdr:to>
    <xdr:sp>
      <xdr:nvSpPr>
        <xdr:cNvPr id="1191" name="Text Box 2385"/>
        <xdr:cNvSpPr txBox="1">
          <a:spLocks noChangeArrowheads="1"/>
        </xdr:cNvSpPr>
      </xdr:nvSpPr>
      <xdr:spPr>
        <a:xfrm>
          <a:off x="1438275" y="3263582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76200</xdr:rowOff>
    </xdr:to>
    <xdr:sp>
      <xdr:nvSpPr>
        <xdr:cNvPr id="1192" name="Text Box 2386"/>
        <xdr:cNvSpPr txBox="1">
          <a:spLocks noChangeArrowheads="1"/>
        </xdr:cNvSpPr>
      </xdr:nvSpPr>
      <xdr:spPr>
        <a:xfrm>
          <a:off x="1438275" y="3263582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76200</xdr:rowOff>
    </xdr:to>
    <xdr:sp>
      <xdr:nvSpPr>
        <xdr:cNvPr id="1193" name="Text Box 2387"/>
        <xdr:cNvSpPr txBox="1">
          <a:spLocks noChangeArrowheads="1"/>
        </xdr:cNvSpPr>
      </xdr:nvSpPr>
      <xdr:spPr>
        <a:xfrm>
          <a:off x="1438275" y="3263582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76200</xdr:rowOff>
    </xdr:to>
    <xdr:sp>
      <xdr:nvSpPr>
        <xdr:cNvPr id="1194" name="Text Box 2388"/>
        <xdr:cNvSpPr txBox="1">
          <a:spLocks noChangeArrowheads="1"/>
        </xdr:cNvSpPr>
      </xdr:nvSpPr>
      <xdr:spPr>
        <a:xfrm>
          <a:off x="1438275" y="3263582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76200</xdr:rowOff>
    </xdr:to>
    <xdr:sp>
      <xdr:nvSpPr>
        <xdr:cNvPr id="1195" name="Text Box 2389"/>
        <xdr:cNvSpPr txBox="1">
          <a:spLocks noChangeArrowheads="1"/>
        </xdr:cNvSpPr>
      </xdr:nvSpPr>
      <xdr:spPr>
        <a:xfrm>
          <a:off x="1438275" y="3263582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76200</xdr:rowOff>
    </xdr:to>
    <xdr:sp>
      <xdr:nvSpPr>
        <xdr:cNvPr id="1196" name="Text Box 2390"/>
        <xdr:cNvSpPr txBox="1">
          <a:spLocks noChangeArrowheads="1"/>
        </xdr:cNvSpPr>
      </xdr:nvSpPr>
      <xdr:spPr>
        <a:xfrm>
          <a:off x="1438275" y="3263582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1197" name="Text Box 2391"/>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1198" name="Text Box 2392"/>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1199" name="Text Box 239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1200" name="Text Box 2394"/>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1201" name="Text Box 2395"/>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1202" name="Text Box 2396"/>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104775</xdr:rowOff>
    </xdr:to>
    <xdr:sp>
      <xdr:nvSpPr>
        <xdr:cNvPr id="1203" name="Text Box 2403"/>
        <xdr:cNvSpPr txBox="1">
          <a:spLocks noChangeArrowheads="1"/>
        </xdr:cNvSpPr>
      </xdr:nvSpPr>
      <xdr:spPr>
        <a:xfrm>
          <a:off x="1438275" y="32635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104775</xdr:rowOff>
    </xdr:to>
    <xdr:sp>
      <xdr:nvSpPr>
        <xdr:cNvPr id="1204" name="Text Box 2404"/>
        <xdr:cNvSpPr txBox="1">
          <a:spLocks noChangeArrowheads="1"/>
        </xdr:cNvSpPr>
      </xdr:nvSpPr>
      <xdr:spPr>
        <a:xfrm>
          <a:off x="1438275" y="32635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104775</xdr:rowOff>
    </xdr:to>
    <xdr:sp>
      <xdr:nvSpPr>
        <xdr:cNvPr id="1205" name="Text Box 2405"/>
        <xdr:cNvSpPr txBox="1">
          <a:spLocks noChangeArrowheads="1"/>
        </xdr:cNvSpPr>
      </xdr:nvSpPr>
      <xdr:spPr>
        <a:xfrm>
          <a:off x="1438275" y="32635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104775</xdr:rowOff>
    </xdr:to>
    <xdr:sp>
      <xdr:nvSpPr>
        <xdr:cNvPr id="1206" name="Text Box 2406"/>
        <xdr:cNvSpPr txBox="1">
          <a:spLocks noChangeArrowheads="1"/>
        </xdr:cNvSpPr>
      </xdr:nvSpPr>
      <xdr:spPr>
        <a:xfrm>
          <a:off x="1438275" y="32635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104775</xdr:rowOff>
    </xdr:to>
    <xdr:sp>
      <xdr:nvSpPr>
        <xdr:cNvPr id="1207" name="Text Box 2407"/>
        <xdr:cNvSpPr txBox="1">
          <a:spLocks noChangeArrowheads="1"/>
        </xdr:cNvSpPr>
      </xdr:nvSpPr>
      <xdr:spPr>
        <a:xfrm>
          <a:off x="1438275" y="32635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104775</xdr:rowOff>
    </xdr:to>
    <xdr:sp>
      <xdr:nvSpPr>
        <xdr:cNvPr id="1208" name="Text Box 2408"/>
        <xdr:cNvSpPr txBox="1">
          <a:spLocks noChangeArrowheads="1"/>
        </xdr:cNvSpPr>
      </xdr:nvSpPr>
      <xdr:spPr>
        <a:xfrm>
          <a:off x="1438275" y="32635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123825</xdr:rowOff>
    </xdr:to>
    <xdr:sp>
      <xdr:nvSpPr>
        <xdr:cNvPr id="1209" name="Text Box 2415"/>
        <xdr:cNvSpPr txBox="1">
          <a:spLocks noChangeArrowheads="1"/>
        </xdr:cNvSpPr>
      </xdr:nvSpPr>
      <xdr:spPr>
        <a:xfrm>
          <a:off x="1438275" y="3263582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123825</xdr:rowOff>
    </xdr:to>
    <xdr:sp>
      <xdr:nvSpPr>
        <xdr:cNvPr id="1210" name="Text Box 2416"/>
        <xdr:cNvSpPr txBox="1">
          <a:spLocks noChangeArrowheads="1"/>
        </xdr:cNvSpPr>
      </xdr:nvSpPr>
      <xdr:spPr>
        <a:xfrm>
          <a:off x="1438275" y="3263582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123825</xdr:rowOff>
    </xdr:to>
    <xdr:sp>
      <xdr:nvSpPr>
        <xdr:cNvPr id="1211" name="Text Box 2417"/>
        <xdr:cNvSpPr txBox="1">
          <a:spLocks noChangeArrowheads="1"/>
        </xdr:cNvSpPr>
      </xdr:nvSpPr>
      <xdr:spPr>
        <a:xfrm>
          <a:off x="1438275" y="3263582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123825</xdr:rowOff>
    </xdr:to>
    <xdr:sp>
      <xdr:nvSpPr>
        <xdr:cNvPr id="1212" name="Text Box 2418"/>
        <xdr:cNvSpPr txBox="1">
          <a:spLocks noChangeArrowheads="1"/>
        </xdr:cNvSpPr>
      </xdr:nvSpPr>
      <xdr:spPr>
        <a:xfrm>
          <a:off x="1438275" y="3263582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123825</xdr:rowOff>
    </xdr:to>
    <xdr:sp>
      <xdr:nvSpPr>
        <xdr:cNvPr id="1213" name="Text Box 2419"/>
        <xdr:cNvSpPr txBox="1">
          <a:spLocks noChangeArrowheads="1"/>
        </xdr:cNvSpPr>
      </xdr:nvSpPr>
      <xdr:spPr>
        <a:xfrm>
          <a:off x="1438275" y="3263582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123825</xdr:rowOff>
    </xdr:to>
    <xdr:sp>
      <xdr:nvSpPr>
        <xdr:cNvPr id="1214" name="Text Box 2420"/>
        <xdr:cNvSpPr txBox="1">
          <a:spLocks noChangeArrowheads="1"/>
        </xdr:cNvSpPr>
      </xdr:nvSpPr>
      <xdr:spPr>
        <a:xfrm>
          <a:off x="1438275" y="3263582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215" name="Text Box 2439"/>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216" name="Text Box 2440"/>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217" name="Text Box 2441"/>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218" name="Text Box 2442"/>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219" name="Text Box 2443"/>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220" name="Text Box 2444"/>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221" name="Text Box 2445"/>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222" name="Text Box 2446"/>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223" name="Text Box 2447"/>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224" name="Text Box 2448"/>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225" name="Text Box 2449"/>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226" name="Text Box 2450"/>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227" name="Text Box 2451"/>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228" name="Text Box 2452"/>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229" name="Text Box 2453"/>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230" name="Text Box 2454"/>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231" name="Text Box 2455"/>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232" name="Text Box 2456"/>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233" name="Text Box 2487"/>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234" name="Text Box 2488"/>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235" name="Text Box 2489"/>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236" name="Text Box 2490"/>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237" name="Text Box 2491"/>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238" name="Text Box 2492"/>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47625</xdr:rowOff>
    </xdr:to>
    <xdr:sp>
      <xdr:nvSpPr>
        <xdr:cNvPr id="1239" name="Text Box 2494"/>
        <xdr:cNvSpPr txBox="1">
          <a:spLocks noChangeArrowheads="1"/>
        </xdr:cNvSpPr>
      </xdr:nvSpPr>
      <xdr:spPr>
        <a:xfrm>
          <a:off x="1438275" y="32635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240" name="Text Box 2495"/>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47625</xdr:rowOff>
    </xdr:to>
    <xdr:sp>
      <xdr:nvSpPr>
        <xdr:cNvPr id="1241" name="Text Box 2497"/>
        <xdr:cNvSpPr txBox="1">
          <a:spLocks noChangeArrowheads="1"/>
        </xdr:cNvSpPr>
      </xdr:nvSpPr>
      <xdr:spPr>
        <a:xfrm>
          <a:off x="1438275" y="32635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242" name="Text Box 2498"/>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243" name="Text Box 2499"/>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244" name="Text Box 2516"/>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245" name="Text Box 2517"/>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246" name="Text Box 2518"/>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247" name="Text Box 2519"/>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248" name="Text Box 2520"/>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249" name="Text Box 2521"/>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250" name="Text Box 2522"/>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251" name="Text Box 2523"/>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252" name="Text Box 2524"/>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253" name="Text Box 2525"/>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254" name="Text Box 2526"/>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255" name="Text Box 2527"/>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104775</xdr:rowOff>
    </xdr:to>
    <xdr:sp>
      <xdr:nvSpPr>
        <xdr:cNvPr id="1256" name="Text Box 2528"/>
        <xdr:cNvSpPr txBox="1">
          <a:spLocks noChangeArrowheads="1"/>
        </xdr:cNvSpPr>
      </xdr:nvSpPr>
      <xdr:spPr>
        <a:xfrm>
          <a:off x="1438275" y="32635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104775</xdr:rowOff>
    </xdr:to>
    <xdr:sp>
      <xdr:nvSpPr>
        <xdr:cNvPr id="1257" name="Text Box 2529"/>
        <xdr:cNvSpPr txBox="1">
          <a:spLocks noChangeArrowheads="1"/>
        </xdr:cNvSpPr>
      </xdr:nvSpPr>
      <xdr:spPr>
        <a:xfrm>
          <a:off x="1438275" y="32635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104775</xdr:rowOff>
    </xdr:to>
    <xdr:sp>
      <xdr:nvSpPr>
        <xdr:cNvPr id="1258" name="Text Box 2530"/>
        <xdr:cNvSpPr txBox="1">
          <a:spLocks noChangeArrowheads="1"/>
        </xdr:cNvSpPr>
      </xdr:nvSpPr>
      <xdr:spPr>
        <a:xfrm>
          <a:off x="1438275" y="32635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104775</xdr:rowOff>
    </xdr:to>
    <xdr:sp>
      <xdr:nvSpPr>
        <xdr:cNvPr id="1259" name="Text Box 2531"/>
        <xdr:cNvSpPr txBox="1">
          <a:spLocks noChangeArrowheads="1"/>
        </xdr:cNvSpPr>
      </xdr:nvSpPr>
      <xdr:spPr>
        <a:xfrm>
          <a:off x="1438275" y="32635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104775</xdr:rowOff>
    </xdr:to>
    <xdr:sp>
      <xdr:nvSpPr>
        <xdr:cNvPr id="1260" name="Text Box 2532"/>
        <xdr:cNvSpPr txBox="1">
          <a:spLocks noChangeArrowheads="1"/>
        </xdr:cNvSpPr>
      </xdr:nvSpPr>
      <xdr:spPr>
        <a:xfrm>
          <a:off x="1438275" y="32635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104775</xdr:rowOff>
    </xdr:to>
    <xdr:sp>
      <xdr:nvSpPr>
        <xdr:cNvPr id="1261" name="Text Box 2533"/>
        <xdr:cNvSpPr txBox="1">
          <a:spLocks noChangeArrowheads="1"/>
        </xdr:cNvSpPr>
      </xdr:nvSpPr>
      <xdr:spPr>
        <a:xfrm>
          <a:off x="1438275" y="32635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262" name="Text Box 2534"/>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263" name="Text Box 2535"/>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264" name="Text Box 2536"/>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265" name="Text Box 2537"/>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266" name="Text Box 2538"/>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267" name="Text Box 2539"/>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133350</xdr:rowOff>
    </xdr:to>
    <xdr:sp>
      <xdr:nvSpPr>
        <xdr:cNvPr id="1268" name="Text Box 2540"/>
        <xdr:cNvSpPr txBox="1">
          <a:spLocks noChangeArrowheads="1"/>
        </xdr:cNvSpPr>
      </xdr:nvSpPr>
      <xdr:spPr>
        <a:xfrm>
          <a:off x="1438275" y="32635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133350</xdr:rowOff>
    </xdr:to>
    <xdr:sp>
      <xdr:nvSpPr>
        <xdr:cNvPr id="1269" name="Text Box 2541"/>
        <xdr:cNvSpPr txBox="1">
          <a:spLocks noChangeArrowheads="1"/>
        </xdr:cNvSpPr>
      </xdr:nvSpPr>
      <xdr:spPr>
        <a:xfrm>
          <a:off x="1438275" y="32635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133350</xdr:rowOff>
    </xdr:to>
    <xdr:sp>
      <xdr:nvSpPr>
        <xdr:cNvPr id="1270" name="Text Box 2542"/>
        <xdr:cNvSpPr txBox="1">
          <a:spLocks noChangeArrowheads="1"/>
        </xdr:cNvSpPr>
      </xdr:nvSpPr>
      <xdr:spPr>
        <a:xfrm>
          <a:off x="1438275" y="32635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133350</xdr:rowOff>
    </xdr:to>
    <xdr:sp>
      <xdr:nvSpPr>
        <xdr:cNvPr id="1271" name="Text Box 2543"/>
        <xdr:cNvSpPr txBox="1">
          <a:spLocks noChangeArrowheads="1"/>
        </xdr:cNvSpPr>
      </xdr:nvSpPr>
      <xdr:spPr>
        <a:xfrm>
          <a:off x="1438275" y="32635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133350</xdr:rowOff>
    </xdr:to>
    <xdr:sp>
      <xdr:nvSpPr>
        <xdr:cNvPr id="1272" name="Text Box 2544"/>
        <xdr:cNvSpPr txBox="1">
          <a:spLocks noChangeArrowheads="1"/>
        </xdr:cNvSpPr>
      </xdr:nvSpPr>
      <xdr:spPr>
        <a:xfrm>
          <a:off x="1438275" y="32635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133350</xdr:rowOff>
    </xdr:to>
    <xdr:sp>
      <xdr:nvSpPr>
        <xdr:cNvPr id="1273" name="Text Box 2545"/>
        <xdr:cNvSpPr txBox="1">
          <a:spLocks noChangeArrowheads="1"/>
        </xdr:cNvSpPr>
      </xdr:nvSpPr>
      <xdr:spPr>
        <a:xfrm>
          <a:off x="1438275" y="32635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85725</xdr:rowOff>
    </xdr:to>
    <xdr:sp>
      <xdr:nvSpPr>
        <xdr:cNvPr id="1274" name="Text Box 2546"/>
        <xdr:cNvSpPr txBox="1">
          <a:spLocks noChangeArrowheads="1"/>
        </xdr:cNvSpPr>
      </xdr:nvSpPr>
      <xdr:spPr>
        <a:xfrm>
          <a:off x="1438275" y="32635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85725</xdr:rowOff>
    </xdr:to>
    <xdr:sp>
      <xdr:nvSpPr>
        <xdr:cNvPr id="1275" name="Text Box 2547"/>
        <xdr:cNvSpPr txBox="1">
          <a:spLocks noChangeArrowheads="1"/>
        </xdr:cNvSpPr>
      </xdr:nvSpPr>
      <xdr:spPr>
        <a:xfrm>
          <a:off x="1438275" y="32635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85725</xdr:rowOff>
    </xdr:to>
    <xdr:sp>
      <xdr:nvSpPr>
        <xdr:cNvPr id="1276" name="Text Box 2548"/>
        <xdr:cNvSpPr txBox="1">
          <a:spLocks noChangeArrowheads="1"/>
        </xdr:cNvSpPr>
      </xdr:nvSpPr>
      <xdr:spPr>
        <a:xfrm>
          <a:off x="1438275" y="32635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85725</xdr:rowOff>
    </xdr:to>
    <xdr:sp>
      <xdr:nvSpPr>
        <xdr:cNvPr id="1277" name="Text Box 2549"/>
        <xdr:cNvSpPr txBox="1">
          <a:spLocks noChangeArrowheads="1"/>
        </xdr:cNvSpPr>
      </xdr:nvSpPr>
      <xdr:spPr>
        <a:xfrm>
          <a:off x="1438275" y="32635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85725</xdr:rowOff>
    </xdr:to>
    <xdr:sp>
      <xdr:nvSpPr>
        <xdr:cNvPr id="1278" name="Text Box 2550"/>
        <xdr:cNvSpPr txBox="1">
          <a:spLocks noChangeArrowheads="1"/>
        </xdr:cNvSpPr>
      </xdr:nvSpPr>
      <xdr:spPr>
        <a:xfrm>
          <a:off x="1438275" y="32635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85725</xdr:rowOff>
    </xdr:to>
    <xdr:sp>
      <xdr:nvSpPr>
        <xdr:cNvPr id="1279" name="Text Box 2551"/>
        <xdr:cNvSpPr txBox="1">
          <a:spLocks noChangeArrowheads="1"/>
        </xdr:cNvSpPr>
      </xdr:nvSpPr>
      <xdr:spPr>
        <a:xfrm>
          <a:off x="1438275" y="32635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280" name="Text Box 2552"/>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281" name="Text Box 2553"/>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282" name="Text Box 2554"/>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283" name="Text Box 2555"/>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284" name="Text Box 2556"/>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285" name="Text Box 2557"/>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286" name="Text Box 2558"/>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287" name="Text Box 2559"/>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288" name="Text Box 2560"/>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289" name="Text Box 2561"/>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290" name="Text Box 2562"/>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291" name="Text Box 2563"/>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292" name="Text Box 2564"/>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293" name="Text Box 2565"/>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294" name="Text Box 2566"/>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295" name="Text Box 2567"/>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296" name="Text Box 2568"/>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297" name="Text Box 2569"/>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298" name="Text Box 2570"/>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299" name="Text Box 2571"/>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300" name="Text Box 2572"/>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301" name="Text Box 2573"/>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302" name="Text Box 2574"/>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303" name="Text Box 2575"/>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304" name="Text Box 2576"/>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305" name="Text Box 2577"/>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306" name="Text Box 2578"/>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307" name="Text Box 2579"/>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308" name="Text Box 2580"/>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309" name="Text Box 2581"/>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310" name="Text Box 2582"/>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311" name="Text Box 258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312" name="Text Box 2584"/>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313" name="Text Box 2585"/>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314" name="Text Box 2586"/>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315" name="Text Box 2587"/>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316" name="Text Box 2588"/>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317" name="Text Box 2589"/>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318" name="Text Box 2590"/>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319" name="Text Box 2591"/>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320" name="Text Box 2592"/>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321" name="Text Box 259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322" name="Text Box 2594"/>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323" name="Text Box 2595"/>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324" name="Text Box 2596"/>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325" name="Text Box 2597"/>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326" name="Text Box 2598"/>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327" name="Text Box 2599"/>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328" name="Text Box 2600"/>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329" name="Text Box 2601"/>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330" name="Text Box 2602"/>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331" name="Text Box 1725"/>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332"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333"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334"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335"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336"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337"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338"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339"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340"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341"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342"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343"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1344"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1345"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1346"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1347"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1348"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1349"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350"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351"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352"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353"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354"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355"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356"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357"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358"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359"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360"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361"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1362"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1363"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1364"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1365"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1366"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1367"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368"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369"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370"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371"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372"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373"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38100</xdr:rowOff>
    </xdr:to>
    <xdr:sp>
      <xdr:nvSpPr>
        <xdr:cNvPr id="1374" name="Text Box 3"/>
        <xdr:cNvSpPr txBox="1">
          <a:spLocks noChangeArrowheads="1"/>
        </xdr:cNvSpPr>
      </xdr:nvSpPr>
      <xdr:spPr>
        <a:xfrm>
          <a:off x="1438275" y="32635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38100</xdr:rowOff>
    </xdr:to>
    <xdr:sp>
      <xdr:nvSpPr>
        <xdr:cNvPr id="1375" name="Text Box 3"/>
        <xdr:cNvSpPr txBox="1">
          <a:spLocks noChangeArrowheads="1"/>
        </xdr:cNvSpPr>
      </xdr:nvSpPr>
      <xdr:spPr>
        <a:xfrm>
          <a:off x="1438275" y="32635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38100</xdr:rowOff>
    </xdr:to>
    <xdr:sp>
      <xdr:nvSpPr>
        <xdr:cNvPr id="1376" name="Text Box 3"/>
        <xdr:cNvSpPr txBox="1">
          <a:spLocks noChangeArrowheads="1"/>
        </xdr:cNvSpPr>
      </xdr:nvSpPr>
      <xdr:spPr>
        <a:xfrm>
          <a:off x="1438275" y="32635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38100</xdr:rowOff>
    </xdr:to>
    <xdr:sp>
      <xdr:nvSpPr>
        <xdr:cNvPr id="1377" name="Text Box 3"/>
        <xdr:cNvSpPr txBox="1">
          <a:spLocks noChangeArrowheads="1"/>
        </xdr:cNvSpPr>
      </xdr:nvSpPr>
      <xdr:spPr>
        <a:xfrm>
          <a:off x="1438275" y="32635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38100</xdr:rowOff>
    </xdr:to>
    <xdr:sp>
      <xdr:nvSpPr>
        <xdr:cNvPr id="1378" name="Text Box 3"/>
        <xdr:cNvSpPr txBox="1">
          <a:spLocks noChangeArrowheads="1"/>
        </xdr:cNvSpPr>
      </xdr:nvSpPr>
      <xdr:spPr>
        <a:xfrm>
          <a:off x="1438275" y="32635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38100</xdr:rowOff>
    </xdr:to>
    <xdr:sp>
      <xdr:nvSpPr>
        <xdr:cNvPr id="1379" name="Text Box 3"/>
        <xdr:cNvSpPr txBox="1">
          <a:spLocks noChangeArrowheads="1"/>
        </xdr:cNvSpPr>
      </xdr:nvSpPr>
      <xdr:spPr>
        <a:xfrm>
          <a:off x="1438275" y="32635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380"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381"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382"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383"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384"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385"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386"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387"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388"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389"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390"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391"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1392"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1393"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1394"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1395"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1396"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66675</xdr:rowOff>
    </xdr:to>
    <xdr:sp>
      <xdr:nvSpPr>
        <xdr:cNvPr id="1397" name="Text Box 3"/>
        <xdr:cNvSpPr txBox="1">
          <a:spLocks noChangeArrowheads="1"/>
        </xdr:cNvSpPr>
      </xdr:nvSpPr>
      <xdr:spPr>
        <a:xfrm>
          <a:off x="1438275" y="32635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1398"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1399"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1400"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1401"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1402"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95250</xdr:rowOff>
    </xdr:to>
    <xdr:sp>
      <xdr:nvSpPr>
        <xdr:cNvPr id="1403" name="Text Box 3"/>
        <xdr:cNvSpPr txBox="1">
          <a:spLocks noChangeArrowheads="1"/>
        </xdr:cNvSpPr>
      </xdr:nvSpPr>
      <xdr:spPr>
        <a:xfrm>
          <a:off x="1438275" y="32635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404"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405"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406"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407"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408"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409"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47625</xdr:rowOff>
    </xdr:to>
    <xdr:sp>
      <xdr:nvSpPr>
        <xdr:cNvPr id="1410" name="Text Box 3"/>
        <xdr:cNvSpPr txBox="1">
          <a:spLocks noChangeArrowheads="1"/>
        </xdr:cNvSpPr>
      </xdr:nvSpPr>
      <xdr:spPr>
        <a:xfrm>
          <a:off x="1438275" y="32635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47625</xdr:rowOff>
    </xdr:to>
    <xdr:sp>
      <xdr:nvSpPr>
        <xdr:cNvPr id="1411" name="Text Box 3"/>
        <xdr:cNvSpPr txBox="1">
          <a:spLocks noChangeArrowheads="1"/>
        </xdr:cNvSpPr>
      </xdr:nvSpPr>
      <xdr:spPr>
        <a:xfrm>
          <a:off x="1438275" y="32635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47625</xdr:rowOff>
    </xdr:to>
    <xdr:sp>
      <xdr:nvSpPr>
        <xdr:cNvPr id="1412" name="Text Box 3"/>
        <xdr:cNvSpPr txBox="1">
          <a:spLocks noChangeArrowheads="1"/>
        </xdr:cNvSpPr>
      </xdr:nvSpPr>
      <xdr:spPr>
        <a:xfrm>
          <a:off x="1438275" y="32635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47625</xdr:rowOff>
    </xdr:to>
    <xdr:sp>
      <xdr:nvSpPr>
        <xdr:cNvPr id="1413" name="Text Box 3"/>
        <xdr:cNvSpPr txBox="1">
          <a:spLocks noChangeArrowheads="1"/>
        </xdr:cNvSpPr>
      </xdr:nvSpPr>
      <xdr:spPr>
        <a:xfrm>
          <a:off x="1438275" y="32635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47625</xdr:rowOff>
    </xdr:to>
    <xdr:sp>
      <xdr:nvSpPr>
        <xdr:cNvPr id="1414" name="Text Box 3"/>
        <xdr:cNvSpPr txBox="1">
          <a:spLocks noChangeArrowheads="1"/>
        </xdr:cNvSpPr>
      </xdr:nvSpPr>
      <xdr:spPr>
        <a:xfrm>
          <a:off x="1438275" y="32635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47625</xdr:rowOff>
    </xdr:to>
    <xdr:sp>
      <xdr:nvSpPr>
        <xdr:cNvPr id="1415" name="Text Box 3"/>
        <xdr:cNvSpPr txBox="1">
          <a:spLocks noChangeArrowheads="1"/>
        </xdr:cNvSpPr>
      </xdr:nvSpPr>
      <xdr:spPr>
        <a:xfrm>
          <a:off x="1438275" y="32635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416"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417"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418"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419"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420"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421"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47625</xdr:rowOff>
    </xdr:to>
    <xdr:sp>
      <xdr:nvSpPr>
        <xdr:cNvPr id="1422" name="Text Box 2494"/>
        <xdr:cNvSpPr txBox="1">
          <a:spLocks noChangeArrowheads="1"/>
        </xdr:cNvSpPr>
      </xdr:nvSpPr>
      <xdr:spPr>
        <a:xfrm>
          <a:off x="1438275" y="32635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423" name="Text Box 2495"/>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47625</xdr:rowOff>
    </xdr:to>
    <xdr:sp>
      <xdr:nvSpPr>
        <xdr:cNvPr id="1424" name="Text Box 2497"/>
        <xdr:cNvSpPr txBox="1">
          <a:spLocks noChangeArrowheads="1"/>
        </xdr:cNvSpPr>
      </xdr:nvSpPr>
      <xdr:spPr>
        <a:xfrm>
          <a:off x="1438275" y="32635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425" name="Text Box 2498"/>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426" name="Text Box 2499"/>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427" name="Text Box 2516"/>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428" name="Text Box 2517"/>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429" name="Text Box 2518"/>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430" name="Text Box 2519"/>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431" name="Text Box 2520"/>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432" name="Text Box 2521"/>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433" name="Text Box 2522"/>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434" name="Text Box 2523"/>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435" name="Text Box 2524"/>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436" name="Text Box 2525"/>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437" name="Text Box 2526"/>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438" name="Text Box 2527"/>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104775</xdr:rowOff>
    </xdr:to>
    <xdr:sp>
      <xdr:nvSpPr>
        <xdr:cNvPr id="1439" name="Text Box 2528"/>
        <xdr:cNvSpPr txBox="1">
          <a:spLocks noChangeArrowheads="1"/>
        </xdr:cNvSpPr>
      </xdr:nvSpPr>
      <xdr:spPr>
        <a:xfrm>
          <a:off x="1438275" y="32635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104775</xdr:rowOff>
    </xdr:to>
    <xdr:sp>
      <xdr:nvSpPr>
        <xdr:cNvPr id="1440" name="Text Box 2529"/>
        <xdr:cNvSpPr txBox="1">
          <a:spLocks noChangeArrowheads="1"/>
        </xdr:cNvSpPr>
      </xdr:nvSpPr>
      <xdr:spPr>
        <a:xfrm>
          <a:off x="1438275" y="32635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104775</xdr:rowOff>
    </xdr:to>
    <xdr:sp>
      <xdr:nvSpPr>
        <xdr:cNvPr id="1441" name="Text Box 2530"/>
        <xdr:cNvSpPr txBox="1">
          <a:spLocks noChangeArrowheads="1"/>
        </xdr:cNvSpPr>
      </xdr:nvSpPr>
      <xdr:spPr>
        <a:xfrm>
          <a:off x="1438275" y="32635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104775</xdr:rowOff>
    </xdr:to>
    <xdr:sp>
      <xdr:nvSpPr>
        <xdr:cNvPr id="1442" name="Text Box 2531"/>
        <xdr:cNvSpPr txBox="1">
          <a:spLocks noChangeArrowheads="1"/>
        </xdr:cNvSpPr>
      </xdr:nvSpPr>
      <xdr:spPr>
        <a:xfrm>
          <a:off x="1438275" y="32635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104775</xdr:rowOff>
    </xdr:to>
    <xdr:sp>
      <xdr:nvSpPr>
        <xdr:cNvPr id="1443" name="Text Box 2532"/>
        <xdr:cNvSpPr txBox="1">
          <a:spLocks noChangeArrowheads="1"/>
        </xdr:cNvSpPr>
      </xdr:nvSpPr>
      <xdr:spPr>
        <a:xfrm>
          <a:off x="1438275" y="32635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104775</xdr:rowOff>
    </xdr:to>
    <xdr:sp>
      <xdr:nvSpPr>
        <xdr:cNvPr id="1444" name="Text Box 2533"/>
        <xdr:cNvSpPr txBox="1">
          <a:spLocks noChangeArrowheads="1"/>
        </xdr:cNvSpPr>
      </xdr:nvSpPr>
      <xdr:spPr>
        <a:xfrm>
          <a:off x="1438275" y="32635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445" name="Text Box 2534"/>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446" name="Text Box 2535"/>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447" name="Text Box 2536"/>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448" name="Text Box 2537"/>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449" name="Text Box 2538"/>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450" name="Text Box 2539"/>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133350</xdr:rowOff>
    </xdr:to>
    <xdr:sp>
      <xdr:nvSpPr>
        <xdr:cNvPr id="1451" name="Text Box 2540"/>
        <xdr:cNvSpPr txBox="1">
          <a:spLocks noChangeArrowheads="1"/>
        </xdr:cNvSpPr>
      </xdr:nvSpPr>
      <xdr:spPr>
        <a:xfrm>
          <a:off x="1438275" y="32635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133350</xdr:rowOff>
    </xdr:to>
    <xdr:sp>
      <xdr:nvSpPr>
        <xdr:cNvPr id="1452" name="Text Box 2541"/>
        <xdr:cNvSpPr txBox="1">
          <a:spLocks noChangeArrowheads="1"/>
        </xdr:cNvSpPr>
      </xdr:nvSpPr>
      <xdr:spPr>
        <a:xfrm>
          <a:off x="1438275" y="32635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133350</xdr:rowOff>
    </xdr:to>
    <xdr:sp>
      <xdr:nvSpPr>
        <xdr:cNvPr id="1453" name="Text Box 2542"/>
        <xdr:cNvSpPr txBox="1">
          <a:spLocks noChangeArrowheads="1"/>
        </xdr:cNvSpPr>
      </xdr:nvSpPr>
      <xdr:spPr>
        <a:xfrm>
          <a:off x="1438275" y="32635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133350</xdr:rowOff>
    </xdr:to>
    <xdr:sp>
      <xdr:nvSpPr>
        <xdr:cNvPr id="1454" name="Text Box 2543"/>
        <xdr:cNvSpPr txBox="1">
          <a:spLocks noChangeArrowheads="1"/>
        </xdr:cNvSpPr>
      </xdr:nvSpPr>
      <xdr:spPr>
        <a:xfrm>
          <a:off x="1438275" y="32635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133350</xdr:rowOff>
    </xdr:to>
    <xdr:sp>
      <xdr:nvSpPr>
        <xdr:cNvPr id="1455" name="Text Box 2544"/>
        <xdr:cNvSpPr txBox="1">
          <a:spLocks noChangeArrowheads="1"/>
        </xdr:cNvSpPr>
      </xdr:nvSpPr>
      <xdr:spPr>
        <a:xfrm>
          <a:off x="1438275" y="32635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133350</xdr:rowOff>
    </xdr:to>
    <xdr:sp>
      <xdr:nvSpPr>
        <xdr:cNvPr id="1456" name="Text Box 2545"/>
        <xdr:cNvSpPr txBox="1">
          <a:spLocks noChangeArrowheads="1"/>
        </xdr:cNvSpPr>
      </xdr:nvSpPr>
      <xdr:spPr>
        <a:xfrm>
          <a:off x="1438275" y="32635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85725</xdr:rowOff>
    </xdr:to>
    <xdr:sp>
      <xdr:nvSpPr>
        <xdr:cNvPr id="1457" name="Text Box 2546"/>
        <xdr:cNvSpPr txBox="1">
          <a:spLocks noChangeArrowheads="1"/>
        </xdr:cNvSpPr>
      </xdr:nvSpPr>
      <xdr:spPr>
        <a:xfrm>
          <a:off x="1438275" y="32635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85725</xdr:rowOff>
    </xdr:to>
    <xdr:sp>
      <xdr:nvSpPr>
        <xdr:cNvPr id="1458" name="Text Box 2547"/>
        <xdr:cNvSpPr txBox="1">
          <a:spLocks noChangeArrowheads="1"/>
        </xdr:cNvSpPr>
      </xdr:nvSpPr>
      <xdr:spPr>
        <a:xfrm>
          <a:off x="1438275" y="32635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85725</xdr:rowOff>
    </xdr:to>
    <xdr:sp>
      <xdr:nvSpPr>
        <xdr:cNvPr id="1459" name="Text Box 2548"/>
        <xdr:cNvSpPr txBox="1">
          <a:spLocks noChangeArrowheads="1"/>
        </xdr:cNvSpPr>
      </xdr:nvSpPr>
      <xdr:spPr>
        <a:xfrm>
          <a:off x="1438275" y="32635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85725</xdr:rowOff>
    </xdr:to>
    <xdr:sp>
      <xdr:nvSpPr>
        <xdr:cNvPr id="1460" name="Text Box 2549"/>
        <xdr:cNvSpPr txBox="1">
          <a:spLocks noChangeArrowheads="1"/>
        </xdr:cNvSpPr>
      </xdr:nvSpPr>
      <xdr:spPr>
        <a:xfrm>
          <a:off x="1438275" y="32635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85725</xdr:rowOff>
    </xdr:to>
    <xdr:sp>
      <xdr:nvSpPr>
        <xdr:cNvPr id="1461" name="Text Box 2550"/>
        <xdr:cNvSpPr txBox="1">
          <a:spLocks noChangeArrowheads="1"/>
        </xdr:cNvSpPr>
      </xdr:nvSpPr>
      <xdr:spPr>
        <a:xfrm>
          <a:off x="1438275" y="32635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85725</xdr:rowOff>
    </xdr:to>
    <xdr:sp>
      <xdr:nvSpPr>
        <xdr:cNvPr id="1462" name="Text Box 2551"/>
        <xdr:cNvSpPr txBox="1">
          <a:spLocks noChangeArrowheads="1"/>
        </xdr:cNvSpPr>
      </xdr:nvSpPr>
      <xdr:spPr>
        <a:xfrm>
          <a:off x="1438275" y="32635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463" name="Text Box 2552"/>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464" name="Text Box 2553"/>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465" name="Text Box 2554"/>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466" name="Text Box 2555"/>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467" name="Text Box 2556"/>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468" name="Text Box 2557"/>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469" name="Text Box 2558"/>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470" name="Text Box 2559"/>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471" name="Text Box 2560"/>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472" name="Text Box 2561"/>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473" name="Text Box 2562"/>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474" name="Text Box 2563"/>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475" name="Text Box 2564"/>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476" name="Text Box 2565"/>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477" name="Text Box 2566"/>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478" name="Text Box 2567"/>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479" name="Text Box 2568"/>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480" name="Text Box 2569"/>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481" name="Text Box 2570"/>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482" name="Text Box 2571"/>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483" name="Text Box 2572"/>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484" name="Text Box 2573"/>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485" name="Text Box 2574"/>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486" name="Text Box 2575"/>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487" name="Text Box 2576"/>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488" name="Text Box 2577"/>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489" name="Text Box 2578"/>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490" name="Text Box 2579"/>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491" name="Text Box 2580"/>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492" name="Text Box 2581"/>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493" name="Text Box 2582"/>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494" name="Text Box 258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495" name="Text Box 2584"/>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496" name="Text Box 2585"/>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497" name="Text Box 2586"/>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498" name="Text Box 2587"/>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499" name="Text Box 2588"/>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500" name="Text Box 2589"/>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501" name="Text Box 2590"/>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502" name="Text Box 2591"/>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503" name="Text Box 2592"/>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504" name="Text Box 259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505" name="Text Box 2594"/>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506" name="Text Box 2595"/>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507" name="Text Box 2596"/>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508" name="Text Box 2597"/>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509" name="Text Box 2598"/>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510" name="Text Box 2599"/>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511" name="Text Box 2600"/>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512" name="Text Box 2601"/>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513" name="Text Box 2602"/>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514"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515"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516"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517"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518"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519"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520"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521"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522"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523"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524"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525"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526"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527"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528"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529"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530"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531"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47625</xdr:rowOff>
    </xdr:to>
    <xdr:sp>
      <xdr:nvSpPr>
        <xdr:cNvPr id="1532" name="Text Box 3"/>
        <xdr:cNvSpPr txBox="1">
          <a:spLocks noChangeArrowheads="1"/>
        </xdr:cNvSpPr>
      </xdr:nvSpPr>
      <xdr:spPr>
        <a:xfrm>
          <a:off x="1438275" y="32635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47625</xdr:rowOff>
    </xdr:to>
    <xdr:sp>
      <xdr:nvSpPr>
        <xdr:cNvPr id="1533" name="Text Box 3"/>
        <xdr:cNvSpPr txBox="1">
          <a:spLocks noChangeArrowheads="1"/>
        </xdr:cNvSpPr>
      </xdr:nvSpPr>
      <xdr:spPr>
        <a:xfrm>
          <a:off x="1438275" y="32635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47625</xdr:rowOff>
    </xdr:to>
    <xdr:sp>
      <xdr:nvSpPr>
        <xdr:cNvPr id="1534" name="Text Box 3"/>
        <xdr:cNvSpPr txBox="1">
          <a:spLocks noChangeArrowheads="1"/>
        </xdr:cNvSpPr>
      </xdr:nvSpPr>
      <xdr:spPr>
        <a:xfrm>
          <a:off x="1438275" y="32635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47625</xdr:rowOff>
    </xdr:to>
    <xdr:sp>
      <xdr:nvSpPr>
        <xdr:cNvPr id="1535" name="Text Box 3"/>
        <xdr:cNvSpPr txBox="1">
          <a:spLocks noChangeArrowheads="1"/>
        </xdr:cNvSpPr>
      </xdr:nvSpPr>
      <xdr:spPr>
        <a:xfrm>
          <a:off x="1438275" y="32635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47625</xdr:rowOff>
    </xdr:to>
    <xdr:sp>
      <xdr:nvSpPr>
        <xdr:cNvPr id="1536" name="Text Box 3"/>
        <xdr:cNvSpPr txBox="1">
          <a:spLocks noChangeArrowheads="1"/>
        </xdr:cNvSpPr>
      </xdr:nvSpPr>
      <xdr:spPr>
        <a:xfrm>
          <a:off x="1438275" y="32635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47625</xdr:rowOff>
    </xdr:to>
    <xdr:sp>
      <xdr:nvSpPr>
        <xdr:cNvPr id="1537" name="Text Box 3"/>
        <xdr:cNvSpPr txBox="1">
          <a:spLocks noChangeArrowheads="1"/>
        </xdr:cNvSpPr>
      </xdr:nvSpPr>
      <xdr:spPr>
        <a:xfrm>
          <a:off x="1438275" y="32635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538"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539"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540"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541"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542"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543"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544"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545"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546"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547"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548"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549"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47625</xdr:rowOff>
    </xdr:to>
    <xdr:sp>
      <xdr:nvSpPr>
        <xdr:cNvPr id="1550" name="Text Box 3"/>
        <xdr:cNvSpPr txBox="1">
          <a:spLocks noChangeArrowheads="1"/>
        </xdr:cNvSpPr>
      </xdr:nvSpPr>
      <xdr:spPr>
        <a:xfrm>
          <a:off x="1438275" y="32635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47625</xdr:rowOff>
    </xdr:to>
    <xdr:sp>
      <xdr:nvSpPr>
        <xdr:cNvPr id="1551" name="Text Box 3"/>
        <xdr:cNvSpPr txBox="1">
          <a:spLocks noChangeArrowheads="1"/>
        </xdr:cNvSpPr>
      </xdr:nvSpPr>
      <xdr:spPr>
        <a:xfrm>
          <a:off x="1438275" y="32635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47625</xdr:rowOff>
    </xdr:to>
    <xdr:sp>
      <xdr:nvSpPr>
        <xdr:cNvPr id="1552" name="Text Box 3"/>
        <xdr:cNvSpPr txBox="1">
          <a:spLocks noChangeArrowheads="1"/>
        </xdr:cNvSpPr>
      </xdr:nvSpPr>
      <xdr:spPr>
        <a:xfrm>
          <a:off x="1438275" y="32635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47625</xdr:rowOff>
    </xdr:to>
    <xdr:sp>
      <xdr:nvSpPr>
        <xdr:cNvPr id="1553" name="Text Box 3"/>
        <xdr:cNvSpPr txBox="1">
          <a:spLocks noChangeArrowheads="1"/>
        </xdr:cNvSpPr>
      </xdr:nvSpPr>
      <xdr:spPr>
        <a:xfrm>
          <a:off x="1438275" y="32635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47625</xdr:rowOff>
    </xdr:to>
    <xdr:sp>
      <xdr:nvSpPr>
        <xdr:cNvPr id="1554" name="Text Box 3"/>
        <xdr:cNvSpPr txBox="1">
          <a:spLocks noChangeArrowheads="1"/>
        </xdr:cNvSpPr>
      </xdr:nvSpPr>
      <xdr:spPr>
        <a:xfrm>
          <a:off x="1438275" y="32635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47625</xdr:rowOff>
    </xdr:to>
    <xdr:sp>
      <xdr:nvSpPr>
        <xdr:cNvPr id="1555" name="Text Box 3"/>
        <xdr:cNvSpPr txBox="1">
          <a:spLocks noChangeArrowheads="1"/>
        </xdr:cNvSpPr>
      </xdr:nvSpPr>
      <xdr:spPr>
        <a:xfrm>
          <a:off x="1438275" y="32635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556"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557"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558"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559"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560"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561" name="Text Box 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562"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563"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564"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565"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566"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567"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568"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569"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570"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571"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572"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573"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574"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575"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576"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577"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578"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579"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580"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581"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582"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583"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584"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585" name="Text Box 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47625</xdr:rowOff>
    </xdr:to>
    <xdr:sp>
      <xdr:nvSpPr>
        <xdr:cNvPr id="1586" name="Text Box 1332"/>
        <xdr:cNvSpPr txBox="1">
          <a:spLocks noChangeArrowheads="1"/>
        </xdr:cNvSpPr>
      </xdr:nvSpPr>
      <xdr:spPr>
        <a:xfrm>
          <a:off x="1438275" y="32635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587" name="Text Box 1333"/>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47625</xdr:rowOff>
    </xdr:to>
    <xdr:sp>
      <xdr:nvSpPr>
        <xdr:cNvPr id="1588" name="Text Box 1335"/>
        <xdr:cNvSpPr txBox="1">
          <a:spLocks noChangeArrowheads="1"/>
        </xdr:cNvSpPr>
      </xdr:nvSpPr>
      <xdr:spPr>
        <a:xfrm>
          <a:off x="1438275" y="32635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589" name="Text Box 1336"/>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590" name="Text Box 1337"/>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591" name="Text Box 1532"/>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592" name="Text Box 1533"/>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593" name="Text Box 1534"/>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594" name="Text Box 1535"/>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595" name="Text Box 1536"/>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596" name="Text Box 1537"/>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597" name="Text Box 2995"/>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598" name="Text Box 2996"/>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599" name="Text Box 2997"/>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600" name="Text Box 2998"/>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601" name="Text Box 2999"/>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602" name="Text Box 3000"/>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603" name="Text Box 3001"/>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604" name="Text Box 3002"/>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605" name="Text Box 3003"/>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606" name="Text Box 3004"/>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607" name="Text Box 3005"/>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608" name="Text Box 3006"/>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609" name="Text Box 3007"/>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610" name="Text Box 3008"/>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611" name="Text Box 3009"/>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612" name="Text Box 2220"/>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613" name="Text Box 2221"/>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614" name="Text Box 2222"/>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615" name="Text Box 2223"/>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616" name="Text Box 2224"/>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617" name="Text Box 2225"/>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618" name="Text Box 2232"/>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619" name="Text Box 223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620" name="Text Box 2234"/>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621" name="Text Box 2235"/>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622" name="Text Box 2236"/>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623" name="Text Box 2237"/>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624" name="Text Box 2274"/>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625" name="Text Box 2275"/>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626" name="Text Box 2276"/>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627" name="Text Box 2277"/>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628" name="Text Box 2278"/>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629" name="Text Box 2279"/>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630" name="Text Box 2280"/>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631" name="Text Box 2281"/>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632" name="Text Box 2282"/>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633" name="Text Box 2283"/>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634" name="Text Box 2284"/>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635" name="Text Box 2285"/>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636" name="Text Box 2286"/>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637" name="Text Box 2287"/>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638" name="Text Box 2288"/>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639" name="Text Box 2289"/>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640" name="Text Box 2290"/>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641" name="Text Box 2291"/>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642" name="Text Box 2220"/>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643" name="Text Box 2221"/>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644" name="Text Box 2222"/>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645" name="Text Box 2223"/>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646" name="Text Box 2224"/>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114300</xdr:rowOff>
    </xdr:to>
    <xdr:sp>
      <xdr:nvSpPr>
        <xdr:cNvPr id="1647" name="Text Box 2225"/>
        <xdr:cNvSpPr txBox="1">
          <a:spLocks noChangeArrowheads="1"/>
        </xdr:cNvSpPr>
      </xdr:nvSpPr>
      <xdr:spPr>
        <a:xfrm>
          <a:off x="1438275" y="32635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648" name="Text Box 2232"/>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649" name="Text Box 2233"/>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650" name="Text Box 2234"/>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651" name="Text Box 2235"/>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652" name="Text Box 2236"/>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57150</xdr:rowOff>
    </xdr:to>
    <xdr:sp>
      <xdr:nvSpPr>
        <xdr:cNvPr id="1653" name="Text Box 2237"/>
        <xdr:cNvSpPr txBox="1">
          <a:spLocks noChangeArrowheads="1"/>
        </xdr:cNvSpPr>
      </xdr:nvSpPr>
      <xdr:spPr>
        <a:xfrm>
          <a:off x="1438275" y="32635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654" name="Text Box 2274"/>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655" name="Text Box 2275"/>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656" name="Text Box 2276"/>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657" name="Text Box 2277"/>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658" name="Text Box 2278"/>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659" name="Text Box 2279"/>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660" name="Text Box 2280"/>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661" name="Text Box 2281"/>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662" name="Text Box 2282"/>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663" name="Text Box 2283"/>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664" name="Text Box 2284"/>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665" name="Text Box 2285"/>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666" name="Text Box 2286"/>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667" name="Text Box 2287"/>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668" name="Text Box 2288"/>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669" name="Text Box 2289"/>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670" name="Text Box 2290"/>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671" name="Text Box 2291"/>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47625</xdr:rowOff>
    </xdr:to>
    <xdr:sp>
      <xdr:nvSpPr>
        <xdr:cNvPr id="1672" name="Text Box 2494"/>
        <xdr:cNvSpPr txBox="1">
          <a:spLocks noChangeArrowheads="1"/>
        </xdr:cNvSpPr>
      </xdr:nvSpPr>
      <xdr:spPr>
        <a:xfrm>
          <a:off x="1438275" y="32635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673" name="Text Box 2495"/>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47625</xdr:rowOff>
    </xdr:to>
    <xdr:sp>
      <xdr:nvSpPr>
        <xdr:cNvPr id="1674" name="Text Box 2497"/>
        <xdr:cNvSpPr txBox="1">
          <a:spLocks noChangeArrowheads="1"/>
        </xdr:cNvSpPr>
      </xdr:nvSpPr>
      <xdr:spPr>
        <a:xfrm>
          <a:off x="1438275" y="32635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675" name="Text Box 2498"/>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676" name="Text Box 2499"/>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677" name="Text Box 2516"/>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678" name="Text Box 2517"/>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679" name="Text Box 2518"/>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680" name="Text Box 2519"/>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681" name="Text Box 2520"/>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682" name="Text Box 2521"/>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47625</xdr:rowOff>
    </xdr:to>
    <xdr:sp>
      <xdr:nvSpPr>
        <xdr:cNvPr id="1683" name="Text Box 2494"/>
        <xdr:cNvSpPr txBox="1">
          <a:spLocks noChangeArrowheads="1"/>
        </xdr:cNvSpPr>
      </xdr:nvSpPr>
      <xdr:spPr>
        <a:xfrm>
          <a:off x="1438275" y="32635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684" name="Text Box 2495"/>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47625</xdr:rowOff>
    </xdr:to>
    <xdr:sp>
      <xdr:nvSpPr>
        <xdr:cNvPr id="1685" name="Text Box 2497"/>
        <xdr:cNvSpPr txBox="1">
          <a:spLocks noChangeArrowheads="1"/>
        </xdr:cNvSpPr>
      </xdr:nvSpPr>
      <xdr:spPr>
        <a:xfrm>
          <a:off x="1438275" y="32635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686" name="Text Box 2498"/>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190500</xdr:rowOff>
    </xdr:to>
    <xdr:sp>
      <xdr:nvSpPr>
        <xdr:cNvPr id="1687" name="Text Box 2499"/>
        <xdr:cNvSpPr txBox="1">
          <a:spLocks noChangeArrowheads="1"/>
        </xdr:cNvSpPr>
      </xdr:nvSpPr>
      <xdr:spPr>
        <a:xfrm>
          <a:off x="1438275" y="32635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688" name="Text Box 2516"/>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689" name="Text Box 2517"/>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690" name="Text Box 2518"/>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691" name="Text Box 2519"/>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692" name="Text Box 2520"/>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24</xdr:row>
      <xdr:rowOff>0</xdr:rowOff>
    </xdr:from>
    <xdr:to>
      <xdr:col>1</xdr:col>
      <xdr:colOff>914400</xdr:colOff>
      <xdr:row>24</xdr:row>
      <xdr:rowOff>28575</xdr:rowOff>
    </xdr:to>
    <xdr:sp>
      <xdr:nvSpPr>
        <xdr:cNvPr id="1693" name="Text Box 2521"/>
        <xdr:cNvSpPr txBox="1">
          <a:spLocks noChangeArrowheads="1"/>
        </xdr:cNvSpPr>
      </xdr:nvSpPr>
      <xdr:spPr>
        <a:xfrm>
          <a:off x="1438275" y="32635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914400</xdr:colOff>
      <xdr:row>17</xdr:row>
      <xdr:rowOff>0</xdr:rowOff>
    </xdr:from>
    <xdr:to>
      <xdr:col>1</xdr:col>
      <xdr:colOff>914400</xdr:colOff>
      <xdr:row>17</xdr:row>
      <xdr:rowOff>161925</xdr:rowOff>
    </xdr:to>
    <xdr:sp>
      <xdr:nvSpPr>
        <xdr:cNvPr id="2" name="Text Box 3"/>
        <xdr:cNvSpPr txBox="1">
          <a:spLocks noChangeArrowheads="1"/>
        </xdr:cNvSpPr>
      </xdr:nvSpPr>
      <xdr:spPr>
        <a:xfrm>
          <a:off x="1438275" y="1762506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161925</xdr:rowOff>
    </xdr:to>
    <xdr:sp>
      <xdr:nvSpPr>
        <xdr:cNvPr id="3" name="Text Box 3"/>
        <xdr:cNvSpPr txBox="1">
          <a:spLocks noChangeArrowheads="1"/>
        </xdr:cNvSpPr>
      </xdr:nvSpPr>
      <xdr:spPr>
        <a:xfrm>
          <a:off x="1438275" y="1762506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4"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5"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6"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7"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8"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9"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0"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1"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2"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3"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4"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5"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16"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17"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18"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19"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20"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21"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22"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23"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24"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25"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26"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27"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28"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29"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30"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31"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32"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33"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34"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35"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36"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37"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38"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39"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40"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41"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42"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43"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44"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45"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38100</xdr:rowOff>
    </xdr:to>
    <xdr:sp>
      <xdr:nvSpPr>
        <xdr:cNvPr id="46" name="Text Box 3"/>
        <xdr:cNvSpPr txBox="1">
          <a:spLocks noChangeArrowheads="1"/>
        </xdr:cNvSpPr>
      </xdr:nvSpPr>
      <xdr:spPr>
        <a:xfrm>
          <a:off x="1438275" y="17625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38100</xdr:rowOff>
    </xdr:to>
    <xdr:sp>
      <xdr:nvSpPr>
        <xdr:cNvPr id="47" name="Text Box 3"/>
        <xdr:cNvSpPr txBox="1">
          <a:spLocks noChangeArrowheads="1"/>
        </xdr:cNvSpPr>
      </xdr:nvSpPr>
      <xdr:spPr>
        <a:xfrm>
          <a:off x="1438275" y="17625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38100</xdr:rowOff>
    </xdr:to>
    <xdr:sp>
      <xdr:nvSpPr>
        <xdr:cNvPr id="48" name="Text Box 3"/>
        <xdr:cNvSpPr txBox="1">
          <a:spLocks noChangeArrowheads="1"/>
        </xdr:cNvSpPr>
      </xdr:nvSpPr>
      <xdr:spPr>
        <a:xfrm>
          <a:off x="1438275" y="17625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38100</xdr:rowOff>
    </xdr:to>
    <xdr:sp>
      <xdr:nvSpPr>
        <xdr:cNvPr id="49" name="Text Box 3"/>
        <xdr:cNvSpPr txBox="1">
          <a:spLocks noChangeArrowheads="1"/>
        </xdr:cNvSpPr>
      </xdr:nvSpPr>
      <xdr:spPr>
        <a:xfrm>
          <a:off x="1438275" y="17625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38100</xdr:rowOff>
    </xdr:to>
    <xdr:sp>
      <xdr:nvSpPr>
        <xdr:cNvPr id="50" name="Text Box 3"/>
        <xdr:cNvSpPr txBox="1">
          <a:spLocks noChangeArrowheads="1"/>
        </xdr:cNvSpPr>
      </xdr:nvSpPr>
      <xdr:spPr>
        <a:xfrm>
          <a:off x="1438275" y="17625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38100</xdr:rowOff>
    </xdr:to>
    <xdr:sp>
      <xdr:nvSpPr>
        <xdr:cNvPr id="51" name="Text Box 3"/>
        <xdr:cNvSpPr txBox="1">
          <a:spLocks noChangeArrowheads="1"/>
        </xdr:cNvSpPr>
      </xdr:nvSpPr>
      <xdr:spPr>
        <a:xfrm>
          <a:off x="1438275" y="17625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52"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53"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54"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55"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56"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57"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58"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59"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60"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61"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62"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63"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64"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65"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66"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67"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68"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69"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70"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71"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72"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73"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74"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75"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76"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77"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78"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79"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80"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81"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47625</xdr:rowOff>
    </xdr:to>
    <xdr:sp>
      <xdr:nvSpPr>
        <xdr:cNvPr id="82" name="Text Box 3"/>
        <xdr:cNvSpPr txBox="1">
          <a:spLocks noChangeArrowheads="1"/>
        </xdr:cNvSpPr>
      </xdr:nvSpPr>
      <xdr:spPr>
        <a:xfrm>
          <a:off x="1438275" y="17625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47625</xdr:rowOff>
    </xdr:to>
    <xdr:sp>
      <xdr:nvSpPr>
        <xdr:cNvPr id="83" name="Text Box 3"/>
        <xdr:cNvSpPr txBox="1">
          <a:spLocks noChangeArrowheads="1"/>
        </xdr:cNvSpPr>
      </xdr:nvSpPr>
      <xdr:spPr>
        <a:xfrm>
          <a:off x="1438275" y="17625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47625</xdr:rowOff>
    </xdr:to>
    <xdr:sp>
      <xdr:nvSpPr>
        <xdr:cNvPr id="84" name="Text Box 3"/>
        <xdr:cNvSpPr txBox="1">
          <a:spLocks noChangeArrowheads="1"/>
        </xdr:cNvSpPr>
      </xdr:nvSpPr>
      <xdr:spPr>
        <a:xfrm>
          <a:off x="1438275" y="17625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47625</xdr:rowOff>
    </xdr:to>
    <xdr:sp>
      <xdr:nvSpPr>
        <xdr:cNvPr id="85" name="Text Box 3"/>
        <xdr:cNvSpPr txBox="1">
          <a:spLocks noChangeArrowheads="1"/>
        </xdr:cNvSpPr>
      </xdr:nvSpPr>
      <xdr:spPr>
        <a:xfrm>
          <a:off x="1438275" y="17625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47625</xdr:rowOff>
    </xdr:to>
    <xdr:sp>
      <xdr:nvSpPr>
        <xdr:cNvPr id="86" name="Text Box 3"/>
        <xdr:cNvSpPr txBox="1">
          <a:spLocks noChangeArrowheads="1"/>
        </xdr:cNvSpPr>
      </xdr:nvSpPr>
      <xdr:spPr>
        <a:xfrm>
          <a:off x="1438275" y="17625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47625</xdr:rowOff>
    </xdr:to>
    <xdr:sp>
      <xdr:nvSpPr>
        <xdr:cNvPr id="87" name="Text Box 3"/>
        <xdr:cNvSpPr txBox="1">
          <a:spLocks noChangeArrowheads="1"/>
        </xdr:cNvSpPr>
      </xdr:nvSpPr>
      <xdr:spPr>
        <a:xfrm>
          <a:off x="1438275" y="17625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88"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89"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90"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91"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92"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93"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94"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95"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96"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97"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98"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99"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00"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01"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02"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03"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04"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05"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106"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107"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108"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109"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110"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111"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12"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13"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14"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15"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16"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17"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18"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19"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20"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21"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22"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23"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124"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125"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126"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127"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128"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129"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30"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31"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32"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33"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34"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35"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38100</xdr:rowOff>
    </xdr:to>
    <xdr:sp>
      <xdr:nvSpPr>
        <xdr:cNvPr id="136" name="Text Box 3"/>
        <xdr:cNvSpPr txBox="1">
          <a:spLocks noChangeArrowheads="1"/>
        </xdr:cNvSpPr>
      </xdr:nvSpPr>
      <xdr:spPr>
        <a:xfrm>
          <a:off x="1438275" y="17625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38100</xdr:rowOff>
    </xdr:to>
    <xdr:sp>
      <xdr:nvSpPr>
        <xdr:cNvPr id="137" name="Text Box 3"/>
        <xdr:cNvSpPr txBox="1">
          <a:spLocks noChangeArrowheads="1"/>
        </xdr:cNvSpPr>
      </xdr:nvSpPr>
      <xdr:spPr>
        <a:xfrm>
          <a:off x="1438275" y="17625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38100</xdr:rowOff>
    </xdr:to>
    <xdr:sp>
      <xdr:nvSpPr>
        <xdr:cNvPr id="138" name="Text Box 3"/>
        <xdr:cNvSpPr txBox="1">
          <a:spLocks noChangeArrowheads="1"/>
        </xdr:cNvSpPr>
      </xdr:nvSpPr>
      <xdr:spPr>
        <a:xfrm>
          <a:off x="1438275" y="17625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38100</xdr:rowOff>
    </xdr:to>
    <xdr:sp>
      <xdr:nvSpPr>
        <xdr:cNvPr id="139" name="Text Box 3"/>
        <xdr:cNvSpPr txBox="1">
          <a:spLocks noChangeArrowheads="1"/>
        </xdr:cNvSpPr>
      </xdr:nvSpPr>
      <xdr:spPr>
        <a:xfrm>
          <a:off x="1438275" y="17625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38100</xdr:rowOff>
    </xdr:to>
    <xdr:sp>
      <xdr:nvSpPr>
        <xdr:cNvPr id="140" name="Text Box 3"/>
        <xdr:cNvSpPr txBox="1">
          <a:spLocks noChangeArrowheads="1"/>
        </xdr:cNvSpPr>
      </xdr:nvSpPr>
      <xdr:spPr>
        <a:xfrm>
          <a:off x="1438275" y="17625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38100</xdr:rowOff>
    </xdr:to>
    <xdr:sp>
      <xdr:nvSpPr>
        <xdr:cNvPr id="141" name="Text Box 3"/>
        <xdr:cNvSpPr txBox="1">
          <a:spLocks noChangeArrowheads="1"/>
        </xdr:cNvSpPr>
      </xdr:nvSpPr>
      <xdr:spPr>
        <a:xfrm>
          <a:off x="1438275" y="17625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42"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43"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44"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45"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46"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47"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48"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49"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50"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51"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52"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53"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154"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155"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156"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157"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158"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159"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160"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161"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162"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163"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164"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165"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66"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67"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68"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69"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70"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71"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47625</xdr:rowOff>
    </xdr:to>
    <xdr:sp>
      <xdr:nvSpPr>
        <xdr:cNvPr id="172" name="Text Box 3"/>
        <xdr:cNvSpPr txBox="1">
          <a:spLocks noChangeArrowheads="1"/>
        </xdr:cNvSpPr>
      </xdr:nvSpPr>
      <xdr:spPr>
        <a:xfrm>
          <a:off x="1438275" y="17625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47625</xdr:rowOff>
    </xdr:to>
    <xdr:sp>
      <xdr:nvSpPr>
        <xdr:cNvPr id="173" name="Text Box 3"/>
        <xdr:cNvSpPr txBox="1">
          <a:spLocks noChangeArrowheads="1"/>
        </xdr:cNvSpPr>
      </xdr:nvSpPr>
      <xdr:spPr>
        <a:xfrm>
          <a:off x="1438275" y="17625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47625</xdr:rowOff>
    </xdr:to>
    <xdr:sp>
      <xdr:nvSpPr>
        <xdr:cNvPr id="174" name="Text Box 3"/>
        <xdr:cNvSpPr txBox="1">
          <a:spLocks noChangeArrowheads="1"/>
        </xdr:cNvSpPr>
      </xdr:nvSpPr>
      <xdr:spPr>
        <a:xfrm>
          <a:off x="1438275" y="17625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47625</xdr:rowOff>
    </xdr:to>
    <xdr:sp>
      <xdr:nvSpPr>
        <xdr:cNvPr id="175" name="Text Box 3"/>
        <xdr:cNvSpPr txBox="1">
          <a:spLocks noChangeArrowheads="1"/>
        </xdr:cNvSpPr>
      </xdr:nvSpPr>
      <xdr:spPr>
        <a:xfrm>
          <a:off x="1438275" y="17625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47625</xdr:rowOff>
    </xdr:to>
    <xdr:sp>
      <xdr:nvSpPr>
        <xdr:cNvPr id="176" name="Text Box 3"/>
        <xdr:cNvSpPr txBox="1">
          <a:spLocks noChangeArrowheads="1"/>
        </xdr:cNvSpPr>
      </xdr:nvSpPr>
      <xdr:spPr>
        <a:xfrm>
          <a:off x="1438275" y="17625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47625</xdr:rowOff>
    </xdr:to>
    <xdr:sp>
      <xdr:nvSpPr>
        <xdr:cNvPr id="177" name="Text Box 3"/>
        <xdr:cNvSpPr txBox="1">
          <a:spLocks noChangeArrowheads="1"/>
        </xdr:cNvSpPr>
      </xdr:nvSpPr>
      <xdr:spPr>
        <a:xfrm>
          <a:off x="1438275" y="17625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78"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79"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80"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81"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82"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83"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84"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85"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86"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87"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88"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89"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90"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91"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92"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93"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94"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95"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196"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197"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198"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199"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200"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201"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202"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203"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204"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205"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206"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207"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208"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209"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210"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211"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212"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213"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214"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215"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216"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217"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218"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219"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220"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221"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222"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223"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224"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225"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226"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227"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228"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229"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230"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231"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232"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233"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234"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235"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236"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237"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38100</xdr:rowOff>
    </xdr:to>
    <xdr:sp>
      <xdr:nvSpPr>
        <xdr:cNvPr id="238" name="Text Box 3"/>
        <xdr:cNvSpPr txBox="1">
          <a:spLocks noChangeArrowheads="1"/>
        </xdr:cNvSpPr>
      </xdr:nvSpPr>
      <xdr:spPr>
        <a:xfrm>
          <a:off x="1438275" y="17625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38100</xdr:rowOff>
    </xdr:to>
    <xdr:sp>
      <xdr:nvSpPr>
        <xdr:cNvPr id="239" name="Text Box 3"/>
        <xdr:cNvSpPr txBox="1">
          <a:spLocks noChangeArrowheads="1"/>
        </xdr:cNvSpPr>
      </xdr:nvSpPr>
      <xdr:spPr>
        <a:xfrm>
          <a:off x="1438275" y="17625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38100</xdr:rowOff>
    </xdr:to>
    <xdr:sp>
      <xdr:nvSpPr>
        <xdr:cNvPr id="240" name="Text Box 3"/>
        <xdr:cNvSpPr txBox="1">
          <a:spLocks noChangeArrowheads="1"/>
        </xdr:cNvSpPr>
      </xdr:nvSpPr>
      <xdr:spPr>
        <a:xfrm>
          <a:off x="1438275" y="17625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38100</xdr:rowOff>
    </xdr:to>
    <xdr:sp>
      <xdr:nvSpPr>
        <xdr:cNvPr id="241" name="Text Box 3"/>
        <xdr:cNvSpPr txBox="1">
          <a:spLocks noChangeArrowheads="1"/>
        </xdr:cNvSpPr>
      </xdr:nvSpPr>
      <xdr:spPr>
        <a:xfrm>
          <a:off x="1438275" y="17625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38100</xdr:rowOff>
    </xdr:to>
    <xdr:sp>
      <xdr:nvSpPr>
        <xdr:cNvPr id="242" name="Text Box 3"/>
        <xdr:cNvSpPr txBox="1">
          <a:spLocks noChangeArrowheads="1"/>
        </xdr:cNvSpPr>
      </xdr:nvSpPr>
      <xdr:spPr>
        <a:xfrm>
          <a:off x="1438275" y="17625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38100</xdr:rowOff>
    </xdr:to>
    <xdr:sp>
      <xdr:nvSpPr>
        <xdr:cNvPr id="243" name="Text Box 3"/>
        <xdr:cNvSpPr txBox="1">
          <a:spLocks noChangeArrowheads="1"/>
        </xdr:cNvSpPr>
      </xdr:nvSpPr>
      <xdr:spPr>
        <a:xfrm>
          <a:off x="1438275" y="17625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244"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245"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246"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247"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248"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249"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250"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251"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252"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253"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254"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255"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256"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257"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258"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259"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260"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261"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262"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263"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264"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265"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266"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267"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268"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269"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270"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271"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272"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273"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274"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275"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276"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277"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278"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279"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280"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281"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282"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283"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284"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285"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286"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287"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288"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289"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290"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291"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292"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293"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294"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295"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296"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297"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298"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299"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300"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301"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302"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303"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304"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305"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306"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307"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308"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309"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310"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311"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312"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313"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314"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315"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316"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317"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318"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319"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320"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321"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47625</xdr:rowOff>
    </xdr:to>
    <xdr:sp>
      <xdr:nvSpPr>
        <xdr:cNvPr id="322" name="Text Box 1332"/>
        <xdr:cNvSpPr txBox="1">
          <a:spLocks noChangeArrowheads="1"/>
        </xdr:cNvSpPr>
      </xdr:nvSpPr>
      <xdr:spPr>
        <a:xfrm>
          <a:off x="1438275" y="17625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323" name="Text Box 1333"/>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47625</xdr:rowOff>
    </xdr:to>
    <xdr:sp>
      <xdr:nvSpPr>
        <xdr:cNvPr id="324" name="Text Box 1335"/>
        <xdr:cNvSpPr txBox="1">
          <a:spLocks noChangeArrowheads="1"/>
        </xdr:cNvSpPr>
      </xdr:nvSpPr>
      <xdr:spPr>
        <a:xfrm>
          <a:off x="1438275" y="17625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325" name="Text Box 1336"/>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326" name="Text Box 1337"/>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327" name="Text Box 1532"/>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328" name="Text Box 153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329" name="Text Box 1534"/>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330" name="Text Box 1535"/>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331" name="Text Box 1536"/>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332" name="Text Box 1537"/>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333" name="Text Box 1538"/>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334" name="Text Box 1539"/>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335" name="Text Box 1540"/>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336" name="Text Box 1541"/>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337" name="Text Box 1542"/>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338" name="Text Box 1543"/>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104775</xdr:rowOff>
    </xdr:to>
    <xdr:sp>
      <xdr:nvSpPr>
        <xdr:cNvPr id="339" name="Text Box 1544"/>
        <xdr:cNvSpPr txBox="1">
          <a:spLocks noChangeArrowheads="1"/>
        </xdr:cNvSpPr>
      </xdr:nvSpPr>
      <xdr:spPr>
        <a:xfrm>
          <a:off x="1438275" y="17625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104775</xdr:rowOff>
    </xdr:to>
    <xdr:sp>
      <xdr:nvSpPr>
        <xdr:cNvPr id="340" name="Text Box 1545"/>
        <xdr:cNvSpPr txBox="1">
          <a:spLocks noChangeArrowheads="1"/>
        </xdr:cNvSpPr>
      </xdr:nvSpPr>
      <xdr:spPr>
        <a:xfrm>
          <a:off x="1438275" y="17625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104775</xdr:rowOff>
    </xdr:to>
    <xdr:sp>
      <xdr:nvSpPr>
        <xdr:cNvPr id="341" name="Text Box 1546"/>
        <xdr:cNvSpPr txBox="1">
          <a:spLocks noChangeArrowheads="1"/>
        </xdr:cNvSpPr>
      </xdr:nvSpPr>
      <xdr:spPr>
        <a:xfrm>
          <a:off x="1438275" y="17625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104775</xdr:rowOff>
    </xdr:to>
    <xdr:sp>
      <xdr:nvSpPr>
        <xdr:cNvPr id="342" name="Text Box 1547"/>
        <xdr:cNvSpPr txBox="1">
          <a:spLocks noChangeArrowheads="1"/>
        </xdr:cNvSpPr>
      </xdr:nvSpPr>
      <xdr:spPr>
        <a:xfrm>
          <a:off x="1438275" y="17625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104775</xdr:rowOff>
    </xdr:to>
    <xdr:sp>
      <xdr:nvSpPr>
        <xdr:cNvPr id="343" name="Text Box 1548"/>
        <xdr:cNvSpPr txBox="1">
          <a:spLocks noChangeArrowheads="1"/>
        </xdr:cNvSpPr>
      </xdr:nvSpPr>
      <xdr:spPr>
        <a:xfrm>
          <a:off x="1438275" y="17625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104775</xdr:rowOff>
    </xdr:to>
    <xdr:sp>
      <xdr:nvSpPr>
        <xdr:cNvPr id="344" name="Text Box 1549"/>
        <xdr:cNvSpPr txBox="1">
          <a:spLocks noChangeArrowheads="1"/>
        </xdr:cNvSpPr>
      </xdr:nvSpPr>
      <xdr:spPr>
        <a:xfrm>
          <a:off x="1438275" y="17625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345" name="Text Box 1550"/>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346" name="Text Box 1551"/>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347" name="Text Box 1552"/>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348" name="Text Box 155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349" name="Text Box 1554"/>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350" name="Text Box 1555"/>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351" name="Text Box 1556"/>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352" name="Text Box 1557"/>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353" name="Text Box 1558"/>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354" name="Text Box 1559"/>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355" name="Text Box 1560"/>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356" name="Text Box 1561"/>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133350</xdr:rowOff>
    </xdr:to>
    <xdr:sp>
      <xdr:nvSpPr>
        <xdr:cNvPr id="357" name="Text Box 1562"/>
        <xdr:cNvSpPr txBox="1">
          <a:spLocks noChangeArrowheads="1"/>
        </xdr:cNvSpPr>
      </xdr:nvSpPr>
      <xdr:spPr>
        <a:xfrm>
          <a:off x="1438275" y="17625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133350</xdr:rowOff>
    </xdr:to>
    <xdr:sp>
      <xdr:nvSpPr>
        <xdr:cNvPr id="358" name="Text Box 1563"/>
        <xdr:cNvSpPr txBox="1">
          <a:spLocks noChangeArrowheads="1"/>
        </xdr:cNvSpPr>
      </xdr:nvSpPr>
      <xdr:spPr>
        <a:xfrm>
          <a:off x="1438275" y="17625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133350</xdr:rowOff>
    </xdr:to>
    <xdr:sp>
      <xdr:nvSpPr>
        <xdr:cNvPr id="359" name="Text Box 1564"/>
        <xdr:cNvSpPr txBox="1">
          <a:spLocks noChangeArrowheads="1"/>
        </xdr:cNvSpPr>
      </xdr:nvSpPr>
      <xdr:spPr>
        <a:xfrm>
          <a:off x="1438275" y="17625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133350</xdr:rowOff>
    </xdr:to>
    <xdr:sp>
      <xdr:nvSpPr>
        <xdr:cNvPr id="360" name="Text Box 1565"/>
        <xdr:cNvSpPr txBox="1">
          <a:spLocks noChangeArrowheads="1"/>
        </xdr:cNvSpPr>
      </xdr:nvSpPr>
      <xdr:spPr>
        <a:xfrm>
          <a:off x="1438275" y="17625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133350</xdr:rowOff>
    </xdr:to>
    <xdr:sp>
      <xdr:nvSpPr>
        <xdr:cNvPr id="361" name="Text Box 1566"/>
        <xdr:cNvSpPr txBox="1">
          <a:spLocks noChangeArrowheads="1"/>
        </xdr:cNvSpPr>
      </xdr:nvSpPr>
      <xdr:spPr>
        <a:xfrm>
          <a:off x="1438275" y="17625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133350</xdr:rowOff>
    </xdr:to>
    <xdr:sp>
      <xdr:nvSpPr>
        <xdr:cNvPr id="362" name="Text Box 1567"/>
        <xdr:cNvSpPr txBox="1">
          <a:spLocks noChangeArrowheads="1"/>
        </xdr:cNvSpPr>
      </xdr:nvSpPr>
      <xdr:spPr>
        <a:xfrm>
          <a:off x="1438275" y="17625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363" name="Text Box 1568"/>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364" name="Text Box 1569"/>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365" name="Text Box 1570"/>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366" name="Text Box 1571"/>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367" name="Text Box 1572"/>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368" name="Text Box 157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76200</xdr:rowOff>
    </xdr:to>
    <xdr:sp>
      <xdr:nvSpPr>
        <xdr:cNvPr id="369" name="Text Box 1574"/>
        <xdr:cNvSpPr txBox="1">
          <a:spLocks noChangeArrowheads="1"/>
        </xdr:cNvSpPr>
      </xdr:nvSpPr>
      <xdr:spPr>
        <a:xfrm>
          <a:off x="1438275" y="17625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76200</xdr:rowOff>
    </xdr:to>
    <xdr:sp>
      <xdr:nvSpPr>
        <xdr:cNvPr id="370" name="Text Box 1575"/>
        <xdr:cNvSpPr txBox="1">
          <a:spLocks noChangeArrowheads="1"/>
        </xdr:cNvSpPr>
      </xdr:nvSpPr>
      <xdr:spPr>
        <a:xfrm>
          <a:off x="1438275" y="17625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76200</xdr:rowOff>
    </xdr:to>
    <xdr:sp>
      <xdr:nvSpPr>
        <xdr:cNvPr id="371" name="Text Box 1576"/>
        <xdr:cNvSpPr txBox="1">
          <a:spLocks noChangeArrowheads="1"/>
        </xdr:cNvSpPr>
      </xdr:nvSpPr>
      <xdr:spPr>
        <a:xfrm>
          <a:off x="1438275" y="17625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76200</xdr:rowOff>
    </xdr:to>
    <xdr:sp>
      <xdr:nvSpPr>
        <xdr:cNvPr id="372" name="Text Box 1577"/>
        <xdr:cNvSpPr txBox="1">
          <a:spLocks noChangeArrowheads="1"/>
        </xdr:cNvSpPr>
      </xdr:nvSpPr>
      <xdr:spPr>
        <a:xfrm>
          <a:off x="1438275" y="17625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76200</xdr:rowOff>
    </xdr:to>
    <xdr:sp>
      <xdr:nvSpPr>
        <xdr:cNvPr id="373" name="Text Box 1578"/>
        <xdr:cNvSpPr txBox="1">
          <a:spLocks noChangeArrowheads="1"/>
        </xdr:cNvSpPr>
      </xdr:nvSpPr>
      <xdr:spPr>
        <a:xfrm>
          <a:off x="1438275" y="17625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76200</xdr:rowOff>
    </xdr:to>
    <xdr:sp>
      <xdr:nvSpPr>
        <xdr:cNvPr id="374" name="Text Box 1579"/>
        <xdr:cNvSpPr txBox="1">
          <a:spLocks noChangeArrowheads="1"/>
        </xdr:cNvSpPr>
      </xdr:nvSpPr>
      <xdr:spPr>
        <a:xfrm>
          <a:off x="1438275" y="17625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375" name="Text Box 1580"/>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376" name="Text Box 1581"/>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377" name="Text Box 1582"/>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378" name="Text Box 158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379" name="Text Box 1584"/>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380" name="Text Box 1585"/>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381" name="Text Box 1586"/>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382" name="Text Box 1587"/>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383" name="Text Box 1588"/>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384" name="Text Box 1589"/>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385" name="Text Box 1590"/>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386" name="Text Box 1591"/>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85725</xdr:rowOff>
    </xdr:to>
    <xdr:sp>
      <xdr:nvSpPr>
        <xdr:cNvPr id="387" name="Text Box 1592"/>
        <xdr:cNvSpPr txBox="1">
          <a:spLocks noChangeArrowheads="1"/>
        </xdr:cNvSpPr>
      </xdr:nvSpPr>
      <xdr:spPr>
        <a:xfrm>
          <a:off x="1438275" y="17625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85725</xdr:rowOff>
    </xdr:to>
    <xdr:sp>
      <xdr:nvSpPr>
        <xdr:cNvPr id="388" name="Text Box 1593"/>
        <xdr:cNvSpPr txBox="1">
          <a:spLocks noChangeArrowheads="1"/>
        </xdr:cNvSpPr>
      </xdr:nvSpPr>
      <xdr:spPr>
        <a:xfrm>
          <a:off x="1438275" y="17625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85725</xdr:rowOff>
    </xdr:to>
    <xdr:sp>
      <xdr:nvSpPr>
        <xdr:cNvPr id="389" name="Text Box 1594"/>
        <xdr:cNvSpPr txBox="1">
          <a:spLocks noChangeArrowheads="1"/>
        </xdr:cNvSpPr>
      </xdr:nvSpPr>
      <xdr:spPr>
        <a:xfrm>
          <a:off x="1438275" y="17625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85725</xdr:rowOff>
    </xdr:to>
    <xdr:sp>
      <xdr:nvSpPr>
        <xdr:cNvPr id="390" name="Text Box 1595"/>
        <xdr:cNvSpPr txBox="1">
          <a:spLocks noChangeArrowheads="1"/>
        </xdr:cNvSpPr>
      </xdr:nvSpPr>
      <xdr:spPr>
        <a:xfrm>
          <a:off x="1438275" y="17625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85725</xdr:rowOff>
    </xdr:to>
    <xdr:sp>
      <xdr:nvSpPr>
        <xdr:cNvPr id="391" name="Text Box 1596"/>
        <xdr:cNvSpPr txBox="1">
          <a:spLocks noChangeArrowheads="1"/>
        </xdr:cNvSpPr>
      </xdr:nvSpPr>
      <xdr:spPr>
        <a:xfrm>
          <a:off x="1438275" y="17625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85725</xdr:rowOff>
    </xdr:to>
    <xdr:sp>
      <xdr:nvSpPr>
        <xdr:cNvPr id="392" name="Text Box 1597"/>
        <xdr:cNvSpPr txBox="1">
          <a:spLocks noChangeArrowheads="1"/>
        </xdr:cNvSpPr>
      </xdr:nvSpPr>
      <xdr:spPr>
        <a:xfrm>
          <a:off x="1438275" y="17625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393" name="Text Box 1598"/>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394" name="Text Box 1599"/>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395" name="Text Box 1600"/>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396" name="Text Box 1601"/>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397" name="Text Box 1602"/>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398" name="Text Box 1603"/>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399" name="Text Box 1604"/>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400" name="Text Box 1605"/>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401" name="Text Box 1606"/>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402" name="Text Box 1607"/>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403" name="Text Box 1608"/>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404" name="Text Box 1609"/>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405" name="Text Box 1610"/>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406" name="Text Box 1611"/>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407" name="Text Box 1612"/>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408" name="Text Box 1613"/>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409" name="Text Box 1614"/>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410" name="Text Box 1615"/>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411" name="Text Box 1616"/>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412" name="Text Box 1617"/>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413" name="Text Box 1618"/>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414" name="Text Box 1619"/>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415" name="Text Box 1620"/>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416" name="Text Box 1621"/>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417" name="Text Box 1622"/>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418" name="Text Box 1623"/>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419" name="Text Box 1624"/>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420" name="Text Box 1625"/>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421" name="Text Box 1626"/>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422" name="Text Box 1627"/>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423" name="Text Box 1628"/>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424" name="Text Box 1629"/>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425" name="Text Box 1630"/>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104775</xdr:rowOff>
    </xdr:to>
    <xdr:sp>
      <xdr:nvSpPr>
        <xdr:cNvPr id="426" name="Text Box 1631"/>
        <xdr:cNvSpPr txBox="1">
          <a:spLocks noChangeArrowheads="1"/>
        </xdr:cNvSpPr>
      </xdr:nvSpPr>
      <xdr:spPr>
        <a:xfrm>
          <a:off x="1438275" y="17625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104775</xdr:rowOff>
    </xdr:to>
    <xdr:sp>
      <xdr:nvSpPr>
        <xdr:cNvPr id="427" name="Text Box 1632"/>
        <xdr:cNvSpPr txBox="1">
          <a:spLocks noChangeArrowheads="1"/>
        </xdr:cNvSpPr>
      </xdr:nvSpPr>
      <xdr:spPr>
        <a:xfrm>
          <a:off x="1438275" y="17625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104775</xdr:rowOff>
    </xdr:to>
    <xdr:sp>
      <xdr:nvSpPr>
        <xdr:cNvPr id="428" name="Text Box 1633"/>
        <xdr:cNvSpPr txBox="1">
          <a:spLocks noChangeArrowheads="1"/>
        </xdr:cNvSpPr>
      </xdr:nvSpPr>
      <xdr:spPr>
        <a:xfrm>
          <a:off x="1438275" y="17625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104775</xdr:rowOff>
    </xdr:to>
    <xdr:sp>
      <xdr:nvSpPr>
        <xdr:cNvPr id="429" name="Text Box 1634"/>
        <xdr:cNvSpPr txBox="1">
          <a:spLocks noChangeArrowheads="1"/>
        </xdr:cNvSpPr>
      </xdr:nvSpPr>
      <xdr:spPr>
        <a:xfrm>
          <a:off x="1438275" y="17625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104775</xdr:rowOff>
    </xdr:to>
    <xdr:sp>
      <xdr:nvSpPr>
        <xdr:cNvPr id="430" name="Text Box 1635"/>
        <xdr:cNvSpPr txBox="1">
          <a:spLocks noChangeArrowheads="1"/>
        </xdr:cNvSpPr>
      </xdr:nvSpPr>
      <xdr:spPr>
        <a:xfrm>
          <a:off x="1438275" y="17625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104775</xdr:rowOff>
    </xdr:to>
    <xdr:sp>
      <xdr:nvSpPr>
        <xdr:cNvPr id="431" name="Text Box 1636"/>
        <xdr:cNvSpPr txBox="1">
          <a:spLocks noChangeArrowheads="1"/>
        </xdr:cNvSpPr>
      </xdr:nvSpPr>
      <xdr:spPr>
        <a:xfrm>
          <a:off x="1438275" y="17625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432" name="Text Box 1637"/>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433" name="Text Box 1638"/>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434" name="Text Box 1639"/>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435" name="Text Box 1640"/>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436" name="Text Box 1641"/>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437" name="Text Box 1642"/>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133350</xdr:rowOff>
    </xdr:to>
    <xdr:sp>
      <xdr:nvSpPr>
        <xdr:cNvPr id="438" name="Text Box 1643"/>
        <xdr:cNvSpPr txBox="1">
          <a:spLocks noChangeArrowheads="1"/>
        </xdr:cNvSpPr>
      </xdr:nvSpPr>
      <xdr:spPr>
        <a:xfrm>
          <a:off x="1438275" y="17625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133350</xdr:rowOff>
    </xdr:to>
    <xdr:sp>
      <xdr:nvSpPr>
        <xdr:cNvPr id="439" name="Text Box 1644"/>
        <xdr:cNvSpPr txBox="1">
          <a:spLocks noChangeArrowheads="1"/>
        </xdr:cNvSpPr>
      </xdr:nvSpPr>
      <xdr:spPr>
        <a:xfrm>
          <a:off x="1438275" y="17625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133350</xdr:rowOff>
    </xdr:to>
    <xdr:sp>
      <xdr:nvSpPr>
        <xdr:cNvPr id="440" name="Text Box 1645"/>
        <xdr:cNvSpPr txBox="1">
          <a:spLocks noChangeArrowheads="1"/>
        </xdr:cNvSpPr>
      </xdr:nvSpPr>
      <xdr:spPr>
        <a:xfrm>
          <a:off x="1438275" y="17625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133350</xdr:rowOff>
    </xdr:to>
    <xdr:sp>
      <xdr:nvSpPr>
        <xdr:cNvPr id="441" name="Text Box 1646"/>
        <xdr:cNvSpPr txBox="1">
          <a:spLocks noChangeArrowheads="1"/>
        </xdr:cNvSpPr>
      </xdr:nvSpPr>
      <xdr:spPr>
        <a:xfrm>
          <a:off x="1438275" y="17625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133350</xdr:rowOff>
    </xdr:to>
    <xdr:sp>
      <xdr:nvSpPr>
        <xdr:cNvPr id="442" name="Text Box 1647"/>
        <xdr:cNvSpPr txBox="1">
          <a:spLocks noChangeArrowheads="1"/>
        </xdr:cNvSpPr>
      </xdr:nvSpPr>
      <xdr:spPr>
        <a:xfrm>
          <a:off x="1438275" y="17625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133350</xdr:rowOff>
    </xdr:to>
    <xdr:sp>
      <xdr:nvSpPr>
        <xdr:cNvPr id="443" name="Text Box 1648"/>
        <xdr:cNvSpPr txBox="1">
          <a:spLocks noChangeArrowheads="1"/>
        </xdr:cNvSpPr>
      </xdr:nvSpPr>
      <xdr:spPr>
        <a:xfrm>
          <a:off x="1438275" y="17625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180975</xdr:rowOff>
    </xdr:to>
    <xdr:sp>
      <xdr:nvSpPr>
        <xdr:cNvPr id="444" name="Text Box 1649"/>
        <xdr:cNvSpPr txBox="1">
          <a:spLocks noChangeArrowheads="1"/>
        </xdr:cNvSpPr>
      </xdr:nvSpPr>
      <xdr:spPr>
        <a:xfrm>
          <a:off x="1438275" y="17625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180975</xdr:rowOff>
    </xdr:to>
    <xdr:sp>
      <xdr:nvSpPr>
        <xdr:cNvPr id="445" name="Text Box 1650"/>
        <xdr:cNvSpPr txBox="1">
          <a:spLocks noChangeArrowheads="1"/>
        </xdr:cNvSpPr>
      </xdr:nvSpPr>
      <xdr:spPr>
        <a:xfrm>
          <a:off x="1438275" y="17625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180975</xdr:rowOff>
    </xdr:to>
    <xdr:sp>
      <xdr:nvSpPr>
        <xdr:cNvPr id="446" name="Text Box 1651"/>
        <xdr:cNvSpPr txBox="1">
          <a:spLocks noChangeArrowheads="1"/>
        </xdr:cNvSpPr>
      </xdr:nvSpPr>
      <xdr:spPr>
        <a:xfrm>
          <a:off x="1438275" y="17625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180975</xdr:rowOff>
    </xdr:to>
    <xdr:sp>
      <xdr:nvSpPr>
        <xdr:cNvPr id="447" name="Text Box 1652"/>
        <xdr:cNvSpPr txBox="1">
          <a:spLocks noChangeArrowheads="1"/>
        </xdr:cNvSpPr>
      </xdr:nvSpPr>
      <xdr:spPr>
        <a:xfrm>
          <a:off x="1438275" y="17625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180975</xdr:rowOff>
    </xdr:to>
    <xdr:sp>
      <xdr:nvSpPr>
        <xdr:cNvPr id="448" name="Text Box 1653"/>
        <xdr:cNvSpPr txBox="1">
          <a:spLocks noChangeArrowheads="1"/>
        </xdr:cNvSpPr>
      </xdr:nvSpPr>
      <xdr:spPr>
        <a:xfrm>
          <a:off x="1438275" y="17625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180975</xdr:rowOff>
    </xdr:to>
    <xdr:sp>
      <xdr:nvSpPr>
        <xdr:cNvPr id="449" name="Text Box 1654"/>
        <xdr:cNvSpPr txBox="1">
          <a:spLocks noChangeArrowheads="1"/>
        </xdr:cNvSpPr>
      </xdr:nvSpPr>
      <xdr:spPr>
        <a:xfrm>
          <a:off x="1438275" y="17625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180975</xdr:rowOff>
    </xdr:to>
    <xdr:sp>
      <xdr:nvSpPr>
        <xdr:cNvPr id="450" name="Text Box 1655"/>
        <xdr:cNvSpPr txBox="1">
          <a:spLocks noChangeArrowheads="1"/>
        </xdr:cNvSpPr>
      </xdr:nvSpPr>
      <xdr:spPr>
        <a:xfrm>
          <a:off x="1438275" y="17625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180975</xdr:rowOff>
    </xdr:to>
    <xdr:sp>
      <xdr:nvSpPr>
        <xdr:cNvPr id="451" name="Text Box 1656"/>
        <xdr:cNvSpPr txBox="1">
          <a:spLocks noChangeArrowheads="1"/>
        </xdr:cNvSpPr>
      </xdr:nvSpPr>
      <xdr:spPr>
        <a:xfrm>
          <a:off x="1438275" y="17625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180975</xdr:rowOff>
    </xdr:to>
    <xdr:sp>
      <xdr:nvSpPr>
        <xdr:cNvPr id="452" name="Text Box 1657"/>
        <xdr:cNvSpPr txBox="1">
          <a:spLocks noChangeArrowheads="1"/>
        </xdr:cNvSpPr>
      </xdr:nvSpPr>
      <xdr:spPr>
        <a:xfrm>
          <a:off x="1438275" y="17625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180975</xdr:rowOff>
    </xdr:to>
    <xdr:sp>
      <xdr:nvSpPr>
        <xdr:cNvPr id="453" name="Text Box 1658"/>
        <xdr:cNvSpPr txBox="1">
          <a:spLocks noChangeArrowheads="1"/>
        </xdr:cNvSpPr>
      </xdr:nvSpPr>
      <xdr:spPr>
        <a:xfrm>
          <a:off x="1438275" y="17625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180975</xdr:rowOff>
    </xdr:to>
    <xdr:sp>
      <xdr:nvSpPr>
        <xdr:cNvPr id="454" name="Text Box 1659"/>
        <xdr:cNvSpPr txBox="1">
          <a:spLocks noChangeArrowheads="1"/>
        </xdr:cNvSpPr>
      </xdr:nvSpPr>
      <xdr:spPr>
        <a:xfrm>
          <a:off x="1438275" y="17625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180975</xdr:rowOff>
    </xdr:to>
    <xdr:sp>
      <xdr:nvSpPr>
        <xdr:cNvPr id="455" name="Text Box 1660"/>
        <xdr:cNvSpPr txBox="1">
          <a:spLocks noChangeArrowheads="1"/>
        </xdr:cNvSpPr>
      </xdr:nvSpPr>
      <xdr:spPr>
        <a:xfrm>
          <a:off x="1438275" y="17625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180975</xdr:rowOff>
    </xdr:to>
    <xdr:sp>
      <xdr:nvSpPr>
        <xdr:cNvPr id="456" name="Text Box 1661"/>
        <xdr:cNvSpPr txBox="1">
          <a:spLocks noChangeArrowheads="1"/>
        </xdr:cNvSpPr>
      </xdr:nvSpPr>
      <xdr:spPr>
        <a:xfrm>
          <a:off x="1438275" y="17625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180975</xdr:rowOff>
    </xdr:to>
    <xdr:sp>
      <xdr:nvSpPr>
        <xdr:cNvPr id="457" name="Text Box 1662"/>
        <xdr:cNvSpPr txBox="1">
          <a:spLocks noChangeArrowheads="1"/>
        </xdr:cNvSpPr>
      </xdr:nvSpPr>
      <xdr:spPr>
        <a:xfrm>
          <a:off x="1438275" y="17625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180975</xdr:rowOff>
    </xdr:to>
    <xdr:sp>
      <xdr:nvSpPr>
        <xdr:cNvPr id="458" name="Text Box 1663"/>
        <xdr:cNvSpPr txBox="1">
          <a:spLocks noChangeArrowheads="1"/>
        </xdr:cNvSpPr>
      </xdr:nvSpPr>
      <xdr:spPr>
        <a:xfrm>
          <a:off x="1438275" y="17625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180975</xdr:rowOff>
    </xdr:to>
    <xdr:sp>
      <xdr:nvSpPr>
        <xdr:cNvPr id="459" name="Text Box 1664"/>
        <xdr:cNvSpPr txBox="1">
          <a:spLocks noChangeArrowheads="1"/>
        </xdr:cNvSpPr>
      </xdr:nvSpPr>
      <xdr:spPr>
        <a:xfrm>
          <a:off x="1438275" y="17625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180975</xdr:rowOff>
    </xdr:to>
    <xdr:sp>
      <xdr:nvSpPr>
        <xdr:cNvPr id="460" name="Text Box 1665"/>
        <xdr:cNvSpPr txBox="1">
          <a:spLocks noChangeArrowheads="1"/>
        </xdr:cNvSpPr>
      </xdr:nvSpPr>
      <xdr:spPr>
        <a:xfrm>
          <a:off x="1438275" y="17625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180975</xdr:rowOff>
    </xdr:to>
    <xdr:sp>
      <xdr:nvSpPr>
        <xdr:cNvPr id="461" name="Text Box 1666"/>
        <xdr:cNvSpPr txBox="1">
          <a:spLocks noChangeArrowheads="1"/>
        </xdr:cNvSpPr>
      </xdr:nvSpPr>
      <xdr:spPr>
        <a:xfrm>
          <a:off x="1438275" y="17625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462" name="Text Box 1667"/>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463" name="Text Box 1668"/>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464" name="Text Box 1669"/>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465" name="Text Box 1670"/>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466" name="Text Box 1671"/>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467" name="Text Box 1672"/>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468" name="Text Box 1673"/>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469" name="Text Box 1674"/>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470" name="Text Box 1675"/>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471" name="Text Box 1676"/>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472" name="Text Box 1677"/>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473" name="Text Box 1678"/>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474" name="Text Box 1679"/>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475" name="Text Box 1680"/>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476" name="Text Box 1681"/>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477" name="Text Box 1682"/>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478" name="Text Box 1683"/>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479" name="Text Box 1684"/>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180975</xdr:rowOff>
    </xdr:to>
    <xdr:sp>
      <xdr:nvSpPr>
        <xdr:cNvPr id="480" name="Text Box 1685"/>
        <xdr:cNvSpPr txBox="1">
          <a:spLocks noChangeArrowheads="1"/>
        </xdr:cNvSpPr>
      </xdr:nvSpPr>
      <xdr:spPr>
        <a:xfrm>
          <a:off x="1438275" y="17625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180975</xdr:rowOff>
    </xdr:to>
    <xdr:sp>
      <xdr:nvSpPr>
        <xdr:cNvPr id="481" name="Text Box 1686"/>
        <xdr:cNvSpPr txBox="1">
          <a:spLocks noChangeArrowheads="1"/>
        </xdr:cNvSpPr>
      </xdr:nvSpPr>
      <xdr:spPr>
        <a:xfrm>
          <a:off x="1438275" y="17625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180975</xdr:rowOff>
    </xdr:to>
    <xdr:sp>
      <xdr:nvSpPr>
        <xdr:cNvPr id="482" name="Text Box 1687"/>
        <xdr:cNvSpPr txBox="1">
          <a:spLocks noChangeArrowheads="1"/>
        </xdr:cNvSpPr>
      </xdr:nvSpPr>
      <xdr:spPr>
        <a:xfrm>
          <a:off x="1438275" y="17625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180975</xdr:rowOff>
    </xdr:to>
    <xdr:sp>
      <xdr:nvSpPr>
        <xdr:cNvPr id="483" name="Text Box 1688"/>
        <xdr:cNvSpPr txBox="1">
          <a:spLocks noChangeArrowheads="1"/>
        </xdr:cNvSpPr>
      </xdr:nvSpPr>
      <xdr:spPr>
        <a:xfrm>
          <a:off x="1438275" y="17625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180975</xdr:rowOff>
    </xdr:to>
    <xdr:sp>
      <xdr:nvSpPr>
        <xdr:cNvPr id="484" name="Text Box 1689"/>
        <xdr:cNvSpPr txBox="1">
          <a:spLocks noChangeArrowheads="1"/>
        </xdr:cNvSpPr>
      </xdr:nvSpPr>
      <xdr:spPr>
        <a:xfrm>
          <a:off x="1438275" y="17625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180975</xdr:rowOff>
    </xdr:to>
    <xdr:sp>
      <xdr:nvSpPr>
        <xdr:cNvPr id="485" name="Text Box 1690"/>
        <xdr:cNvSpPr txBox="1">
          <a:spLocks noChangeArrowheads="1"/>
        </xdr:cNvSpPr>
      </xdr:nvSpPr>
      <xdr:spPr>
        <a:xfrm>
          <a:off x="1438275" y="17625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180975</xdr:rowOff>
    </xdr:to>
    <xdr:sp>
      <xdr:nvSpPr>
        <xdr:cNvPr id="486" name="Text Box 1697"/>
        <xdr:cNvSpPr txBox="1">
          <a:spLocks noChangeArrowheads="1"/>
        </xdr:cNvSpPr>
      </xdr:nvSpPr>
      <xdr:spPr>
        <a:xfrm>
          <a:off x="1438275" y="17625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180975</xdr:rowOff>
    </xdr:to>
    <xdr:sp>
      <xdr:nvSpPr>
        <xdr:cNvPr id="487" name="Text Box 1698"/>
        <xdr:cNvSpPr txBox="1">
          <a:spLocks noChangeArrowheads="1"/>
        </xdr:cNvSpPr>
      </xdr:nvSpPr>
      <xdr:spPr>
        <a:xfrm>
          <a:off x="1438275" y="17625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180975</xdr:rowOff>
    </xdr:to>
    <xdr:sp>
      <xdr:nvSpPr>
        <xdr:cNvPr id="488" name="Text Box 1699"/>
        <xdr:cNvSpPr txBox="1">
          <a:spLocks noChangeArrowheads="1"/>
        </xdr:cNvSpPr>
      </xdr:nvSpPr>
      <xdr:spPr>
        <a:xfrm>
          <a:off x="1438275" y="17625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180975</xdr:rowOff>
    </xdr:to>
    <xdr:sp>
      <xdr:nvSpPr>
        <xdr:cNvPr id="489" name="Text Box 1700"/>
        <xdr:cNvSpPr txBox="1">
          <a:spLocks noChangeArrowheads="1"/>
        </xdr:cNvSpPr>
      </xdr:nvSpPr>
      <xdr:spPr>
        <a:xfrm>
          <a:off x="1438275" y="17625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180975</xdr:rowOff>
    </xdr:to>
    <xdr:sp>
      <xdr:nvSpPr>
        <xdr:cNvPr id="490" name="Text Box 1701"/>
        <xdr:cNvSpPr txBox="1">
          <a:spLocks noChangeArrowheads="1"/>
        </xdr:cNvSpPr>
      </xdr:nvSpPr>
      <xdr:spPr>
        <a:xfrm>
          <a:off x="1438275" y="17625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180975</xdr:rowOff>
    </xdr:to>
    <xdr:sp>
      <xdr:nvSpPr>
        <xdr:cNvPr id="491" name="Text Box 1702"/>
        <xdr:cNvSpPr txBox="1">
          <a:spLocks noChangeArrowheads="1"/>
        </xdr:cNvSpPr>
      </xdr:nvSpPr>
      <xdr:spPr>
        <a:xfrm>
          <a:off x="1438275" y="17625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492" name="Text Box 1721"/>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493" name="Text Box 1722"/>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494" name="Text Box 1723"/>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495" name="Text Box 1724"/>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496" name="Text Box 1726"/>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497" name="Text Box 1727"/>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498" name="Text Box 1728"/>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499" name="Text Box 1729"/>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500" name="Text Box 1730"/>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501" name="Text Box 1731"/>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502" name="Text Box 1732"/>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503" name="Text Box 1733"/>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504" name="Text Box 1734"/>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505" name="Text Box 1735"/>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506" name="Text Box 1736"/>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507" name="Text Box 1737"/>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508" name="Text Box 1738"/>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180975</xdr:rowOff>
    </xdr:to>
    <xdr:sp>
      <xdr:nvSpPr>
        <xdr:cNvPr id="509" name="Text Box 1739"/>
        <xdr:cNvSpPr txBox="1">
          <a:spLocks noChangeArrowheads="1"/>
        </xdr:cNvSpPr>
      </xdr:nvSpPr>
      <xdr:spPr>
        <a:xfrm>
          <a:off x="1438275" y="17625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180975</xdr:rowOff>
    </xdr:to>
    <xdr:sp>
      <xdr:nvSpPr>
        <xdr:cNvPr id="510" name="Text Box 1740"/>
        <xdr:cNvSpPr txBox="1">
          <a:spLocks noChangeArrowheads="1"/>
        </xdr:cNvSpPr>
      </xdr:nvSpPr>
      <xdr:spPr>
        <a:xfrm>
          <a:off x="1438275" y="17625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180975</xdr:rowOff>
    </xdr:to>
    <xdr:sp>
      <xdr:nvSpPr>
        <xdr:cNvPr id="511" name="Text Box 1741"/>
        <xdr:cNvSpPr txBox="1">
          <a:spLocks noChangeArrowheads="1"/>
        </xdr:cNvSpPr>
      </xdr:nvSpPr>
      <xdr:spPr>
        <a:xfrm>
          <a:off x="1438275" y="17625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180975</xdr:rowOff>
    </xdr:to>
    <xdr:sp>
      <xdr:nvSpPr>
        <xdr:cNvPr id="512" name="Text Box 1742"/>
        <xdr:cNvSpPr txBox="1">
          <a:spLocks noChangeArrowheads="1"/>
        </xdr:cNvSpPr>
      </xdr:nvSpPr>
      <xdr:spPr>
        <a:xfrm>
          <a:off x="1438275" y="17625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180975</xdr:rowOff>
    </xdr:to>
    <xdr:sp>
      <xdr:nvSpPr>
        <xdr:cNvPr id="513" name="Text Box 1743"/>
        <xdr:cNvSpPr txBox="1">
          <a:spLocks noChangeArrowheads="1"/>
        </xdr:cNvSpPr>
      </xdr:nvSpPr>
      <xdr:spPr>
        <a:xfrm>
          <a:off x="1438275" y="17625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180975</xdr:rowOff>
    </xdr:to>
    <xdr:sp>
      <xdr:nvSpPr>
        <xdr:cNvPr id="514" name="Text Box 1744"/>
        <xdr:cNvSpPr txBox="1">
          <a:spLocks noChangeArrowheads="1"/>
        </xdr:cNvSpPr>
      </xdr:nvSpPr>
      <xdr:spPr>
        <a:xfrm>
          <a:off x="1438275" y="17625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180975</xdr:rowOff>
    </xdr:to>
    <xdr:sp>
      <xdr:nvSpPr>
        <xdr:cNvPr id="515" name="Text Box 1745"/>
        <xdr:cNvSpPr txBox="1">
          <a:spLocks noChangeArrowheads="1"/>
        </xdr:cNvSpPr>
      </xdr:nvSpPr>
      <xdr:spPr>
        <a:xfrm>
          <a:off x="1438275" y="17625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180975</xdr:rowOff>
    </xdr:to>
    <xdr:sp>
      <xdr:nvSpPr>
        <xdr:cNvPr id="516" name="Text Box 1746"/>
        <xdr:cNvSpPr txBox="1">
          <a:spLocks noChangeArrowheads="1"/>
        </xdr:cNvSpPr>
      </xdr:nvSpPr>
      <xdr:spPr>
        <a:xfrm>
          <a:off x="1438275" y="17625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180975</xdr:rowOff>
    </xdr:to>
    <xdr:sp>
      <xdr:nvSpPr>
        <xdr:cNvPr id="517" name="Text Box 1747"/>
        <xdr:cNvSpPr txBox="1">
          <a:spLocks noChangeArrowheads="1"/>
        </xdr:cNvSpPr>
      </xdr:nvSpPr>
      <xdr:spPr>
        <a:xfrm>
          <a:off x="1438275" y="17625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180975</xdr:rowOff>
    </xdr:to>
    <xdr:sp>
      <xdr:nvSpPr>
        <xdr:cNvPr id="518" name="Text Box 1748"/>
        <xdr:cNvSpPr txBox="1">
          <a:spLocks noChangeArrowheads="1"/>
        </xdr:cNvSpPr>
      </xdr:nvSpPr>
      <xdr:spPr>
        <a:xfrm>
          <a:off x="1438275" y="17625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180975</xdr:rowOff>
    </xdr:to>
    <xdr:sp>
      <xdr:nvSpPr>
        <xdr:cNvPr id="519" name="Text Box 1749"/>
        <xdr:cNvSpPr txBox="1">
          <a:spLocks noChangeArrowheads="1"/>
        </xdr:cNvSpPr>
      </xdr:nvSpPr>
      <xdr:spPr>
        <a:xfrm>
          <a:off x="1438275" y="17625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180975</xdr:rowOff>
    </xdr:to>
    <xdr:sp>
      <xdr:nvSpPr>
        <xdr:cNvPr id="520" name="Text Box 1750"/>
        <xdr:cNvSpPr txBox="1">
          <a:spLocks noChangeArrowheads="1"/>
        </xdr:cNvSpPr>
      </xdr:nvSpPr>
      <xdr:spPr>
        <a:xfrm>
          <a:off x="1438275" y="17625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180975</xdr:rowOff>
    </xdr:to>
    <xdr:sp>
      <xdr:nvSpPr>
        <xdr:cNvPr id="521" name="Text Box 1751"/>
        <xdr:cNvSpPr txBox="1">
          <a:spLocks noChangeArrowheads="1"/>
        </xdr:cNvSpPr>
      </xdr:nvSpPr>
      <xdr:spPr>
        <a:xfrm>
          <a:off x="1438275" y="17625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180975</xdr:rowOff>
    </xdr:to>
    <xdr:sp>
      <xdr:nvSpPr>
        <xdr:cNvPr id="522" name="Text Box 1752"/>
        <xdr:cNvSpPr txBox="1">
          <a:spLocks noChangeArrowheads="1"/>
        </xdr:cNvSpPr>
      </xdr:nvSpPr>
      <xdr:spPr>
        <a:xfrm>
          <a:off x="1438275" y="17625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180975</xdr:rowOff>
    </xdr:to>
    <xdr:sp>
      <xdr:nvSpPr>
        <xdr:cNvPr id="523" name="Text Box 1753"/>
        <xdr:cNvSpPr txBox="1">
          <a:spLocks noChangeArrowheads="1"/>
        </xdr:cNvSpPr>
      </xdr:nvSpPr>
      <xdr:spPr>
        <a:xfrm>
          <a:off x="1438275" y="17625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180975</xdr:rowOff>
    </xdr:to>
    <xdr:sp>
      <xdr:nvSpPr>
        <xdr:cNvPr id="524" name="Text Box 1754"/>
        <xdr:cNvSpPr txBox="1">
          <a:spLocks noChangeArrowheads="1"/>
        </xdr:cNvSpPr>
      </xdr:nvSpPr>
      <xdr:spPr>
        <a:xfrm>
          <a:off x="1438275" y="17625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180975</xdr:rowOff>
    </xdr:to>
    <xdr:sp>
      <xdr:nvSpPr>
        <xdr:cNvPr id="525" name="Text Box 1755"/>
        <xdr:cNvSpPr txBox="1">
          <a:spLocks noChangeArrowheads="1"/>
        </xdr:cNvSpPr>
      </xdr:nvSpPr>
      <xdr:spPr>
        <a:xfrm>
          <a:off x="1438275" y="17625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180975</xdr:rowOff>
    </xdr:to>
    <xdr:sp>
      <xdr:nvSpPr>
        <xdr:cNvPr id="526" name="Text Box 1756"/>
        <xdr:cNvSpPr txBox="1">
          <a:spLocks noChangeArrowheads="1"/>
        </xdr:cNvSpPr>
      </xdr:nvSpPr>
      <xdr:spPr>
        <a:xfrm>
          <a:off x="1438275" y="17625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180975</xdr:rowOff>
    </xdr:to>
    <xdr:sp>
      <xdr:nvSpPr>
        <xdr:cNvPr id="527" name="Text Box 1763"/>
        <xdr:cNvSpPr txBox="1">
          <a:spLocks noChangeArrowheads="1"/>
        </xdr:cNvSpPr>
      </xdr:nvSpPr>
      <xdr:spPr>
        <a:xfrm>
          <a:off x="1438275" y="17625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180975</xdr:rowOff>
    </xdr:to>
    <xdr:sp>
      <xdr:nvSpPr>
        <xdr:cNvPr id="528" name="Text Box 1764"/>
        <xdr:cNvSpPr txBox="1">
          <a:spLocks noChangeArrowheads="1"/>
        </xdr:cNvSpPr>
      </xdr:nvSpPr>
      <xdr:spPr>
        <a:xfrm>
          <a:off x="1438275" y="17625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180975</xdr:rowOff>
    </xdr:to>
    <xdr:sp>
      <xdr:nvSpPr>
        <xdr:cNvPr id="529" name="Text Box 1765"/>
        <xdr:cNvSpPr txBox="1">
          <a:spLocks noChangeArrowheads="1"/>
        </xdr:cNvSpPr>
      </xdr:nvSpPr>
      <xdr:spPr>
        <a:xfrm>
          <a:off x="1438275" y="17625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180975</xdr:rowOff>
    </xdr:to>
    <xdr:sp>
      <xdr:nvSpPr>
        <xdr:cNvPr id="530" name="Text Box 1766"/>
        <xdr:cNvSpPr txBox="1">
          <a:spLocks noChangeArrowheads="1"/>
        </xdr:cNvSpPr>
      </xdr:nvSpPr>
      <xdr:spPr>
        <a:xfrm>
          <a:off x="1438275" y="17625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180975</xdr:rowOff>
    </xdr:to>
    <xdr:sp>
      <xdr:nvSpPr>
        <xdr:cNvPr id="531" name="Text Box 1767"/>
        <xdr:cNvSpPr txBox="1">
          <a:spLocks noChangeArrowheads="1"/>
        </xdr:cNvSpPr>
      </xdr:nvSpPr>
      <xdr:spPr>
        <a:xfrm>
          <a:off x="1438275" y="17625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180975</xdr:rowOff>
    </xdr:to>
    <xdr:sp>
      <xdr:nvSpPr>
        <xdr:cNvPr id="532" name="Text Box 1768"/>
        <xdr:cNvSpPr txBox="1">
          <a:spLocks noChangeArrowheads="1"/>
        </xdr:cNvSpPr>
      </xdr:nvSpPr>
      <xdr:spPr>
        <a:xfrm>
          <a:off x="1438275" y="17625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180975</xdr:rowOff>
    </xdr:to>
    <xdr:sp>
      <xdr:nvSpPr>
        <xdr:cNvPr id="533" name="Text Box 1775"/>
        <xdr:cNvSpPr txBox="1">
          <a:spLocks noChangeArrowheads="1"/>
        </xdr:cNvSpPr>
      </xdr:nvSpPr>
      <xdr:spPr>
        <a:xfrm>
          <a:off x="1438275" y="17625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180975</xdr:rowOff>
    </xdr:to>
    <xdr:sp>
      <xdr:nvSpPr>
        <xdr:cNvPr id="534" name="Text Box 1776"/>
        <xdr:cNvSpPr txBox="1">
          <a:spLocks noChangeArrowheads="1"/>
        </xdr:cNvSpPr>
      </xdr:nvSpPr>
      <xdr:spPr>
        <a:xfrm>
          <a:off x="1438275" y="17625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180975</xdr:rowOff>
    </xdr:to>
    <xdr:sp>
      <xdr:nvSpPr>
        <xdr:cNvPr id="535" name="Text Box 1777"/>
        <xdr:cNvSpPr txBox="1">
          <a:spLocks noChangeArrowheads="1"/>
        </xdr:cNvSpPr>
      </xdr:nvSpPr>
      <xdr:spPr>
        <a:xfrm>
          <a:off x="1438275" y="17625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180975</xdr:rowOff>
    </xdr:to>
    <xdr:sp>
      <xdr:nvSpPr>
        <xdr:cNvPr id="536" name="Text Box 1778"/>
        <xdr:cNvSpPr txBox="1">
          <a:spLocks noChangeArrowheads="1"/>
        </xdr:cNvSpPr>
      </xdr:nvSpPr>
      <xdr:spPr>
        <a:xfrm>
          <a:off x="1438275" y="17625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180975</xdr:rowOff>
    </xdr:to>
    <xdr:sp>
      <xdr:nvSpPr>
        <xdr:cNvPr id="537" name="Text Box 1779"/>
        <xdr:cNvSpPr txBox="1">
          <a:spLocks noChangeArrowheads="1"/>
        </xdr:cNvSpPr>
      </xdr:nvSpPr>
      <xdr:spPr>
        <a:xfrm>
          <a:off x="1438275" y="17625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180975</xdr:rowOff>
    </xdr:to>
    <xdr:sp>
      <xdr:nvSpPr>
        <xdr:cNvPr id="538" name="Text Box 1780"/>
        <xdr:cNvSpPr txBox="1">
          <a:spLocks noChangeArrowheads="1"/>
        </xdr:cNvSpPr>
      </xdr:nvSpPr>
      <xdr:spPr>
        <a:xfrm>
          <a:off x="1438275" y="17625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539" name="Text Box 1799"/>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540" name="Text Box 1800"/>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541" name="Text Box 1801"/>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542" name="Text Box 1802"/>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543" name="Text Box 1803"/>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544" name="Text Box 1804"/>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545" name="Text Box 1805"/>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546" name="Text Box 1806"/>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547" name="Text Box 1807"/>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548" name="Text Box 1808"/>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549" name="Text Box 1809"/>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550" name="Text Box 1810"/>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551" name="Text Box 1811"/>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552" name="Text Box 1812"/>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553" name="Text Box 1813"/>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554" name="Text Box 1814"/>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555" name="Text Box 1815"/>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556" name="Text Box 1816"/>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557" name="Text Box 2980"/>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558" name="Text Box 2981"/>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559" name="Text Box 2982"/>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560" name="Text Box 2983"/>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561" name="Text Box 2984"/>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562" name="Text Box 2985"/>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563" name="Text Box 2986"/>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564" name="Text Box 2987"/>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565" name="Text Box 2988"/>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566" name="Text Box 2989"/>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567" name="Text Box 2990"/>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568" name="Text Box 2991"/>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569" name="Text Box 2992"/>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570" name="Text Box 299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571" name="Text Box 2994"/>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572" name="Text Box 2995"/>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573" name="Text Box 2996"/>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574" name="Text Box 2997"/>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575" name="Text Box 2998"/>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576" name="Text Box 2999"/>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577" name="Text Box 3000"/>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578" name="Text Box 3001"/>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579" name="Text Box 3002"/>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580" name="Text Box 3003"/>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581" name="Text Box 3004"/>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582" name="Text Box 3005"/>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583" name="Text Box 3006"/>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584" name="Text Box 3007"/>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585" name="Text Box 3008"/>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586" name="Text Box 3009"/>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587"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588"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589"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590"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591"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592"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593"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594"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595"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596"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597"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598"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599"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600"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601"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602"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603"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604"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605"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606"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607"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608"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609"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610"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611"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612"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613"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614"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615"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616"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617"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618"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619"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620"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621"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622"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623"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624"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625"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626"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627"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628"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629"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630"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631"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632"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633"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634"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635"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636"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637"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638"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639"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640"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38100</xdr:rowOff>
    </xdr:to>
    <xdr:sp>
      <xdr:nvSpPr>
        <xdr:cNvPr id="641" name="Text Box 3"/>
        <xdr:cNvSpPr txBox="1">
          <a:spLocks noChangeArrowheads="1"/>
        </xdr:cNvSpPr>
      </xdr:nvSpPr>
      <xdr:spPr>
        <a:xfrm>
          <a:off x="1438275" y="17625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38100</xdr:rowOff>
    </xdr:to>
    <xdr:sp>
      <xdr:nvSpPr>
        <xdr:cNvPr id="642" name="Text Box 3"/>
        <xdr:cNvSpPr txBox="1">
          <a:spLocks noChangeArrowheads="1"/>
        </xdr:cNvSpPr>
      </xdr:nvSpPr>
      <xdr:spPr>
        <a:xfrm>
          <a:off x="1438275" y="17625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38100</xdr:rowOff>
    </xdr:to>
    <xdr:sp>
      <xdr:nvSpPr>
        <xdr:cNvPr id="643" name="Text Box 3"/>
        <xdr:cNvSpPr txBox="1">
          <a:spLocks noChangeArrowheads="1"/>
        </xdr:cNvSpPr>
      </xdr:nvSpPr>
      <xdr:spPr>
        <a:xfrm>
          <a:off x="1438275" y="17625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38100</xdr:rowOff>
    </xdr:to>
    <xdr:sp>
      <xdr:nvSpPr>
        <xdr:cNvPr id="644" name="Text Box 3"/>
        <xdr:cNvSpPr txBox="1">
          <a:spLocks noChangeArrowheads="1"/>
        </xdr:cNvSpPr>
      </xdr:nvSpPr>
      <xdr:spPr>
        <a:xfrm>
          <a:off x="1438275" y="17625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38100</xdr:rowOff>
    </xdr:to>
    <xdr:sp>
      <xdr:nvSpPr>
        <xdr:cNvPr id="645" name="Text Box 3"/>
        <xdr:cNvSpPr txBox="1">
          <a:spLocks noChangeArrowheads="1"/>
        </xdr:cNvSpPr>
      </xdr:nvSpPr>
      <xdr:spPr>
        <a:xfrm>
          <a:off x="1438275" y="17625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38100</xdr:rowOff>
    </xdr:to>
    <xdr:sp>
      <xdr:nvSpPr>
        <xdr:cNvPr id="646" name="Text Box 3"/>
        <xdr:cNvSpPr txBox="1">
          <a:spLocks noChangeArrowheads="1"/>
        </xdr:cNvSpPr>
      </xdr:nvSpPr>
      <xdr:spPr>
        <a:xfrm>
          <a:off x="1438275" y="17625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647"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648"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649"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650"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651"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652"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653"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654"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655"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656"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657"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658"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659"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660"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661"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662"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663"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664"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665"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666"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667"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668"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669"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670"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671"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672"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673"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674"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675"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676"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677"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678"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679"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680"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681"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682"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683"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684"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685"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686"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687"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688"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689"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690"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691"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692"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693"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694"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695"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696"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697"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698"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699"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700"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701"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702"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703"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704"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705"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706"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707"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708"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709"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710"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711"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712"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713"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714"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715"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716"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717"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718"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719"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720"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721"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722"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723"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724"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47625</xdr:rowOff>
    </xdr:to>
    <xdr:sp>
      <xdr:nvSpPr>
        <xdr:cNvPr id="725" name="Text Box 1848"/>
        <xdr:cNvSpPr txBox="1">
          <a:spLocks noChangeArrowheads="1"/>
        </xdr:cNvSpPr>
      </xdr:nvSpPr>
      <xdr:spPr>
        <a:xfrm>
          <a:off x="1438275" y="17625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726" name="Text Box 1849"/>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47625</xdr:rowOff>
    </xdr:to>
    <xdr:sp>
      <xdr:nvSpPr>
        <xdr:cNvPr id="727" name="Text Box 1851"/>
        <xdr:cNvSpPr txBox="1">
          <a:spLocks noChangeArrowheads="1"/>
        </xdr:cNvSpPr>
      </xdr:nvSpPr>
      <xdr:spPr>
        <a:xfrm>
          <a:off x="1438275" y="17625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728" name="Text Box 1852"/>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729" name="Text Box 1853"/>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xdr:rowOff>
    </xdr:to>
    <xdr:sp>
      <xdr:nvSpPr>
        <xdr:cNvPr id="730" name="Text Box 1854"/>
        <xdr:cNvSpPr txBox="1">
          <a:spLocks noChangeArrowheads="1"/>
        </xdr:cNvSpPr>
      </xdr:nvSpPr>
      <xdr:spPr>
        <a:xfrm>
          <a:off x="1438275" y="17625060"/>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xdr:rowOff>
    </xdr:to>
    <xdr:sp>
      <xdr:nvSpPr>
        <xdr:cNvPr id="731" name="Text Box 1855"/>
        <xdr:cNvSpPr txBox="1">
          <a:spLocks noChangeArrowheads="1"/>
        </xdr:cNvSpPr>
      </xdr:nvSpPr>
      <xdr:spPr>
        <a:xfrm>
          <a:off x="1438275" y="17625060"/>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xdr:rowOff>
    </xdr:to>
    <xdr:sp>
      <xdr:nvSpPr>
        <xdr:cNvPr id="732" name="Text Box 1856"/>
        <xdr:cNvSpPr txBox="1">
          <a:spLocks noChangeArrowheads="1"/>
        </xdr:cNvSpPr>
      </xdr:nvSpPr>
      <xdr:spPr>
        <a:xfrm>
          <a:off x="1438275" y="17625060"/>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733" name="Text Box 1870"/>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734" name="Text Box 1871"/>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735" name="Text Box 1872"/>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736" name="Text Box 187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737" name="Text Box 1874"/>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738" name="Text Box 1875"/>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739" name="Text Box 1876"/>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740" name="Text Box 1877"/>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741" name="Text Box 1878"/>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742" name="Text Box 1879"/>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743" name="Text Box 1880"/>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744" name="Text Box 1881"/>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104775</xdr:rowOff>
    </xdr:to>
    <xdr:sp>
      <xdr:nvSpPr>
        <xdr:cNvPr id="745" name="Text Box 1882"/>
        <xdr:cNvSpPr txBox="1">
          <a:spLocks noChangeArrowheads="1"/>
        </xdr:cNvSpPr>
      </xdr:nvSpPr>
      <xdr:spPr>
        <a:xfrm>
          <a:off x="1438275" y="17625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104775</xdr:rowOff>
    </xdr:to>
    <xdr:sp>
      <xdr:nvSpPr>
        <xdr:cNvPr id="746" name="Text Box 1883"/>
        <xdr:cNvSpPr txBox="1">
          <a:spLocks noChangeArrowheads="1"/>
        </xdr:cNvSpPr>
      </xdr:nvSpPr>
      <xdr:spPr>
        <a:xfrm>
          <a:off x="1438275" y="17625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104775</xdr:rowOff>
    </xdr:to>
    <xdr:sp>
      <xdr:nvSpPr>
        <xdr:cNvPr id="747" name="Text Box 1884"/>
        <xdr:cNvSpPr txBox="1">
          <a:spLocks noChangeArrowheads="1"/>
        </xdr:cNvSpPr>
      </xdr:nvSpPr>
      <xdr:spPr>
        <a:xfrm>
          <a:off x="1438275" y="17625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104775</xdr:rowOff>
    </xdr:to>
    <xdr:sp>
      <xdr:nvSpPr>
        <xdr:cNvPr id="748" name="Text Box 1885"/>
        <xdr:cNvSpPr txBox="1">
          <a:spLocks noChangeArrowheads="1"/>
        </xdr:cNvSpPr>
      </xdr:nvSpPr>
      <xdr:spPr>
        <a:xfrm>
          <a:off x="1438275" y="17625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104775</xdr:rowOff>
    </xdr:to>
    <xdr:sp>
      <xdr:nvSpPr>
        <xdr:cNvPr id="749" name="Text Box 1886"/>
        <xdr:cNvSpPr txBox="1">
          <a:spLocks noChangeArrowheads="1"/>
        </xdr:cNvSpPr>
      </xdr:nvSpPr>
      <xdr:spPr>
        <a:xfrm>
          <a:off x="1438275" y="17625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104775</xdr:rowOff>
    </xdr:to>
    <xdr:sp>
      <xdr:nvSpPr>
        <xdr:cNvPr id="750" name="Text Box 1887"/>
        <xdr:cNvSpPr txBox="1">
          <a:spLocks noChangeArrowheads="1"/>
        </xdr:cNvSpPr>
      </xdr:nvSpPr>
      <xdr:spPr>
        <a:xfrm>
          <a:off x="1438275" y="17625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751" name="Text Box 1888"/>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752" name="Text Box 1889"/>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753" name="Text Box 1890"/>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754" name="Text Box 1891"/>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755" name="Text Box 1892"/>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756" name="Text Box 189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133350</xdr:rowOff>
    </xdr:to>
    <xdr:sp>
      <xdr:nvSpPr>
        <xdr:cNvPr id="757" name="Text Box 1900"/>
        <xdr:cNvSpPr txBox="1">
          <a:spLocks noChangeArrowheads="1"/>
        </xdr:cNvSpPr>
      </xdr:nvSpPr>
      <xdr:spPr>
        <a:xfrm>
          <a:off x="1438275" y="17625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133350</xdr:rowOff>
    </xdr:to>
    <xdr:sp>
      <xdr:nvSpPr>
        <xdr:cNvPr id="758" name="Text Box 1901"/>
        <xdr:cNvSpPr txBox="1">
          <a:spLocks noChangeArrowheads="1"/>
        </xdr:cNvSpPr>
      </xdr:nvSpPr>
      <xdr:spPr>
        <a:xfrm>
          <a:off x="1438275" y="17625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133350</xdr:rowOff>
    </xdr:to>
    <xdr:sp>
      <xdr:nvSpPr>
        <xdr:cNvPr id="759" name="Text Box 1902"/>
        <xdr:cNvSpPr txBox="1">
          <a:spLocks noChangeArrowheads="1"/>
        </xdr:cNvSpPr>
      </xdr:nvSpPr>
      <xdr:spPr>
        <a:xfrm>
          <a:off x="1438275" y="17625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133350</xdr:rowOff>
    </xdr:to>
    <xdr:sp>
      <xdr:nvSpPr>
        <xdr:cNvPr id="760" name="Text Box 1903"/>
        <xdr:cNvSpPr txBox="1">
          <a:spLocks noChangeArrowheads="1"/>
        </xdr:cNvSpPr>
      </xdr:nvSpPr>
      <xdr:spPr>
        <a:xfrm>
          <a:off x="1438275" y="17625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133350</xdr:rowOff>
    </xdr:to>
    <xdr:sp>
      <xdr:nvSpPr>
        <xdr:cNvPr id="761" name="Text Box 1904"/>
        <xdr:cNvSpPr txBox="1">
          <a:spLocks noChangeArrowheads="1"/>
        </xdr:cNvSpPr>
      </xdr:nvSpPr>
      <xdr:spPr>
        <a:xfrm>
          <a:off x="1438275" y="17625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133350</xdr:rowOff>
    </xdr:to>
    <xdr:sp>
      <xdr:nvSpPr>
        <xdr:cNvPr id="762" name="Text Box 1905"/>
        <xdr:cNvSpPr txBox="1">
          <a:spLocks noChangeArrowheads="1"/>
        </xdr:cNvSpPr>
      </xdr:nvSpPr>
      <xdr:spPr>
        <a:xfrm>
          <a:off x="1438275" y="17625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85725</xdr:rowOff>
    </xdr:to>
    <xdr:sp>
      <xdr:nvSpPr>
        <xdr:cNvPr id="763" name="Text Box 1930"/>
        <xdr:cNvSpPr txBox="1">
          <a:spLocks noChangeArrowheads="1"/>
        </xdr:cNvSpPr>
      </xdr:nvSpPr>
      <xdr:spPr>
        <a:xfrm>
          <a:off x="1438275" y="17625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85725</xdr:rowOff>
    </xdr:to>
    <xdr:sp>
      <xdr:nvSpPr>
        <xdr:cNvPr id="764" name="Text Box 1931"/>
        <xdr:cNvSpPr txBox="1">
          <a:spLocks noChangeArrowheads="1"/>
        </xdr:cNvSpPr>
      </xdr:nvSpPr>
      <xdr:spPr>
        <a:xfrm>
          <a:off x="1438275" y="17625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85725</xdr:rowOff>
    </xdr:to>
    <xdr:sp>
      <xdr:nvSpPr>
        <xdr:cNvPr id="765" name="Text Box 1932"/>
        <xdr:cNvSpPr txBox="1">
          <a:spLocks noChangeArrowheads="1"/>
        </xdr:cNvSpPr>
      </xdr:nvSpPr>
      <xdr:spPr>
        <a:xfrm>
          <a:off x="1438275" y="17625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85725</xdr:rowOff>
    </xdr:to>
    <xdr:sp>
      <xdr:nvSpPr>
        <xdr:cNvPr id="766" name="Text Box 1933"/>
        <xdr:cNvSpPr txBox="1">
          <a:spLocks noChangeArrowheads="1"/>
        </xdr:cNvSpPr>
      </xdr:nvSpPr>
      <xdr:spPr>
        <a:xfrm>
          <a:off x="1438275" y="17625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85725</xdr:rowOff>
    </xdr:to>
    <xdr:sp>
      <xdr:nvSpPr>
        <xdr:cNvPr id="767" name="Text Box 1934"/>
        <xdr:cNvSpPr txBox="1">
          <a:spLocks noChangeArrowheads="1"/>
        </xdr:cNvSpPr>
      </xdr:nvSpPr>
      <xdr:spPr>
        <a:xfrm>
          <a:off x="1438275" y="17625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85725</xdr:rowOff>
    </xdr:to>
    <xdr:sp>
      <xdr:nvSpPr>
        <xdr:cNvPr id="768" name="Text Box 1935"/>
        <xdr:cNvSpPr txBox="1">
          <a:spLocks noChangeArrowheads="1"/>
        </xdr:cNvSpPr>
      </xdr:nvSpPr>
      <xdr:spPr>
        <a:xfrm>
          <a:off x="1438275" y="17625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769" name="Text Box 1936"/>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770" name="Text Box 1937"/>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771" name="Text Box 1938"/>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772" name="Text Box 1939"/>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773" name="Text Box 1940"/>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774" name="Text Box 1941"/>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775" name="Text Box 1942"/>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776" name="Text Box 1943"/>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777" name="Text Box 1944"/>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778" name="Text Box 1945"/>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779" name="Text Box 1946"/>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780" name="Text Box 1947"/>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781" name="Text Box 1948"/>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782" name="Text Box 1949"/>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783" name="Text Box 1950"/>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784" name="Text Box 1951"/>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785" name="Text Box 1952"/>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786" name="Text Box 1953"/>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787" name="Text Box 1954"/>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788" name="Text Box 1955"/>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789" name="Text Box 1956"/>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790" name="Text Box 1957"/>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791" name="Text Box 1958"/>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792" name="Text Box 1959"/>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793" name="Text Box 1960"/>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794" name="Text Box 1961"/>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795" name="Text Box 1962"/>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796" name="Text Box 196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797" name="Text Box 1964"/>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798" name="Text Box 1965"/>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799" name="Text Box 1966"/>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800" name="Text Box 1967"/>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801" name="Text Box 1968"/>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104775</xdr:rowOff>
    </xdr:to>
    <xdr:sp>
      <xdr:nvSpPr>
        <xdr:cNvPr id="802" name="Text Box 2677"/>
        <xdr:cNvSpPr txBox="1">
          <a:spLocks noChangeArrowheads="1"/>
        </xdr:cNvSpPr>
      </xdr:nvSpPr>
      <xdr:spPr>
        <a:xfrm>
          <a:off x="1438275" y="17625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104775</xdr:rowOff>
    </xdr:to>
    <xdr:sp>
      <xdr:nvSpPr>
        <xdr:cNvPr id="803" name="Text Box 2678"/>
        <xdr:cNvSpPr txBox="1">
          <a:spLocks noChangeArrowheads="1"/>
        </xdr:cNvSpPr>
      </xdr:nvSpPr>
      <xdr:spPr>
        <a:xfrm>
          <a:off x="1438275" y="17625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104775</xdr:rowOff>
    </xdr:to>
    <xdr:sp>
      <xdr:nvSpPr>
        <xdr:cNvPr id="804" name="Text Box 2679"/>
        <xdr:cNvSpPr txBox="1">
          <a:spLocks noChangeArrowheads="1"/>
        </xdr:cNvSpPr>
      </xdr:nvSpPr>
      <xdr:spPr>
        <a:xfrm>
          <a:off x="1438275" y="17625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104775</xdr:rowOff>
    </xdr:to>
    <xdr:sp>
      <xdr:nvSpPr>
        <xdr:cNvPr id="805" name="Text Box 2680"/>
        <xdr:cNvSpPr txBox="1">
          <a:spLocks noChangeArrowheads="1"/>
        </xdr:cNvSpPr>
      </xdr:nvSpPr>
      <xdr:spPr>
        <a:xfrm>
          <a:off x="1438275" y="17625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104775</xdr:rowOff>
    </xdr:to>
    <xdr:sp>
      <xdr:nvSpPr>
        <xdr:cNvPr id="806" name="Text Box 2681"/>
        <xdr:cNvSpPr txBox="1">
          <a:spLocks noChangeArrowheads="1"/>
        </xdr:cNvSpPr>
      </xdr:nvSpPr>
      <xdr:spPr>
        <a:xfrm>
          <a:off x="1438275" y="17625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104775</xdr:rowOff>
    </xdr:to>
    <xdr:sp>
      <xdr:nvSpPr>
        <xdr:cNvPr id="807" name="Text Box 2682"/>
        <xdr:cNvSpPr txBox="1">
          <a:spLocks noChangeArrowheads="1"/>
        </xdr:cNvSpPr>
      </xdr:nvSpPr>
      <xdr:spPr>
        <a:xfrm>
          <a:off x="1438275" y="17625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133350</xdr:rowOff>
    </xdr:to>
    <xdr:sp>
      <xdr:nvSpPr>
        <xdr:cNvPr id="808" name="Text Box 2683"/>
        <xdr:cNvSpPr txBox="1">
          <a:spLocks noChangeArrowheads="1"/>
        </xdr:cNvSpPr>
      </xdr:nvSpPr>
      <xdr:spPr>
        <a:xfrm>
          <a:off x="1438275" y="17625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133350</xdr:rowOff>
    </xdr:to>
    <xdr:sp>
      <xdr:nvSpPr>
        <xdr:cNvPr id="809" name="Text Box 2684"/>
        <xdr:cNvSpPr txBox="1">
          <a:spLocks noChangeArrowheads="1"/>
        </xdr:cNvSpPr>
      </xdr:nvSpPr>
      <xdr:spPr>
        <a:xfrm>
          <a:off x="1438275" y="17625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133350</xdr:rowOff>
    </xdr:to>
    <xdr:sp>
      <xdr:nvSpPr>
        <xdr:cNvPr id="810" name="Text Box 2685"/>
        <xdr:cNvSpPr txBox="1">
          <a:spLocks noChangeArrowheads="1"/>
        </xdr:cNvSpPr>
      </xdr:nvSpPr>
      <xdr:spPr>
        <a:xfrm>
          <a:off x="1438275" y="17625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133350</xdr:rowOff>
    </xdr:to>
    <xdr:sp>
      <xdr:nvSpPr>
        <xdr:cNvPr id="811" name="Text Box 2686"/>
        <xdr:cNvSpPr txBox="1">
          <a:spLocks noChangeArrowheads="1"/>
        </xdr:cNvSpPr>
      </xdr:nvSpPr>
      <xdr:spPr>
        <a:xfrm>
          <a:off x="1438275" y="17625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133350</xdr:rowOff>
    </xdr:to>
    <xdr:sp>
      <xdr:nvSpPr>
        <xdr:cNvPr id="812" name="Text Box 2687"/>
        <xdr:cNvSpPr txBox="1">
          <a:spLocks noChangeArrowheads="1"/>
        </xdr:cNvSpPr>
      </xdr:nvSpPr>
      <xdr:spPr>
        <a:xfrm>
          <a:off x="1438275" y="17625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133350</xdr:rowOff>
    </xdr:to>
    <xdr:sp>
      <xdr:nvSpPr>
        <xdr:cNvPr id="813" name="Text Box 2688"/>
        <xdr:cNvSpPr txBox="1">
          <a:spLocks noChangeArrowheads="1"/>
        </xdr:cNvSpPr>
      </xdr:nvSpPr>
      <xdr:spPr>
        <a:xfrm>
          <a:off x="1438275" y="17625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85725</xdr:rowOff>
    </xdr:to>
    <xdr:sp>
      <xdr:nvSpPr>
        <xdr:cNvPr id="814" name="Text Box 2689"/>
        <xdr:cNvSpPr txBox="1">
          <a:spLocks noChangeArrowheads="1"/>
        </xdr:cNvSpPr>
      </xdr:nvSpPr>
      <xdr:spPr>
        <a:xfrm>
          <a:off x="1438275" y="17625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85725</xdr:rowOff>
    </xdr:to>
    <xdr:sp>
      <xdr:nvSpPr>
        <xdr:cNvPr id="815" name="Text Box 2690"/>
        <xdr:cNvSpPr txBox="1">
          <a:spLocks noChangeArrowheads="1"/>
        </xdr:cNvSpPr>
      </xdr:nvSpPr>
      <xdr:spPr>
        <a:xfrm>
          <a:off x="1438275" y="17625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85725</xdr:rowOff>
    </xdr:to>
    <xdr:sp>
      <xdr:nvSpPr>
        <xdr:cNvPr id="816" name="Text Box 2691"/>
        <xdr:cNvSpPr txBox="1">
          <a:spLocks noChangeArrowheads="1"/>
        </xdr:cNvSpPr>
      </xdr:nvSpPr>
      <xdr:spPr>
        <a:xfrm>
          <a:off x="1438275" y="17625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85725</xdr:rowOff>
    </xdr:to>
    <xdr:sp>
      <xdr:nvSpPr>
        <xdr:cNvPr id="817" name="Text Box 2692"/>
        <xdr:cNvSpPr txBox="1">
          <a:spLocks noChangeArrowheads="1"/>
        </xdr:cNvSpPr>
      </xdr:nvSpPr>
      <xdr:spPr>
        <a:xfrm>
          <a:off x="1438275" y="17625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85725</xdr:rowOff>
    </xdr:to>
    <xdr:sp>
      <xdr:nvSpPr>
        <xdr:cNvPr id="818" name="Text Box 2693"/>
        <xdr:cNvSpPr txBox="1">
          <a:spLocks noChangeArrowheads="1"/>
        </xdr:cNvSpPr>
      </xdr:nvSpPr>
      <xdr:spPr>
        <a:xfrm>
          <a:off x="1438275" y="17625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85725</xdr:rowOff>
    </xdr:to>
    <xdr:sp>
      <xdr:nvSpPr>
        <xdr:cNvPr id="819" name="Text Box 2694"/>
        <xdr:cNvSpPr txBox="1">
          <a:spLocks noChangeArrowheads="1"/>
        </xdr:cNvSpPr>
      </xdr:nvSpPr>
      <xdr:spPr>
        <a:xfrm>
          <a:off x="1438275" y="17625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820" name="Text Box 2695"/>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821" name="Text Box 2696"/>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822" name="Text Box 2697"/>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823" name="Text Box 2698"/>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824" name="Text Box 2699"/>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825" name="Text Box 2700"/>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826" name="Text Box 2701"/>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827" name="Text Box 2702"/>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828" name="Text Box 2703"/>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829" name="Text Box 2704"/>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830" name="Text Box 2705"/>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831" name="Text Box 2706"/>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832" name="Text Box 2707"/>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833" name="Text Box 2708"/>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834" name="Text Box 2709"/>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835" name="Text Box 2710"/>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836" name="Text Box 2711"/>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837" name="Text Box 2712"/>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838" name="Text Box 2713"/>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839" name="Text Box 2714"/>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840" name="Text Box 2715"/>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841" name="Text Box 2716"/>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842" name="Text Box 2717"/>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843" name="Text Box 2718"/>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844" name="Text Box 2719"/>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845" name="Text Box 2720"/>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846" name="Text Box 2721"/>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847" name="Text Box 2722"/>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848" name="Text Box 2723"/>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849" name="Text Box 2724"/>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850" name="Text Box 2725"/>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851" name="Text Box 2726"/>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852" name="Text Box 2727"/>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853" name="Text Box 2728"/>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854" name="Text Box 2729"/>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855" name="Text Box 2730"/>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856" name="Text Box 2731"/>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857" name="Text Box 2732"/>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858" name="Text Box 2733"/>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859" name="Text Box 2734"/>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860" name="Text Box 2735"/>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861" name="Text Box 2736"/>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862" name="Text Box 2737"/>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863" name="Text Box 2738"/>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864" name="Text Box 2739"/>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865" name="Text Box 2740"/>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866" name="Text Box 2741"/>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867" name="Text Box 2742"/>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868" name="Text Box 2743"/>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869" name="Text Box 2744"/>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870" name="Text Box 2745"/>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871" name="Text Box 2746"/>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872" name="Text Box 2747"/>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873" name="Text Box 2748"/>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874" name="Text Box 2749"/>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875" name="Text Box 2750"/>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876" name="Text Box 2751"/>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877" name="Text Box 2752"/>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878" name="Text Box 2753"/>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879" name="Text Box 2754"/>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880" name="Text Box 2755"/>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881" name="Text Box 2756"/>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882" name="Text Box 2757"/>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883" name="Text Box 2758"/>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884" name="Text Box 2759"/>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885" name="Text Box 2760"/>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886" name="Text Box 2761"/>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887" name="Text Box 2762"/>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888" name="Text Box 2763"/>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889" name="Text Box 2764"/>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890" name="Text Box 2765"/>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891" name="Text Box 2766"/>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892" name="Text Box 2767"/>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893" name="Text Box 2768"/>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894" name="Text Box 2769"/>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895" name="Text Box 2770"/>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896" name="Text Box 2771"/>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897" name="Text Box 2772"/>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898" name="Text Box 2773"/>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899" name="Text Box 2774"/>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900" name="Text Box 2775"/>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901" name="Text Box 2776"/>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902" name="Text Box 2777"/>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903" name="Text Box 2778"/>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904" name="Text Box 2779"/>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905" name="Text Box 2780"/>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906" name="Text Box 2781"/>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907" name="Text Box 2782"/>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908" name="Text Box 2783"/>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909" name="Text Box 2784"/>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910" name="Text Box 2785"/>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911" name="Text Box 2786"/>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912" name="Text Box 2787"/>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913" name="Text Box 2788"/>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914" name="Text Box 2789"/>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915" name="Text Box 2790"/>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916" name="Text Box 2791"/>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917" name="Text Box 2792"/>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918" name="Text Box 2793"/>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919" name="Text Box 2794"/>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920" name="Text Box 2795"/>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921" name="Text Box 2796"/>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922" name="Text Box 2797"/>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923" name="Text Box 2798"/>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924" name="Text Box 2799"/>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925" name="Text Box 2800"/>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926" name="Text Box 2801"/>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927" name="Text Box 2802"/>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928" name="Text Box 2803"/>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929" name="Text Box 2804"/>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930" name="Text Box 2805"/>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931" name="Text Box 2806"/>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932" name="Text Box 2807"/>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933" name="Text Box 2808"/>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934" name="Text Box 2809"/>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935" name="Text Box 2810"/>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936" name="Text Box 2811"/>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937" name="Text Box 2812"/>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938" name="Text Box 2813"/>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939" name="Text Box 2814"/>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940" name="Text Box 2815"/>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941" name="Text Box 2816"/>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942" name="Text Box 2817"/>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943" name="Text Box 2818"/>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944" name="Text Box 2819"/>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945" name="Text Box 2820"/>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946" name="Text Box 2821"/>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947" name="Text Box 2822"/>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948" name="Text Box 2823"/>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949" name="Text Box 2824"/>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950" name="Text Box 2825"/>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951" name="Text Box 2826"/>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952" name="Text Box 2827"/>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953" name="Text Box 2828"/>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954" name="Text Box 2829"/>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104775</xdr:rowOff>
    </xdr:to>
    <xdr:sp>
      <xdr:nvSpPr>
        <xdr:cNvPr id="955" name="Text Box 2830"/>
        <xdr:cNvSpPr txBox="1">
          <a:spLocks noChangeArrowheads="1"/>
        </xdr:cNvSpPr>
      </xdr:nvSpPr>
      <xdr:spPr>
        <a:xfrm>
          <a:off x="1438275" y="17625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104775</xdr:rowOff>
    </xdr:to>
    <xdr:sp>
      <xdr:nvSpPr>
        <xdr:cNvPr id="956" name="Text Box 2831"/>
        <xdr:cNvSpPr txBox="1">
          <a:spLocks noChangeArrowheads="1"/>
        </xdr:cNvSpPr>
      </xdr:nvSpPr>
      <xdr:spPr>
        <a:xfrm>
          <a:off x="1438275" y="17625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104775</xdr:rowOff>
    </xdr:to>
    <xdr:sp>
      <xdr:nvSpPr>
        <xdr:cNvPr id="957" name="Text Box 2832"/>
        <xdr:cNvSpPr txBox="1">
          <a:spLocks noChangeArrowheads="1"/>
        </xdr:cNvSpPr>
      </xdr:nvSpPr>
      <xdr:spPr>
        <a:xfrm>
          <a:off x="1438275" y="17625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104775</xdr:rowOff>
    </xdr:to>
    <xdr:sp>
      <xdr:nvSpPr>
        <xdr:cNvPr id="958" name="Text Box 2833"/>
        <xdr:cNvSpPr txBox="1">
          <a:spLocks noChangeArrowheads="1"/>
        </xdr:cNvSpPr>
      </xdr:nvSpPr>
      <xdr:spPr>
        <a:xfrm>
          <a:off x="1438275" y="17625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104775</xdr:rowOff>
    </xdr:to>
    <xdr:sp>
      <xdr:nvSpPr>
        <xdr:cNvPr id="959" name="Text Box 2834"/>
        <xdr:cNvSpPr txBox="1">
          <a:spLocks noChangeArrowheads="1"/>
        </xdr:cNvSpPr>
      </xdr:nvSpPr>
      <xdr:spPr>
        <a:xfrm>
          <a:off x="1438275" y="17625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104775</xdr:rowOff>
    </xdr:to>
    <xdr:sp>
      <xdr:nvSpPr>
        <xdr:cNvPr id="960" name="Text Box 2835"/>
        <xdr:cNvSpPr txBox="1">
          <a:spLocks noChangeArrowheads="1"/>
        </xdr:cNvSpPr>
      </xdr:nvSpPr>
      <xdr:spPr>
        <a:xfrm>
          <a:off x="1438275" y="17625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133350</xdr:rowOff>
    </xdr:to>
    <xdr:sp>
      <xdr:nvSpPr>
        <xdr:cNvPr id="961" name="Text Box 2836"/>
        <xdr:cNvSpPr txBox="1">
          <a:spLocks noChangeArrowheads="1"/>
        </xdr:cNvSpPr>
      </xdr:nvSpPr>
      <xdr:spPr>
        <a:xfrm>
          <a:off x="1438275" y="17625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133350</xdr:rowOff>
    </xdr:to>
    <xdr:sp>
      <xdr:nvSpPr>
        <xdr:cNvPr id="962" name="Text Box 2837"/>
        <xdr:cNvSpPr txBox="1">
          <a:spLocks noChangeArrowheads="1"/>
        </xdr:cNvSpPr>
      </xdr:nvSpPr>
      <xdr:spPr>
        <a:xfrm>
          <a:off x="1438275" y="17625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133350</xdr:rowOff>
    </xdr:to>
    <xdr:sp>
      <xdr:nvSpPr>
        <xdr:cNvPr id="963" name="Text Box 2838"/>
        <xdr:cNvSpPr txBox="1">
          <a:spLocks noChangeArrowheads="1"/>
        </xdr:cNvSpPr>
      </xdr:nvSpPr>
      <xdr:spPr>
        <a:xfrm>
          <a:off x="1438275" y="17625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133350</xdr:rowOff>
    </xdr:to>
    <xdr:sp>
      <xdr:nvSpPr>
        <xdr:cNvPr id="964" name="Text Box 2839"/>
        <xdr:cNvSpPr txBox="1">
          <a:spLocks noChangeArrowheads="1"/>
        </xdr:cNvSpPr>
      </xdr:nvSpPr>
      <xdr:spPr>
        <a:xfrm>
          <a:off x="1438275" y="17625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133350</xdr:rowOff>
    </xdr:to>
    <xdr:sp>
      <xdr:nvSpPr>
        <xdr:cNvPr id="965" name="Text Box 2840"/>
        <xdr:cNvSpPr txBox="1">
          <a:spLocks noChangeArrowheads="1"/>
        </xdr:cNvSpPr>
      </xdr:nvSpPr>
      <xdr:spPr>
        <a:xfrm>
          <a:off x="1438275" y="17625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133350</xdr:rowOff>
    </xdr:to>
    <xdr:sp>
      <xdr:nvSpPr>
        <xdr:cNvPr id="966" name="Text Box 2841"/>
        <xdr:cNvSpPr txBox="1">
          <a:spLocks noChangeArrowheads="1"/>
        </xdr:cNvSpPr>
      </xdr:nvSpPr>
      <xdr:spPr>
        <a:xfrm>
          <a:off x="1438275" y="17625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967" name="Text Box 2842"/>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968" name="Text Box 2843"/>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969" name="Text Box 2844"/>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970" name="Text Box 2845"/>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971" name="Text Box 2846"/>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972" name="Text Box 2847"/>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973" name="Text Box 2848"/>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974" name="Text Box 2849"/>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975" name="Text Box 2850"/>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976" name="Text Box 2851"/>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977" name="Text Box 2852"/>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978" name="Text Box 2853"/>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979" name="Text Box 2854"/>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980" name="Text Box 2855"/>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981" name="Text Box 2856"/>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982" name="Text Box 2857"/>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983" name="Text Box 2858"/>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984" name="Text Box 2859"/>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985" name="Text Box 2860"/>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986" name="Text Box 2861"/>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987" name="Text Box 2862"/>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988" name="Text Box 2863"/>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989" name="Text Box 2864"/>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990" name="Text Box 2865"/>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991" name="Text Box 2866"/>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992" name="Text Box 2867"/>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993" name="Text Box 2868"/>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994" name="Text Box 2869"/>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995" name="Text Box 2870"/>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996" name="Text Box 2871"/>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997" name="Text Box 2872"/>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998" name="Text Box 2873"/>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999" name="Text Box 2874"/>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000" name="Text Box 2875"/>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001" name="Text Box 2876"/>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002" name="Text Box 2877"/>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003" name="Text Box 2878"/>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004" name="Text Box 2879"/>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005" name="Text Box 2880"/>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006" name="Text Box 2881"/>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007" name="Text Box 2882"/>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008" name="Text Box 2883"/>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009" name="Text Box 2884"/>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010" name="Text Box 2885"/>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011" name="Text Box 2886"/>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012" name="Text Box 2887"/>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013" name="Text Box 2888"/>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014" name="Text Box 2889"/>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015" name="Text Box 2890"/>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016" name="Text Box 2891"/>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017" name="Text Box 2892"/>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018" name="Text Box 2893"/>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019" name="Text Box 2894"/>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020" name="Text Box 2895"/>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021" name="Text Box 2896"/>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022" name="Text Box 2897"/>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023" name="Text Box 2898"/>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024" name="Text Box 2899"/>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025" name="Text Box 2900"/>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026" name="Text Box 2901"/>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027" name="Text Box 2902"/>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028" name="Text Box 2903"/>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029" name="Text Box 2904"/>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030" name="Text Box 2905"/>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031" name="Text Box 2906"/>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032" name="Text Box 2907"/>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033" name="Text Box 2908"/>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034" name="Text Box 2909"/>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035" name="Text Box 2910"/>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47625</xdr:rowOff>
    </xdr:to>
    <xdr:sp>
      <xdr:nvSpPr>
        <xdr:cNvPr id="1036" name="Text Box 2192"/>
        <xdr:cNvSpPr txBox="1">
          <a:spLocks noChangeArrowheads="1"/>
        </xdr:cNvSpPr>
      </xdr:nvSpPr>
      <xdr:spPr>
        <a:xfrm>
          <a:off x="1438275" y="17625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037" name="Text Box 2193"/>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47625</xdr:rowOff>
    </xdr:to>
    <xdr:sp>
      <xdr:nvSpPr>
        <xdr:cNvPr id="1038" name="Text Box 2195"/>
        <xdr:cNvSpPr txBox="1">
          <a:spLocks noChangeArrowheads="1"/>
        </xdr:cNvSpPr>
      </xdr:nvSpPr>
      <xdr:spPr>
        <a:xfrm>
          <a:off x="1438275" y="17625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039" name="Text Box 2196"/>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040" name="Text Box 2197"/>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xdr:rowOff>
    </xdr:to>
    <xdr:sp>
      <xdr:nvSpPr>
        <xdr:cNvPr id="1041" name="Text Box 2198"/>
        <xdr:cNvSpPr txBox="1">
          <a:spLocks noChangeArrowheads="1"/>
        </xdr:cNvSpPr>
      </xdr:nvSpPr>
      <xdr:spPr>
        <a:xfrm>
          <a:off x="1438275" y="17625060"/>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xdr:rowOff>
    </xdr:to>
    <xdr:sp>
      <xdr:nvSpPr>
        <xdr:cNvPr id="1042" name="Text Box 2199"/>
        <xdr:cNvSpPr txBox="1">
          <a:spLocks noChangeArrowheads="1"/>
        </xdr:cNvSpPr>
      </xdr:nvSpPr>
      <xdr:spPr>
        <a:xfrm>
          <a:off x="1438275" y="17625060"/>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xdr:rowOff>
    </xdr:to>
    <xdr:sp>
      <xdr:nvSpPr>
        <xdr:cNvPr id="1043" name="Text Box 2200"/>
        <xdr:cNvSpPr txBox="1">
          <a:spLocks noChangeArrowheads="1"/>
        </xdr:cNvSpPr>
      </xdr:nvSpPr>
      <xdr:spPr>
        <a:xfrm>
          <a:off x="1438275" y="17625060"/>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044" name="Text Box 2214"/>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045" name="Text Box 2215"/>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046" name="Text Box 2216"/>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047" name="Text Box 2217"/>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048" name="Text Box 2218"/>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049" name="Text Box 2219"/>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050" name="Text Box 2220"/>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051" name="Text Box 2221"/>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052" name="Text Box 2222"/>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053" name="Text Box 2223"/>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054" name="Text Box 2224"/>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055" name="Text Box 2225"/>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104775</xdr:rowOff>
    </xdr:to>
    <xdr:sp>
      <xdr:nvSpPr>
        <xdr:cNvPr id="1056" name="Text Box 2226"/>
        <xdr:cNvSpPr txBox="1">
          <a:spLocks noChangeArrowheads="1"/>
        </xdr:cNvSpPr>
      </xdr:nvSpPr>
      <xdr:spPr>
        <a:xfrm>
          <a:off x="1438275" y="17625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104775</xdr:rowOff>
    </xdr:to>
    <xdr:sp>
      <xdr:nvSpPr>
        <xdr:cNvPr id="1057" name="Text Box 2227"/>
        <xdr:cNvSpPr txBox="1">
          <a:spLocks noChangeArrowheads="1"/>
        </xdr:cNvSpPr>
      </xdr:nvSpPr>
      <xdr:spPr>
        <a:xfrm>
          <a:off x="1438275" y="17625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104775</xdr:rowOff>
    </xdr:to>
    <xdr:sp>
      <xdr:nvSpPr>
        <xdr:cNvPr id="1058" name="Text Box 2228"/>
        <xdr:cNvSpPr txBox="1">
          <a:spLocks noChangeArrowheads="1"/>
        </xdr:cNvSpPr>
      </xdr:nvSpPr>
      <xdr:spPr>
        <a:xfrm>
          <a:off x="1438275" y="17625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104775</xdr:rowOff>
    </xdr:to>
    <xdr:sp>
      <xdr:nvSpPr>
        <xdr:cNvPr id="1059" name="Text Box 2229"/>
        <xdr:cNvSpPr txBox="1">
          <a:spLocks noChangeArrowheads="1"/>
        </xdr:cNvSpPr>
      </xdr:nvSpPr>
      <xdr:spPr>
        <a:xfrm>
          <a:off x="1438275" y="17625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104775</xdr:rowOff>
    </xdr:to>
    <xdr:sp>
      <xdr:nvSpPr>
        <xdr:cNvPr id="1060" name="Text Box 2230"/>
        <xdr:cNvSpPr txBox="1">
          <a:spLocks noChangeArrowheads="1"/>
        </xdr:cNvSpPr>
      </xdr:nvSpPr>
      <xdr:spPr>
        <a:xfrm>
          <a:off x="1438275" y="17625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104775</xdr:rowOff>
    </xdr:to>
    <xdr:sp>
      <xdr:nvSpPr>
        <xdr:cNvPr id="1061" name="Text Box 2231"/>
        <xdr:cNvSpPr txBox="1">
          <a:spLocks noChangeArrowheads="1"/>
        </xdr:cNvSpPr>
      </xdr:nvSpPr>
      <xdr:spPr>
        <a:xfrm>
          <a:off x="1438275" y="17625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062" name="Text Box 2232"/>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063" name="Text Box 223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064" name="Text Box 2234"/>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065" name="Text Box 2235"/>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066" name="Text Box 2236"/>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067" name="Text Box 2237"/>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133350</xdr:rowOff>
    </xdr:to>
    <xdr:sp>
      <xdr:nvSpPr>
        <xdr:cNvPr id="1068" name="Text Box 2238"/>
        <xdr:cNvSpPr txBox="1">
          <a:spLocks noChangeArrowheads="1"/>
        </xdr:cNvSpPr>
      </xdr:nvSpPr>
      <xdr:spPr>
        <a:xfrm>
          <a:off x="1438275" y="17625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133350</xdr:rowOff>
    </xdr:to>
    <xdr:sp>
      <xdr:nvSpPr>
        <xdr:cNvPr id="1069" name="Text Box 2239"/>
        <xdr:cNvSpPr txBox="1">
          <a:spLocks noChangeArrowheads="1"/>
        </xdr:cNvSpPr>
      </xdr:nvSpPr>
      <xdr:spPr>
        <a:xfrm>
          <a:off x="1438275" y="17625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133350</xdr:rowOff>
    </xdr:to>
    <xdr:sp>
      <xdr:nvSpPr>
        <xdr:cNvPr id="1070" name="Text Box 2240"/>
        <xdr:cNvSpPr txBox="1">
          <a:spLocks noChangeArrowheads="1"/>
        </xdr:cNvSpPr>
      </xdr:nvSpPr>
      <xdr:spPr>
        <a:xfrm>
          <a:off x="1438275" y="17625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133350</xdr:rowOff>
    </xdr:to>
    <xdr:sp>
      <xdr:nvSpPr>
        <xdr:cNvPr id="1071" name="Text Box 2241"/>
        <xdr:cNvSpPr txBox="1">
          <a:spLocks noChangeArrowheads="1"/>
        </xdr:cNvSpPr>
      </xdr:nvSpPr>
      <xdr:spPr>
        <a:xfrm>
          <a:off x="1438275" y="17625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133350</xdr:rowOff>
    </xdr:to>
    <xdr:sp>
      <xdr:nvSpPr>
        <xdr:cNvPr id="1072" name="Text Box 2242"/>
        <xdr:cNvSpPr txBox="1">
          <a:spLocks noChangeArrowheads="1"/>
        </xdr:cNvSpPr>
      </xdr:nvSpPr>
      <xdr:spPr>
        <a:xfrm>
          <a:off x="1438275" y="17625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133350</xdr:rowOff>
    </xdr:to>
    <xdr:sp>
      <xdr:nvSpPr>
        <xdr:cNvPr id="1073" name="Text Box 2243"/>
        <xdr:cNvSpPr txBox="1">
          <a:spLocks noChangeArrowheads="1"/>
        </xdr:cNvSpPr>
      </xdr:nvSpPr>
      <xdr:spPr>
        <a:xfrm>
          <a:off x="1438275" y="17625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85725</xdr:rowOff>
    </xdr:to>
    <xdr:sp>
      <xdr:nvSpPr>
        <xdr:cNvPr id="1074" name="Text Box 2244"/>
        <xdr:cNvSpPr txBox="1">
          <a:spLocks noChangeArrowheads="1"/>
        </xdr:cNvSpPr>
      </xdr:nvSpPr>
      <xdr:spPr>
        <a:xfrm>
          <a:off x="1438275" y="17625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85725</xdr:rowOff>
    </xdr:to>
    <xdr:sp>
      <xdr:nvSpPr>
        <xdr:cNvPr id="1075" name="Text Box 2245"/>
        <xdr:cNvSpPr txBox="1">
          <a:spLocks noChangeArrowheads="1"/>
        </xdr:cNvSpPr>
      </xdr:nvSpPr>
      <xdr:spPr>
        <a:xfrm>
          <a:off x="1438275" y="17625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85725</xdr:rowOff>
    </xdr:to>
    <xdr:sp>
      <xdr:nvSpPr>
        <xdr:cNvPr id="1076" name="Text Box 2246"/>
        <xdr:cNvSpPr txBox="1">
          <a:spLocks noChangeArrowheads="1"/>
        </xdr:cNvSpPr>
      </xdr:nvSpPr>
      <xdr:spPr>
        <a:xfrm>
          <a:off x="1438275" y="17625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85725</xdr:rowOff>
    </xdr:to>
    <xdr:sp>
      <xdr:nvSpPr>
        <xdr:cNvPr id="1077" name="Text Box 2247"/>
        <xdr:cNvSpPr txBox="1">
          <a:spLocks noChangeArrowheads="1"/>
        </xdr:cNvSpPr>
      </xdr:nvSpPr>
      <xdr:spPr>
        <a:xfrm>
          <a:off x="1438275" y="17625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85725</xdr:rowOff>
    </xdr:to>
    <xdr:sp>
      <xdr:nvSpPr>
        <xdr:cNvPr id="1078" name="Text Box 2248"/>
        <xdr:cNvSpPr txBox="1">
          <a:spLocks noChangeArrowheads="1"/>
        </xdr:cNvSpPr>
      </xdr:nvSpPr>
      <xdr:spPr>
        <a:xfrm>
          <a:off x="1438275" y="17625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85725</xdr:rowOff>
    </xdr:to>
    <xdr:sp>
      <xdr:nvSpPr>
        <xdr:cNvPr id="1079" name="Text Box 2249"/>
        <xdr:cNvSpPr txBox="1">
          <a:spLocks noChangeArrowheads="1"/>
        </xdr:cNvSpPr>
      </xdr:nvSpPr>
      <xdr:spPr>
        <a:xfrm>
          <a:off x="1438275" y="17625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080" name="Text Box 2250"/>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081" name="Text Box 2251"/>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082" name="Text Box 2252"/>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083" name="Text Box 2253"/>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084" name="Text Box 2254"/>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085" name="Text Box 2255"/>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086" name="Text Box 2256"/>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087" name="Text Box 2257"/>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088" name="Text Box 2258"/>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089" name="Text Box 2259"/>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090" name="Text Box 2260"/>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091" name="Text Box 2261"/>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092" name="Text Box 2262"/>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093" name="Text Box 2263"/>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094" name="Text Box 2264"/>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095" name="Text Box 2265"/>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096" name="Text Box 2266"/>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097" name="Text Box 2267"/>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098" name="Text Box 2268"/>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099" name="Text Box 2269"/>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100" name="Text Box 2270"/>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101" name="Text Box 2271"/>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102" name="Text Box 2272"/>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103" name="Text Box 2273"/>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104" name="Text Box 2274"/>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105" name="Text Box 2275"/>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106" name="Text Box 2276"/>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107" name="Text Box 2277"/>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108" name="Text Box 2278"/>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109" name="Text Box 2279"/>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110" name="Text Box 2280"/>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111" name="Text Box 2281"/>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112" name="Text Box 2282"/>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113" name="Text Box 2283"/>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114" name="Text Box 2284"/>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115" name="Text Box 2285"/>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116" name="Text Box 2286"/>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117" name="Text Box 2287"/>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118" name="Text Box 2288"/>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119" name="Text Box 2289"/>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120" name="Text Box 2290"/>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121" name="Text Box 2291"/>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122" name="Text Box 2292"/>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123" name="Text Box 2293"/>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124" name="Text Box 2294"/>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125" name="Text Box 2295"/>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126" name="Text Box 2296"/>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127" name="Text Box 2297"/>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128" name="Text Box 2298"/>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129" name="Text Box 2299"/>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130" name="Text Box 2300"/>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131" name="Text Box 2301"/>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132" name="Text Box 2302"/>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133" name="Text Box 2303"/>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134" name="Text Box 2304"/>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135" name="Text Box 2305"/>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136" name="Text Box 2306"/>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1137" name="Text Box 2307"/>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1138" name="Text Box 2308"/>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1139" name="Text Box 2309"/>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1140" name="Text Box 2310"/>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1141" name="Text Box 2311"/>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1142" name="Text Box 2312"/>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76200</xdr:rowOff>
    </xdr:to>
    <xdr:sp>
      <xdr:nvSpPr>
        <xdr:cNvPr id="1143" name="Text Box 2313"/>
        <xdr:cNvSpPr txBox="1">
          <a:spLocks noChangeArrowheads="1"/>
        </xdr:cNvSpPr>
      </xdr:nvSpPr>
      <xdr:spPr>
        <a:xfrm>
          <a:off x="1438275" y="17625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76200</xdr:rowOff>
    </xdr:to>
    <xdr:sp>
      <xdr:nvSpPr>
        <xdr:cNvPr id="1144" name="Text Box 2314"/>
        <xdr:cNvSpPr txBox="1">
          <a:spLocks noChangeArrowheads="1"/>
        </xdr:cNvSpPr>
      </xdr:nvSpPr>
      <xdr:spPr>
        <a:xfrm>
          <a:off x="1438275" y="17625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76200</xdr:rowOff>
    </xdr:to>
    <xdr:sp>
      <xdr:nvSpPr>
        <xdr:cNvPr id="1145" name="Text Box 2315"/>
        <xdr:cNvSpPr txBox="1">
          <a:spLocks noChangeArrowheads="1"/>
        </xdr:cNvSpPr>
      </xdr:nvSpPr>
      <xdr:spPr>
        <a:xfrm>
          <a:off x="1438275" y="17625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76200</xdr:rowOff>
    </xdr:to>
    <xdr:sp>
      <xdr:nvSpPr>
        <xdr:cNvPr id="1146" name="Text Box 2316"/>
        <xdr:cNvSpPr txBox="1">
          <a:spLocks noChangeArrowheads="1"/>
        </xdr:cNvSpPr>
      </xdr:nvSpPr>
      <xdr:spPr>
        <a:xfrm>
          <a:off x="1438275" y="17625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76200</xdr:rowOff>
    </xdr:to>
    <xdr:sp>
      <xdr:nvSpPr>
        <xdr:cNvPr id="1147" name="Text Box 2317"/>
        <xdr:cNvSpPr txBox="1">
          <a:spLocks noChangeArrowheads="1"/>
        </xdr:cNvSpPr>
      </xdr:nvSpPr>
      <xdr:spPr>
        <a:xfrm>
          <a:off x="1438275" y="17625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76200</xdr:rowOff>
    </xdr:to>
    <xdr:sp>
      <xdr:nvSpPr>
        <xdr:cNvPr id="1148" name="Text Box 2318"/>
        <xdr:cNvSpPr txBox="1">
          <a:spLocks noChangeArrowheads="1"/>
        </xdr:cNvSpPr>
      </xdr:nvSpPr>
      <xdr:spPr>
        <a:xfrm>
          <a:off x="1438275" y="17625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1149" name="Text Box 2319"/>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1150" name="Text Box 2320"/>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1151" name="Text Box 2321"/>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1152" name="Text Box 2322"/>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1153" name="Text Box 232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1154" name="Text Box 2324"/>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104775</xdr:rowOff>
    </xdr:to>
    <xdr:sp>
      <xdr:nvSpPr>
        <xdr:cNvPr id="1155" name="Text Box 2325"/>
        <xdr:cNvSpPr txBox="1">
          <a:spLocks noChangeArrowheads="1"/>
        </xdr:cNvSpPr>
      </xdr:nvSpPr>
      <xdr:spPr>
        <a:xfrm>
          <a:off x="1438275" y="17625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104775</xdr:rowOff>
    </xdr:to>
    <xdr:sp>
      <xdr:nvSpPr>
        <xdr:cNvPr id="1156" name="Text Box 2326"/>
        <xdr:cNvSpPr txBox="1">
          <a:spLocks noChangeArrowheads="1"/>
        </xdr:cNvSpPr>
      </xdr:nvSpPr>
      <xdr:spPr>
        <a:xfrm>
          <a:off x="1438275" y="17625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104775</xdr:rowOff>
    </xdr:to>
    <xdr:sp>
      <xdr:nvSpPr>
        <xdr:cNvPr id="1157" name="Text Box 2327"/>
        <xdr:cNvSpPr txBox="1">
          <a:spLocks noChangeArrowheads="1"/>
        </xdr:cNvSpPr>
      </xdr:nvSpPr>
      <xdr:spPr>
        <a:xfrm>
          <a:off x="1438275" y="17625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104775</xdr:rowOff>
    </xdr:to>
    <xdr:sp>
      <xdr:nvSpPr>
        <xdr:cNvPr id="1158" name="Text Box 2328"/>
        <xdr:cNvSpPr txBox="1">
          <a:spLocks noChangeArrowheads="1"/>
        </xdr:cNvSpPr>
      </xdr:nvSpPr>
      <xdr:spPr>
        <a:xfrm>
          <a:off x="1438275" y="17625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104775</xdr:rowOff>
    </xdr:to>
    <xdr:sp>
      <xdr:nvSpPr>
        <xdr:cNvPr id="1159" name="Text Box 2329"/>
        <xdr:cNvSpPr txBox="1">
          <a:spLocks noChangeArrowheads="1"/>
        </xdr:cNvSpPr>
      </xdr:nvSpPr>
      <xdr:spPr>
        <a:xfrm>
          <a:off x="1438275" y="17625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104775</xdr:rowOff>
    </xdr:to>
    <xdr:sp>
      <xdr:nvSpPr>
        <xdr:cNvPr id="1160" name="Text Box 2330"/>
        <xdr:cNvSpPr txBox="1">
          <a:spLocks noChangeArrowheads="1"/>
        </xdr:cNvSpPr>
      </xdr:nvSpPr>
      <xdr:spPr>
        <a:xfrm>
          <a:off x="1438275" y="17625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123825</xdr:rowOff>
    </xdr:to>
    <xdr:sp>
      <xdr:nvSpPr>
        <xdr:cNvPr id="1161" name="Text Box 2337"/>
        <xdr:cNvSpPr txBox="1">
          <a:spLocks noChangeArrowheads="1"/>
        </xdr:cNvSpPr>
      </xdr:nvSpPr>
      <xdr:spPr>
        <a:xfrm>
          <a:off x="1438275" y="1762506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123825</xdr:rowOff>
    </xdr:to>
    <xdr:sp>
      <xdr:nvSpPr>
        <xdr:cNvPr id="1162" name="Text Box 2338"/>
        <xdr:cNvSpPr txBox="1">
          <a:spLocks noChangeArrowheads="1"/>
        </xdr:cNvSpPr>
      </xdr:nvSpPr>
      <xdr:spPr>
        <a:xfrm>
          <a:off x="1438275" y="1762506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123825</xdr:rowOff>
    </xdr:to>
    <xdr:sp>
      <xdr:nvSpPr>
        <xdr:cNvPr id="1163" name="Text Box 2339"/>
        <xdr:cNvSpPr txBox="1">
          <a:spLocks noChangeArrowheads="1"/>
        </xdr:cNvSpPr>
      </xdr:nvSpPr>
      <xdr:spPr>
        <a:xfrm>
          <a:off x="1438275" y="1762506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123825</xdr:rowOff>
    </xdr:to>
    <xdr:sp>
      <xdr:nvSpPr>
        <xdr:cNvPr id="1164" name="Text Box 2340"/>
        <xdr:cNvSpPr txBox="1">
          <a:spLocks noChangeArrowheads="1"/>
        </xdr:cNvSpPr>
      </xdr:nvSpPr>
      <xdr:spPr>
        <a:xfrm>
          <a:off x="1438275" y="1762506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123825</xdr:rowOff>
    </xdr:to>
    <xdr:sp>
      <xdr:nvSpPr>
        <xdr:cNvPr id="1165" name="Text Box 2341"/>
        <xdr:cNvSpPr txBox="1">
          <a:spLocks noChangeArrowheads="1"/>
        </xdr:cNvSpPr>
      </xdr:nvSpPr>
      <xdr:spPr>
        <a:xfrm>
          <a:off x="1438275" y="1762506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123825</xdr:rowOff>
    </xdr:to>
    <xdr:sp>
      <xdr:nvSpPr>
        <xdr:cNvPr id="1166" name="Text Box 2342"/>
        <xdr:cNvSpPr txBox="1">
          <a:spLocks noChangeArrowheads="1"/>
        </xdr:cNvSpPr>
      </xdr:nvSpPr>
      <xdr:spPr>
        <a:xfrm>
          <a:off x="1438275" y="1762506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167" name="Text Box 2361"/>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168" name="Text Box 2362"/>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169" name="Text Box 2363"/>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170" name="Text Box 2364"/>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171" name="Text Box 2365"/>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172" name="Text Box 2366"/>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173" name="Text Box 2367"/>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174" name="Text Box 2368"/>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175" name="Text Box 2369"/>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176" name="Text Box 2370"/>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177" name="Text Box 2371"/>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178" name="Text Box 2372"/>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179" name="Text Box 2373"/>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180" name="Text Box 2374"/>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181" name="Text Box 2375"/>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182" name="Text Box 2376"/>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183" name="Text Box 2377"/>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184" name="Text Box 2378"/>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1185" name="Text Box 2379"/>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1186" name="Text Box 2380"/>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1187" name="Text Box 2381"/>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1188" name="Text Box 2382"/>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1189" name="Text Box 238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1190" name="Text Box 2384"/>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76200</xdr:rowOff>
    </xdr:to>
    <xdr:sp>
      <xdr:nvSpPr>
        <xdr:cNvPr id="1191" name="Text Box 2385"/>
        <xdr:cNvSpPr txBox="1">
          <a:spLocks noChangeArrowheads="1"/>
        </xdr:cNvSpPr>
      </xdr:nvSpPr>
      <xdr:spPr>
        <a:xfrm>
          <a:off x="1438275" y="17625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76200</xdr:rowOff>
    </xdr:to>
    <xdr:sp>
      <xdr:nvSpPr>
        <xdr:cNvPr id="1192" name="Text Box 2386"/>
        <xdr:cNvSpPr txBox="1">
          <a:spLocks noChangeArrowheads="1"/>
        </xdr:cNvSpPr>
      </xdr:nvSpPr>
      <xdr:spPr>
        <a:xfrm>
          <a:off x="1438275" y="17625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76200</xdr:rowOff>
    </xdr:to>
    <xdr:sp>
      <xdr:nvSpPr>
        <xdr:cNvPr id="1193" name="Text Box 2387"/>
        <xdr:cNvSpPr txBox="1">
          <a:spLocks noChangeArrowheads="1"/>
        </xdr:cNvSpPr>
      </xdr:nvSpPr>
      <xdr:spPr>
        <a:xfrm>
          <a:off x="1438275" y="17625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76200</xdr:rowOff>
    </xdr:to>
    <xdr:sp>
      <xdr:nvSpPr>
        <xdr:cNvPr id="1194" name="Text Box 2388"/>
        <xdr:cNvSpPr txBox="1">
          <a:spLocks noChangeArrowheads="1"/>
        </xdr:cNvSpPr>
      </xdr:nvSpPr>
      <xdr:spPr>
        <a:xfrm>
          <a:off x="1438275" y="17625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76200</xdr:rowOff>
    </xdr:to>
    <xdr:sp>
      <xdr:nvSpPr>
        <xdr:cNvPr id="1195" name="Text Box 2389"/>
        <xdr:cNvSpPr txBox="1">
          <a:spLocks noChangeArrowheads="1"/>
        </xdr:cNvSpPr>
      </xdr:nvSpPr>
      <xdr:spPr>
        <a:xfrm>
          <a:off x="1438275" y="17625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76200</xdr:rowOff>
    </xdr:to>
    <xdr:sp>
      <xdr:nvSpPr>
        <xdr:cNvPr id="1196" name="Text Box 2390"/>
        <xdr:cNvSpPr txBox="1">
          <a:spLocks noChangeArrowheads="1"/>
        </xdr:cNvSpPr>
      </xdr:nvSpPr>
      <xdr:spPr>
        <a:xfrm>
          <a:off x="1438275" y="17625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1197" name="Text Box 2391"/>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1198" name="Text Box 2392"/>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1199" name="Text Box 239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1200" name="Text Box 2394"/>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1201" name="Text Box 2395"/>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1202" name="Text Box 2396"/>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104775</xdr:rowOff>
    </xdr:to>
    <xdr:sp>
      <xdr:nvSpPr>
        <xdr:cNvPr id="1203" name="Text Box 2403"/>
        <xdr:cNvSpPr txBox="1">
          <a:spLocks noChangeArrowheads="1"/>
        </xdr:cNvSpPr>
      </xdr:nvSpPr>
      <xdr:spPr>
        <a:xfrm>
          <a:off x="1438275" y="17625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104775</xdr:rowOff>
    </xdr:to>
    <xdr:sp>
      <xdr:nvSpPr>
        <xdr:cNvPr id="1204" name="Text Box 2404"/>
        <xdr:cNvSpPr txBox="1">
          <a:spLocks noChangeArrowheads="1"/>
        </xdr:cNvSpPr>
      </xdr:nvSpPr>
      <xdr:spPr>
        <a:xfrm>
          <a:off x="1438275" y="17625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104775</xdr:rowOff>
    </xdr:to>
    <xdr:sp>
      <xdr:nvSpPr>
        <xdr:cNvPr id="1205" name="Text Box 2405"/>
        <xdr:cNvSpPr txBox="1">
          <a:spLocks noChangeArrowheads="1"/>
        </xdr:cNvSpPr>
      </xdr:nvSpPr>
      <xdr:spPr>
        <a:xfrm>
          <a:off x="1438275" y="17625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104775</xdr:rowOff>
    </xdr:to>
    <xdr:sp>
      <xdr:nvSpPr>
        <xdr:cNvPr id="1206" name="Text Box 2406"/>
        <xdr:cNvSpPr txBox="1">
          <a:spLocks noChangeArrowheads="1"/>
        </xdr:cNvSpPr>
      </xdr:nvSpPr>
      <xdr:spPr>
        <a:xfrm>
          <a:off x="1438275" y="17625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104775</xdr:rowOff>
    </xdr:to>
    <xdr:sp>
      <xdr:nvSpPr>
        <xdr:cNvPr id="1207" name="Text Box 2407"/>
        <xdr:cNvSpPr txBox="1">
          <a:spLocks noChangeArrowheads="1"/>
        </xdr:cNvSpPr>
      </xdr:nvSpPr>
      <xdr:spPr>
        <a:xfrm>
          <a:off x="1438275" y="17625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104775</xdr:rowOff>
    </xdr:to>
    <xdr:sp>
      <xdr:nvSpPr>
        <xdr:cNvPr id="1208" name="Text Box 2408"/>
        <xdr:cNvSpPr txBox="1">
          <a:spLocks noChangeArrowheads="1"/>
        </xdr:cNvSpPr>
      </xdr:nvSpPr>
      <xdr:spPr>
        <a:xfrm>
          <a:off x="1438275" y="17625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123825</xdr:rowOff>
    </xdr:to>
    <xdr:sp>
      <xdr:nvSpPr>
        <xdr:cNvPr id="1209" name="Text Box 2415"/>
        <xdr:cNvSpPr txBox="1">
          <a:spLocks noChangeArrowheads="1"/>
        </xdr:cNvSpPr>
      </xdr:nvSpPr>
      <xdr:spPr>
        <a:xfrm>
          <a:off x="1438275" y="1762506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123825</xdr:rowOff>
    </xdr:to>
    <xdr:sp>
      <xdr:nvSpPr>
        <xdr:cNvPr id="1210" name="Text Box 2416"/>
        <xdr:cNvSpPr txBox="1">
          <a:spLocks noChangeArrowheads="1"/>
        </xdr:cNvSpPr>
      </xdr:nvSpPr>
      <xdr:spPr>
        <a:xfrm>
          <a:off x="1438275" y="1762506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123825</xdr:rowOff>
    </xdr:to>
    <xdr:sp>
      <xdr:nvSpPr>
        <xdr:cNvPr id="1211" name="Text Box 2417"/>
        <xdr:cNvSpPr txBox="1">
          <a:spLocks noChangeArrowheads="1"/>
        </xdr:cNvSpPr>
      </xdr:nvSpPr>
      <xdr:spPr>
        <a:xfrm>
          <a:off x="1438275" y="1762506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123825</xdr:rowOff>
    </xdr:to>
    <xdr:sp>
      <xdr:nvSpPr>
        <xdr:cNvPr id="1212" name="Text Box 2418"/>
        <xdr:cNvSpPr txBox="1">
          <a:spLocks noChangeArrowheads="1"/>
        </xdr:cNvSpPr>
      </xdr:nvSpPr>
      <xdr:spPr>
        <a:xfrm>
          <a:off x="1438275" y="1762506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123825</xdr:rowOff>
    </xdr:to>
    <xdr:sp>
      <xdr:nvSpPr>
        <xdr:cNvPr id="1213" name="Text Box 2419"/>
        <xdr:cNvSpPr txBox="1">
          <a:spLocks noChangeArrowheads="1"/>
        </xdr:cNvSpPr>
      </xdr:nvSpPr>
      <xdr:spPr>
        <a:xfrm>
          <a:off x="1438275" y="1762506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123825</xdr:rowOff>
    </xdr:to>
    <xdr:sp>
      <xdr:nvSpPr>
        <xdr:cNvPr id="1214" name="Text Box 2420"/>
        <xdr:cNvSpPr txBox="1">
          <a:spLocks noChangeArrowheads="1"/>
        </xdr:cNvSpPr>
      </xdr:nvSpPr>
      <xdr:spPr>
        <a:xfrm>
          <a:off x="1438275" y="1762506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215" name="Text Box 2439"/>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216" name="Text Box 2440"/>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217" name="Text Box 2441"/>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218" name="Text Box 2442"/>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219" name="Text Box 2443"/>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220" name="Text Box 2444"/>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221" name="Text Box 2445"/>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222" name="Text Box 2446"/>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223" name="Text Box 2447"/>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224" name="Text Box 2448"/>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225" name="Text Box 2449"/>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226" name="Text Box 2450"/>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227" name="Text Box 2451"/>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228" name="Text Box 2452"/>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229" name="Text Box 2453"/>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230" name="Text Box 2454"/>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231" name="Text Box 2455"/>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232" name="Text Box 2456"/>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233" name="Text Box 2487"/>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234" name="Text Box 2488"/>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235" name="Text Box 2489"/>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236" name="Text Box 2490"/>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237" name="Text Box 2491"/>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238" name="Text Box 2492"/>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47625</xdr:rowOff>
    </xdr:to>
    <xdr:sp>
      <xdr:nvSpPr>
        <xdr:cNvPr id="1239" name="Text Box 2494"/>
        <xdr:cNvSpPr txBox="1">
          <a:spLocks noChangeArrowheads="1"/>
        </xdr:cNvSpPr>
      </xdr:nvSpPr>
      <xdr:spPr>
        <a:xfrm>
          <a:off x="1438275" y="17625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240" name="Text Box 2495"/>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47625</xdr:rowOff>
    </xdr:to>
    <xdr:sp>
      <xdr:nvSpPr>
        <xdr:cNvPr id="1241" name="Text Box 2497"/>
        <xdr:cNvSpPr txBox="1">
          <a:spLocks noChangeArrowheads="1"/>
        </xdr:cNvSpPr>
      </xdr:nvSpPr>
      <xdr:spPr>
        <a:xfrm>
          <a:off x="1438275" y="17625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242" name="Text Box 2498"/>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243" name="Text Box 2499"/>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244" name="Text Box 2516"/>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245" name="Text Box 2517"/>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246" name="Text Box 2518"/>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247" name="Text Box 2519"/>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248" name="Text Box 2520"/>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249" name="Text Box 2521"/>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250" name="Text Box 2522"/>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251" name="Text Box 2523"/>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252" name="Text Box 2524"/>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253" name="Text Box 2525"/>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254" name="Text Box 2526"/>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255" name="Text Box 2527"/>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104775</xdr:rowOff>
    </xdr:to>
    <xdr:sp>
      <xdr:nvSpPr>
        <xdr:cNvPr id="1256" name="Text Box 2528"/>
        <xdr:cNvSpPr txBox="1">
          <a:spLocks noChangeArrowheads="1"/>
        </xdr:cNvSpPr>
      </xdr:nvSpPr>
      <xdr:spPr>
        <a:xfrm>
          <a:off x="1438275" y="17625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104775</xdr:rowOff>
    </xdr:to>
    <xdr:sp>
      <xdr:nvSpPr>
        <xdr:cNvPr id="1257" name="Text Box 2529"/>
        <xdr:cNvSpPr txBox="1">
          <a:spLocks noChangeArrowheads="1"/>
        </xdr:cNvSpPr>
      </xdr:nvSpPr>
      <xdr:spPr>
        <a:xfrm>
          <a:off x="1438275" y="17625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104775</xdr:rowOff>
    </xdr:to>
    <xdr:sp>
      <xdr:nvSpPr>
        <xdr:cNvPr id="1258" name="Text Box 2530"/>
        <xdr:cNvSpPr txBox="1">
          <a:spLocks noChangeArrowheads="1"/>
        </xdr:cNvSpPr>
      </xdr:nvSpPr>
      <xdr:spPr>
        <a:xfrm>
          <a:off x="1438275" y="17625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104775</xdr:rowOff>
    </xdr:to>
    <xdr:sp>
      <xdr:nvSpPr>
        <xdr:cNvPr id="1259" name="Text Box 2531"/>
        <xdr:cNvSpPr txBox="1">
          <a:spLocks noChangeArrowheads="1"/>
        </xdr:cNvSpPr>
      </xdr:nvSpPr>
      <xdr:spPr>
        <a:xfrm>
          <a:off x="1438275" y="17625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104775</xdr:rowOff>
    </xdr:to>
    <xdr:sp>
      <xdr:nvSpPr>
        <xdr:cNvPr id="1260" name="Text Box 2532"/>
        <xdr:cNvSpPr txBox="1">
          <a:spLocks noChangeArrowheads="1"/>
        </xdr:cNvSpPr>
      </xdr:nvSpPr>
      <xdr:spPr>
        <a:xfrm>
          <a:off x="1438275" y="17625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104775</xdr:rowOff>
    </xdr:to>
    <xdr:sp>
      <xdr:nvSpPr>
        <xdr:cNvPr id="1261" name="Text Box 2533"/>
        <xdr:cNvSpPr txBox="1">
          <a:spLocks noChangeArrowheads="1"/>
        </xdr:cNvSpPr>
      </xdr:nvSpPr>
      <xdr:spPr>
        <a:xfrm>
          <a:off x="1438275" y="17625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262" name="Text Box 2534"/>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263" name="Text Box 2535"/>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264" name="Text Box 2536"/>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265" name="Text Box 2537"/>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266" name="Text Box 2538"/>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267" name="Text Box 2539"/>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133350</xdr:rowOff>
    </xdr:to>
    <xdr:sp>
      <xdr:nvSpPr>
        <xdr:cNvPr id="1268" name="Text Box 2540"/>
        <xdr:cNvSpPr txBox="1">
          <a:spLocks noChangeArrowheads="1"/>
        </xdr:cNvSpPr>
      </xdr:nvSpPr>
      <xdr:spPr>
        <a:xfrm>
          <a:off x="1438275" y="17625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133350</xdr:rowOff>
    </xdr:to>
    <xdr:sp>
      <xdr:nvSpPr>
        <xdr:cNvPr id="1269" name="Text Box 2541"/>
        <xdr:cNvSpPr txBox="1">
          <a:spLocks noChangeArrowheads="1"/>
        </xdr:cNvSpPr>
      </xdr:nvSpPr>
      <xdr:spPr>
        <a:xfrm>
          <a:off x="1438275" y="17625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133350</xdr:rowOff>
    </xdr:to>
    <xdr:sp>
      <xdr:nvSpPr>
        <xdr:cNvPr id="1270" name="Text Box 2542"/>
        <xdr:cNvSpPr txBox="1">
          <a:spLocks noChangeArrowheads="1"/>
        </xdr:cNvSpPr>
      </xdr:nvSpPr>
      <xdr:spPr>
        <a:xfrm>
          <a:off x="1438275" y="17625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133350</xdr:rowOff>
    </xdr:to>
    <xdr:sp>
      <xdr:nvSpPr>
        <xdr:cNvPr id="1271" name="Text Box 2543"/>
        <xdr:cNvSpPr txBox="1">
          <a:spLocks noChangeArrowheads="1"/>
        </xdr:cNvSpPr>
      </xdr:nvSpPr>
      <xdr:spPr>
        <a:xfrm>
          <a:off x="1438275" y="17625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133350</xdr:rowOff>
    </xdr:to>
    <xdr:sp>
      <xdr:nvSpPr>
        <xdr:cNvPr id="1272" name="Text Box 2544"/>
        <xdr:cNvSpPr txBox="1">
          <a:spLocks noChangeArrowheads="1"/>
        </xdr:cNvSpPr>
      </xdr:nvSpPr>
      <xdr:spPr>
        <a:xfrm>
          <a:off x="1438275" y="17625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133350</xdr:rowOff>
    </xdr:to>
    <xdr:sp>
      <xdr:nvSpPr>
        <xdr:cNvPr id="1273" name="Text Box 2545"/>
        <xdr:cNvSpPr txBox="1">
          <a:spLocks noChangeArrowheads="1"/>
        </xdr:cNvSpPr>
      </xdr:nvSpPr>
      <xdr:spPr>
        <a:xfrm>
          <a:off x="1438275" y="17625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85725</xdr:rowOff>
    </xdr:to>
    <xdr:sp>
      <xdr:nvSpPr>
        <xdr:cNvPr id="1274" name="Text Box 2546"/>
        <xdr:cNvSpPr txBox="1">
          <a:spLocks noChangeArrowheads="1"/>
        </xdr:cNvSpPr>
      </xdr:nvSpPr>
      <xdr:spPr>
        <a:xfrm>
          <a:off x="1438275" y="17625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85725</xdr:rowOff>
    </xdr:to>
    <xdr:sp>
      <xdr:nvSpPr>
        <xdr:cNvPr id="1275" name="Text Box 2547"/>
        <xdr:cNvSpPr txBox="1">
          <a:spLocks noChangeArrowheads="1"/>
        </xdr:cNvSpPr>
      </xdr:nvSpPr>
      <xdr:spPr>
        <a:xfrm>
          <a:off x="1438275" y="17625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85725</xdr:rowOff>
    </xdr:to>
    <xdr:sp>
      <xdr:nvSpPr>
        <xdr:cNvPr id="1276" name="Text Box 2548"/>
        <xdr:cNvSpPr txBox="1">
          <a:spLocks noChangeArrowheads="1"/>
        </xdr:cNvSpPr>
      </xdr:nvSpPr>
      <xdr:spPr>
        <a:xfrm>
          <a:off x="1438275" y="17625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85725</xdr:rowOff>
    </xdr:to>
    <xdr:sp>
      <xdr:nvSpPr>
        <xdr:cNvPr id="1277" name="Text Box 2549"/>
        <xdr:cNvSpPr txBox="1">
          <a:spLocks noChangeArrowheads="1"/>
        </xdr:cNvSpPr>
      </xdr:nvSpPr>
      <xdr:spPr>
        <a:xfrm>
          <a:off x="1438275" y="17625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85725</xdr:rowOff>
    </xdr:to>
    <xdr:sp>
      <xdr:nvSpPr>
        <xdr:cNvPr id="1278" name="Text Box 2550"/>
        <xdr:cNvSpPr txBox="1">
          <a:spLocks noChangeArrowheads="1"/>
        </xdr:cNvSpPr>
      </xdr:nvSpPr>
      <xdr:spPr>
        <a:xfrm>
          <a:off x="1438275" y="17625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85725</xdr:rowOff>
    </xdr:to>
    <xdr:sp>
      <xdr:nvSpPr>
        <xdr:cNvPr id="1279" name="Text Box 2551"/>
        <xdr:cNvSpPr txBox="1">
          <a:spLocks noChangeArrowheads="1"/>
        </xdr:cNvSpPr>
      </xdr:nvSpPr>
      <xdr:spPr>
        <a:xfrm>
          <a:off x="1438275" y="17625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280" name="Text Box 2552"/>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281" name="Text Box 2553"/>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282" name="Text Box 2554"/>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283" name="Text Box 2555"/>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284" name="Text Box 2556"/>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285" name="Text Box 2557"/>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286" name="Text Box 2558"/>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287" name="Text Box 2559"/>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288" name="Text Box 2560"/>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289" name="Text Box 2561"/>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290" name="Text Box 2562"/>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291" name="Text Box 2563"/>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292" name="Text Box 2564"/>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293" name="Text Box 2565"/>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294" name="Text Box 2566"/>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295" name="Text Box 2567"/>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296" name="Text Box 2568"/>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297" name="Text Box 2569"/>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298" name="Text Box 2570"/>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299" name="Text Box 2571"/>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300" name="Text Box 2572"/>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301" name="Text Box 2573"/>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302" name="Text Box 2574"/>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303" name="Text Box 2575"/>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304" name="Text Box 2576"/>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305" name="Text Box 2577"/>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306" name="Text Box 2578"/>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307" name="Text Box 2579"/>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308" name="Text Box 2580"/>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309" name="Text Box 2581"/>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310" name="Text Box 2582"/>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311" name="Text Box 258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312" name="Text Box 2584"/>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313" name="Text Box 2585"/>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314" name="Text Box 2586"/>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315" name="Text Box 2587"/>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316" name="Text Box 2588"/>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317" name="Text Box 2589"/>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318" name="Text Box 2590"/>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319" name="Text Box 2591"/>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320" name="Text Box 2592"/>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321" name="Text Box 259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322" name="Text Box 2594"/>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323" name="Text Box 2595"/>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324" name="Text Box 2596"/>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325" name="Text Box 2597"/>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326" name="Text Box 2598"/>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327" name="Text Box 2599"/>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328" name="Text Box 2600"/>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329" name="Text Box 2601"/>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330" name="Text Box 2602"/>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331" name="Text Box 1725"/>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332"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333"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334"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335"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336"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337"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338"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339"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340"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341"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342"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343"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1344"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1345"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1346"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1347"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1348"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1349"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350"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351"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352"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353"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354"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355"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356"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357"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358"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359"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360"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361"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1362"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1363"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1364"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1365"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1366"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1367"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368"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369"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370"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371"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372"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373"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38100</xdr:rowOff>
    </xdr:to>
    <xdr:sp>
      <xdr:nvSpPr>
        <xdr:cNvPr id="1374" name="Text Box 3"/>
        <xdr:cNvSpPr txBox="1">
          <a:spLocks noChangeArrowheads="1"/>
        </xdr:cNvSpPr>
      </xdr:nvSpPr>
      <xdr:spPr>
        <a:xfrm>
          <a:off x="1438275" y="17625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38100</xdr:rowOff>
    </xdr:to>
    <xdr:sp>
      <xdr:nvSpPr>
        <xdr:cNvPr id="1375" name="Text Box 3"/>
        <xdr:cNvSpPr txBox="1">
          <a:spLocks noChangeArrowheads="1"/>
        </xdr:cNvSpPr>
      </xdr:nvSpPr>
      <xdr:spPr>
        <a:xfrm>
          <a:off x="1438275" y="17625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38100</xdr:rowOff>
    </xdr:to>
    <xdr:sp>
      <xdr:nvSpPr>
        <xdr:cNvPr id="1376" name="Text Box 3"/>
        <xdr:cNvSpPr txBox="1">
          <a:spLocks noChangeArrowheads="1"/>
        </xdr:cNvSpPr>
      </xdr:nvSpPr>
      <xdr:spPr>
        <a:xfrm>
          <a:off x="1438275" y="17625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38100</xdr:rowOff>
    </xdr:to>
    <xdr:sp>
      <xdr:nvSpPr>
        <xdr:cNvPr id="1377" name="Text Box 3"/>
        <xdr:cNvSpPr txBox="1">
          <a:spLocks noChangeArrowheads="1"/>
        </xdr:cNvSpPr>
      </xdr:nvSpPr>
      <xdr:spPr>
        <a:xfrm>
          <a:off x="1438275" y="17625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38100</xdr:rowOff>
    </xdr:to>
    <xdr:sp>
      <xdr:nvSpPr>
        <xdr:cNvPr id="1378" name="Text Box 3"/>
        <xdr:cNvSpPr txBox="1">
          <a:spLocks noChangeArrowheads="1"/>
        </xdr:cNvSpPr>
      </xdr:nvSpPr>
      <xdr:spPr>
        <a:xfrm>
          <a:off x="1438275" y="17625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38100</xdr:rowOff>
    </xdr:to>
    <xdr:sp>
      <xdr:nvSpPr>
        <xdr:cNvPr id="1379" name="Text Box 3"/>
        <xdr:cNvSpPr txBox="1">
          <a:spLocks noChangeArrowheads="1"/>
        </xdr:cNvSpPr>
      </xdr:nvSpPr>
      <xdr:spPr>
        <a:xfrm>
          <a:off x="1438275" y="17625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380"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381"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382"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383"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384"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385"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386"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387"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388"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389"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390"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391"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1392"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1393"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1394"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1395"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1396"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66675</xdr:rowOff>
    </xdr:to>
    <xdr:sp>
      <xdr:nvSpPr>
        <xdr:cNvPr id="1397" name="Text Box 3"/>
        <xdr:cNvSpPr txBox="1">
          <a:spLocks noChangeArrowheads="1"/>
        </xdr:cNvSpPr>
      </xdr:nvSpPr>
      <xdr:spPr>
        <a:xfrm>
          <a:off x="1438275" y="17625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1398"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1399"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1400"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1401"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1402"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95250</xdr:rowOff>
    </xdr:to>
    <xdr:sp>
      <xdr:nvSpPr>
        <xdr:cNvPr id="1403" name="Text Box 3"/>
        <xdr:cNvSpPr txBox="1">
          <a:spLocks noChangeArrowheads="1"/>
        </xdr:cNvSpPr>
      </xdr:nvSpPr>
      <xdr:spPr>
        <a:xfrm>
          <a:off x="1438275" y="17625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404"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405"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406"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407"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408"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409"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47625</xdr:rowOff>
    </xdr:to>
    <xdr:sp>
      <xdr:nvSpPr>
        <xdr:cNvPr id="1410" name="Text Box 3"/>
        <xdr:cNvSpPr txBox="1">
          <a:spLocks noChangeArrowheads="1"/>
        </xdr:cNvSpPr>
      </xdr:nvSpPr>
      <xdr:spPr>
        <a:xfrm>
          <a:off x="1438275" y="17625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47625</xdr:rowOff>
    </xdr:to>
    <xdr:sp>
      <xdr:nvSpPr>
        <xdr:cNvPr id="1411" name="Text Box 3"/>
        <xdr:cNvSpPr txBox="1">
          <a:spLocks noChangeArrowheads="1"/>
        </xdr:cNvSpPr>
      </xdr:nvSpPr>
      <xdr:spPr>
        <a:xfrm>
          <a:off x="1438275" y="17625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47625</xdr:rowOff>
    </xdr:to>
    <xdr:sp>
      <xdr:nvSpPr>
        <xdr:cNvPr id="1412" name="Text Box 3"/>
        <xdr:cNvSpPr txBox="1">
          <a:spLocks noChangeArrowheads="1"/>
        </xdr:cNvSpPr>
      </xdr:nvSpPr>
      <xdr:spPr>
        <a:xfrm>
          <a:off x="1438275" y="17625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47625</xdr:rowOff>
    </xdr:to>
    <xdr:sp>
      <xdr:nvSpPr>
        <xdr:cNvPr id="1413" name="Text Box 3"/>
        <xdr:cNvSpPr txBox="1">
          <a:spLocks noChangeArrowheads="1"/>
        </xdr:cNvSpPr>
      </xdr:nvSpPr>
      <xdr:spPr>
        <a:xfrm>
          <a:off x="1438275" y="17625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47625</xdr:rowOff>
    </xdr:to>
    <xdr:sp>
      <xdr:nvSpPr>
        <xdr:cNvPr id="1414" name="Text Box 3"/>
        <xdr:cNvSpPr txBox="1">
          <a:spLocks noChangeArrowheads="1"/>
        </xdr:cNvSpPr>
      </xdr:nvSpPr>
      <xdr:spPr>
        <a:xfrm>
          <a:off x="1438275" y="17625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47625</xdr:rowOff>
    </xdr:to>
    <xdr:sp>
      <xdr:nvSpPr>
        <xdr:cNvPr id="1415" name="Text Box 3"/>
        <xdr:cNvSpPr txBox="1">
          <a:spLocks noChangeArrowheads="1"/>
        </xdr:cNvSpPr>
      </xdr:nvSpPr>
      <xdr:spPr>
        <a:xfrm>
          <a:off x="1438275" y="17625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416"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417"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418"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419"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420"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421"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47625</xdr:rowOff>
    </xdr:to>
    <xdr:sp>
      <xdr:nvSpPr>
        <xdr:cNvPr id="1422" name="Text Box 2494"/>
        <xdr:cNvSpPr txBox="1">
          <a:spLocks noChangeArrowheads="1"/>
        </xdr:cNvSpPr>
      </xdr:nvSpPr>
      <xdr:spPr>
        <a:xfrm>
          <a:off x="1438275" y="17625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423" name="Text Box 2495"/>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47625</xdr:rowOff>
    </xdr:to>
    <xdr:sp>
      <xdr:nvSpPr>
        <xdr:cNvPr id="1424" name="Text Box 2497"/>
        <xdr:cNvSpPr txBox="1">
          <a:spLocks noChangeArrowheads="1"/>
        </xdr:cNvSpPr>
      </xdr:nvSpPr>
      <xdr:spPr>
        <a:xfrm>
          <a:off x="1438275" y="17625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425" name="Text Box 2498"/>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426" name="Text Box 2499"/>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427" name="Text Box 2516"/>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428" name="Text Box 2517"/>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429" name="Text Box 2518"/>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430" name="Text Box 2519"/>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431" name="Text Box 2520"/>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432" name="Text Box 2521"/>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433" name="Text Box 2522"/>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434" name="Text Box 2523"/>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435" name="Text Box 2524"/>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436" name="Text Box 2525"/>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437" name="Text Box 2526"/>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438" name="Text Box 2527"/>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104775</xdr:rowOff>
    </xdr:to>
    <xdr:sp>
      <xdr:nvSpPr>
        <xdr:cNvPr id="1439" name="Text Box 2528"/>
        <xdr:cNvSpPr txBox="1">
          <a:spLocks noChangeArrowheads="1"/>
        </xdr:cNvSpPr>
      </xdr:nvSpPr>
      <xdr:spPr>
        <a:xfrm>
          <a:off x="1438275" y="17625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104775</xdr:rowOff>
    </xdr:to>
    <xdr:sp>
      <xdr:nvSpPr>
        <xdr:cNvPr id="1440" name="Text Box 2529"/>
        <xdr:cNvSpPr txBox="1">
          <a:spLocks noChangeArrowheads="1"/>
        </xdr:cNvSpPr>
      </xdr:nvSpPr>
      <xdr:spPr>
        <a:xfrm>
          <a:off x="1438275" y="17625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104775</xdr:rowOff>
    </xdr:to>
    <xdr:sp>
      <xdr:nvSpPr>
        <xdr:cNvPr id="1441" name="Text Box 2530"/>
        <xdr:cNvSpPr txBox="1">
          <a:spLocks noChangeArrowheads="1"/>
        </xdr:cNvSpPr>
      </xdr:nvSpPr>
      <xdr:spPr>
        <a:xfrm>
          <a:off x="1438275" y="17625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104775</xdr:rowOff>
    </xdr:to>
    <xdr:sp>
      <xdr:nvSpPr>
        <xdr:cNvPr id="1442" name="Text Box 2531"/>
        <xdr:cNvSpPr txBox="1">
          <a:spLocks noChangeArrowheads="1"/>
        </xdr:cNvSpPr>
      </xdr:nvSpPr>
      <xdr:spPr>
        <a:xfrm>
          <a:off x="1438275" y="17625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104775</xdr:rowOff>
    </xdr:to>
    <xdr:sp>
      <xdr:nvSpPr>
        <xdr:cNvPr id="1443" name="Text Box 2532"/>
        <xdr:cNvSpPr txBox="1">
          <a:spLocks noChangeArrowheads="1"/>
        </xdr:cNvSpPr>
      </xdr:nvSpPr>
      <xdr:spPr>
        <a:xfrm>
          <a:off x="1438275" y="17625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104775</xdr:rowOff>
    </xdr:to>
    <xdr:sp>
      <xdr:nvSpPr>
        <xdr:cNvPr id="1444" name="Text Box 2533"/>
        <xdr:cNvSpPr txBox="1">
          <a:spLocks noChangeArrowheads="1"/>
        </xdr:cNvSpPr>
      </xdr:nvSpPr>
      <xdr:spPr>
        <a:xfrm>
          <a:off x="1438275" y="17625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445" name="Text Box 2534"/>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446" name="Text Box 2535"/>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447" name="Text Box 2536"/>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448" name="Text Box 2537"/>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449" name="Text Box 2538"/>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450" name="Text Box 2539"/>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133350</xdr:rowOff>
    </xdr:to>
    <xdr:sp>
      <xdr:nvSpPr>
        <xdr:cNvPr id="1451" name="Text Box 2540"/>
        <xdr:cNvSpPr txBox="1">
          <a:spLocks noChangeArrowheads="1"/>
        </xdr:cNvSpPr>
      </xdr:nvSpPr>
      <xdr:spPr>
        <a:xfrm>
          <a:off x="1438275" y="17625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133350</xdr:rowOff>
    </xdr:to>
    <xdr:sp>
      <xdr:nvSpPr>
        <xdr:cNvPr id="1452" name="Text Box 2541"/>
        <xdr:cNvSpPr txBox="1">
          <a:spLocks noChangeArrowheads="1"/>
        </xdr:cNvSpPr>
      </xdr:nvSpPr>
      <xdr:spPr>
        <a:xfrm>
          <a:off x="1438275" y="17625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133350</xdr:rowOff>
    </xdr:to>
    <xdr:sp>
      <xdr:nvSpPr>
        <xdr:cNvPr id="1453" name="Text Box 2542"/>
        <xdr:cNvSpPr txBox="1">
          <a:spLocks noChangeArrowheads="1"/>
        </xdr:cNvSpPr>
      </xdr:nvSpPr>
      <xdr:spPr>
        <a:xfrm>
          <a:off x="1438275" y="17625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133350</xdr:rowOff>
    </xdr:to>
    <xdr:sp>
      <xdr:nvSpPr>
        <xdr:cNvPr id="1454" name="Text Box 2543"/>
        <xdr:cNvSpPr txBox="1">
          <a:spLocks noChangeArrowheads="1"/>
        </xdr:cNvSpPr>
      </xdr:nvSpPr>
      <xdr:spPr>
        <a:xfrm>
          <a:off x="1438275" y="17625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133350</xdr:rowOff>
    </xdr:to>
    <xdr:sp>
      <xdr:nvSpPr>
        <xdr:cNvPr id="1455" name="Text Box 2544"/>
        <xdr:cNvSpPr txBox="1">
          <a:spLocks noChangeArrowheads="1"/>
        </xdr:cNvSpPr>
      </xdr:nvSpPr>
      <xdr:spPr>
        <a:xfrm>
          <a:off x="1438275" y="17625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133350</xdr:rowOff>
    </xdr:to>
    <xdr:sp>
      <xdr:nvSpPr>
        <xdr:cNvPr id="1456" name="Text Box 2545"/>
        <xdr:cNvSpPr txBox="1">
          <a:spLocks noChangeArrowheads="1"/>
        </xdr:cNvSpPr>
      </xdr:nvSpPr>
      <xdr:spPr>
        <a:xfrm>
          <a:off x="1438275" y="17625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85725</xdr:rowOff>
    </xdr:to>
    <xdr:sp>
      <xdr:nvSpPr>
        <xdr:cNvPr id="1457" name="Text Box 2546"/>
        <xdr:cNvSpPr txBox="1">
          <a:spLocks noChangeArrowheads="1"/>
        </xdr:cNvSpPr>
      </xdr:nvSpPr>
      <xdr:spPr>
        <a:xfrm>
          <a:off x="1438275" y="17625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85725</xdr:rowOff>
    </xdr:to>
    <xdr:sp>
      <xdr:nvSpPr>
        <xdr:cNvPr id="1458" name="Text Box 2547"/>
        <xdr:cNvSpPr txBox="1">
          <a:spLocks noChangeArrowheads="1"/>
        </xdr:cNvSpPr>
      </xdr:nvSpPr>
      <xdr:spPr>
        <a:xfrm>
          <a:off x="1438275" y="17625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85725</xdr:rowOff>
    </xdr:to>
    <xdr:sp>
      <xdr:nvSpPr>
        <xdr:cNvPr id="1459" name="Text Box 2548"/>
        <xdr:cNvSpPr txBox="1">
          <a:spLocks noChangeArrowheads="1"/>
        </xdr:cNvSpPr>
      </xdr:nvSpPr>
      <xdr:spPr>
        <a:xfrm>
          <a:off x="1438275" y="17625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85725</xdr:rowOff>
    </xdr:to>
    <xdr:sp>
      <xdr:nvSpPr>
        <xdr:cNvPr id="1460" name="Text Box 2549"/>
        <xdr:cNvSpPr txBox="1">
          <a:spLocks noChangeArrowheads="1"/>
        </xdr:cNvSpPr>
      </xdr:nvSpPr>
      <xdr:spPr>
        <a:xfrm>
          <a:off x="1438275" y="17625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85725</xdr:rowOff>
    </xdr:to>
    <xdr:sp>
      <xdr:nvSpPr>
        <xdr:cNvPr id="1461" name="Text Box 2550"/>
        <xdr:cNvSpPr txBox="1">
          <a:spLocks noChangeArrowheads="1"/>
        </xdr:cNvSpPr>
      </xdr:nvSpPr>
      <xdr:spPr>
        <a:xfrm>
          <a:off x="1438275" y="17625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85725</xdr:rowOff>
    </xdr:to>
    <xdr:sp>
      <xdr:nvSpPr>
        <xdr:cNvPr id="1462" name="Text Box 2551"/>
        <xdr:cNvSpPr txBox="1">
          <a:spLocks noChangeArrowheads="1"/>
        </xdr:cNvSpPr>
      </xdr:nvSpPr>
      <xdr:spPr>
        <a:xfrm>
          <a:off x="1438275" y="17625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463" name="Text Box 2552"/>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464" name="Text Box 2553"/>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465" name="Text Box 2554"/>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466" name="Text Box 2555"/>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467" name="Text Box 2556"/>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468" name="Text Box 2557"/>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469" name="Text Box 2558"/>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470" name="Text Box 2559"/>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471" name="Text Box 2560"/>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472" name="Text Box 2561"/>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473" name="Text Box 2562"/>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474" name="Text Box 2563"/>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475" name="Text Box 2564"/>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476" name="Text Box 2565"/>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477" name="Text Box 2566"/>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478" name="Text Box 2567"/>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479" name="Text Box 2568"/>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480" name="Text Box 2569"/>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481" name="Text Box 2570"/>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482" name="Text Box 2571"/>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483" name="Text Box 2572"/>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484" name="Text Box 2573"/>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485" name="Text Box 2574"/>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486" name="Text Box 2575"/>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487" name="Text Box 2576"/>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488" name="Text Box 2577"/>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489" name="Text Box 2578"/>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490" name="Text Box 2579"/>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491" name="Text Box 2580"/>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492" name="Text Box 2581"/>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493" name="Text Box 2582"/>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494" name="Text Box 258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495" name="Text Box 2584"/>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496" name="Text Box 2585"/>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497" name="Text Box 2586"/>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498" name="Text Box 2587"/>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499" name="Text Box 2588"/>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500" name="Text Box 2589"/>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501" name="Text Box 2590"/>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502" name="Text Box 2591"/>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503" name="Text Box 2592"/>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504" name="Text Box 259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505" name="Text Box 2594"/>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506" name="Text Box 2595"/>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507" name="Text Box 2596"/>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508" name="Text Box 2597"/>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509" name="Text Box 2598"/>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510" name="Text Box 2599"/>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511" name="Text Box 2600"/>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512" name="Text Box 2601"/>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513" name="Text Box 2602"/>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514"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515"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516"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517"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518"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519"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520"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521"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522"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523"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524"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525"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526"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527"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528"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529"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530"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531"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47625</xdr:rowOff>
    </xdr:to>
    <xdr:sp>
      <xdr:nvSpPr>
        <xdr:cNvPr id="1532" name="Text Box 3"/>
        <xdr:cNvSpPr txBox="1">
          <a:spLocks noChangeArrowheads="1"/>
        </xdr:cNvSpPr>
      </xdr:nvSpPr>
      <xdr:spPr>
        <a:xfrm>
          <a:off x="1438275" y="17625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47625</xdr:rowOff>
    </xdr:to>
    <xdr:sp>
      <xdr:nvSpPr>
        <xdr:cNvPr id="1533" name="Text Box 3"/>
        <xdr:cNvSpPr txBox="1">
          <a:spLocks noChangeArrowheads="1"/>
        </xdr:cNvSpPr>
      </xdr:nvSpPr>
      <xdr:spPr>
        <a:xfrm>
          <a:off x="1438275" y="17625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47625</xdr:rowOff>
    </xdr:to>
    <xdr:sp>
      <xdr:nvSpPr>
        <xdr:cNvPr id="1534" name="Text Box 3"/>
        <xdr:cNvSpPr txBox="1">
          <a:spLocks noChangeArrowheads="1"/>
        </xdr:cNvSpPr>
      </xdr:nvSpPr>
      <xdr:spPr>
        <a:xfrm>
          <a:off x="1438275" y="17625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47625</xdr:rowOff>
    </xdr:to>
    <xdr:sp>
      <xdr:nvSpPr>
        <xdr:cNvPr id="1535" name="Text Box 3"/>
        <xdr:cNvSpPr txBox="1">
          <a:spLocks noChangeArrowheads="1"/>
        </xdr:cNvSpPr>
      </xdr:nvSpPr>
      <xdr:spPr>
        <a:xfrm>
          <a:off x="1438275" y="17625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47625</xdr:rowOff>
    </xdr:to>
    <xdr:sp>
      <xdr:nvSpPr>
        <xdr:cNvPr id="1536" name="Text Box 3"/>
        <xdr:cNvSpPr txBox="1">
          <a:spLocks noChangeArrowheads="1"/>
        </xdr:cNvSpPr>
      </xdr:nvSpPr>
      <xdr:spPr>
        <a:xfrm>
          <a:off x="1438275" y="17625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47625</xdr:rowOff>
    </xdr:to>
    <xdr:sp>
      <xdr:nvSpPr>
        <xdr:cNvPr id="1537" name="Text Box 3"/>
        <xdr:cNvSpPr txBox="1">
          <a:spLocks noChangeArrowheads="1"/>
        </xdr:cNvSpPr>
      </xdr:nvSpPr>
      <xdr:spPr>
        <a:xfrm>
          <a:off x="1438275" y="17625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538"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539"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540"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541"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542"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543"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544"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545"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546"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547"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548"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549"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47625</xdr:rowOff>
    </xdr:to>
    <xdr:sp>
      <xdr:nvSpPr>
        <xdr:cNvPr id="1550" name="Text Box 3"/>
        <xdr:cNvSpPr txBox="1">
          <a:spLocks noChangeArrowheads="1"/>
        </xdr:cNvSpPr>
      </xdr:nvSpPr>
      <xdr:spPr>
        <a:xfrm>
          <a:off x="1438275" y="17625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47625</xdr:rowOff>
    </xdr:to>
    <xdr:sp>
      <xdr:nvSpPr>
        <xdr:cNvPr id="1551" name="Text Box 3"/>
        <xdr:cNvSpPr txBox="1">
          <a:spLocks noChangeArrowheads="1"/>
        </xdr:cNvSpPr>
      </xdr:nvSpPr>
      <xdr:spPr>
        <a:xfrm>
          <a:off x="1438275" y="17625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47625</xdr:rowOff>
    </xdr:to>
    <xdr:sp>
      <xdr:nvSpPr>
        <xdr:cNvPr id="1552" name="Text Box 3"/>
        <xdr:cNvSpPr txBox="1">
          <a:spLocks noChangeArrowheads="1"/>
        </xdr:cNvSpPr>
      </xdr:nvSpPr>
      <xdr:spPr>
        <a:xfrm>
          <a:off x="1438275" y="17625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47625</xdr:rowOff>
    </xdr:to>
    <xdr:sp>
      <xdr:nvSpPr>
        <xdr:cNvPr id="1553" name="Text Box 3"/>
        <xdr:cNvSpPr txBox="1">
          <a:spLocks noChangeArrowheads="1"/>
        </xdr:cNvSpPr>
      </xdr:nvSpPr>
      <xdr:spPr>
        <a:xfrm>
          <a:off x="1438275" y="17625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47625</xdr:rowOff>
    </xdr:to>
    <xdr:sp>
      <xdr:nvSpPr>
        <xdr:cNvPr id="1554" name="Text Box 3"/>
        <xdr:cNvSpPr txBox="1">
          <a:spLocks noChangeArrowheads="1"/>
        </xdr:cNvSpPr>
      </xdr:nvSpPr>
      <xdr:spPr>
        <a:xfrm>
          <a:off x="1438275" y="17625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47625</xdr:rowOff>
    </xdr:to>
    <xdr:sp>
      <xdr:nvSpPr>
        <xdr:cNvPr id="1555" name="Text Box 3"/>
        <xdr:cNvSpPr txBox="1">
          <a:spLocks noChangeArrowheads="1"/>
        </xdr:cNvSpPr>
      </xdr:nvSpPr>
      <xdr:spPr>
        <a:xfrm>
          <a:off x="1438275" y="17625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556"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557"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558"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559"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560"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561" name="Text Box 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562"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563"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564"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565"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566"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567"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568"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569"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570"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571"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572"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573"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574"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575"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576"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577"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578"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579"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580"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581"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582"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583"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584"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585" name="Text Box 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47625</xdr:rowOff>
    </xdr:to>
    <xdr:sp>
      <xdr:nvSpPr>
        <xdr:cNvPr id="1586" name="Text Box 1332"/>
        <xdr:cNvSpPr txBox="1">
          <a:spLocks noChangeArrowheads="1"/>
        </xdr:cNvSpPr>
      </xdr:nvSpPr>
      <xdr:spPr>
        <a:xfrm>
          <a:off x="1438275" y="17625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587" name="Text Box 1333"/>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47625</xdr:rowOff>
    </xdr:to>
    <xdr:sp>
      <xdr:nvSpPr>
        <xdr:cNvPr id="1588" name="Text Box 1335"/>
        <xdr:cNvSpPr txBox="1">
          <a:spLocks noChangeArrowheads="1"/>
        </xdr:cNvSpPr>
      </xdr:nvSpPr>
      <xdr:spPr>
        <a:xfrm>
          <a:off x="1438275" y="17625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589" name="Text Box 1336"/>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590" name="Text Box 1337"/>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591" name="Text Box 1532"/>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592" name="Text Box 1533"/>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593" name="Text Box 1534"/>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594" name="Text Box 1535"/>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595" name="Text Box 1536"/>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596" name="Text Box 1537"/>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597" name="Text Box 2995"/>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598" name="Text Box 2996"/>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599" name="Text Box 2997"/>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600" name="Text Box 2998"/>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601" name="Text Box 2999"/>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602" name="Text Box 3000"/>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603" name="Text Box 3001"/>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604" name="Text Box 3002"/>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605" name="Text Box 3003"/>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606" name="Text Box 3004"/>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607" name="Text Box 3005"/>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608" name="Text Box 3006"/>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609" name="Text Box 3007"/>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610" name="Text Box 3008"/>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611" name="Text Box 3009"/>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612" name="Text Box 2220"/>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613" name="Text Box 2221"/>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614" name="Text Box 2222"/>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615" name="Text Box 2223"/>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616" name="Text Box 2224"/>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617" name="Text Box 2225"/>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618" name="Text Box 2232"/>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619" name="Text Box 223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620" name="Text Box 2234"/>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621" name="Text Box 2235"/>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622" name="Text Box 2236"/>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623" name="Text Box 2237"/>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624" name="Text Box 2274"/>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625" name="Text Box 2275"/>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626" name="Text Box 2276"/>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627" name="Text Box 2277"/>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628" name="Text Box 2278"/>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629" name="Text Box 2279"/>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630" name="Text Box 2280"/>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631" name="Text Box 2281"/>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632" name="Text Box 2282"/>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633" name="Text Box 2283"/>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634" name="Text Box 2284"/>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635" name="Text Box 2285"/>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636" name="Text Box 2286"/>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637" name="Text Box 2287"/>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638" name="Text Box 2288"/>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639" name="Text Box 2289"/>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640" name="Text Box 2290"/>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641" name="Text Box 2291"/>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642" name="Text Box 2220"/>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643" name="Text Box 2221"/>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644" name="Text Box 2222"/>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645" name="Text Box 2223"/>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646" name="Text Box 2224"/>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114300</xdr:rowOff>
    </xdr:to>
    <xdr:sp>
      <xdr:nvSpPr>
        <xdr:cNvPr id="1647" name="Text Box 2225"/>
        <xdr:cNvSpPr txBox="1">
          <a:spLocks noChangeArrowheads="1"/>
        </xdr:cNvSpPr>
      </xdr:nvSpPr>
      <xdr:spPr>
        <a:xfrm>
          <a:off x="1438275" y="17625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648" name="Text Box 2232"/>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649" name="Text Box 2233"/>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650" name="Text Box 2234"/>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651" name="Text Box 2235"/>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652" name="Text Box 2236"/>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57150</xdr:rowOff>
    </xdr:to>
    <xdr:sp>
      <xdr:nvSpPr>
        <xdr:cNvPr id="1653" name="Text Box 2237"/>
        <xdr:cNvSpPr txBox="1">
          <a:spLocks noChangeArrowheads="1"/>
        </xdr:cNvSpPr>
      </xdr:nvSpPr>
      <xdr:spPr>
        <a:xfrm>
          <a:off x="1438275" y="17625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654" name="Text Box 2274"/>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655" name="Text Box 2275"/>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656" name="Text Box 2276"/>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657" name="Text Box 2277"/>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658" name="Text Box 2278"/>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659" name="Text Box 2279"/>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660" name="Text Box 2280"/>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661" name="Text Box 2281"/>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662" name="Text Box 2282"/>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663" name="Text Box 2283"/>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664" name="Text Box 2284"/>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665" name="Text Box 2285"/>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666" name="Text Box 2286"/>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667" name="Text Box 2287"/>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668" name="Text Box 2288"/>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669" name="Text Box 2289"/>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670" name="Text Box 2290"/>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671" name="Text Box 2291"/>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47625</xdr:rowOff>
    </xdr:to>
    <xdr:sp>
      <xdr:nvSpPr>
        <xdr:cNvPr id="1672" name="Text Box 2494"/>
        <xdr:cNvSpPr txBox="1">
          <a:spLocks noChangeArrowheads="1"/>
        </xdr:cNvSpPr>
      </xdr:nvSpPr>
      <xdr:spPr>
        <a:xfrm>
          <a:off x="1438275" y="17625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673" name="Text Box 2495"/>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47625</xdr:rowOff>
    </xdr:to>
    <xdr:sp>
      <xdr:nvSpPr>
        <xdr:cNvPr id="1674" name="Text Box 2497"/>
        <xdr:cNvSpPr txBox="1">
          <a:spLocks noChangeArrowheads="1"/>
        </xdr:cNvSpPr>
      </xdr:nvSpPr>
      <xdr:spPr>
        <a:xfrm>
          <a:off x="1438275" y="17625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675" name="Text Box 2498"/>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676" name="Text Box 2499"/>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677" name="Text Box 2516"/>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678" name="Text Box 2517"/>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679" name="Text Box 2518"/>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680" name="Text Box 2519"/>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681" name="Text Box 2520"/>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682" name="Text Box 2521"/>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47625</xdr:rowOff>
    </xdr:to>
    <xdr:sp>
      <xdr:nvSpPr>
        <xdr:cNvPr id="1683" name="Text Box 2494"/>
        <xdr:cNvSpPr txBox="1">
          <a:spLocks noChangeArrowheads="1"/>
        </xdr:cNvSpPr>
      </xdr:nvSpPr>
      <xdr:spPr>
        <a:xfrm>
          <a:off x="1438275" y="17625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684" name="Text Box 2495"/>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47625</xdr:rowOff>
    </xdr:to>
    <xdr:sp>
      <xdr:nvSpPr>
        <xdr:cNvPr id="1685" name="Text Box 2497"/>
        <xdr:cNvSpPr txBox="1">
          <a:spLocks noChangeArrowheads="1"/>
        </xdr:cNvSpPr>
      </xdr:nvSpPr>
      <xdr:spPr>
        <a:xfrm>
          <a:off x="1438275" y="17625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686" name="Text Box 2498"/>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190500</xdr:rowOff>
    </xdr:to>
    <xdr:sp>
      <xdr:nvSpPr>
        <xdr:cNvPr id="1687" name="Text Box 2499"/>
        <xdr:cNvSpPr txBox="1">
          <a:spLocks noChangeArrowheads="1"/>
        </xdr:cNvSpPr>
      </xdr:nvSpPr>
      <xdr:spPr>
        <a:xfrm>
          <a:off x="1438275" y="17625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688" name="Text Box 2516"/>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689" name="Text Box 2517"/>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690" name="Text Box 2518"/>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691" name="Text Box 2519"/>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692" name="Text Box 2520"/>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17</xdr:row>
      <xdr:rowOff>0</xdr:rowOff>
    </xdr:from>
    <xdr:to>
      <xdr:col>1</xdr:col>
      <xdr:colOff>914400</xdr:colOff>
      <xdr:row>17</xdr:row>
      <xdr:rowOff>28575</xdr:rowOff>
    </xdr:to>
    <xdr:sp>
      <xdr:nvSpPr>
        <xdr:cNvPr id="1693" name="Text Box 2521"/>
        <xdr:cNvSpPr txBox="1">
          <a:spLocks noChangeArrowheads="1"/>
        </xdr:cNvSpPr>
      </xdr:nvSpPr>
      <xdr:spPr>
        <a:xfrm>
          <a:off x="1438275" y="17625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85"/>
  <sheetViews>
    <sheetView workbookViewId="0">
      <selection activeCell="B10" sqref="B10"/>
    </sheetView>
  </sheetViews>
  <sheetFormatPr defaultColWidth="9" defaultRowHeight="15.6"/>
  <cols>
    <col min="1" max="1" width="3.875" style="215" customWidth="1"/>
    <col min="2" max="2" width="29.75" style="216" customWidth="1"/>
    <col min="3" max="3" width="16" style="215" customWidth="1"/>
    <col min="4" max="4" width="29" style="215" customWidth="1"/>
    <col min="5" max="5" width="10.875" style="217" customWidth="1"/>
    <col min="6" max="6" width="17.25" style="218" customWidth="1"/>
    <col min="7" max="7" width="31.875" style="216" customWidth="1"/>
    <col min="8" max="8" width="8.5" style="219" customWidth="1"/>
    <col min="9" max="16384" width="9" style="219"/>
  </cols>
  <sheetData>
    <row r="1" s="208" customFormat="1" ht="53.25" customHeight="1" spans="1:8">
      <c r="A1" s="220" t="s">
        <v>0</v>
      </c>
      <c r="B1" s="220"/>
      <c r="C1" s="220"/>
      <c r="D1" s="220"/>
      <c r="E1" s="220"/>
      <c r="F1" s="220"/>
      <c r="G1" s="220"/>
      <c r="H1" s="220"/>
    </row>
    <row r="2" s="209" customFormat="1" ht="56.25" customHeight="1" spans="1:8">
      <c r="A2" s="221" t="s">
        <v>1</v>
      </c>
      <c r="B2" s="221" t="s">
        <v>2</v>
      </c>
      <c r="C2" s="221" t="s">
        <v>3</v>
      </c>
      <c r="D2" s="221" t="s">
        <v>4</v>
      </c>
      <c r="E2" s="222" t="s">
        <v>5</v>
      </c>
      <c r="F2" s="221" t="s">
        <v>6</v>
      </c>
      <c r="G2" s="221" t="s">
        <v>7</v>
      </c>
      <c r="H2" s="221" t="s">
        <v>8</v>
      </c>
    </row>
    <row r="3" s="210" customFormat="1" ht="33.75" customHeight="1" spans="1:8">
      <c r="A3" s="223" t="s">
        <v>9</v>
      </c>
      <c r="B3" s="224" t="s">
        <v>10</v>
      </c>
      <c r="C3" s="223"/>
      <c r="D3" s="223"/>
      <c r="E3" s="225"/>
      <c r="F3" s="226">
        <f>F4+F49+F57+F90+F112+F159+F161</f>
        <v>221586.26</v>
      </c>
      <c r="G3" s="224"/>
      <c r="H3" s="223"/>
    </row>
    <row r="4" s="210" customFormat="1" spans="1:8">
      <c r="A4" s="221" t="s">
        <v>11</v>
      </c>
      <c r="B4" s="227" t="s">
        <v>12</v>
      </c>
      <c r="C4" s="221"/>
      <c r="D4" s="221"/>
      <c r="E4" s="222"/>
      <c r="F4" s="228">
        <f>F5+F9+F11+F38</f>
        <v>49950</v>
      </c>
      <c r="G4" s="227"/>
      <c r="H4" s="221"/>
    </row>
    <row r="5" s="210" customFormat="1" spans="1:8">
      <c r="A5" s="221"/>
      <c r="B5" s="227" t="s">
        <v>13</v>
      </c>
      <c r="C5" s="221"/>
      <c r="D5" s="221"/>
      <c r="E5" s="222"/>
      <c r="F5" s="228">
        <f>F6+F7+F8</f>
        <v>2200</v>
      </c>
      <c r="G5" s="227"/>
      <c r="H5" s="221"/>
    </row>
    <row r="6" s="211" customFormat="1" ht="147.75" customHeight="1" spans="1:8">
      <c r="A6" s="229">
        <v>1</v>
      </c>
      <c r="B6" s="230" t="s">
        <v>14</v>
      </c>
      <c r="C6" s="229" t="s">
        <v>13</v>
      </c>
      <c r="D6" s="229" t="s">
        <v>15</v>
      </c>
      <c r="E6" s="231" t="s">
        <v>16</v>
      </c>
      <c r="F6" s="232">
        <v>600</v>
      </c>
      <c r="G6" s="233" t="s">
        <v>17</v>
      </c>
      <c r="H6" s="234"/>
    </row>
    <row r="7" s="211" customFormat="1" ht="105" customHeight="1" spans="1:8">
      <c r="A7" s="229">
        <v>2</v>
      </c>
      <c r="B7" s="230" t="s">
        <v>18</v>
      </c>
      <c r="C7" s="229" t="s">
        <v>13</v>
      </c>
      <c r="D7" s="229" t="s">
        <v>19</v>
      </c>
      <c r="E7" s="231" t="s">
        <v>16</v>
      </c>
      <c r="F7" s="232">
        <v>400</v>
      </c>
      <c r="G7" s="233" t="s">
        <v>20</v>
      </c>
      <c r="H7" s="234"/>
    </row>
    <row r="8" s="211" customFormat="1" ht="105" customHeight="1" spans="1:8">
      <c r="A8" s="229">
        <v>3</v>
      </c>
      <c r="B8" s="230" t="s">
        <v>21</v>
      </c>
      <c r="C8" s="229" t="s">
        <v>13</v>
      </c>
      <c r="D8" s="229" t="s">
        <v>22</v>
      </c>
      <c r="E8" s="231" t="s">
        <v>16</v>
      </c>
      <c r="F8" s="232">
        <v>1200</v>
      </c>
      <c r="G8" s="233" t="s">
        <v>23</v>
      </c>
      <c r="H8" s="234"/>
    </row>
    <row r="9" s="210" customFormat="1" spans="1:8">
      <c r="A9" s="221"/>
      <c r="B9" s="227" t="s">
        <v>24</v>
      </c>
      <c r="C9" s="221"/>
      <c r="D9" s="221"/>
      <c r="E9" s="222"/>
      <c r="F9" s="228">
        <f>F10</f>
        <v>1880</v>
      </c>
      <c r="G9" s="227"/>
      <c r="H9" s="221"/>
    </row>
    <row r="10" s="211" customFormat="1" ht="78" spans="1:8">
      <c r="A10" s="229">
        <v>1</v>
      </c>
      <c r="B10" s="235" t="s">
        <v>25</v>
      </c>
      <c r="C10" s="229" t="s">
        <v>26</v>
      </c>
      <c r="D10" s="236" t="s">
        <v>27</v>
      </c>
      <c r="E10" s="231">
        <v>2021</v>
      </c>
      <c r="F10" s="232">
        <v>1880</v>
      </c>
      <c r="G10" s="230" t="s">
        <v>28</v>
      </c>
      <c r="H10" s="234"/>
    </row>
    <row r="11" s="212" customFormat="1" spans="1:8">
      <c r="A11" s="237"/>
      <c r="B11" s="238" t="s">
        <v>29</v>
      </c>
      <c r="C11" s="237"/>
      <c r="D11" s="237"/>
      <c r="E11" s="239"/>
      <c r="F11" s="240">
        <f>SUM(F12:F37)</f>
        <v>9870</v>
      </c>
      <c r="G11" s="238"/>
      <c r="H11" s="237"/>
    </row>
    <row r="12" s="211" customFormat="1" ht="78" spans="1:12">
      <c r="A12" s="241">
        <v>1</v>
      </c>
      <c r="B12" s="235" t="s">
        <v>30</v>
      </c>
      <c r="C12" s="242" t="s">
        <v>31</v>
      </c>
      <c r="D12" s="243" t="s">
        <v>32</v>
      </c>
      <c r="E12" s="241">
        <v>2021</v>
      </c>
      <c r="F12" s="232">
        <v>2000</v>
      </c>
      <c r="G12" s="244" t="s">
        <v>33</v>
      </c>
      <c r="H12" s="234"/>
      <c r="L12" s="211">
        <v>1000000</v>
      </c>
    </row>
    <row r="13" s="209" customFormat="1" ht="46.8" spans="1:8">
      <c r="A13" s="245">
        <v>2</v>
      </c>
      <c r="B13" s="309" t="s">
        <v>34</v>
      </c>
      <c r="C13" s="247" t="s">
        <v>35</v>
      </c>
      <c r="D13" s="248" t="s">
        <v>36</v>
      </c>
      <c r="E13" s="245">
        <v>2021</v>
      </c>
      <c r="F13" s="249">
        <v>150</v>
      </c>
      <c r="G13" s="250" t="s">
        <v>37</v>
      </c>
      <c r="H13" s="251"/>
    </row>
    <row r="14" s="209" customFormat="1" ht="46.8" spans="1:8">
      <c r="A14" s="245">
        <v>3</v>
      </c>
      <c r="B14" s="309" t="s">
        <v>38</v>
      </c>
      <c r="C14" s="247" t="s">
        <v>35</v>
      </c>
      <c r="D14" s="248" t="s">
        <v>39</v>
      </c>
      <c r="E14" s="245">
        <v>2021</v>
      </c>
      <c r="F14" s="249">
        <v>250</v>
      </c>
      <c r="G14" s="250" t="s">
        <v>37</v>
      </c>
      <c r="H14" s="251"/>
    </row>
    <row r="15" s="209" customFormat="1" ht="46.8" spans="1:8">
      <c r="A15" s="245">
        <v>4</v>
      </c>
      <c r="B15" s="309" t="s">
        <v>40</v>
      </c>
      <c r="C15" s="247" t="s">
        <v>35</v>
      </c>
      <c r="D15" s="248" t="s">
        <v>39</v>
      </c>
      <c r="E15" s="245">
        <v>2021</v>
      </c>
      <c r="F15" s="249">
        <v>250</v>
      </c>
      <c r="G15" s="250" t="s">
        <v>37</v>
      </c>
      <c r="H15" s="251"/>
    </row>
    <row r="16" s="209" customFormat="1" ht="46.8" spans="1:8">
      <c r="A16" s="245">
        <v>5</v>
      </c>
      <c r="B16" s="246" t="s">
        <v>41</v>
      </c>
      <c r="C16" s="247" t="s">
        <v>42</v>
      </c>
      <c r="D16" s="248" t="s">
        <v>43</v>
      </c>
      <c r="E16" s="245">
        <v>2022</v>
      </c>
      <c r="F16" s="252">
        <v>500</v>
      </c>
      <c r="G16" s="250" t="s">
        <v>37</v>
      </c>
      <c r="H16" s="251"/>
    </row>
    <row r="17" s="209" customFormat="1" ht="46.8" spans="1:8">
      <c r="A17" s="245">
        <v>6</v>
      </c>
      <c r="B17" s="246" t="s">
        <v>44</v>
      </c>
      <c r="C17" s="247" t="s">
        <v>42</v>
      </c>
      <c r="D17" s="248" t="s">
        <v>43</v>
      </c>
      <c r="E17" s="245">
        <v>2022</v>
      </c>
      <c r="F17" s="252">
        <v>500</v>
      </c>
      <c r="G17" s="250" t="s">
        <v>37</v>
      </c>
      <c r="H17" s="251"/>
    </row>
    <row r="18" s="209" customFormat="1" ht="46.8" spans="1:8">
      <c r="A18" s="245">
        <v>7</v>
      </c>
      <c r="B18" s="309" t="s">
        <v>45</v>
      </c>
      <c r="C18" s="247" t="s">
        <v>42</v>
      </c>
      <c r="D18" s="248" t="s">
        <v>46</v>
      </c>
      <c r="E18" s="245">
        <v>2022</v>
      </c>
      <c r="F18" s="252">
        <v>30</v>
      </c>
      <c r="G18" s="250" t="s">
        <v>37</v>
      </c>
      <c r="H18" s="251"/>
    </row>
    <row r="19" s="209" customFormat="1" ht="46.8" spans="1:8">
      <c r="A19" s="245">
        <v>8</v>
      </c>
      <c r="B19" s="246" t="s">
        <v>47</v>
      </c>
      <c r="C19" s="247" t="s">
        <v>42</v>
      </c>
      <c r="D19" s="248" t="s">
        <v>48</v>
      </c>
      <c r="E19" s="245">
        <v>2022</v>
      </c>
      <c r="F19" s="252">
        <v>80</v>
      </c>
      <c r="G19" s="250" t="s">
        <v>37</v>
      </c>
      <c r="H19" s="251"/>
    </row>
    <row r="20" s="209" customFormat="1" ht="46.8" spans="1:8">
      <c r="A20" s="245">
        <v>9</v>
      </c>
      <c r="B20" s="246" t="s">
        <v>49</v>
      </c>
      <c r="C20" s="247" t="s">
        <v>42</v>
      </c>
      <c r="D20" s="248" t="s">
        <v>50</v>
      </c>
      <c r="E20" s="245">
        <v>2022</v>
      </c>
      <c r="F20" s="252">
        <v>100</v>
      </c>
      <c r="G20" s="250" t="s">
        <v>37</v>
      </c>
      <c r="H20" s="251"/>
    </row>
    <row r="21" s="209" customFormat="1" ht="46.8" spans="1:8">
      <c r="A21" s="245">
        <v>10</v>
      </c>
      <c r="B21" s="246" t="s">
        <v>51</v>
      </c>
      <c r="C21" s="247" t="s">
        <v>52</v>
      </c>
      <c r="D21" s="248" t="s">
        <v>53</v>
      </c>
      <c r="E21" s="245">
        <v>2023</v>
      </c>
      <c r="F21" s="252">
        <v>121</v>
      </c>
      <c r="G21" s="250" t="s">
        <v>37</v>
      </c>
      <c r="H21" s="251"/>
    </row>
    <row r="22" s="209" customFormat="1" ht="46.8" spans="1:8">
      <c r="A22" s="245">
        <v>11</v>
      </c>
      <c r="B22" s="246" t="s">
        <v>54</v>
      </c>
      <c r="C22" s="247" t="s">
        <v>52</v>
      </c>
      <c r="D22" s="248" t="s">
        <v>55</v>
      </c>
      <c r="E22" s="245">
        <v>2023</v>
      </c>
      <c r="F22" s="252">
        <v>425</v>
      </c>
      <c r="G22" s="250" t="s">
        <v>37</v>
      </c>
      <c r="H22" s="251"/>
    </row>
    <row r="23" s="209" customFormat="1" ht="46.8" spans="1:8">
      <c r="A23" s="245">
        <v>12</v>
      </c>
      <c r="B23" s="246" t="s">
        <v>56</v>
      </c>
      <c r="C23" s="247" t="s">
        <v>52</v>
      </c>
      <c r="D23" s="248" t="s">
        <v>57</v>
      </c>
      <c r="E23" s="245">
        <v>2023</v>
      </c>
      <c r="F23" s="252">
        <v>526</v>
      </c>
      <c r="G23" s="250" t="s">
        <v>37</v>
      </c>
      <c r="H23" s="251"/>
    </row>
    <row r="24" s="209" customFormat="1" ht="46.8" spans="1:8">
      <c r="A24" s="245">
        <v>13</v>
      </c>
      <c r="B24" s="246" t="s">
        <v>58</v>
      </c>
      <c r="C24" s="247" t="s">
        <v>52</v>
      </c>
      <c r="D24" s="248" t="s">
        <v>59</v>
      </c>
      <c r="E24" s="245">
        <v>2023</v>
      </c>
      <c r="F24" s="252">
        <v>113</v>
      </c>
      <c r="G24" s="250" t="s">
        <v>37</v>
      </c>
      <c r="H24" s="251"/>
    </row>
    <row r="25" s="209" customFormat="1" ht="46.8" spans="1:8">
      <c r="A25" s="245">
        <v>14</v>
      </c>
      <c r="B25" s="246" t="s">
        <v>60</v>
      </c>
      <c r="C25" s="247" t="s">
        <v>52</v>
      </c>
      <c r="D25" s="248" t="s">
        <v>61</v>
      </c>
      <c r="E25" s="245">
        <v>2023</v>
      </c>
      <c r="F25" s="252">
        <v>215</v>
      </c>
      <c r="G25" s="250" t="s">
        <v>37</v>
      </c>
      <c r="H25" s="251"/>
    </row>
    <row r="26" s="209" customFormat="1" ht="46.8" spans="1:8">
      <c r="A26" s="245">
        <v>15</v>
      </c>
      <c r="B26" s="246" t="s">
        <v>62</v>
      </c>
      <c r="C26" s="247" t="s">
        <v>52</v>
      </c>
      <c r="D26" s="248" t="s">
        <v>63</v>
      </c>
      <c r="E26" s="245">
        <v>2023</v>
      </c>
      <c r="F26" s="252">
        <v>200</v>
      </c>
      <c r="G26" s="250" t="s">
        <v>37</v>
      </c>
      <c r="H26" s="251"/>
    </row>
    <row r="27" s="209" customFormat="1" ht="46.8" spans="1:8">
      <c r="A27" s="245">
        <v>16</v>
      </c>
      <c r="B27" s="246" t="s">
        <v>64</v>
      </c>
      <c r="C27" s="247" t="s">
        <v>52</v>
      </c>
      <c r="D27" s="248" t="s">
        <v>39</v>
      </c>
      <c r="E27" s="245">
        <v>2023</v>
      </c>
      <c r="F27" s="252">
        <v>250</v>
      </c>
      <c r="G27" s="250" t="s">
        <v>37</v>
      </c>
      <c r="H27" s="251"/>
    </row>
    <row r="28" s="209" customFormat="1" ht="46.8" spans="1:8">
      <c r="A28" s="245">
        <v>17</v>
      </c>
      <c r="B28" s="246" t="s">
        <v>65</v>
      </c>
      <c r="C28" s="247" t="s">
        <v>52</v>
      </c>
      <c r="D28" s="248" t="s">
        <v>66</v>
      </c>
      <c r="E28" s="245">
        <v>2023</v>
      </c>
      <c r="F28" s="252">
        <v>435</v>
      </c>
      <c r="G28" s="250" t="s">
        <v>37</v>
      </c>
      <c r="H28" s="251"/>
    </row>
    <row r="29" s="209" customFormat="1" ht="46.8" spans="1:8">
      <c r="A29" s="245">
        <v>18</v>
      </c>
      <c r="B29" s="246" t="s">
        <v>67</v>
      </c>
      <c r="C29" s="247" t="s">
        <v>52</v>
      </c>
      <c r="D29" s="248" t="s">
        <v>68</v>
      </c>
      <c r="E29" s="245">
        <v>2023</v>
      </c>
      <c r="F29" s="252">
        <v>115</v>
      </c>
      <c r="G29" s="250" t="s">
        <v>37</v>
      </c>
      <c r="H29" s="251"/>
    </row>
    <row r="30" s="209" customFormat="1" ht="46.8" spans="1:8">
      <c r="A30" s="245">
        <v>19</v>
      </c>
      <c r="B30" s="246" t="s">
        <v>69</v>
      </c>
      <c r="C30" s="247" t="s">
        <v>52</v>
      </c>
      <c r="D30" s="248" t="s">
        <v>70</v>
      </c>
      <c r="E30" s="245">
        <v>2023</v>
      </c>
      <c r="F30" s="252">
        <v>350</v>
      </c>
      <c r="G30" s="250" t="s">
        <v>37</v>
      </c>
      <c r="H30" s="251"/>
    </row>
    <row r="31" s="209" customFormat="1" ht="46.8" spans="1:8">
      <c r="A31" s="245">
        <v>20</v>
      </c>
      <c r="B31" s="246" t="s">
        <v>71</v>
      </c>
      <c r="C31" s="247" t="s">
        <v>52</v>
      </c>
      <c r="D31" s="248" t="s">
        <v>72</v>
      </c>
      <c r="E31" s="245">
        <v>2020</v>
      </c>
      <c r="F31" s="252">
        <v>260</v>
      </c>
      <c r="G31" s="250" t="s">
        <v>37</v>
      </c>
      <c r="H31" s="251"/>
    </row>
    <row r="32" s="209" customFormat="1" ht="46.8" spans="1:8">
      <c r="A32" s="245">
        <v>21</v>
      </c>
      <c r="B32" s="246" t="s">
        <v>73</v>
      </c>
      <c r="C32" s="247" t="s">
        <v>74</v>
      </c>
      <c r="D32" s="248" t="s">
        <v>43</v>
      </c>
      <c r="E32" s="245">
        <v>2024</v>
      </c>
      <c r="F32" s="252">
        <v>500</v>
      </c>
      <c r="G32" s="250" t="s">
        <v>37</v>
      </c>
      <c r="H32" s="251"/>
    </row>
    <row r="33" s="209" customFormat="1" ht="46.8" spans="1:8">
      <c r="A33" s="245">
        <v>22</v>
      </c>
      <c r="B33" s="246" t="s">
        <v>75</v>
      </c>
      <c r="C33" s="247" t="s">
        <v>76</v>
      </c>
      <c r="D33" s="248" t="s">
        <v>77</v>
      </c>
      <c r="E33" s="245">
        <v>2021</v>
      </c>
      <c r="F33" s="252">
        <v>300</v>
      </c>
      <c r="G33" s="250" t="s">
        <v>37</v>
      </c>
      <c r="H33" s="251"/>
    </row>
    <row r="34" s="209" customFormat="1" ht="46.8" spans="1:8">
      <c r="A34" s="245">
        <v>23</v>
      </c>
      <c r="B34" s="246" t="s">
        <v>78</v>
      </c>
      <c r="C34" s="247" t="s">
        <v>76</v>
      </c>
      <c r="D34" s="248" t="s">
        <v>50</v>
      </c>
      <c r="E34" s="245">
        <v>2022</v>
      </c>
      <c r="F34" s="252">
        <v>100</v>
      </c>
      <c r="G34" s="250" t="s">
        <v>37</v>
      </c>
      <c r="H34" s="251"/>
    </row>
    <row r="35" s="209" customFormat="1" ht="46.8" spans="1:8">
      <c r="A35" s="245">
        <v>24</v>
      </c>
      <c r="B35" s="246" t="s">
        <v>79</v>
      </c>
      <c r="C35" s="247" t="s">
        <v>76</v>
      </c>
      <c r="D35" s="248" t="s">
        <v>80</v>
      </c>
      <c r="E35" s="245">
        <v>2021</v>
      </c>
      <c r="F35" s="252">
        <v>600</v>
      </c>
      <c r="G35" s="250" t="s">
        <v>37</v>
      </c>
      <c r="H35" s="251"/>
    </row>
    <row r="36" s="209" customFormat="1" ht="46.8" spans="1:8">
      <c r="A36" s="245">
        <v>25</v>
      </c>
      <c r="B36" s="246" t="s">
        <v>81</v>
      </c>
      <c r="C36" s="247" t="s">
        <v>76</v>
      </c>
      <c r="D36" s="248" t="s">
        <v>43</v>
      </c>
      <c r="E36" s="245">
        <v>2022</v>
      </c>
      <c r="F36" s="252">
        <v>500</v>
      </c>
      <c r="G36" s="250" t="s">
        <v>37</v>
      </c>
      <c r="H36" s="251"/>
    </row>
    <row r="37" s="209" customFormat="1" ht="46.8" spans="1:8">
      <c r="A37" s="245">
        <v>26</v>
      </c>
      <c r="B37" s="246" t="s">
        <v>82</v>
      </c>
      <c r="C37" s="247" t="s">
        <v>76</v>
      </c>
      <c r="D37" s="248" t="s">
        <v>83</v>
      </c>
      <c r="E37" s="245">
        <v>2021</v>
      </c>
      <c r="F37" s="252">
        <v>1000</v>
      </c>
      <c r="G37" s="250" t="s">
        <v>37</v>
      </c>
      <c r="H37" s="251"/>
    </row>
    <row r="38" s="210" customFormat="1" spans="1:8">
      <c r="A38" s="221"/>
      <c r="B38" s="227" t="s">
        <v>84</v>
      </c>
      <c r="C38" s="221"/>
      <c r="D38" s="221"/>
      <c r="E38" s="222"/>
      <c r="F38" s="228">
        <f>SUM(F39:F47)</f>
        <v>36000</v>
      </c>
      <c r="G38" s="227"/>
      <c r="H38" s="221"/>
    </row>
    <row r="39" s="209" customFormat="1" ht="31.2" spans="1:11">
      <c r="A39" s="253">
        <v>1</v>
      </c>
      <c r="B39" s="254" t="s">
        <v>85</v>
      </c>
      <c r="C39" s="253" t="s">
        <v>86</v>
      </c>
      <c r="D39" s="253">
        <v>1900</v>
      </c>
      <c r="E39" s="253">
        <v>2021</v>
      </c>
      <c r="F39" s="252">
        <v>1900</v>
      </c>
      <c r="G39" s="254" t="s">
        <v>87</v>
      </c>
      <c r="H39" s="251"/>
      <c r="K39" s="209">
        <v>1000000</v>
      </c>
    </row>
    <row r="40" s="209" customFormat="1" ht="31.2" spans="1:8">
      <c r="A40" s="253">
        <v>2</v>
      </c>
      <c r="B40" s="254" t="s">
        <v>88</v>
      </c>
      <c r="C40" s="253" t="s">
        <v>89</v>
      </c>
      <c r="D40" s="253">
        <v>1000</v>
      </c>
      <c r="E40" s="253">
        <v>2024</v>
      </c>
      <c r="F40" s="252">
        <v>1000</v>
      </c>
      <c r="G40" s="254" t="s">
        <v>87</v>
      </c>
      <c r="H40" s="251"/>
    </row>
    <row r="41" s="209" customFormat="1" ht="31.2" spans="1:8">
      <c r="A41" s="253">
        <v>3</v>
      </c>
      <c r="B41" s="254" t="s">
        <v>90</v>
      </c>
      <c r="C41" s="253" t="s">
        <v>91</v>
      </c>
      <c r="D41" s="253">
        <v>2600</v>
      </c>
      <c r="E41" s="253">
        <v>2025</v>
      </c>
      <c r="F41" s="252">
        <v>2600</v>
      </c>
      <c r="G41" s="254" t="s">
        <v>87</v>
      </c>
      <c r="H41" s="251"/>
    </row>
    <row r="42" s="209" customFormat="1" ht="31.2" spans="1:8">
      <c r="A42" s="253">
        <v>4</v>
      </c>
      <c r="B42" s="254" t="s">
        <v>92</v>
      </c>
      <c r="C42" s="253" t="s">
        <v>93</v>
      </c>
      <c r="D42" s="253">
        <v>2000</v>
      </c>
      <c r="E42" s="253">
        <v>2022</v>
      </c>
      <c r="F42" s="252">
        <v>2000</v>
      </c>
      <c r="G42" s="254" t="s">
        <v>87</v>
      </c>
      <c r="H42" s="251"/>
    </row>
    <row r="43" s="209" customFormat="1" ht="31.2" spans="1:8">
      <c r="A43" s="253">
        <v>5</v>
      </c>
      <c r="B43" s="254" t="s">
        <v>94</v>
      </c>
      <c r="C43" s="253" t="s">
        <v>95</v>
      </c>
      <c r="D43" s="253">
        <v>2000</v>
      </c>
      <c r="E43" s="253">
        <v>2025</v>
      </c>
      <c r="F43" s="252">
        <v>2000</v>
      </c>
      <c r="G43" s="254" t="s">
        <v>87</v>
      </c>
      <c r="H43" s="251"/>
    </row>
    <row r="44" s="211" customFormat="1" ht="31.2" spans="1:8">
      <c r="A44" s="229">
        <v>6</v>
      </c>
      <c r="B44" s="230" t="s">
        <v>96</v>
      </c>
      <c r="C44" s="229" t="s">
        <v>86</v>
      </c>
      <c r="D44" s="229">
        <v>7000</v>
      </c>
      <c r="E44" s="229">
        <v>2021</v>
      </c>
      <c r="F44" s="255">
        <v>7000</v>
      </c>
      <c r="G44" s="230" t="s">
        <v>97</v>
      </c>
      <c r="H44" s="234"/>
    </row>
    <row r="45" s="211" customFormat="1" ht="31.2" spans="1:8">
      <c r="A45" s="229">
        <v>7</v>
      </c>
      <c r="B45" s="230" t="s">
        <v>98</v>
      </c>
      <c r="C45" s="229" t="s">
        <v>93</v>
      </c>
      <c r="D45" s="229">
        <v>8000</v>
      </c>
      <c r="E45" s="229">
        <v>2023</v>
      </c>
      <c r="F45" s="255">
        <v>8000</v>
      </c>
      <c r="G45" s="230" t="s">
        <v>97</v>
      </c>
      <c r="H45" s="234"/>
    </row>
    <row r="46" s="211" customFormat="1" ht="31.2" spans="1:8">
      <c r="A46" s="229">
        <v>8</v>
      </c>
      <c r="B46" s="230" t="s">
        <v>99</v>
      </c>
      <c r="C46" s="229" t="s">
        <v>89</v>
      </c>
      <c r="D46" s="229">
        <v>5500</v>
      </c>
      <c r="E46" s="229">
        <v>2025</v>
      </c>
      <c r="F46" s="255">
        <v>5500</v>
      </c>
      <c r="G46" s="230" t="s">
        <v>97</v>
      </c>
      <c r="H46" s="234"/>
    </row>
    <row r="47" s="211" customFormat="1" ht="31.2" spans="1:8">
      <c r="A47" s="229">
        <v>9</v>
      </c>
      <c r="B47" s="230" t="s">
        <v>100</v>
      </c>
      <c r="C47" s="229" t="s">
        <v>95</v>
      </c>
      <c r="D47" s="229">
        <v>6000</v>
      </c>
      <c r="E47" s="229">
        <v>2024</v>
      </c>
      <c r="F47" s="255">
        <v>6000</v>
      </c>
      <c r="G47" s="230" t="s">
        <v>97</v>
      </c>
      <c r="H47" s="234"/>
    </row>
    <row r="48" s="210" customFormat="1" spans="1:8">
      <c r="A48" s="256"/>
      <c r="B48" s="257" t="s">
        <v>101</v>
      </c>
      <c r="C48" s="256"/>
      <c r="D48" s="256"/>
      <c r="E48" s="256"/>
      <c r="F48" s="258"/>
      <c r="G48" s="257"/>
      <c r="H48" s="227"/>
    </row>
    <row r="49" s="210" customFormat="1" ht="31.2" spans="1:8">
      <c r="A49" s="221" t="s">
        <v>102</v>
      </c>
      <c r="B49" s="227" t="s">
        <v>103</v>
      </c>
      <c r="C49" s="221"/>
      <c r="D49" s="221"/>
      <c r="E49" s="222"/>
      <c r="F49" s="228">
        <f>F50+F52</f>
        <v>7170</v>
      </c>
      <c r="G49" s="227"/>
      <c r="H49" s="227"/>
    </row>
    <row r="50" s="210" customFormat="1" spans="1:8">
      <c r="A50" s="221"/>
      <c r="B50" s="227" t="s">
        <v>24</v>
      </c>
      <c r="C50" s="221"/>
      <c r="D50" s="221"/>
      <c r="E50" s="222"/>
      <c r="F50" s="228">
        <f>SUM(F51)</f>
        <v>170</v>
      </c>
      <c r="G50" s="227"/>
      <c r="H50" s="227"/>
    </row>
    <row r="51" s="209" customFormat="1" ht="78" spans="1:8">
      <c r="A51" s="259">
        <v>1</v>
      </c>
      <c r="B51" s="260" t="s">
        <v>104</v>
      </c>
      <c r="C51" s="259" t="s">
        <v>105</v>
      </c>
      <c r="D51" s="259" t="s">
        <v>106</v>
      </c>
      <c r="E51" s="261">
        <v>2022</v>
      </c>
      <c r="F51" s="252">
        <v>170</v>
      </c>
      <c r="G51" s="260" t="s">
        <v>107</v>
      </c>
      <c r="H51" s="260" t="s">
        <v>108</v>
      </c>
    </row>
    <row r="52" s="210" customFormat="1" spans="1:8">
      <c r="A52" s="262"/>
      <c r="B52" s="263" t="s">
        <v>29</v>
      </c>
      <c r="C52" s="262"/>
      <c r="D52" s="262"/>
      <c r="E52" s="264"/>
      <c r="F52" s="265">
        <f>SUM(F53:F56)</f>
        <v>7000</v>
      </c>
      <c r="G52" s="263"/>
      <c r="H52" s="263"/>
    </row>
    <row r="53" s="211" customFormat="1" ht="78" spans="1:8">
      <c r="A53" s="241">
        <v>1</v>
      </c>
      <c r="B53" s="235" t="s">
        <v>109</v>
      </c>
      <c r="C53" s="242" t="s">
        <v>42</v>
      </c>
      <c r="D53" s="243" t="s">
        <v>110</v>
      </c>
      <c r="E53" s="241">
        <v>2022</v>
      </c>
      <c r="F53" s="255">
        <v>1000</v>
      </c>
      <c r="G53" s="244" t="s">
        <v>111</v>
      </c>
      <c r="H53" s="230"/>
    </row>
    <row r="54" s="211" customFormat="1" ht="78" spans="1:8">
      <c r="A54" s="241">
        <v>2</v>
      </c>
      <c r="B54" s="235" t="s">
        <v>112</v>
      </c>
      <c r="C54" s="242" t="s">
        <v>74</v>
      </c>
      <c r="D54" s="243" t="s">
        <v>83</v>
      </c>
      <c r="E54" s="241">
        <v>2024</v>
      </c>
      <c r="F54" s="255">
        <v>1000</v>
      </c>
      <c r="G54" s="244" t="s">
        <v>111</v>
      </c>
      <c r="H54" s="230"/>
    </row>
    <row r="55" s="211" customFormat="1" ht="78" spans="1:8">
      <c r="A55" s="241">
        <v>3</v>
      </c>
      <c r="B55" s="235" t="s">
        <v>113</v>
      </c>
      <c r="C55" s="242" t="s">
        <v>76</v>
      </c>
      <c r="D55" s="243" t="s">
        <v>114</v>
      </c>
      <c r="E55" s="241">
        <v>2021</v>
      </c>
      <c r="F55" s="255">
        <v>2000</v>
      </c>
      <c r="G55" s="244" t="s">
        <v>111</v>
      </c>
      <c r="H55" s="230"/>
    </row>
    <row r="56" s="211" customFormat="1" ht="78" spans="1:8">
      <c r="A56" s="241">
        <v>4</v>
      </c>
      <c r="B56" s="235" t="s">
        <v>115</v>
      </c>
      <c r="C56" s="242" t="s">
        <v>35</v>
      </c>
      <c r="D56" s="243" t="s">
        <v>116</v>
      </c>
      <c r="E56" s="241">
        <v>2021</v>
      </c>
      <c r="F56" s="255">
        <v>3000</v>
      </c>
      <c r="G56" s="244" t="s">
        <v>111</v>
      </c>
      <c r="H56" s="230"/>
    </row>
    <row r="57" s="210" customFormat="1" spans="1:8">
      <c r="A57" s="221" t="s">
        <v>117</v>
      </c>
      <c r="B57" s="227" t="s">
        <v>118</v>
      </c>
      <c r="C57" s="221"/>
      <c r="D57" s="221"/>
      <c r="E57" s="222"/>
      <c r="F57" s="228">
        <f>F58+F64+F69+F86</f>
        <v>53194.5</v>
      </c>
      <c r="G57" s="227"/>
      <c r="H57" s="227"/>
    </row>
    <row r="58" s="210" customFormat="1" spans="1:8">
      <c r="A58" s="221"/>
      <c r="B58" s="266" t="s">
        <v>101</v>
      </c>
      <c r="C58" s="221"/>
      <c r="D58" s="221"/>
      <c r="E58" s="222"/>
      <c r="F58" s="228">
        <f>SUM(F59:F68)</f>
        <v>31271</v>
      </c>
      <c r="G58" s="227"/>
      <c r="H58" s="227"/>
    </row>
    <row r="59" s="211" customFormat="1" ht="109.2" spans="1:8">
      <c r="A59" s="237"/>
      <c r="B59" s="233" t="s">
        <v>119</v>
      </c>
      <c r="C59" s="234" t="s">
        <v>101</v>
      </c>
      <c r="D59" s="234" t="s">
        <v>120</v>
      </c>
      <c r="E59" s="231">
        <v>2021</v>
      </c>
      <c r="F59" s="255">
        <v>15200</v>
      </c>
      <c r="G59" s="233" t="s">
        <v>121</v>
      </c>
      <c r="H59" s="233"/>
    </row>
    <row r="60" s="209" customFormat="1" ht="31.2" spans="1:8">
      <c r="A60" s="221"/>
      <c r="B60" s="267" t="s">
        <v>122</v>
      </c>
      <c r="C60" s="251" t="s">
        <v>101</v>
      </c>
      <c r="D60" s="251" t="s">
        <v>123</v>
      </c>
      <c r="E60" s="268">
        <v>2021</v>
      </c>
      <c r="F60" s="252">
        <v>1850</v>
      </c>
      <c r="G60" s="267" t="s">
        <v>124</v>
      </c>
      <c r="H60" s="267"/>
    </row>
    <row r="61" s="209" customFormat="1" ht="31.2" spans="1:8">
      <c r="A61" s="221"/>
      <c r="B61" s="267" t="s">
        <v>125</v>
      </c>
      <c r="C61" s="251" t="s">
        <v>101</v>
      </c>
      <c r="D61" s="251" t="s">
        <v>123</v>
      </c>
      <c r="E61" s="268">
        <v>2022</v>
      </c>
      <c r="F61" s="252">
        <v>1850</v>
      </c>
      <c r="G61" s="267" t="s">
        <v>124</v>
      </c>
      <c r="H61" s="267"/>
    </row>
    <row r="62" s="211" customFormat="1" ht="31.2" spans="1:8">
      <c r="A62" s="237"/>
      <c r="B62" s="233" t="s">
        <v>126</v>
      </c>
      <c r="C62" s="234" t="s">
        <v>101</v>
      </c>
      <c r="D62" s="234" t="s">
        <v>127</v>
      </c>
      <c r="E62" s="231">
        <v>2021</v>
      </c>
      <c r="F62" s="255">
        <v>6084</v>
      </c>
      <c r="G62" s="233" t="s">
        <v>128</v>
      </c>
      <c r="H62" s="233"/>
    </row>
    <row r="63" s="209" customFormat="1" ht="31.2" spans="1:8">
      <c r="A63" s="221"/>
      <c r="B63" s="267" t="s">
        <v>129</v>
      </c>
      <c r="C63" s="251" t="s">
        <v>101</v>
      </c>
      <c r="D63" s="251" t="s">
        <v>130</v>
      </c>
      <c r="E63" s="268">
        <v>2022</v>
      </c>
      <c r="F63" s="252">
        <v>1600</v>
      </c>
      <c r="G63" s="267" t="s">
        <v>128</v>
      </c>
      <c r="H63" s="267"/>
    </row>
    <row r="64" s="210" customFormat="1" spans="1:16384">
      <c r="A64" s="221"/>
      <c r="B64" s="227" t="s">
        <v>24</v>
      </c>
      <c r="C64" s="221"/>
      <c r="D64" s="221"/>
      <c r="E64" s="222"/>
      <c r="F64" s="228">
        <f>SUM(F65:F68)</f>
        <v>2343.5</v>
      </c>
      <c r="G64" s="227"/>
      <c r="H64" s="227"/>
      <c r="XFD64" s="210">
        <f>SUM(A64:XFC64)</f>
        <v>2343.5</v>
      </c>
    </row>
    <row r="65" s="209" customFormat="1" ht="46.8" spans="1:8">
      <c r="A65" s="221"/>
      <c r="B65" s="260" t="s">
        <v>131</v>
      </c>
      <c r="C65" s="259" t="s">
        <v>132</v>
      </c>
      <c r="D65" s="259" t="s">
        <v>133</v>
      </c>
      <c r="E65" s="261">
        <v>2023</v>
      </c>
      <c r="F65" s="252">
        <v>1400</v>
      </c>
      <c r="G65" s="260" t="s">
        <v>134</v>
      </c>
      <c r="H65" s="267"/>
    </row>
    <row r="66" s="209" customFormat="1" ht="46.8" spans="1:8">
      <c r="A66" s="221"/>
      <c r="B66" s="260" t="s">
        <v>131</v>
      </c>
      <c r="C66" s="259" t="s">
        <v>135</v>
      </c>
      <c r="D66" s="259" t="s">
        <v>136</v>
      </c>
      <c r="E66" s="261">
        <v>2024</v>
      </c>
      <c r="F66" s="252">
        <v>400</v>
      </c>
      <c r="G66" s="260" t="s">
        <v>134</v>
      </c>
      <c r="H66" s="267"/>
    </row>
    <row r="67" s="209" customFormat="1" ht="46.8" spans="1:8">
      <c r="A67" s="221"/>
      <c r="B67" s="260" t="s">
        <v>137</v>
      </c>
      <c r="C67" s="259" t="s">
        <v>138</v>
      </c>
      <c r="D67" s="259" t="s">
        <v>139</v>
      </c>
      <c r="E67" s="261">
        <v>2022</v>
      </c>
      <c r="F67" s="252">
        <v>129.5</v>
      </c>
      <c r="G67" s="260" t="s">
        <v>134</v>
      </c>
      <c r="H67" s="267"/>
    </row>
    <row r="68" s="209" customFormat="1" ht="46.8" spans="1:8">
      <c r="A68" s="221"/>
      <c r="B68" s="260" t="s">
        <v>140</v>
      </c>
      <c r="C68" s="259" t="s">
        <v>26</v>
      </c>
      <c r="D68" s="259" t="s">
        <v>141</v>
      </c>
      <c r="E68" s="261">
        <v>2025</v>
      </c>
      <c r="F68" s="252">
        <v>414</v>
      </c>
      <c r="G68" s="260" t="s">
        <v>134</v>
      </c>
      <c r="H68" s="267"/>
    </row>
    <row r="69" s="210" customFormat="1" spans="1:8">
      <c r="A69" s="221"/>
      <c r="B69" s="263" t="s">
        <v>29</v>
      </c>
      <c r="C69" s="221"/>
      <c r="D69" s="221"/>
      <c r="E69" s="222"/>
      <c r="F69" s="228">
        <f>SUM(F70:F85)</f>
        <v>12580</v>
      </c>
      <c r="G69" s="227"/>
      <c r="H69" s="227"/>
    </row>
    <row r="70" s="209" customFormat="1" ht="62.4" spans="1:8">
      <c r="A70" s="269">
        <v>1</v>
      </c>
      <c r="B70" s="270" t="s">
        <v>142</v>
      </c>
      <c r="C70" s="271" t="s">
        <v>76</v>
      </c>
      <c r="D70" s="259" t="s">
        <v>143</v>
      </c>
      <c r="E70" s="271">
        <v>2021</v>
      </c>
      <c r="F70" s="252">
        <v>400</v>
      </c>
      <c r="G70" s="272" t="s">
        <v>144</v>
      </c>
      <c r="H70" s="267"/>
    </row>
    <row r="71" s="209" customFormat="1" ht="78" spans="1:8">
      <c r="A71" s="269">
        <v>2</v>
      </c>
      <c r="B71" s="270" t="s">
        <v>145</v>
      </c>
      <c r="C71" s="271" t="s">
        <v>146</v>
      </c>
      <c r="D71" s="259" t="s">
        <v>147</v>
      </c>
      <c r="E71" s="271">
        <v>2024</v>
      </c>
      <c r="F71" s="252">
        <v>400</v>
      </c>
      <c r="G71" s="254" t="s">
        <v>148</v>
      </c>
      <c r="H71" s="267"/>
    </row>
    <row r="72" s="209" customFormat="1" ht="62.4" spans="1:8">
      <c r="A72" s="269">
        <v>3</v>
      </c>
      <c r="B72" s="270" t="s">
        <v>149</v>
      </c>
      <c r="C72" s="271" t="s">
        <v>35</v>
      </c>
      <c r="D72" s="259" t="s">
        <v>150</v>
      </c>
      <c r="E72" s="271">
        <v>2023</v>
      </c>
      <c r="F72" s="252">
        <v>60</v>
      </c>
      <c r="G72" s="254" t="s">
        <v>151</v>
      </c>
      <c r="H72" s="267"/>
    </row>
    <row r="73" s="209" customFormat="1" ht="62.4" spans="1:8">
      <c r="A73" s="269">
        <v>4</v>
      </c>
      <c r="B73" s="270" t="s">
        <v>152</v>
      </c>
      <c r="C73" s="271" t="s">
        <v>153</v>
      </c>
      <c r="D73" s="259" t="s">
        <v>150</v>
      </c>
      <c r="E73" s="271">
        <v>2023</v>
      </c>
      <c r="F73" s="252">
        <v>60</v>
      </c>
      <c r="G73" s="254" t="s">
        <v>151</v>
      </c>
      <c r="H73" s="267"/>
    </row>
    <row r="74" s="209" customFormat="1" ht="62.4" spans="1:8">
      <c r="A74" s="269">
        <v>5</v>
      </c>
      <c r="B74" s="270" t="s">
        <v>154</v>
      </c>
      <c r="C74" s="271" t="s">
        <v>155</v>
      </c>
      <c r="D74" s="259" t="s">
        <v>150</v>
      </c>
      <c r="E74" s="271">
        <v>2024</v>
      </c>
      <c r="F74" s="252">
        <v>60</v>
      </c>
      <c r="G74" s="254" t="s">
        <v>151</v>
      </c>
      <c r="H74" s="267"/>
    </row>
    <row r="75" s="209" customFormat="1" ht="78" spans="1:8">
      <c r="A75" s="269">
        <v>6</v>
      </c>
      <c r="B75" s="270" t="s">
        <v>156</v>
      </c>
      <c r="C75" s="271" t="s">
        <v>146</v>
      </c>
      <c r="D75" s="259" t="s">
        <v>147</v>
      </c>
      <c r="E75" s="271">
        <v>2025</v>
      </c>
      <c r="F75" s="252">
        <v>500</v>
      </c>
      <c r="G75" s="254" t="s">
        <v>157</v>
      </c>
      <c r="H75" s="267"/>
    </row>
    <row r="76" s="209" customFormat="1" ht="31.2" spans="1:8">
      <c r="A76" s="269">
        <v>7</v>
      </c>
      <c r="B76" s="270" t="s">
        <v>158</v>
      </c>
      <c r="C76" s="271" t="s">
        <v>35</v>
      </c>
      <c r="D76" s="259" t="s">
        <v>147</v>
      </c>
      <c r="E76" s="271">
        <v>2022</v>
      </c>
      <c r="F76" s="252">
        <v>1500</v>
      </c>
      <c r="G76" s="254" t="s">
        <v>159</v>
      </c>
      <c r="H76" s="267"/>
    </row>
    <row r="77" s="209" customFormat="1" ht="31.2" spans="1:8">
      <c r="A77" s="269">
        <v>8</v>
      </c>
      <c r="B77" s="270" t="s">
        <v>160</v>
      </c>
      <c r="C77" s="271" t="s">
        <v>35</v>
      </c>
      <c r="D77" s="259" t="s">
        <v>147</v>
      </c>
      <c r="E77" s="271">
        <v>2022</v>
      </c>
      <c r="F77" s="252">
        <v>1500</v>
      </c>
      <c r="G77" s="254"/>
      <c r="H77" s="267"/>
    </row>
    <row r="78" s="209" customFormat="1" spans="1:8">
      <c r="A78" s="269">
        <v>9</v>
      </c>
      <c r="B78" s="270" t="s">
        <v>161</v>
      </c>
      <c r="C78" s="271" t="s">
        <v>35</v>
      </c>
      <c r="D78" s="259" t="s">
        <v>147</v>
      </c>
      <c r="E78" s="271">
        <v>2022</v>
      </c>
      <c r="F78" s="252">
        <v>1500</v>
      </c>
      <c r="G78" s="254"/>
      <c r="H78" s="267"/>
    </row>
    <row r="79" s="209" customFormat="1" ht="31.2" spans="1:8">
      <c r="A79" s="269">
        <v>10</v>
      </c>
      <c r="B79" s="270" t="s">
        <v>162</v>
      </c>
      <c r="C79" s="271" t="s">
        <v>76</v>
      </c>
      <c r="D79" s="259" t="s">
        <v>163</v>
      </c>
      <c r="E79" s="271">
        <v>2021</v>
      </c>
      <c r="F79" s="252">
        <v>400</v>
      </c>
      <c r="G79" s="310" t="s">
        <v>164</v>
      </c>
      <c r="H79" s="267"/>
    </row>
    <row r="80" s="209" customFormat="1" ht="46.8" spans="1:8">
      <c r="A80" s="269">
        <v>11</v>
      </c>
      <c r="B80" s="270" t="s">
        <v>165</v>
      </c>
      <c r="C80" s="271" t="s">
        <v>52</v>
      </c>
      <c r="D80" s="259" t="s">
        <v>166</v>
      </c>
      <c r="E80" s="271">
        <v>2021</v>
      </c>
      <c r="F80" s="252">
        <v>400</v>
      </c>
      <c r="G80" s="272" t="s">
        <v>167</v>
      </c>
      <c r="H80" s="267"/>
    </row>
    <row r="81" s="209" customFormat="1" ht="109.2" spans="1:8">
      <c r="A81" s="269">
        <v>12</v>
      </c>
      <c r="B81" s="270" t="s">
        <v>168</v>
      </c>
      <c r="C81" s="271" t="s">
        <v>31</v>
      </c>
      <c r="D81" s="259" t="s">
        <v>169</v>
      </c>
      <c r="E81" s="271">
        <v>2021</v>
      </c>
      <c r="F81" s="252">
        <v>500</v>
      </c>
      <c r="G81" s="254" t="s">
        <v>170</v>
      </c>
      <c r="H81" s="267"/>
    </row>
    <row r="82" s="209" customFormat="1" ht="31.2" spans="1:8">
      <c r="A82" s="269">
        <v>13</v>
      </c>
      <c r="B82" s="270" t="s">
        <v>171</v>
      </c>
      <c r="C82" s="271" t="s">
        <v>35</v>
      </c>
      <c r="D82" s="259" t="s">
        <v>147</v>
      </c>
      <c r="E82" s="271">
        <v>2022</v>
      </c>
      <c r="F82" s="252">
        <v>800</v>
      </c>
      <c r="G82" s="254" t="s">
        <v>172</v>
      </c>
      <c r="H82" s="267"/>
    </row>
    <row r="83" s="209" customFormat="1" ht="62.4" spans="1:8">
      <c r="A83" s="269">
        <v>14</v>
      </c>
      <c r="B83" s="270" t="s">
        <v>173</v>
      </c>
      <c r="C83" s="271" t="s">
        <v>35</v>
      </c>
      <c r="D83" s="259" t="s">
        <v>174</v>
      </c>
      <c r="E83" s="271">
        <v>2022</v>
      </c>
      <c r="F83" s="252">
        <v>1000</v>
      </c>
      <c r="G83" s="254" t="s">
        <v>175</v>
      </c>
      <c r="H83" s="267"/>
    </row>
    <row r="84" s="209" customFormat="1" ht="78" spans="1:8">
      <c r="A84" s="269"/>
      <c r="B84" s="270" t="s">
        <v>176</v>
      </c>
      <c r="C84" s="271" t="s">
        <v>76</v>
      </c>
      <c r="D84" s="259" t="s">
        <v>177</v>
      </c>
      <c r="E84" s="271">
        <v>2022</v>
      </c>
      <c r="F84" s="252">
        <v>500</v>
      </c>
      <c r="G84" s="254" t="s">
        <v>178</v>
      </c>
      <c r="H84" s="267"/>
    </row>
    <row r="85" s="209" customFormat="1" ht="124.8" spans="1:8">
      <c r="A85" s="269">
        <v>15</v>
      </c>
      <c r="B85" s="270" t="s">
        <v>179</v>
      </c>
      <c r="C85" s="271" t="s">
        <v>35</v>
      </c>
      <c r="D85" s="259" t="s">
        <v>180</v>
      </c>
      <c r="E85" s="271" t="s">
        <v>181</v>
      </c>
      <c r="F85" s="252">
        <v>3000</v>
      </c>
      <c r="G85" s="254" t="s">
        <v>182</v>
      </c>
      <c r="H85" s="267"/>
    </row>
    <row r="86" s="210" customFormat="1" spans="1:8">
      <c r="A86" s="221"/>
      <c r="B86" s="227" t="s">
        <v>84</v>
      </c>
      <c r="C86" s="221"/>
      <c r="D86" s="221"/>
      <c r="E86" s="222"/>
      <c r="F86" s="228">
        <f>SUM(F87:F89)</f>
        <v>7000</v>
      </c>
      <c r="G86" s="227"/>
      <c r="H86" s="227"/>
    </row>
    <row r="87" s="209" customFormat="1" ht="46.8" spans="1:8">
      <c r="A87" s="253">
        <v>1</v>
      </c>
      <c r="B87" s="254" t="s">
        <v>183</v>
      </c>
      <c r="C87" s="253" t="s">
        <v>89</v>
      </c>
      <c r="D87" s="253" t="s">
        <v>184</v>
      </c>
      <c r="E87" s="253">
        <v>2021</v>
      </c>
      <c r="F87" s="252">
        <v>1500</v>
      </c>
      <c r="G87" s="254" t="s">
        <v>185</v>
      </c>
      <c r="H87" s="267"/>
    </row>
    <row r="88" s="209" customFormat="1" ht="46.8" spans="1:8">
      <c r="A88" s="253">
        <v>2</v>
      </c>
      <c r="B88" s="254" t="s">
        <v>186</v>
      </c>
      <c r="C88" s="253" t="s">
        <v>95</v>
      </c>
      <c r="D88" s="253" t="s">
        <v>187</v>
      </c>
      <c r="E88" s="253">
        <v>2021</v>
      </c>
      <c r="F88" s="252">
        <v>2500</v>
      </c>
      <c r="G88" s="254" t="s">
        <v>188</v>
      </c>
      <c r="H88" s="267"/>
    </row>
    <row r="89" s="209" customFormat="1" ht="46.8" spans="1:8">
      <c r="A89" s="253">
        <v>3</v>
      </c>
      <c r="B89" s="254" t="s">
        <v>189</v>
      </c>
      <c r="C89" s="253" t="s">
        <v>95</v>
      </c>
      <c r="D89" s="253" t="s">
        <v>190</v>
      </c>
      <c r="E89" s="253">
        <v>2021</v>
      </c>
      <c r="F89" s="252">
        <v>3000</v>
      </c>
      <c r="G89" s="254" t="str">
        <f>G88</f>
        <v>Đạt tiêu chí trường chuẩn Quốc gia</v>
      </c>
      <c r="H89" s="267"/>
    </row>
    <row r="90" s="210" customFormat="1" spans="1:8">
      <c r="A90" s="221" t="s">
        <v>191</v>
      </c>
      <c r="B90" s="227" t="s">
        <v>192</v>
      </c>
      <c r="C90" s="221"/>
      <c r="D90" s="221"/>
      <c r="E90" s="222"/>
      <c r="F90" s="228">
        <f>F91+F93+F98+F100+F102+F104+F108</f>
        <v>17461.72</v>
      </c>
      <c r="G90" s="227"/>
      <c r="H90" s="227"/>
    </row>
    <row r="91" s="210" customFormat="1" ht="32.25" customHeight="1" spans="1:8">
      <c r="A91" s="221"/>
      <c r="B91" s="227" t="s">
        <v>193</v>
      </c>
      <c r="C91" s="221"/>
      <c r="D91" s="221"/>
      <c r="E91" s="222"/>
      <c r="F91" s="228">
        <f>F92</f>
        <v>5500</v>
      </c>
      <c r="G91" s="227"/>
      <c r="H91" s="227"/>
    </row>
    <row r="92" s="211" customFormat="1" ht="202.8" spans="1:8">
      <c r="A92" s="234">
        <v>1</v>
      </c>
      <c r="B92" s="233" t="s">
        <v>194</v>
      </c>
      <c r="C92" s="234" t="s">
        <v>195</v>
      </c>
      <c r="D92" s="234" t="s">
        <v>196</v>
      </c>
      <c r="E92" s="231" t="s">
        <v>197</v>
      </c>
      <c r="F92" s="255">
        <v>5500</v>
      </c>
      <c r="G92" s="233" t="s">
        <v>198</v>
      </c>
      <c r="H92" s="233"/>
    </row>
    <row r="93" s="210" customFormat="1" ht="33" customHeight="1" spans="1:8">
      <c r="A93" s="221"/>
      <c r="B93" s="227" t="s">
        <v>199</v>
      </c>
      <c r="C93" s="221"/>
      <c r="D93" s="221"/>
      <c r="E93" s="222"/>
      <c r="F93" s="228">
        <f>SUM(F94:F97)</f>
        <v>5075</v>
      </c>
      <c r="G93" s="227"/>
      <c r="H93" s="227"/>
    </row>
    <row r="94" s="211" customFormat="1" ht="109.2" spans="1:8">
      <c r="A94" s="273">
        <v>1</v>
      </c>
      <c r="B94" s="274" t="s">
        <v>200</v>
      </c>
      <c r="C94" s="273" t="s">
        <v>201</v>
      </c>
      <c r="D94" s="273" t="s">
        <v>202</v>
      </c>
      <c r="E94" s="275" t="s">
        <v>203</v>
      </c>
      <c r="F94" s="255">
        <v>4725</v>
      </c>
      <c r="G94" s="233" t="s">
        <v>204</v>
      </c>
      <c r="H94" s="274"/>
    </row>
    <row r="95" s="209" customFormat="1" ht="93.6" spans="1:8">
      <c r="A95" s="276">
        <v>2</v>
      </c>
      <c r="B95" s="277" t="s">
        <v>205</v>
      </c>
      <c r="C95" s="276" t="s">
        <v>201</v>
      </c>
      <c r="D95" s="276"/>
      <c r="E95" s="278" t="s">
        <v>206</v>
      </c>
      <c r="F95" s="252">
        <v>150</v>
      </c>
      <c r="G95" s="267" t="s">
        <v>207</v>
      </c>
      <c r="H95" s="277"/>
    </row>
    <row r="96" s="209" customFormat="1" ht="78" spans="1:8">
      <c r="A96" s="276">
        <v>3</v>
      </c>
      <c r="B96" s="277" t="s">
        <v>208</v>
      </c>
      <c r="C96" s="276" t="s">
        <v>201</v>
      </c>
      <c r="D96" s="276"/>
      <c r="E96" s="278" t="s">
        <v>209</v>
      </c>
      <c r="F96" s="252">
        <v>100</v>
      </c>
      <c r="G96" s="267" t="s">
        <v>210</v>
      </c>
      <c r="H96" s="277"/>
    </row>
    <row r="97" s="209" customFormat="1" ht="109.2" spans="1:8">
      <c r="A97" s="276">
        <v>4</v>
      </c>
      <c r="B97" s="277" t="s">
        <v>211</v>
      </c>
      <c r="C97" s="276" t="s">
        <v>212</v>
      </c>
      <c r="D97" s="276"/>
      <c r="E97" s="278" t="s">
        <v>209</v>
      </c>
      <c r="F97" s="252">
        <v>100</v>
      </c>
      <c r="G97" s="267" t="s">
        <v>213</v>
      </c>
      <c r="H97" s="277"/>
    </row>
    <row r="98" s="209" customFormat="1" spans="1:8">
      <c r="A98" s="276"/>
      <c r="B98" s="266" t="s">
        <v>101</v>
      </c>
      <c r="C98" s="276"/>
      <c r="D98" s="276"/>
      <c r="E98" s="278"/>
      <c r="F98" s="279">
        <f>SUM(F99)</f>
        <v>4200</v>
      </c>
      <c r="G98" s="267"/>
      <c r="H98" s="277"/>
    </row>
    <row r="99" s="211" customFormat="1" ht="62.4" spans="1:8">
      <c r="A99" s="273"/>
      <c r="B99" s="274" t="s">
        <v>214</v>
      </c>
      <c r="C99" s="273" t="s">
        <v>215</v>
      </c>
      <c r="D99" s="273" t="s">
        <v>216</v>
      </c>
      <c r="E99" s="275">
        <v>2021</v>
      </c>
      <c r="F99" s="255">
        <v>4200</v>
      </c>
      <c r="G99" s="233" t="s">
        <v>217</v>
      </c>
      <c r="H99" s="274"/>
    </row>
    <row r="100" s="210" customFormat="1" spans="1:8">
      <c r="A100" s="280"/>
      <c r="B100" s="227" t="s">
        <v>13</v>
      </c>
      <c r="C100" s="280"/>
      <c r="D100" s="280"/>
      <c r="E100" s="281"/>
      <c r="F100" s="282">
        <f>SUM(F101)</f>
        <v>800</v>
      </c>
      <c r="G100" s="227"/>
      <c r="H100" s="266"/>
    </row>
    <row r="101" s="209" customFormat="1" ht="104.25" customHeight="1" spans="1:8">
      <c r="A101" s="259">
        <v>1</v>
      </c>
      <c r="B101" s="260" t="s">
        <v>218</v>
      </c>
      <c r="C101" s="259" t="s">
        <v>13</v>
      </c>
      <c r="D101" s="259" t="s">
        <v>219</v>
      </c>
      <c r="E101" s="261" t="s">
        <v>16</v>
      </c>
      <c r="F101" s="252">
        <v>800</v>
      </c>
      <c r="G101" s="267" t="s">
        <v>220</v>
      </c>
      <c r="H101" s="277"/>
    </row>
    <row r="102" s="210" customFormat="1" spans="1:8">
      <c r="A102" s="280"/>
      <c r="B102" s="227" t="s">
        <v>24</v>
      </c>
      <c r="C102" s="280"/>
      <c r="D102" s="280"/>
      <c r="E102" s="281"/>
      <c r="F102" s="282">
        <f>SUM(F103)</f>
        <v>600</v>
      </c>
      <c r="G102" s="227"/>
      <c r="H102" s="266"/>
    </row>
    <row r="103" s="209" customFormat="1" ht="79.2" spans="1:8">
      <c r="A103" s="259">
        <v>1</v>
      </c>
      <c r="B103" s="260" t="s">
        <v>221</v>
      </c>
      <c r="C103" s="259" t="s">
        <v>105</v>
      </c>
      <c r="D103" s="311" t="s">
        <v>222</v>
      </c>
      <c r="E103" s="261">
        <v>2022</v>
      </c>
      <c r="F103" s="252">
        <v>600</v>
      </c>
      <c r="G103" s="260" t="s">
        <v>223</v>
      </c>
      <c r="H103" s="277"/>
    </row>
    <row r="104" s="210" customFormat="1" spans="1:8">
      <c r="A104" s="280"/>
      <c r="B104" s="263" t="s">
        <v>29</v>
      </c>
      <c r="C104" s="280"/>
      <c r="D104" s="280"/>
      <c r="E104" s="281"/>
      <c r="F104" s="282">
        <f>SUM(F105:F107)</f>
        <v>430</v>
      </c>
      <c r="G104" s="227"/>
      <c r="H104" s="266"/>
    </row>
    <row r="105" s="209" customFormat="1" ht="31.2" spans="1:8">
      <c r="A105" s="253">
        <v>1</v>
      </c>
      <c r="B105" s="254" t="s">
        <v>224</v>
      </c>
      <c r="C105" s="253" t="s">
        <v>225</v>
      </c>
      <c r="D105" s="253"/>
      <c r="E105" s="253">
        <v>2022</v>
      </c>
      <c r="F105" s="252">
        <v>100</v>
      </c>
      <c r="G105" s="254"/>
      <c r="H105" s="277"/>
    </row>
    <row r="106" s="209" customFormat="1" ht="31.2" spans="1:8">
      <c r="A106" s="253">
        <v>2</v>
      </c>
      <c r="B106" s="254" t="s">
        <v>226</v>
      </c>
      <c r="C106" s="253" t="s">
        <v>227</v>
      </c>
      <c r="D106" s="253" t="s">
        <v>226</v>
      </c>
      <c r="E106" s="253">
        <v>2022</v>
      </c>
      <c r="F106" s="252">
        <v>30</v>
      </c>
      <c r="G106" s="254"/>
      <c r="H106" s="277"/>
    </row>
    <row r="107" s="209" customFormat="1" ht="31.2" spans="1:8">
      <c r="A107" s="253">
        <v>3</v>
      </c>
      <c r="B107" s="254" t="s">
        <v>228</v>
      </c>
      <c r="C107" s="253" t="s">
        <v>227</v>
      </c>
      <c r="D107" s="253" t="s">
        <v>229</v>
      </c>
      <c r="E107" s="271">
        <v>2022</v>
      </c>
      <c r="F107" s="252">
        <v>300</v>
      </c>
      <c r="G107" s="257"/>
      <c r="H107" s="277"/>
    </row>
    <row r="108" s="210" customFormat="1" spans="1:8">
      <c r="A108" s="280"/>
      <c r="B108" s="227" t="s">
        <v>230</v>
      </c>
      <c r="C108" s="280"/>
      <c r="D108" s="280"/>
      <c r="E108" s="281"/>
      <c r="F108" s="282">
        <f>SUM(F109)</f>
        <v>856.72</v>
      </c>
      <c r="G108" s="227"/>
      <c r="H108" s="266"/>
    </row>
    <row r="109" s="209" customFormat="1" ht="31.2" spans="1:8">
      <c r="A109" s="251"/>
      <c r="B109" s="267" t="s">
        <v>231</v>
      </c>
      <c r="C109" s="251" t="s">
        <v>195</v>
      </c>
      <c r="D109" s="251" t="s">
        <v>232</v>
      </c>
      <c r="E109" s="268" t="s">
        <v>233</v>
      </c>
      <c r="F109" s="249">
        <v>856.72</v>
      </c>
      <c r="G109" s="267"/>
      <c r="H109" s="267"/>
    </row>
    <row r="110" s="213" customFormat="1" spans="1:8">
      <c r="A110" s="221"/>
      <c r="B110" s="227" t="s">
        <v>234</v>
      </c>
      <c r="C110" s="221"/>
      <c r="D110" s="221"/>
      <c r="E110" s="222"/>
      <c r="F110" s="228"/>
      <c r="G110" s="227"/>
      <c r="H110" s="227"/>
    </row>
    <row r="111" s="209" customFormat="1" ht="55.2" spans="1:8">
      <c r="A111" s="251"/>
      <c r="B111" s="283" t="s">
        <v>235</v>
      </c>
      <c r="C111" s="251" t="s">
        <v>236</v>
      </c>
      <c r="D111" s="312" t="s">
        <v>237</v>
      </c>
      <c r="E111" s="312" t="s">
        <v>238</v>
      </c>
      <c r="F111" s="313" t="s">
        <v>239</v>
      </c>
      <c r="G111" s="283" t="s">
        <v>240</v>
      </c>
      <c r="H111" s="267"/>
    </row>
    <row r="112" s="210" customFormat="1" spans="1:8">
      <c r="A112" s="221" t="s">
        <v>241</v>
      </c>
      <c r="B112" s="227" t="s">
        <v>242</v>
      </c>
      <c r="C112" s="221"/>
      <c r="D112" s="221"/>
      <c r="E112" s="222"/>
      <c r="F112" s="228">
        <f>F113+F115+F117+F122+F148+F153</f>
        <v>82820.04</v>
      </c>
      <c r="G112" s="227"/>
      <c r="H112" s="227"/>
    </row>
    <row r="113" s="210" customFormat="1" ht="28.5" customHeight="1" spans="1:8">
      <c r="A113" s="221"/>
      <c r="B113" s="227" t="s">
        <v>243</v>
      </c>
      <c r="C113" s="221"/>
      <c r="D113" s="221"/>
      <c r="E113" s="222"/>
      <c r="F113" s="228">
        <f>F114</f>
        <v>500</v>
      </c>
      <c r="G113" s="227"/>
      <c r="H113" s="227"/>
    </row>
    <row r="114" s="214" customFormat="1" ht="204.75" customHeight="1" spans="1:18">
      <c r="A114" s="276">
        <v>1</v>
      </c>
      <c r="B114" s="277" t="s">
        <v>244</v>
      </c>
      <c r="C114" s="276" t="s">
        <v>201</v>
      </c>
      <c r="D114" s="276"/>
      <c r="E114" s="278" t="s">
        <v>197</v>
      </c>
      <c r="F114" s="252">
        <v>500</v>
      </c>
      <c r="G114" s="267" t="s">
        <v>245</v>
      </c>
      <c r="H114" s="277"/>
      <c r="I114" s="276"/>
      <c r="J114" s="287"/>
      <c r="K114" s="287"/>
      <c r="L114" s="288"/>
      <c r="M114" s="288"/>
      <c r="N114" s="288"/>
      <c r="O114" s="288"/>
      <c r="P114" s="288"/>
      <c r="Q114" s="288"/>
      <c r="R114" s="288"/>
    </row>
    <row r="115" s="210" customFormat="1" spans="1:8">
      <c r="A115" s="221"/>
      <c r="B115" s="227" t="s">
        <v>101</v>
      </c>
      <c r="C115" s="221"/>
      <c r="D115" s="221"/>
      <c r="E115" s="222"/>
      <c r="F115" s="228">
        <f>F116</f>
        <v>1200</v>
      </c>
      <c r="G115" s="227"/>
      <c r="H115" s="227"/>
    </row>
    <row r="116" s="209" customFormat="1" ht="46.8" spans="1:8">
      <c r="A116" s="251"/>
      <c r="B116" s="267" t="s">
        <v>246</v>
      </c>
      <c r="C116" s="251" t="s">
        <v>101</v>
      </c>
      <c r="D116" s="251" t="s">
        <v>247</v>
      </c>
      <c r="E116" s="268">
        <v>2022</v>
      </c>
      <c r="F116" s="252">
        <v>1200</v>
      </c>
      <c r="G116" s="267" t="s">
        <v>248</v>
      </c>
      <c r="H116" s="267"/>
    </row>
    <row r="117" s="210" customFormat="1" spans="1:8">
      <c r="A117" s="221"/>
      <c r="B117" s="227" t="s">
        <v>13</v>
      </c>
      <c r="C117" s="221"/>
      <c r="D117" s="221"/>
      <c r="E117" s="222"/>
      <c r="F117" s="228">
        <f>F118+F119+F120+F121</f>
        <v>9000</v>
      </c>
      <c r="G117" s="227"/>
      <c r="H117" s="227"/>
    </row>
    <row r="118" s="212" customFormat="1" ht="46.8" spans="1:8">
      <c r="A118" s="229">
        <v>1</v>
      </c>
      <c r="B118" s="230" t="s">
        <v>249</v>
      </c>
      <c r="C118" s="229" t="s">
        <v>13</v>
      </c>
      <c r="D118" s="229" t="s">
        <v>249</v>
      </c>
      <c r="E118" s="231" t="s">
        <v>16</v>
      </c>
      <c r="F118" s="255">
        <v>5000</v>
      </c>
      <c r="G118" s="230" t="s">
        <v>250</v>
      </c>
      <c r="H118" s="238"/>
    </row>
    <row r="119" s="212" customFormat="1" ht="46.8" spans="1:8">
      <c r="A119" s="229">
        <v>2</v>
      </c>
      <c r="B119" s="230" t="s">
        <v>251</v>
      </c>
      <c r="C119" s="229" t="s">
        <v>13</v>
      </c>
      <c r="D119" s="229" t="s">
        <v>219</v>
      </c>
      <c r="E119" s="231" t="s">
        <v>16</v>
      </c>
      <c r="F119" s="255">
        <v>2000</v>
      </c>
      <c r="G119" s="230" t="s">
        <v>252</v>
      </c>
      <c r="H119" s="238"/>
    </row>
    <row r="120" s="210" customFormat="1" spans="1:8">
      <c r="A120" s="259">
        <v>3</v>
      </c>
      <c r="B120" s="260" t="s">
        <v>253</v>
      </c>
      <c r="C120" s="259" t="s">
        <v>13</v>
      </c>
      <c r="D120" s="259" t="s">
        <v>254</v>
      </c>
      <c r="E120" s="261" t="s">
        <v>16</v>
      </c>
      <c r="F120" s="252">
        <v>1000</v>
      </c>
      <c r="G120" s="254" t="s">
        <v>255</v>
      </c>
      <c r="H120" s="227"/>
    </row>
    <row r="121" s="210" customFormat="1" spans="1:8">
      <c r="A121" s="259">
        <v>4</v>
      </c>
      <c r="B121" s="260" t="s">
        <v>256</v>
      </c>
      <c r="C121" s="259" t="s">
        <v>13</v>
      </c>
      <c r="D121" s="259" t="s">
        <v>254</v>
      </c>
      <c r="E121" s="261" t="s">
        <v>16</v>
      </c>
      <c r="F121" s="252">
        <v>1000</v>
      </c>
      <c r="G121" s="254" t="s">
        <v>255</v>
      </c>
      <c r="H121" s="227"/>
    </row>
    <row r="122" s="210" customFormat="1" ht="15.75" customHeight="1" spans="1:8">
      <c r="A122" s="221"/>
      <c r="B122" s="227" t="s">
        <v>29</v>
      </c>
      <c r="C122" s="221"/>
      <c r="D122" s="286"/>
      <c r="E122" s="222"/>
      <c r="F122" s="228">
        <f>SUM(F123:F147)</f>
        <v>25242</v>
      </c>
      <c r="G122" s="227"/>
      <c r="H122" s="227"/>
    </row>
    <row r="123" s="210" customFormat="1" spans="1:8">
      <c r="A123" s="253">
        <v>1</v>
      </c>
      <c r="B123" s="254" t="s">
        <v>257</v>
      </c>
      <c r="C123" s="253" t="s">
        <v>35</v>
      </c>
      <c r="D123" s="253" t="s">
        <v>258</v>
      </c>
      <c r="E123" s="271" t="s">
        <v>259</v>
      </c>
      <c r="F123" s="249">
        <v>1800</v>
      </c>
      <c r="G123" s="254" t="s">
        <v>260</v>
      </c>
      <c r="H123" s="227"/>
    </row>
    <row r="124" s="210" customFormat="1" spans="1:8">
      <c r="A124" s="253"/>
      <c r="B124" s="254"/>
      <c r="C124" s="253"/>
      <c r="D124" s="253"/>
      <c r="E124" s="271"/>
      <c r="F124" s="249"/>
      <c r="G124" s="254"/>
      <c r="H124" s="227"/>
    </row>
    <row r="125" s="210" customFormat="1" spans="1:8">
      <c r="A125" s="253"/>
      <c r="B125" s="254"/>
      <c r="C125" s="253"/>
      <c r="D125" s="253"/>
      <c r="E125" s="271"/>
      <c r="F125" s="249"/>
      <c r="G125" s="254"/>
      <c r="H125" s="227"/>
    </row>
    <row r="126" s="210" customFormat="1" spans="1:8">
      <c r="A126" s="253"/>
      <c r="B126" s="254"/>
      <c r="C126" s="253"/>
      <c r="D126" s="253"/>
      <c r="E126" s="271"/>
      <c r="F126" s="249"/>
      <c r="G126" s="254"/>
      <c r="H126" s="227"/>
    </row>
    <row r="127" s="210" customFormat="1" spans="1:8">
      <c r="A127" s="253"/>
      <c r="B127" s="254"/>
      <c r="C127" s="253"/>
      <c r="D127" s="253"/>
      <c r="E127" s="271"/>
      <c r="F127" s="249"/>
      <c r="G127" s="254"/>
      <c r="H127" s="227"/>
    </row>
    <row r="128" s="210" customFormat="1" spans="1:8">
      <c r="A128" s="253">
        <v>2</v>
      </c>
      <c r="B128" s="254" t="s">
        <v>261</v>
      </c>
      <c r="C128" s="253" t="s">
        <v>35</v>
      </c>
      <c r="D128" s="253" t="s">
        <v>262</v>
      </c>
      <c r="E128" s="271">
        <v>2022</v>
      </c>
      <c r="F128" s="249">
        <v>1200</v>
      </c>
      <c r="G128" s="254" t="s">
        <v>263</v>
      </c>
      <c r="H128" s="227"/>
    </row>
    <row r="129" s="210" customFormat="1" spans="1:8">
      <c r="A129" s="253"/>
      <c r="B129" s="254"/>
      <c r="C129" s="253"/>
      <c r="D129" s="253"/>
      <c r="E129" s="271"/>
      <c r="F129" s="249"/>
      <c r="G129" s="254"/>
      <c r="H129" s="227"/>
    </row>
    <row r="130" s="210" customFormat="1" spans="1:8">
      <c r="A130" s="253"/>
      <c r="B130" s="254"/>
      <c r="C130" s="253"/>
      <c r="D130" s="253"/>
      <c r="E130" s="271"/>
      <c r="F130" s="249"/>
      <c r="G130" s="254"/>
      <c r="H130" s="227"/>
    </row>
    <row r="131" s="210" customFormat="1" spans="1:8">
      <c r="A131" s="253"/>
      <c r="B131" s="254"/>
      <c r="C131" s="253"/>
      <c r="D131" s="253"/>
      <c r="E131" s="271"/>
      <c r="F131" s="249"/>
      <c r="G131" s="254"/>
      <c r="H131" s="227"/>
    </row>
    <row r="132" s="210" customFormat="1" ht="62.4" spans="1:8">
      <c r="A132" s="253">
        <v>3</v>
      </c>
      <c r="B132" s="254" t="s">
        <v>264</v>
      </c>
      <c r="C132" s="253" t="s">
        <v>35</v>
      </c>
      <c r="D132" s="253" t="s">
        <v>264</v>
      </c>
      <c r="E132" s="253">
        <v>2021</v>
      </c>
      <c r="F132" s="252">
        <v>500</v>
      </c>
      <c r="G132" s="254" t="s">
        <v>265</v>
      </c>
      <c r="H132" s="227"/>
    </row>
    <row r="133" s="210" customFormat="1" ht="109.2" spans="1:8">
      <c r="A133" s="253">
        <v>4</v>
      </c>
      <c r="B133" s="254" t="s">
        <v>266</v>
      </c>
      <c r="C133" s="253"/>
      <c r="D133" s="253" t="s">
        <v>267</v>
      </c>
      <c r="E133" s="271">
        <v>2022</v>
      </c>
      <c r="F133" s="252">
        <v>3000</v>
      </c>
      <c r="G133" s="254" t="s">
        <v>268</v>
      </c>
      <c r="H133" s="227"/>
    </row>
    <row r="134" s="210" customFormat="1" ht="78" spans="1:8">
      <c r="A134" s="253">
        <v>5</v>
      </c>
      <c r="B134" s="254" t="s">
        <v>269</v>
      </c>
      <c r="C134" s="253" t="s">
        <v>35</v>
      </c>
      <c r="D134" s="253" t="s">
        <v>270</v>
      </c>
      <c r="E134" s="271">
        <v>2020</v>
      </c>
      <c r="F134" s="252">
        <v>1000</v>
      </c>
      <c r="G134" s="254" t="s">
        <v>271</v>
      </c>
      <c r="H134" s="227"/>
    </row>
    <row r="135" s="210" customFormat="1" ht="78" spans="1:8">
      <c r="A135" s="253">
        <v>6</v>
      </c>
      <c r="B135" s="254" t="s">
        <v>272</v>
      </c>
      <c r="C135" s="253" t="s">
        <v>273</v>
      </c>
      <c r="D135" s="253" t="s">
        <v>274</v>
      </c>
      <c r="E135" s="271">
        <v>2023</v>
      </c>
      <c r="F135" s="252">
        <v>1000</v>
      </c>
      <c r="G135" s="254" t="s">
        <v>275</v>
      </c>
      <c r="H135" s="227"/>
    </row>
    <row r="136" s="210" customFormat="1" ht="62.4" spans="1:8">
      <c r="A136" s="253">
        <v>7</v>
      </c>
      <c r="B136" s="254" t="s">
        <v>276</v>
      </c>
      <c r="C136" s="253" t="s">
        <v>277</v>
      </c>
      <c r="D136" s="253" t="s">
        <v>276</v>
      </c>
      <c r="E136" s="271">
        <v>2024</v>
      </c>
      <c r="F136" s="252">
        <v>200</v>
      </c>
      <c r="G136" s="254" t="s">
        <v>278</v>
      </c>
      <c r="H136" s="227"/>
    </row>
    <row r="137" s="210" customFormat="1" ht="31.2" spans="1:8">
      <c r="A137" s="253">
        <v>8</v>
      </c>
      <c r="B137" s="254" t="s">
        <v>279</v>
      </c>
      <c r="C137" s="253"/>
      <c r="D137" s="253" t="s">
        <v>279</v>
      </c>
      <c r="E137" s="271">
        <v>2022</v>
      </c>
      <c r="F137" s="252">
        <v>50</v>
      </c>
      <c r="G137" s="257"/>
      <c r="H137" s="227"/>
    </row>
    <row r="138" s="210" customFormat="1" ht="78" spans="1:8">
      <c r="A138" s="253">
        <v>9</v>
      </c>
      <c r="B138" s="254" t="s">
        <v>280</v>
      </c>
      <c r="C138" s="253"/>
      <c r="D138" s="253" t="s">
        <v>281</v>
      </c>
      <c r="E138" s="271">
        <v>2022</v>
      </c>
      <c r="F138" s="252">
        <v>500</v>
      </c>
      <c r="G138" s="254" t="s">
        <v>282</v>
      </c>
      <c r="H138" s="227"/>
    </row>
    <row r="139" s="210" customFormat="1" ht="78" spans="1:8">
      <c r="A139" s="253">
        <v>10</v>
      </c>
      <c r="B139" s="254" t="s">
        <v>283</v>
      </c>
      <c r="C139" s="253" t="s">
        <v>227</v>
      </c>
      <c r="D139" s="253" t="s">
        <v>227</v>
      </c>
      <c r="E139" s="271">
        <v>2024</v>
      </c>
      <c r="F139" s="252">
        <v>500</v>
      </c>
      <c r="G139" s="254" t="s">
        <v>284</v>
      </c>
      <c r="H139" s="227"/>
    </row>
    <row r="140" s="210" customFormat="1" ht="46.8" spans="1:8">
      <c r="A140" s="253">
        <v>11</v>
      </c>
      <c r="B140" s="254" t="s">
        <v>285</v>
      </c>
      <c r="C140" s="253" t="s">
        <v>227</v>
      </c>
      <c r="D140" s="253" t="s">
        <v>227</v>
      </c>
      <c r="E140" s="271" t="s">
        <v>286</v>
      </c>
      <c r="F140" s="252">
        <v>1800</v>
      </c>
      <c r="G140" s="254" t="s">
        <v>287</v>
      </c>
      <c r="H140" s="227"/>
    </row>
    <row r="141" s="210" customFormat="1" ht="46.8" spans="1:8">
      <c r="A141" s="253">
        <v>12</v>
      </c>
      <c r="B141" s="254" t="s">
        <v>288</v>
      </c>
      <c r="C141" s="253" t="s">
        <v>289</v>
      </c>
      <c r="D141" s="253" t="s">
        <v>290</v>
      </c>
      <c r="E141" s="271" t="s">
        <v>233</v>
      </c>
      <c r="F141" s="252">
        <v>3792</v>
      </c>
      <c r="G141" s="254" t="s">
        <v>291</v>
      </c>
      <c r="H141" s="227"/>
    </row>
    <row r="142" s="210" customFormat="1" ht="78" spans="1:8">
      <c r="A142" s="253">
        <v>13</v>
      </c>
      <c r="B142" s="254" t="s">
        <v>292</v>
      </c>
      <c r="C142" s="253" t="s">
        <v>293</v>
      </c>
      <c r="D142" s="253" t="s">
        <v>227</v>
      </c>
      <c r="E142" s="254" t="s">
        <v>233</v>
      </c>
      <c r="F142" s="252">
        <v>4500</v>
      </c>
      <c r="G142" s="254" t="s">
        <v>294</v>
      </c>
      <c r="H142" s="227"/>
    </row>
    <row r="143" s="210" customFormat="1" spans="1:8">
      <c r="A143" s="253">
        <v>14</v>
      </c>
      <c r="B143" s="254" t="s">
        <v>295</v>
      </c>
      <c r="C143" s="253" t="s">
        <v>31</v>
      </c>
      <c r="D143" s="253" t="s">
        <v>296</v>
      </c>
      <c r="E143" s="271">
        <v>2021</v>
      </c>
      <c r="F143" s="252">
        <v>1000</v>
      </c>
      <c r="G143" s="254"/>
      <c r="H143" s="227"/>
    </row>
    <row r="144" s="210" customFormat="1" spans="1:8">
      <c r="A144" s="253">
        <v>15</v>
      </c>
      <c r="B144" s="254" t="s">
        <v>295</v>
      </c>
      <c r="C144" s="253" t="s">
        <v>76</v>
      </c>
      <c r="D144" s="253" t="s">
        <v>297</v>
      </c>
      <c r="E144" s="271">
        <v>2021</v>
      </c>
      <c r="F144" s="252">
        <v>700</v>
      </c>
      <c r="G144" s="254"/>
      <c r="H144" s="227"/>
    </row>
    <row r="145" s="210" customFormat="1" spans="1:8">
      <c r="A145" s="253">
        <v>16</v>
      </c>
      <c r="B145" s="254" t="s">
        <v>295</v>
      </c>
      <c r="C145" s="253" t="s">
        <v>298</v>
      </c>
      <c r="D145" s="253" t="s">
        <v>296</v>
      </c>
      <c r="E145" s="271">
        <v>2022</v>
      </c>
      <c r="F145" s="252">
        <v>1000</v>
      </c>
      <c r="G145" s="254"/>
      <c r="H145" s="227"/>
    </row>
    <row r="146" s="210" customFormat="1" spans="1:8">
      <c r="A146" s="253">
        <v>17</v>
      </c>
      <c r="B146" s="254" t="s">
        <v>295</v>
      </c>
      <c r="C146" s="253" t="s">
        <v>35</v>
      </c>
      <c r="D146" s="253" t="s">
        <v>299</v>
      </c>
      <c r="E146" s="271">
        <v>2022</v>
      </c>
      <c r="F146" s="252">
        <v>1700</v>
      </c>
      <c r="G146" s="254"/>
      <c r="H146" s="227"/>
    </row>
    <row r="147" s="210" customFormat="1" spans="1:8">
      <c r="A147" s="253">
        <v>18</v>
      </c>
      <c r="B147" s="254" t="s">
        <v>295</v>
      </c>
      <c r="C147" s="253" t="s">
        <v>42</v>
      </c>
      <c r="D147" s="253" t="s">
        <v>296</v>
      </c>
      <c r="E147" s="271">
        <v>2022</v>
      </c>
      <c r="F147" s="252">
        <v>1000</v>
      </c>
      <c r="G147" s="254"/>
      <c r="H147" s="227"/>
    </row>
    <row r="148" s="210" customFormat="1" spans="1:8">
      <c r="A148" s="221"/>
      <c r="B148" s="227" t="s">
        <v>84</v>
      </c>
      <c r="C148" s="221"/>
      <c r="D148" s="221"/>
      <c r="E148" s="222"/>
      <c r="F148" s="228">
        <f>SUM(F149:F152)</f>
        <v>5000</v>
      </c>
      <c r="G148" s="227"/>
      <c r="H148" s="227"/>
    </row>
    <row r="149" s="210" customFormat="1" ht="31.2" spans="1:8">
      <c r="A149" s="253">
        <v>1</v>
      </c>
      <c r="B149" s="254" t="s">
        <v>300</v>
      </c>
      <c r="C149" s="253" t="s">
        <v>301</v>
      </c>
      <c r="D149" s="253" t="s">
        <v>302</v>
      </c>
      <c r="E149" s="253">
        <v>2025</v>
      </c>
      <c r="F149" s="252">
        <v>2400</v>
      </c>
      <c r="G149" s="254" t="s">
        <v>303</v>
      </c>
      <c r="H149" s="227"/>
    </row>
    <row r="150" s="210" customFormat="1" ht="46.8" spans="1:8">
      <c r="A150" s="253">
        <v>2</v>
      </c>
      <c r="B150" s="254" t="s">
        <v>304</v>
      </c>
      <c r="C150" s="253" t="s">
        <v>305</v>
      </c>
      <c r="D150" s="253" t="s">
        <v>306</v>
      </c>
      <c r="E150" s="253">
        <v>2021</v>
      </c>
      <c r="F150" s="252">
        <v>600</v>
      </c>
      <c r="G150" s="254" t="s">
        <v>307</v>
      </c>
      <c r="H150" s="227"/>
    </row>
    <row r="151" s="210" customFormat="1" ht="46.8" spans="1:8">
      <c r="A151" s="253">
        <v>3</v>
      </c>
      <c r="B151" s="254" t="s">
        <v>308</v>
      </c>
      <c r="C151" s="253" t="s">
        <v>309</v>
      </c>
      <c r="D151" s="253" t="s">
        <v>310</v>
      </c>
      <c r="E151" s="253">
        <v>2025</v>
      </c>
      <c r="F151" s="252">
        <v>1500</v>
      </c>
      <c r="G151" s="254" t="s">
        <v>307</v>
      </c>
      <c r="H151" s="227"/>
    </row>
    <row r="152" s="210" customFormat="1" ht="31.2" spans="1:8">
      <c r="A152" s="253">
        <v>4</v>
      </c>
      <c r="B152" s="254" t="s">
        <v>311</v>
      </c>
      <c r="C152" s="253" t="s">
        <v>91</v>
      </c>
      <c r="D152" s="314" t="s">
        <v>312</v>
      </c>
      <c r="E152" s="253">
        <v>2023</v>
      </c>
      <c r="F152" s="252">
        <v>500</v>
      </c>
      <c r="G152" s="254" t="s">
        <v>313</v>
      </c>
      <c r="H152" s="227"/>
    </row>
    <row r="153" s="210" customFormat="1" spans="1:8">
      <c r="A153" s="256"/>
      <c r="B153" s="257" t="s">
        <v>314</v>
      </c>
      <c r="C153" s="256"/>
      <c r="D153" s="256"/>
      <c r="E153" s="256"/>
      <c r="F153" s="289">
        <f>SUM(F154:F155)</f>
        <v>41878.04</v>
      </c>
      <c r="G153" s="257"/>
      <c r="H153" s="227"/>
    </row>
    <row r="154" s="210" customFormat="1" ht="140.4" spans="1:8">
      <c r="A154" s="221"/>
      <c r="B154" s="290" t="s">
        <v>315</v>
      </c>
      <c r="C154" s="291" t="s">
        <v>314</v>
      </c>
      <c r="D154" s="292" t="s">
        <v>316</v>
      </c>
      <c r="E154" s="291" t="s">
        <v>233</v>
      </c>
      <c r="F154" s="249">
        <v>2478.04</v>
      </c>
      <c r="G154" s="227"/>
      <c r="H154" s="227"/>
    </row>
    <row r="155" s="210" customFormat="1" ht="31.2" spans="1:8">
      <c r="A155" s="221"/>
      <c r="B155" s="290" t="s">
        <v>317</v>
      </c>
      <c r="C155" s="291" t="s">
        <v>318</v>
      </c>
      <c r="D155" s="292" t="s">
        <v>319</v>
      </c>
      <c r="E155" s="291" t="s">
        <v>233</v>
      </c>
      <c r="F155" s="249">
        <v>39400</v>
      </c>
      <c r="G155" s="227"/>
      <c r="H155" s="227"/>
    </row>
    <row r="156" s="213" customFormat="1" spans="1:8">
      <c r="A156" s="221"/>
      <c r="B156" s="293" t="s">
        <v>320</v>
      </c>
      <c r="C156" s="294"/>
      <c r="D156" s="295"/>
      <c r="E156" s="294"/>
      <c r="F156" s="228"/>
      <c r="G156" s="227"/>
      <c r="H156" s="227"/>
    </row>
    <row r="157" s="210" customFormat="1" ht="55.2" spans="1:8">
      <c r="A157" s="221"/>
      <c r="B157" s="283" t="s">
        <v>321</v>
      </c>
      <c r="C157" s="285" t="s">
        <v>322</v>
      </c>
      <c r="D157" s="292" t="s">
        <v>323</v>
      </c>
      <c r="E157" s="312" t="s">
        <v>324</v>
      </c>
      <c r="F157" s="315" t="s">
        <v>325</v>
      </c>
      <c r="G157" s="283" t="s">
        <v>326</v>
      </c>
      <c r="H157" s="227"/>
    </row>
    <row r="158" s="210" customFormat="1" ht="27.6" spans="1:8">
      <c r="A158" s="221"/>
      <c r="B158" s="283" t="s">
        <v>327</v>
      </c>
      <c r="C158" s="285" t="s">
        <v>236</v>
      </c>
      <c r="D158" s="292" t="s">
        <v>328</v>
      </c>
      <c r="E158" s="312" t="s">
        <v>329</v>
      </c>
      <c r="F158" s="313" t="s">
        <v>330</v>
      </c>
      <c r="G158" s="283" t="s">
        <v>331</v>
      </c>
      <c r="H158" s="227"/>
    </row>
    <row r="159" s="210" customFormat="1" spans="1:8">
      <c r="A159" s="221" t="s">
        <v>332</v>
      </c>
      <c r="B159" s="227" t="s">
        <v>333</v>
      </c>
      <c r="C159" s="221"/>
      <c r="D159" s="221"/>
      <c r="E159" s="222"/>
      <c r="F159" s="228">
        <f>SUM(F160)</f>
        <v>3640</v>
      </c>
      <c r="G159" s="227"/>
      <c r="H159" s="227"/>
    </row>
    <row r="160" s="210" customFormat="1" ht="46.8" spans="1:8">
      <c r="A160" s="221"/>
      <c r="B160" s="297" t="s">
        <v>334</v>
      </c>
      <c r="C160" s="292" t="s">
        <v>13</v>
      </c>
      <c r="D160" s="292" t="s">
        <v>335</v>
      </c>
      <c r="E160" s="291" t="s">
        <v>233</v>
      </c>
      <c r="F160" s="249">
        <v>3640</v>
      </c>
      <c r="G160" s="227"/>
      <c r="H160" s="227"/>
    </row>
    <row r="161" s="210" customFormat="1" spans="1:8">
      <c r="A161" s="221" t="s">
        <v>336</v>
      </c>
      <c r="B161" s="227" t="s">
        <v>337</v>
      </c>
      <c r="C161" s="221"/>
      <c r="D161" s="221"/>
      <c r="E161" s="222"/>
      <c r="F161" s="228">
        <f>SUM(F162:F163)</f>
        <v>7350</v>
      </c>
      <c r="G161" s="227"/>
      <c r="H161" s="227"/>
    </row>
    <row r="162" s="210" customFormat="1" ht="46.8" spans="1:8">
      <c r="A162" s="221"/>
      <c r="B162" s="297" t="s">
        <v>338</v>
      </c>
      <c r="C162" s="292" t="s">
        <v>29</v>
      </c>
      <c r="D162" s="292" t="s">
        <v>339</v>
      </c>
      <c r="E162" s="291" t="s">
        <v>233</v>
      </c>
      <c r="F162" s="298">
        <v>3500</v>
      </c>
      <c r="G162" s="227"/>
      <c r="H162" s="227"/>
    </row>
    <row r="163" s="210" customFormat="1" ht="46.8" spans="1:8">
      <c r="A163" s="221"/>
      <c r="B163" s="297" t="s">
        <v>340</v>
      </c>
      <c r="C163" s="292" t="s">
        <v>84</v>
      </c>
      <c r="D163" s="292" t="s">
        <v>339</v>
      </c>
      <c r="E163" s="291" t="s">
        <v>233</v>
      </c>
      <c r="F163" s="298">
        <v>3850</v>
      </c>
      <c r="G163" s="227"/>
      <c r="H163" s="227"/>
    </row>
    <row r="164" s="209" customFormat="1" ht="31.2" spans="1:8">
      <c r="A164" s="221" t="s">
        <v>341</v>
      </c>
      <c r="B164" s="227" t="s">
        <v>342</v>
      </c>
      <c r="C164" s="251"/>
      <c r="D164" s="251"/>
      <c r="E164" s="268"/>
      <c r="F164" s="249"/>
      <c r="G164" s="267"/>
      <c r="H164" s="267"/>
    </row>
    <row r="165" s="209" customFormat="1" ht="17.25" customHeight="1" spans="1:8">
      <c r="A165" s="221"/>
      <c r="B165" s="227" t="s">
        <v>343</v>
      </c>
      <c r="C165" s="251"/>
      <c r="D165" s="251"/>
      <c r="E165" s="268"/>
      <c r="F165" s="249"/>
      <c r="G165" s="267"/>
      <c r="H165" s="267"/>
    </row>
    <row r="166" s="209" customFormat="1" ht="21.75" customHeight="1" spans="1:8">
      <c r="A166" s="251" t="s">
        <v>11</v>
      </c>
      <c r="B166" s="267" t="s">
        <v>344</v>
      </c>
      <c r="C166" s="251" t="s">
        <v>345</v>
      </c>
      <c r="D166" s="251" t="s">
        <v>346</v>
      </c>
      <c r="E166" s="268" t="s">
        <v>347</v>
      </c>
      <c r="F166" s="249"/>
      <c r="G166" s="267" t="s">
        <v>348</v>
      </c>
      <c r="H166" s="267"/>
    </row>
    <row r="167" s="209" customFormat="1" ht="21.75" customHeight="1" spans="1:8">
      <c r="A167" s="251" t="s">
        <v>102</v>
      </c>
      <c r="B167" s="267" t="s">
        <v>349</v>
      </c>
      <c r="C167" s="251"/>
      <c r="D167" s="251"/>
      <c r="E167" s="268"/>
      <c r="F167" s="249"/>
      <c r="G167" s="267"/>
      <c r="H167" s="267"/>
    </row>
    <row r="168" s="209" customFormat="1" spans="1:8">
      <c r="A168" s="251">
        <v>1</v>
      </c>
      <c r="B168" s="267" t="s">
        <v>347</v>
      </c>
      <c r="C168" s="251" t="s">
        <v>345</v>
      </c>
      <c r="D168" s="251">
        <v>100</v>
      </c>
      <c r="E168" s="268" t="s">
        <v>347</v>
      </c>
      <c r="F168" s="249"/>
      <c r="G168" s="267" t="s">
        <v>350</v>
      </c>
      <c r="H168" s="267"/>
    </row>
    <row r="169" s="209" customFormat="1" spans="1:8">
      <c r="A169" s="251">
        <v>2</v>
      </c>
      <c r="B169" s="267" t="s">
        <v>351</v>
      </c>
      <c r="C169" s="251" t="s">
        <v>345</v>
      </c>
      <c r="D169" s="251">
        <v>100</v>
      </c>
      <c r="E169" s="268" t="s">
        <v>347</v>
      </c>
      <c r="F169" s="249"/>
      <c r="G169" s="267"/>
      <c r="H169" s="267"/>
    </row>
    <row r="170" s="209" customFormat="1" spans="1:8">
      <c r="A170" s="251">
        <v>3</v>
      </c>
      <c r="B170" s="267" t="s">
        <v>352</v>
      </c>
      <c r="C170" s="251" t="s">
        <v>345</v>
      </c>
      <c r="D170" s="251">
        <v>100</v>
      </c>
      <c r="E170" s="268" t="s">
        <v>347</v>
      </c>
      <c r="F170" s="249"/>
      <c r="G170" s="267"/>
      <c r="H170" s="267"/>
    </row>
    <row r="171" s="209" customFormat="1" spans="1:8">
      <c r="A171" s="251">
        <v>4</v>
      </c>
      <c r="B171" s="267" t="s">
        <v>353</v>
      </c>
      <c r="C171" s="251" t="s">
        <v>345</v>
      </c>
      <c r="D171" s="251">
        <v>100</v>
      </c>
      <c r="E171" s="268" t="s">
        <v>347</v>
      </c>
      <c r="F171" s="249"/>
      <c r="G171" s="267"/>
      <c r="H171" s="267"/>
    </row>
    <row r="172" s="209" customFormat="1" spans="1:8">
      <c r="A172" s="251">
        <v>5</v>
      </c>
      <c r="B172" s="267" t="s">
        <v>354</v>
      </c>
      <c r="C172" s="251" t="s">
        <v>345</v>
      </c>
      <c r="D172" s="251">
        <v>100</v>
      </c>
      <c r="E172" s="268" t="s">
        <v>347</v>
      </c>
      <c r="F172" s="249"/>
      <c r="G172" s="267"/>
      <c r="H172" s="267"/>
    </row>
    <row r="173" s="209" customFormat="1" ht="46.8" spans="1:8">
      <c r="A173" s="251" t="s">
        <v>117</v>
      </c>
      <c r="B173" s="267" t="s">
        <v>355</v>
      </c>
      <c r="C173" s="251" t="s">
        <v>356</v>
      </c>
      <c r="D173" s="251" t="s">
        <v>357</v>
      </c>
      <c r="E173" s="268" t="s">
        <v>358</v>
      </c>
      <c r="F173" s="249"/>
      <c r="G173" s="267"/>
      <c r="H173" s="267"/>
    </row>
    <row r="174" s="213" customFormat="1" spans="1:8">
      <c r="A174" s="221"/>
      <c r="B174" s="227" t="s">
        <v>320</v>
      </c>
      <c r="C174" s="221"/>
      <c r="D174" s="221"/>
      <c r="E174" s="222"/>
      <c r="F174" s="228"/>
      <c r="G174" s="227"/>
      <c r="H174" s="227"/>
    </row>
    <row r="175" s="209" customFormat="1" ht="17.4" spans="1:8">
      <c r="A175" s="299" t="s">
        <v>11</v>
      </c>
      <c r="B175" s="283" t="s">
        <v>359</v>
      </c>
      <c r="C175" s="300"/>
      <c r="D175" s="301"/>
      <c r="E175" s="300"/>
      <c r="F175" s="300"/>
      <c r="G175" s="283"/>
      <c r="H175" s="267"/>
    </row>
    <row r="176" s="209" customFormat="1" ht="41.4" spans="1:8">
      <c r="A176" s="251">
        <v>1</v>
      </c>
      <c r="B176" s="283" t="s">
        <v>360</v>
      </c>
      <c r="C176" s="285" t="s">
        <v>361</v>
      </c>
      <c r="D176" s="302" t="s">
        <v>362</v>
      </c>
      <c r="E176" s="313" t="s">
        <v>238</v>
      </c>
      <c r="F176" s="316" t="s">
        <v>363</v>
      </c>
      <c r="G176" s="283" t="s">
        <v>364</v>
      </c>
      <c r="H176" s="267"/>
    </row>
    <row r="177" s="209" customFormat="1" ht="31.2" spans="1:8">
      <c r="A177" s="251">
        <v>2</v>
      </c>
      <c r="B177" s="283" t="s">
        <v>365</v>
      </c>
      <c r="C177" s="285" t="s">
        <v>236</v>
      </c>
      <c r="D177" s="302" t="s">
        <v>366</v>
      </c>
      <c r="E177" s="312" t="s">
        <v>367</v>
      </c>
      <c r="F177" s="316" t="s">
        <v>368</v>
      </c>
      <c r="G177" s="283" t="s">
        <v>364</v>
      </c>
      <c r="H177" s="267"/>
    </row>
    <row r="178" s="209" customFormat="1" ht="31.2" spans="1:8">
      <c r="A178" s="251">
        <v>3</v>
      </c>
      <c r="B178" s="283" t="s">
        <v>369</v>
      </c>
      <c r="C178" s="285" t="s">
        <v>361</v>
      </c>
      <c r="D178" s="302" t="s">
        <v>370</v>
      </c>
      <c r="E178" s="312" t="s">
        <v>324</v>
      </c>
      <c r="F178" s="316" t="s">
        <v>371</v>
      </c>
      <c r="G178" s="283" t="s">
        <v>364</v>
      </c>
      <c r="H178" s="267"/>
    </row>
    <row r="179" s="209" customFormat="1" ht="55.2" spans="1:8">
      <c r="A179" s="251">
        <v>4</v>
      </c>
      <c r="B179" s="283" t="s">
        <v>372</v>
      </c>
      <c r="C179" s="285" t="s">
        <v>236</v>
      </c>
      <c r="D179" s="302" t="s">
        <v>373</v>
      </c>
      <c r="E179" s="313" t="s">
        <v>374</v>
      </c>
      <c r="F179" s="304">
        <v>820</v>
      </c>
      <c r="G179" s="283" t="s">
        <v>375</v>
      </c>
      <c r="H179" s="267"/>
    </row>
    <row r="180" s="209" customFormat="1" ht="31.2" spans="1:8">
      <c r="A180" s="251">
        <v>5</v>
      </c>
      <c r="B180" s="283" t="s">
        <v>376</v>
      </c>
      <c r="C180" s="285" t="s">
        <v>377</v>
      </c>
      <c r="D180" s="302" t="s">
        <v>362</v>
      </c>
      <c r="E180" s="285">
        <v>2025</v>
      </c>
      <c r="F180" s="316" t="s">
        <v>363</v>
      </c>
      <c r="G180" s="283" t="s">
        <v>364</v>
      </c>
      <c r="H180" s="267"/>
    </row>
    <row r="181" s="209" customFormat="1" ht="31.2" spans="1:8">
      <c r="A181" s="251">
        <v>6</v>
      </c>
      <c r="B181" s="283" t="s">
        <v>378</v>
      </c>
      <c r="C181" s="285" t="s">
        <v>379</v>
      </c>
      <c r="D181" s="302" t="s">
        <v>380</v>
      </c>
      <c r="E181" s="313" t="s">
        <v>238</v>
      </c>
      <c r="F181" s="304">
        <v>1258</v>
      </c>
      <c r="G181" s="283" t="s">
        <v>364</v>
      </c>
      <c r="H181" s="267"/>
    </row>
    <row r="182" s="213" customFormat="1" ht="17.4" spans="1:8">
      <c r="A182" s="305" t="s">
        <v>102</v>
      </c>
      <c r="B182" s="306" t="s">
        <v>381</v>
      </c>
      <c r="C182" s="300"/>
      <c r="D182" s="301"/>
      <c r="E182" s="300"/>
      <c r="F182" s="307"/>
      <c r="G182" s="306"/>
      <c r="H182" s="227"/>
    </row>
    <row r="183" s="209" customFormat="1" ht="46.8" spans="1:8">
      <c r="A183" s="251">
        <v>1</v>
      </c>
      <c r="B183" s="283" t="s">
        <v>382</v>
      </c>
      <c r="C183" s="285"/>
      <c r="D183" s="302" t="s">
        <v>383</v>
      </c>
      <c r="E183" s="312" t="s">
        <v>238</v>
      </c>
      <c r="F183" s="316" t="s">
        <v>384</v>
      </c>
      <c r="G183" s="283" t="s">
        <v>385</v>
      </c>
      <c r="H183" s="267"/>
    </row>
    <row r="184" s="209" customFormat="1" spans="1:8">
      <c r="A184" s="251"/>
      <c r="B184" s="267"/>
      <c r="C184" s="251"/>
      <c r="D184" s="251"/>
      <c r="E184" s="268"/>
      <c r="F184" s="249"/>
      <c r="G184" s="267"/>
      <c r="H184" s="267"/>
    </row>
    <row r="185" spans="6:6">
      <c r="F185" s="308"/>
    </row>
  </sheetData>
  <mergeCells count="17">
    <mergeCell ref="A1:H1"/>
    <mergeCell ref="A123:A127"/>
    <mergeCell ref="A128:A131"/>
    <mergeCell ref="B123:B127"/>
    <mergeCell ref="B128:B131"/>
    <mergeCell ref="C123:C127"/>
    <mergeCell ref="C128:C131"/>
    <mergeCell ref="D123:D127"/>
    <mergeCell ref="D128:D131"/>
    <mergeCell ref="E123:E127"/>
    <mergeCell ref="E128:E131"/>
    <mergeCell ref="F123:F127"/>
    <mergeCell ref="F128:F131"/>
    <mergeCell ref="G76:G78"/>
    <mergeCell ref="G123:G127"/>
    <mergeCell ref="G128:G131"/>
    <mergeCell ref="G168:G172"/>
  </mergeCells>
  <pageMargins left="0.25" right="0.25" top="0.75" bottom="0.75" header="0.3" footer="0.3"/>
  <pageSetup paperSize="9" orientation="landscape"/>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72"/>
  <sheetViews>
    <sheetView zoomScale="70" zoomScaleNormal="70" workbookViewId="0">
      <pane xSplit="6" ySplit="4" topLeftCell="G15" activePane="bottomRight" state="frozen"/>
      <selection/>
      <selection pane="topRight"/>
      <selection pane="bottomLeft"/>
      <selection pane="bottomRight" activeCell="L17" sqref="L17"/>
    </sheetView>
  </sheetViews>
  <sheetFormatPr defaultColWidth="9" defaultRowHeight="18"/>
  <cols>
    <col min="1" max="1" width="6.875" style="17" customWidth="1"/>
    <col min="2" max="2" width="32.5" style="18" customWidth="1"/>
    <col min="3" max="3" width="16" style="17" customWidth="1"/>
    <col min="4" max="4" width="37.625" style="17" customWidth="1"/>
    <col min="5" max="5" width="10.875" style="19" customWidth="1"/>
    <col min="6" max="6" width="17.25" style="20" customWidth="1"/>
    <col min="7" max="7" width="13.625" style="20" customWidth="1"/>
    <col min="8" max="10" width="13.75" style="20" customWidth="1"/>
    <col min="11" max="11" width="13.625" style="20" customWidth="1"/>
    <col min="12" max="12" width="63.25" style="18" customWidth="1"/>
    <col min="13" max="13" width="11.8583333333333" style="21" customWidth="1"/>
    <col min="14" max="14" width="40.875" style="21" customWidth="1"/>
    <col min="15" max="16384" width="9" style="21"/>
  </cols>
  <sheetData>
    <row r="1" s="3" customFormat="1" ht="63" customHeight="1" spans="1:13">
      <c r="A1" s="22" t="s">
        <v>386</v>
      </c>
      <c r="B1" s="22"/>
      <c r="C1" s="22"/>
      <c r="D1" s="22"/>
      <c r="E1" s="22"/>
      <c r="F1" s="22"/>
      <c r="G1" s="22"/>
      <c r="H1" s="22"/>
      <c r="I1" s="22"/>
      <c r="J1" s="22"/>
      <c r="K1" s="22"/>
      <c r="L1" s="22"/>
      <c r="M1" s="22"/>
    </row>
    <row r="2" s="3" customFormat="1" ht="38.1" customHeight="1" spans="1:14">
      <c r="A2" s="24"/>
      <c r="B2" s="24"/>
      <c r="C2" s="24"/>
      <c r="D2" s="24"/>
      <c r="E2" s="24"/>
      <c r="F2" s="24"/>
      <c r="G2" s="24"/>
      <c r="H2" s="134"/>
      <c r="I2" s="134"/>
      <c r="J2" s="134"/>
      <c r="K2" s="134"/>
      <c r="L2" s="81" t="s">
        <v>387</v>
      </c>
      <c r="M2" s="81"/>
      <c r="N2" s="82"/>
    </row>
    <row r="3" s="3" customFormat="1" ht="24" customHeight="1" spans="1:13">
      <c r="A3" s="25" t="s">
        <v>1</v>
      </c>
      <c r="B3" s="25" t="s">
        <v>388</v>
      </c>
      <c r="C3" s="25" t="s">
        <v>3</v>
      </c>
      <c r="D3" s="25" t="s">
        <v>389</v>
      </c>
      <c r="E3" s="26" t="s">
        <v>390</v>
      </c>
      <c r="F3" s="25" t="s">
        <v>391</v>
      </c>
      <c r="G3" s="25" t="s">
        <v>392</v>
      </c>
      <c r="H3" s="25"/>
      <c r="I3" s="25"/>
      <c r="J3" s="25"/>
      <c r="K3" s="25"/>
      <c r="L3" s="84" t="s">
        <v>7</v>
      </c>
      <c r="M3" s="84" t="s">
        <v>8</v>
      </c>
    </row>
    <row r="4" s="3" customFormat="1" ht="92.25" customHeight="1" spans="1:13">
      <c r="A4" s="25"/>
      <c r="B4" s="25"/>
      <c r="C4" s="25"/>
      <c r="D4" s="25"/>
      <c r="E4" s="26"/>
      <c r="F4" s="25"/>
      <c r="G4" s="25" t="s">
        <v>347</v>
      </c>
      <c r="H4" s="25" t="s">
        <v>351</v>
      </c>
      <c r="I4" s="25" t="s">
        <v>352</v>
      </c>
      <c r="J4" s="25" t="s">
        <v>353</v>
      </c>
      <c r="K4" s="25" t="s">
        <v>354</v>
      </c>
      <c r="L4" s="84"/>
      <c r="M4" s="84"/>
    </row>
    <row r="5" s="4" customFormat="1" ht="53.1" customHeight="1" spans="1:14">
      <c r="A5" s="29" t="s">
        <v>9</v>
      </c>
      <c r="B5" s="30" t="s">
        <v>10</v>
      </c>
      <c r="C5" s="29"/>
      <c r="D5" s="31"/>
      <c r="E5" s="32"/>
      <c r="F5" s="33">
        <f>G5+H5+I5+J5+K5</f>
        <v>108588</v>
      </c>
      <c r="G5" s="33">
        <f>G6+G7+G16+G20+G25+G29</f>
        <v>22088</v>
      </c>
      <c r="H5" s="33">
        <f>H6+H7+H16+H20+H25+H29</f>
        <v>20200</v>
      </c>
      <c r="I5" s="33">
        <f>I6+I7+I16+I20+I25+I29</f>
        <v>22100</v>
      </c>
      <c r="J5" s="33">
        <f>J6+J7+J16+J20+J25+J29</f>
        <v>22100</v>
      </c>
      <c r="K5" s="33">
        <f>K6+K7+K16+K20+K25+K29</f>
        <v>22100</v>
      </c>
      <c r="L5" s="85" t="s">
        <v>393</v>
      </c>
      <c r="M5" s="29"/>
      <c r="N5" s="86"/>
    </row>
    <row r="6" s="4" customFormat="1" ht="30" customHeight="1" spans="1:13">
      <c r="A6" s="34"/>
      <c r="B6" s="35" t="s">
        <v>394</v>
      </c>
      <c r="C6" s="34"/>
      <c r="D6" s="34"/>
      <c r="E6" s="36"/>
      <c r="F6" s="37">
        <f>+G6+H6+I6+J6+K6</f>
        <v>1488</v>
      </c>
      <c r="G6" s="37">
        <v>88</v>
      </c>
      <c r="H6" s="37">
        <v>200</v>
      </c>
      <c r="I6" s="37">
        <v>400</v>
      </c>
      <c r="J6" s="37">
        <v>400</v>
      </c>
      <c r="K6" s="37">
        <v>400</v>
      </c>
      <c r="L6" s="87"/>
      <c r="M6" s="34"/>
    </row>
    <row r="7" s="4" customFormat="1" ht="30" customHeight="1" spans="1:13">
      <c r="A7" s="38" t="s">
        <v>395</v>
      </c>
      <c r="B7" s="38"/>
      <c r="C7" s="38"/>
      <c r="D7" s="38"/>
      <c r="E7" s="39"/>
      <c r="F7" s="40">
        <f>SUM(G7:K7)</f>
        <v>22000</v>
      </c>
      <c r="G7" s="40">
        <f>SUM(G8:G15)</f>
        <v>22000</v>
      </c>
      <c r="H7" s="40">
        <f>SUM(H8:H15)</f>
        <v>0</v>
      </c>
      <c r="I7" s="40">
        <f>SUM(I8:I15)</f>
        <v>0</v>
      </c>
      <c r="J7" s="40">
        <f>SUM(J8:J15)</f>
        <v>0</v>
      </c>
      <c r="K7" s="40">
        <f>SUM(K8:K15)</f>
        <v>0</v>
      </c>
      <c r="L7" s="89"/>
      <c r="M7" s="38"/>
    </row>
    <row r="8" s="7" customFormat="1" ht="153.75" customHeight="1" spans="1:13">
      <c r="A8" s="74">
        <v>1</v>
      </c>
      <c r="B8" s="51" t="s">
        <v>396</v>
      </c>
      <c r="C8" s="52" t="s">
        <v>397</v>
      </c>
      <c r="D8" s="51" t="s">
        <v>398</v>
      </c>
      <c r="E8" s="45">
        <v>2021</v>
      </c>
      <c r="F8" s="50">
        <f>SUM(G8:K8)</f>
        <v>2000</v>
      </c>
      <c r="G8" s="93">
        <v>2000</v>
      </c>
      <c r="H8" s="93"/>
      <c r="I8" s="93"/>
      <c r="J8" s="93"/>
      <c r="K8" s="93"/>
      <c r="L8" s="96" t="s">
        <v>399</v>
      </c>
      <c r="M8" s="52"/>
    </row>
    <row r="9" s="6" customFormat="1" ht="125" customHeight="1" spans="1:13">
      <c r="A9" s="74">
        <v>2</v>
      </c>
      <c r="B9" s="51" t="s">
        <v>400</v>
      </c>
      <c r="C9" s="52" t="s">
        <v>195</v>
      </c>
      <c r="D9" s="51" t="s">
        <v>401</v>
      </c>
      <c r="E9" s="52">
        <v>2021</v>
      </c>
      <c r="F9" s="50">
        <f>SUM(G9:K9)</f>
        <v>5000</v>
      </c>
      <c r="G9" s="93">
        <v>5000</v>
      </c>
      <c r="H9" s="93"/>
      <c r="I9" s="93"/>
      <c r="J9" s="93"/>
      <c r="K9" s="93"/>
      <c r="L9" s="97" t="s">
        <v>402</v>
      </c>
      <c r="M9" s="95"/>
    </row>
    <row r="10" s="6" customFormat="1" ht="125" customHeight="1" spans="1:13">
      <c r="A10" s="47">
        <v>3</v>
      </c>
      <c r="B10" s="42" t="s">
        <v>403</v>
      </c>
      <c r="C10" s="43" t="s">
        <v>29</v>
      </c>
      <c r="D10" s="48" t="s">
        <v>404</v>
      </c>
      <c r="E10" s="49" t="s">
        <v>197</v>
      </c>
      <c r="F10" s="50"/>
      <c r="G10" s="93">
        <v>5500</v>
      </c>
      <c r="H10" s="93"/>
      <c r="I10" s="93"/>
      <c r="J10" s="93"/>
      <c r="K10" s="93"/>
      <c r="L10" s="97"/>
      <c r="M10" s="95"/>
    </row>
    <row r="11" s="6" customFormat="1" ht="125" customHeight="1" spans="1:13">
      <c r="A11" s="41">
        <v>4</v>
      </c>
      <c r="B11" s="42" t="s">
        <v>405</v>
      </c>
      <c r="C11" s="43" t="s">
        <v>318</v>
      </c>
      <c r="D11" s="44" t="s">
        <v>406</v>
      </c>
      <c r="E11" s="45" t="s">
        <v>197</v>
      </c>
      <c r="F11" s="50"/>
      <c r="G11" s="93">
        <v>5000</v>
      </c>
      <c r="H11" s="93"/>
      <c r="I11" s="93"/>
      <c r="J11" s="93"/>
      <c r="K11" s="93"/>
      <c r="L11" s="97"/>
      <c r="M11" s="95"/>
    </row>
    <row r="12" s="8" customFormat="1" ht="117.95" customHeight="1" spans="1:13">
      <c r="A12" s="54">
        <v>5</v>
      </c>
      <c r="B12" s="53" t="s">
        <v>407</v>
      </c>
      <c r="C12" s="43" t="s">
        <v>318</v>
      </c>
      <c r="D12" s="53" t="s">
        <v>408</v>
      </c>
      <c r="E12" s="45">
        <v>2021</v>
      </c>
      <c r="F12" s="46">
        <f t="shared" ref="F12:F17" si="0">SUM(G12:K12)</f>
        <v>1500</v>
      </c>
      <c r="G12" s="46">
        <v>1500</v>
      </c>
      <c r="H12" s="46"/>
      <c r="I12" s="187"/>
      <c r="J12" s="46"/>
      <c r="K12" s="46"/>
      <c r="L12" s="98" t="s">
        <v>217</v>
      </c>
      <c r="M12" s="99"/>
    </row>
    <row r="13" s="8" customFormat="1" ht="117.95" customHeight="1" spans="1:13">
      <c r="A13" s="54">
        <v>6</v>
      </c>
      <c r="B13" s="53" t="s">
        <v>409</v>
      </c>
      <c r="C13" s="43" t="s">
        <v>318</v>
      </c>
      <c r="D13" s="53" t="s">
        <v>410</v>
      </c>
      <c r="E13" s="45">
        <v>2021</v>
      </c>
      <c r="F13" s="46">
        <f t="shared" si="0"/>
        <v>1000</v>
      </c>
      <c r="G13" s="93">
        <v>1000</v>
      </c>
      <c r="H13" s="46"/>
      <c r="I13" s="187"/>
      <c r="J13" s="46"/>
      <c r="K13" s="46"/>
      <c r="L13" s="98" t="s">
        <v>217</v>
      </c>
      <c r="M13" s="99"/>
    </row>
    <row r="14" s="5" customFormat="1" ht="86.25" customHeight="1" spans="1:13">
      <c r="A14" s="41">
        <v>7</v>
      </c>
      <c r="B14" s="42" t="s">
        <v>411</v>
      </c>
      <c r="C14" s="43" t="s">
        <v>318</v>
      </c>
      <c r="D14" s="44" t="s">
        <v>412</v>
      </c>
      <c r="E14" s="45">
        <v>2021</v>
      </c>
      <c r="F14" s="46">
        <f t="shared" si="0"/>
        <v>1000</v>
      </c>
      <c r="G14" s="93">
        <v>1000</v>
      </c>
      <c r="H14" s="90"/>
      <c r="I14" s="90"/>
      <c r="J14" s="90"/>
      <c r="K14" s="90"/>
      <c r="L14" s="91" t="s">
        <v>413</v>
      </c>
      <c r="M14" s="92"/>
    </row>
    <row r="15" s="8" customFormat="1" ht="186" customHeight="1" spans="1:13">
      <c r="A15" s="41">
        <v>8</v>
      </c>
      <c r="B15" s="42" t="s">
        <v>414</v>
      </c>
      <c r="C15" s="43" t="s">
        <v>318</v>
      </c>
      <c r="D15" s="44" t="s">
        <v>415</v>
      </c>
      <c r="E15" s="45">
        <v>2021</v>
      </c>
      <c r="F15" s="50">
        <f t="shared" si="0"/>
        <v>1000</v>
      </c>
      <c r="G15" s="93">
        <v>1000</v>
      </c>
      <c r="H15" s="50"/>
      <c r="I15" s="50"/>
      <c r="J15" s="50"/>
      <c r="K15" s="50"/>
      <c r="L15" s="124" t="s">
        <v>416</v>
      </c>
      <c r="M15" s="125"/>
    </row>
    <row r="16" s="128" customFormat="1" ht="27.95" customHeight="1" spans="1:13">
      <c r="A16" s="135" t="s">
        <v>417</v>
      </c>
      <c r="B16" s="135"/>
      <c r="C16" s="135"/>
      <c r="D16" s="135"/>
      <c r="E16" s="136"/>
      <c r="F16" s="137">
        <f t="shared" si="0"/>
        <v>21800</v>
      </c>
      <c r="G16" s="90"/>
      <c r="H16" s="138">
        <f>SUM(H17:H19)</f>
        <v>17400</v>
      </c>
      <c r="I16" s="138">
        <f>SUM(I17:I19)</f>
        <v>2400</v>
      </c>
      <c r="J16" s="138">
        <f>SUM(J17:J19)</f>
        <v>2000</v>
      </c>
      <c r="K16" s="138">
        <f>SUM(K17:K19)</f>
        <v>0</v>
      </c>
      <c r="L16" s="188"/>
      <c r="M16" s="135"/>
    </row>
    <row r="17" s="6" customFormat="1" ht="102" customHeight="1" spans="1:13">
      <c r="A17" s="74">
        <v>7</v>
      </c>
      <c r="B17" s="51" t="s">
        <v>418</v>
      </c>
      <c r="C17" s="52" t="s">
        <v>397</v>
      </c>
      <c r="D17" s="51" t="s">
        <v>419</v>
      </c>
      <c r="E17" s="52">
        <v>2022</v>
      </c>
      <c r="F17" s="50">
        <f t="shared" si="0"/>
        <v>4000</v>
      </c>
      <c r="G17" s="46"/>
      <c r="H17" s="93">
        <v>4000</v>
      </c>
      <c r="I17" s="93"/>
      <c r="J17" s="93"/>
      <c r="K17" s="93"/>
      <c r="L17" s="97" t="s">
        <v>420</v>
      </c>
      <c r="M17" s="52"/>
    </row>
    <row r="18" s="8" customFormat="1" ht="257" customHeight="1" spans="1:13">
      <c r="A18" s="41">
        <v>8</v>
      </c>
      <c r="B18" s="53" t="s">
        <v>421</v>
      </c>
      <c r="C18" s="47" t="s">
        <v>195</v>
      </c>
      <c r="D18" s="53" t="s">
        <v>422</v>
      </c>
      <c r="E18" s="49">
        <v>2022</v>
      </c>
      <c r="F18" s="46">
        <f t="shared" ref="F18:F28" si="1">SUM(G18:K18)</f>
        <v>8000</v>
      </c>
      <c r="G18" s="46"/>
      <c r="H18" s="46">
        <v>8000</v>
      </c>
      <c r="I18" s="46"/>
      <c r="J18" s="46"/>
      <c r="K18" s="46"/>
      <c r="L18" s="189" t="s">
        <v>423</v>
      </c>
      <c r="M18" s="99"/>
    </row>
    <row r="19" s="5" customFormat="1" ht="136.5" customHeight="1" spans="1:13">
      <c r="A19" s="47">
        <v>9</v>
      </c>
      <c r="B19" s="42" t="s">
        <v>403</v>
      </c>
      <c r="C19" s="43" t="s">
        <v>29</v>
      </c>
      <c r="D19" s="48" t="s">
        <v>404</v>
      </c>
      <c r="E19" s="49">
        <v>2022</v>
      </c>
      <c r="F19" s="46">
        <f t="shared" si="1"/>
        <v>9800</v>
      </c>
      <c r="G19" s="90"/>
      <c r="H19" s="90">
        <v>5400</v>
      </c>
      <c r="I19" s="90">
        <f>9800-5400-2000</f>
        <v>2400</v>
      </c>
      <c r="J19" s="90">
        <v>2000</v>
      </c>
      <c r="K19" s="90"/>
      <c r="L19" s="94" t="s">
        <v>424</v>
      </c>
      <c r="M19" s="47" t="s">
        <v>425</v>
      </c>
    </row>
    <row r="20" s="129" customFormat="1" ht="27" customHeight="1" spans="1:13">
      <c r="A20" s="139"/>
      <c r="B20" s="140" t="s">
        <v>426</v>
      </c>
      <c r="C20" s="140"/>
      <c r="D20" s="141"/>
      <c r="E20" s="140"/>
      <c r="F20" s="142">
        <f t="shared" si="1"/>
        <v>23100</v>
      </c>
      <c r="G20" s="90"/>
      <c r="H20" s="137">
        <f>SUM(H21:H24)</f>
        <v>2600</v>
      </c>
      <c r="I20" s="137">
        <f>SUM(I21:I24)</f>
        <v>19300</v>
      </c>
      <c r="J20" s="137">
        <f>SUM(J21:J24)</f>
        <v>1200</v>
      </c>
      <c r="K20" s="137">
        <f>SUM(K21:K24)</f>
        <v>0</v>
      </c>
      <c r="L20" s="190"/>
      <c r="M20" s="140"/>
    </row>
    <row r="21" s="130" customFormat="1" ht="216" customHeight="1" spans="1:13">
      <c r="A21" s="143">
        <v>10</v>
      </c>
      <c r="B21" s="144" t="s">
        <v>427</v>
      </c>
      <c r="C21" s="143" t="s">
        <v>101</v>
      </c>
      <c r="D21" s="144" t="s">
        <v>428</v>
      </c>
      <c r="E21" s="145" t="s">
        <v>367</v>
      </c>
      <c r="F21" s="46">
        <f t="shared" si="1"/>
        <v>9900</v>
      </c>
      <c r="G21" s="146"/>
      <c r="H21" s="146"/>
      <c r="I21" s="146">
        <f>9900-1200</f>
        <v>8700</v>
      </c>
      <c r="J21" s="146">
        <v>1200</v>
      </c>
      <c r="K21" s="146"/>
      <c r="L21" s="191" t="s">
        <v>429</v>
      </c>
      <c r="M21" s="192"/>
    </row>
    <row r="22" s="130" customFormat="1" ht="123" customHeight="1" spans="1:13">
      <c r="A22" s="143">
        <v>11</v>
      </c>
      <c r="B22" s="144" t="s">
        <v>430</v>
      </c>
      <c r="C22" s="143" t="s">
        <v>101</v>
      </c>
      <c r="D22" s="144" t="s">
        <v>431</v>
      </c>
      <c r="E22" s="145" t="s">
        <v>324</v>
      </c>
      <c r="F22" s="46">
        <f t="shared" si="1"/>
        <v>1700</v>
      </c>
      <c r="G22" s="146"/>
      <c r="H22" s="146"/>
      <c r="I22" s="146">
        <v>1700</v>
      </c>
      <c r="J22" s="146"/>
      <c r="K22" s="146"/>
      <c r="L22" s="91" t="s">
        <v>432</v>
      </c>
      <c r="M22" s="192"/>
    </row>
    <row r="23" s="130" customFormat="1" ht="195" customHeight="1" spans="1:13">
      <c r="A23" s="143">
        <v>12</v>
      </c>
      <c r="B23" s="144" t="s">
        <v>433</v>
      </c>
      <c r="C23" s="143" t="s">
        <v>101</v>
      </c>
      <c r="D23" s="144" t="s">
        <v>434</v>
      </c>
      <c r="E23" s="145" t="s">
        <v>367</v>
      </c>
      <c r="F23" s="46">
        <f t="shared" si="1"/>
        <v>6500</v>
      </c>
      <c r="G23" s="146"/>
      <c r="H23" s="146"/>
      <c r="I23" s="146">
        <v>6500</v>
      </c>
      <c r="J23" s="146"/>
      <c r="K23" s="146"/>
      <c r="L23" s="193" t="s">
        <v>435</v>
      </c>
      <c r="M23" s="192"/>
    </row>
    <row r="24" s="8" customFormat="1" ht="117.95" customHeight="1" spans="1:13">
      <c r="A24" s="54">
        <v>13</v>
      </c>
      <c r="B24" s="53" t="s">
        <v>214</v>
      </c>
      <c r="C24" s="54" t="s">
        <v>101</v>
      </c>
      <c r="D24" s="53" t="s">
        <v>436</v>
      </c>
      <c r="E24" s="145" t="s">
        <v>367</v>
      </c>
      <c r="F24" s="46">
        <f t="shared" si="1"/>
        <v>5000</v>
      </c>
      <c r="G24" s="46"/>
      <c r="H24" s="46">
        <v>2600</v>
      </c>
      <c r="I24" s="46">
        <v>2400</v>
      </c>
      <c r="J24" s="46"/>
      <c r="K24" s="46"/>
      <c r="L24" s="98" t="s">
        <v>217</v>
      </c>
      <c r="M24" s="99"/>
    </row>
    <row r="25" s="131" customFormat="1" ht="26.1" customHeight="1" spans="1:13">
      <c r="A25" s="147"/>
      <c r="B25" s="147" t="s">
        <v>437</v>
      </c>
      <c r="C25" s="147"/>
      <c r="D25" s="148"/>
      <c r="E25" s="149"/>
      <c r="F25" s="150">
        <f t="shared" si="1"/>
        <v>19845</v>
      </c>
      <c r="G25" s="151">
        <f>SUM(G26:G28)</f>
        <v>0</v>
      </c>
      <c r="H25" s="151">
        <f>SUM(H26:H28)</f>
        <v>0</v>
      </c>
      <c r="I25" s="151">
        <f>SUM(I26:I28)</f>
        <v>0</v>
      </c>
      <c r="J25" s="151">
        <f>SUM(J26:J28)</f>
        <v>18500</v>
      </c>
      <c r="K25" s="151">
        <f>SUM(K26:K28)</f>
        <v>1345</v>
      </c>
      <c r="L25" s="194"/>
      <c r="M25" s="195"/>
    </row>
    <row r="26" s="132" customFormat="1" ht="174" customHeight="1" spans="1:13">
      <c r="A26" s="47">
        <v>14</v>
      </c>
      <c r="B26" s="42" t="s">
        <v>438</v>
      </c>
      <c r="C26" s="42" t="s">
        <v>84</v>
      </c>
      <c r="D26" s="152" t="s">
        <v>439</v>
      </c>
      <c r="E26" s="49">
        <v>2024</v>
      </c>
      <c r="F26" s="153">
        <f t="shared" si="1"/>
        <v>10000</v>
      </c>
      <c r="G26" s="154"/>
      <c r="H26" s="154"/>
      <c r="I26" s="154"/>
      <c r="J26" s="154">
        <f>10000-1345</f>
        <v>8655</v>
      </c>
      <c r="K26" s="154">
        <v>1345</v>
      </c>
      <c r="L26" s="94" t="s">
        <v>440</v>
      </c>
      <c r="M26" s="196"/>
    </row>
    <row r="27" s="132" customFormat="1" ht="161" customHeight="1" spans="1:14">
      <c r="A27" s="47">
        <v>15</v>
      </c>
      <c r="B27" s="42" t="s">
        <v>441</v>
      </c>
      <c r="C27" s="42" t="s">
        <v>84</v>
      </c>
      <c r="D27" s="152" t="s">
        <v>442</v>
      </c>
      <c r="E27" s="49">
        <v>2024</v>
      </c>
      <c r="F27" s="153">
        <f t="shared" si="1"/>
        <v>6000</v>
      </c>
      <c r="G27" s="154"/>
      <c r="H27" s="154"/>
      <c r="I27" s="154"/>
      <c r="J27" s="154">
        <v>6000</v>
      </c>
      <c r="K27" s="154"/>
      <c r="L27" s="94" t="s">
        <v>443</v>
      </c>
      <c r="M27" s="196"/>
      <c r="N27" s="132">
        <f>(7.2*15.6)*4*6000000+500000</f>
        <v>2696180000</v>
      </c>
    </row>
    <row r="28" s="3" customFormat="1" ht="162" spans="1:15">
      <c r="A28" s="155">
        <v>16</v>
      </c>
      <c r="B28" s="156" t="s">
        <v>338</v>
      </c>
      <c r="C28" s="157" t="s">
        <v>29</v>
      </c>
      <c r="D28" s="156" t="s">
        <v>444</v>
      </c>
      <c r="E28" s="158">
        <v>2024</v>
      </c>
      <c r="F28" s="153">
        <f t="shared" si="1"/>
        <v>3845</v>
      </c>
      <c r="G28" s="159"/>
      <c r="H28" s="159"/>
      <c r="I28" s="159"/>
      <c r="J28" s="159">
        <v>3845</v>
      </c>
      <c r="K28" s="159"/>
      <c r="L28" s="197" t="s">
        <v>445</v>
      </c>
      <c r="M28" s="198"/>
      <c r="N28" s="3">
        <f>7.2*15.12</f>
        <v>108.864</v>
      </c>
      <c r="O28" s="3">
        <v>4</v>
      </c>
    </row>
    <row r="29" s="10" customFormat="1" ht="37" customHeight="1" spans="1:14">
      <c r="A29" s="34"/>
      <c r="B29" s="160" t="s">
        <v>446</v>
      </c>
      <c r="C29" s="161"/>
      <c r="D29" s="162"/>
      <c r="E29" s="163"/>
      <c r="F29" s="37">
        <f t="shared" ref="F29:K29" si="2">SUM(F30)</f>
        <v>20355</v>
      </c>
      <c r="G29" s="37">
        <f t="shared" si="2"/>
        <v>0</v>
      </c>
      <c r="H29" s="37">
        <f t="shared" si="2"/>
        <v>0</v>
      </c>
      <c r="I29" s="37">
        <f t="shared" si="2"/>
        <v>0</v>
      </c>
      <c r="J29" s="37">
        <f t="shared" si="2"/>
        <v>0</v>
      </c>
      <c r="K29" s="37">
        <f t="shared" si="2"/>
        <v>20355</v>
      </c>
      <c r="L29" s="199"/>
      <c r="M29" s="35"/>
      <c r="N29" s="10">
        <f>110*6000000*4+0.2*110*6000000*4+1000000</f>
        <v>3169000000</v>
      </c>
    </row>
    <row r="30" s="133" customFormat="1" ht="168" customHeight="1" spans="1:14">
      <c r="A30" s="164">
        <v>17</v>
      </c>
      <c r="B30" s="165" t="s">
        <v>447</v>
      </c>
      <c r="C30" s="164" t="s">
        <v>448</v>
      </c>
      <c r="D30" s="165" t="s">
        <v>449</v>
      </c>
      <c r="E30" s="49">
        <v>2025</v>
      </c>
      <c r="F30" s="103">
        <f>SUM(G30:K30)</f>
        <v>20355</v>
      </c>
      <c r="G30" s="166"/>
      <c r="H30" s="166"/>
      <c r="I30" s="166"/>
      <c r="J30" s="166"/>
      <c r="K30" s="166">
        <f>20500-145</f>
        <v>20355</v>
      </c>
      <c r="L30" s="200" t="s">
        <v>450</v>
      </c>
      <c r="M30" s="201"/>
      <c r="N30" s="133">
        <f>600*6000*1.2+500+500</f>
        <v>4321000</v>
      </c>
    </row>
    <row r="31" s="9" customFormat="1" ht="57.95" customHeight="1" spans="1:15">
      <c r="A31" s="55" t="s">
        <v>341</v>
      </c>
      <c r="B31" s="56" t="s">
        <v>451</v>
      </c>
      <c r="C31" s="55"/>
      <c r="D31" s="55"/>
      <c r="E31" s="57"/>
      <c r="F31" s="58">
        <f>G31+H31+I31+J31+K31</f>
        <v>40000</v>
      </c>
      <c r="G31" s="58">
        <f>SUM(G32:G35)+G45</f>
        <v>8000</v>
      </c>
      <c r="H31" s="58">
        <f>SUM(H32:H35)+H45</f>
        <v>8000</v>
      </c>
      <c r="I31" s="58">
        <f>SUM(I32:I35)+I45</f>
        <v>8000</v>
      </c>
      <c r="J31" s="58">
        <f>SUM(J32:J35)+J45</f>
        <v>8000</v>
      </c>
      <c r="K31" s="58">
        <f>SUM(K32:K35)+K45</f>
        <v>8000</v>
      </c>
      <c r="L31" s="56"/>
      <c r="M31" s="100"/>
      <c r="O31" s="9">
        <v>10000</v>
      </c>
    </row>
    <row r="32" s="10" customFormat="1" ht="47.1" customHeight="1" spans="1:13">
      <c r="A32" s="59">
        <v>1</v>
      </c>
      <c r="B32" s="60" t="s">
        <v>452</v>
      </c>
      <c r="C32" s="61"/>
      <c r="D32" s="62"/>
      <c r="E32" s="63"/>
      <c r="F32" s="64">
        <f t="shared" ref="F32:F45" si="3">G32+H32+I32+J32+K32</f>
        <v>12000</v>
      </c>
      <c r="G32" s="64">
        <f>8000*0.3</f>
        <v>2400</v>
      </c>
      <c r="H32" s="64">
        <f>8000*0.3</f>
        <v>2400</v>
      </c>
      <c r="I32" s="64">
        <f>8000*0.3</f>
        <v>2400</v>
      </c>
      <c r="J32" s="64">
        <f>8000*0.3</f>
        <v>2400</v>
      </c>
      <c r="K32" s="64">
        <f>8000*0.3</f>
        <v>2400</v>
      </c>
      <c r="L32" s="62"/>
      <c r="M32" s="102"/>
    </row>
    <row r="33" s="10" customFormat="1" ht="57.95" customHeight="1" spans="1:13">
      <c r="A33" s="59">
        <v>2</v>
      </c>
      <c r="B33" s="60" t="s">
        <v>453</v>
      </c>
      <c r="C33" s="61"/>
      <c r="D33" s="62"/>
      <c r="E33" s="63"/>
      <c r="F33" s="64">
        <f t="shared" si="3"/>
        <v>4000</v>
      </c>
      <c r="G33" s="64">
        <f>8000*0.1</f>
        <v>800</v>
      </c>
      <c r="H33" s="64">
        <f>8000*0.1</f>
        <v>800</v>
      </c>
      <c r="I33" s="64">
        <f>8000*0.1</f>
        <v>800</v>
      </c>
      <c r="J33" s="64">
        <f>8000*0.1</f>
        <v>800</v>
      </c>
      <c r="K33" s="64">
        <f>8000*0.1</f>
        <v>800</v>
      </c>
      <c r="L33" s="101"/>
      <c r="M33" s="102"/>
    </row>
    <row r="34" s="10" customFormat="1" ht="47.1" customHeight="1" spans="1:13">
      <c r="A34" s="59">
        <v>3</v>
      </c>
      <c r="B34" s="60" t="s">
        <v>454</v>
      </c>
      <c r="C34" s="61"/>
      <c r="D34" s="62"/>
      <c r="E34" s="63">
        <v>2021</v>
      </c>
      <c r="F34" s="64">
        <f t="shared" si="3"/>
        <v>2215</v>
      </c>
      <c r="G34" s="64">
        <v>2215</v>
      </c>
      <c r="H34" s="64"/>
      <c r="I34" s="64"/>
      <c r="J34" s="64"/>
      <c r="K34" s="64"/>
      <c r="L34" s="101"/>
      <c r="M34" s="102"/>
    </row>
    <row r="35" s="10" customFormat="1" ht="48.95" customHeight="1" spans="1:13">
      <c r="A35" s="59">
        <v>4</v>
      </c>
      <c r="B35" s="60" t="s">
        <v>455</v>
      </c>
      <c r="C35" s="61"/>
      <c r="D35" s="62"/>
      <c r="E35" s="63"/>
      <c r="F35" s="64">
        <f t="shared" ref="F35:K35" si="4">SUM(F36:F44)</f>
        <v>18985</v>
      </c>
      <c r="G35" s="64">
        <f t="shared" si="4"/>
        <v>2385</v>
      </c>
      <c r="H35" s="64">
        <f t="shared" si="4"/>
        <v>2600</v>
      </c>
      <c r="I35" s="64">
        <f t="shared" si="4"/>
        <v>4400</v>
      </c>
      <c r="J35" s="64">
        <f t="shared" si="4"/>
        <v>4800</v>
      </c>
      <c r="K35" s="64">
        <f t="shared" si="4"/>
        <v>4800</v>
      </c>
      <c r="L35" s="101"/>
      <c r="M35" s="102"/>
    </row>
    <row r="36" s="11" customFormat="1" ht="156" customHeight="1" spans="1:13">
      <c r="A36" s="59" t="s">
        <v>456</v>
      </c>
      <c r="B36" s="60" t="s">
        <v>457</v>
      </c>
      <c r="C36" s="65" t="s">
        <v>320</v>
      </c>
      <c r="D36" s="66" t="s">
        <v>458</v>
      </c>
      <c r="E36" s="67">
        <v>2021</v>
      </c>
      <c r="F36" s="64">
        <f t="shared" si="3"/>
        <v>280</v>
      </c>
      <c r="G36" s="103">
        <v>280</v>
      </c>
      <c r="H36" s="103"/>
      <c r="I36" s="103"/>
      <c r="J36" s="103"/>
      <c r="K36" s="103"/>
      <c r="L36" s="104" t="s">
        <v>459</v>
      </c>
      <c r="M36" s="105"/>
    </row>
    <row r="37" s="11" customFormat="1" ht="72" customHeight="1" spans="1:13">
      <c r="A37" s="59" t="s">
        <v>460</v>
      </c>
      <c r="B37" s="60" t="s">
        <v>461</v>
      </c>
      <c r="C37" s="65" t="s">
        <v>462</v>
      </c>
      <c r="D37" s="66" t="s">
        <v>463</v>
      </c>
      <c r="E37" s="67">
        <v>2021</v>
      </c>
      <c r="F37" s="64">
        <f t="shared" si="3"/>
        <v>455</v>
      </c>
      <c r="G37" s="103">
        <v>455</v>
      </c>
      <c r="H37" s="103"/>
      <c r="I37" s="103"/>
      <c r="J37" s="103"/>
      <c r="K37" s="103"/>
      <c r="L37" s="104" t="s">
        <v>464</v>
      </c>
      <c r="M37" s="105"/>
    </row>
    <row r="38" s="11" customFormat="1" ht="95.1" customHeight="1" spans="1:13">
      <c r="A38" s="59" t="s">
        <v>465</v>
      </c>
      <c r="B38" s="68" t="s">
        <v>466</v>
      </c>
      <c r="C38" s="59" t="s">
        <v>467</v>
      </c>
      <c r="D38" s="68" t="s">
        <v>468</v>
      </c>
      <c r="E38" s="69" t="s">
        <v>238</v>
      </c>
      <c r="F38" s="64">
        <f t="shared" si="3"/>
        <v>800</v>
      </c>
      <c r="G38" s="103">
        <v>800</v>
      </c>
      <c r="H38" s="103"/>
      <c r="I38" s="103"/>
      <c r="J38" s="103"/>
      <c r="K38" s="103"/>
      <c r="L38" s="68"/>
      <c r="M38" s="105"/>
    </row>
    <row r="39" s="11" customFormat="1" ht="110.1" customHeight="1" spans="1:13">
      <c r="A39" s="59" t="s">
        <v>469</v>
      </c>
      <c r="B39" s="60" t="s">
        <v>470</v>
      </c>
      <c r="C39" s="65" t="s">
        <v>471</v>
      </c>
      <c r="D39" s="66" t="s">
        <v>472</v>
      </c>
      <c r="E39" s="67">
        <v>2021</v>
      </c>
      <c r="F39" s="64">
        <f t="shared" si="3"/>
        <v>450</v>
      </c>
      <c r="G39" s="103">
        <v>450</v>
      </c>
      <c r="H39" s="103"/>
      <c r="I39" s="103"/>
      <c r="J39" s="103"/>
      <c r="K39" s="103"/>
      <c r="L39" s="104" t="s">
        <v>464</v>
      </c>
      <c r="M39" s="105"/>
    </row>
    <row r="40" s="11" customFormat="1" ht="105" customHeight="1" spans="1:13">
      <c r="A40" s="59" t="s">
        <v>473</v>
      </c>
      <c r="B40" s="60" t="s">
        <v>474</v>
      </c>
      <c r="C40" s="65" t="s">
        <v>475</v>
      </c>
      <c r="D40" s="66" t="s">
        <v>476</v>
      </c>
      <c r="E40" s="67">
        <v>2021</v>
      </c>
      <c r="F40" s="64">
        <f t="shared" si="3"/>
        <v>400</v>
      </c>
      <c r="G40" s="103">
        <v>400</v>
      </c>
      <c r="H40" s="103"/>
      <c r="I40" s="103"/>
      <c r="J40" s="103"/>
      <c r="K40" s="103"/>
      <c r="L40" s="104" t="s">
        <v>464</v>
      </c>
      <c r="M40" s="105"/>
    </row>
    <row r="41" ht="306" spans="1:13">
      <c r="A41" s="167" t="s">
        <v>477</v>
      </c>
      <c r="B41" s="168" t="s">
        <v>478</v>
      </c>
      <c r="C41" s="169"/>
      <c r="D41" s="170" t="s">
        <v>479</v>
      </c>
      <c r="E41" s="167">
        <v>2022</v>
      </c>
      <c r="F41" s="64">
        <f t="shared" si="3"/>
        <v>5000</v>
      </c>
      <c r="G41" s="171"/>
      <c r="H41" s="172">
        <v>2600</v>
      </c>
      <c r="I41" s="176">
        <v>2400</v>
      </c>
      <c r="J41" s="176"/>
      <c r="K41" s="176"/>
      <c r="L41" s="202" t="s">
        <v>480</v>
      </c>
      <c r="M41" s="203"/>
    </row>
    <row r="42" s="130" customFormat="1" ht="270" spans="1:13">
      <c r="A42" s="173" t="s">
        <v>481</v>
      </c>
      <c r="B42" s="174" t="s">
        <v>482</v>
      </c>
      <c r="C42" s="173" t="s">
        <v>84</v>
      </c>
      <c r="D42" s="175" t="s">
        <v>483</v>
      </c>
      <c r="E42" s="49">
        <v>2023</v>
      </c>
      <c r="F42" s="64">
        <f t="shared" si="3"/>
        <v>3950</v>
      </c>
      <c r="G42" s="176"/>
      <c r="H42" s="176"/>
      <c r="I42" s="176">
        <v>2000</v>
      </c>
      <c r="J42" s="176">
        <v>1950</v>
      </c>
      <c r="K42" s="176"/>
      <c r="L42" s="204" t="s">
        <v>484</v>
      </c>
      <c r="M42" s="205"/>
    </row>
    <row r="43" s="12" customFormat="1" ht="126" spans="1:13">
      <c r="A43" s="177" t="s">
        <v>485</v>
      </c>
      <c r="B43" s="178" t="s">
        <v>486</v>
      </c>
      <c r="C43" s="179" t="s">
        <v>397</v>
      </c>
      <c r="D43" s="178" t="s">
        <v>487</v>
      </c>
      <c r="E43" s="179">
        <v>2024</v>
      </c>
      <c r="F43" s="64">
        <f t="shared" si="3"/>
        <v>4000</v>
      </c>
      <c r="G43" s="180"/>
      <c r="H43" s="103"/>
      <c r="I43" s="103"/>
      <c r="J43" s="103">
        <f>3100-250</f>
        <v>2850</v>
      </c>
      <c r="K43" s="103">
        <v>1150</v>
      </c>
      <c r="L43" s="206" t="s">
        <v>399</v>
      </c>
      <c r="M43" s="179"/>
    </row>
    <row r="44" s="12" customFormat="1" ht="134.1" customHeight="1" spans="1:13">
      <c r="A44" s="177" t="s">
        <v>488</v>
      </c>
      <c r="B44" s="178" t="s">
        <v>489</v>
      </c>
      <c r="C44" s="179" t="s">
        <v>397</v>
      </c>
      <c r="D44" s="178" t="s">
        <v>490</v>
      </c>
      <c r="E44" s="179">
        <v>2025</v>
      </c>
      <c r="F44" s="64">
        <f t="shared" si="3"/>
        <v>3650</v>
      </c>
      <c r="G44" s="103"/>
      <c r="H44" s="103"/>
      <c r="I44" s="103"/>
      <c r="J44" s="103"/>
      <c r="K44" s="103">
        <f>3900-250</f>
        <v>3650</v>
      </c>
      <c r="L44" s="206" t="s">
        <v>399</v>
      </c>
      <c r="M44" s="179"/>
    </row>
    <row r="45" s="10" customFormat="1" ht="72" customHeight="1" spans="1:13">
      <c r="A45" s="59">
        <v>5</v>
      </c>
      <c r="B45" s="60" t="s">
        <v>491</v>
      </c>
      <c r="C45" s="61"/>
      <c r="D45" s="62"/>
      <c r="E45" s="63"/>
      <c r="F45" s="64">
        <f t="shared" si="3"/>
        <v>2800</v>
      </c>
      <c r="G45" s="64">
        <v>200</v>
      </c>
      <c r="H45" s="64">
        <v>2200</v>
      </c>
      <c r="I45" s="64">
        <v>400</v>
      </c>
      <c r="J45" s="64"/>
      <c r="K45" s="64"/>
      <c r="L45" s="101"/>
      <c r="M45" s="102"/>
    </row>
    <row r="46" s="9" customFormat="1" ht="57.95" customHeight="1" spans="1:15">
      <c r="A46" s="70" t="s">
        <v>492</v>
      </c>
      <c r="B46" s="71" t="s">
        <v>493</v>
      </c>
      <c r="C46" s="70"/>
      <c r="D46" s="70"/>
      <c r="E46" s="72"/>
      <c r="F46" s="73">
        <f>SUM(F47:F48)</f>
        <v>1390.890745</v>
      </c>
      <c r="G46" s="73">
        <f>SUM(G47:G48)</f>
        <v>1390.890745</v>
      </c>
      <c r="H46" s="73">
        <f t="shared" ref="F46:K46" si="5">SUM(H47:H49)</f>
        <v>0</v>
      </c>
      <c r="I46" s="73">
        <f t="shared" si="5"/>
        <v>0</v>
      </c>
      <c r="J46" s="73">
        <f t="shared" si="5"/>
        <v>0</v>
      </c>
      <c r="K46" s="73">
        <f t="shared" si="5"/>
        <v>0</v>
      </c>
      <c r="L46" s="71"/>
      <c r="M46" s="106"/>
      <c r="O46" s="9">
        <v>10000</v>
      </c>
    </row>
    <row r="47" s="12" customFormat="1" ht="96" customHeight="1" spans="1:13">
      <c r="A47" s="74">
        <v>1</v>
      </c>
      <c r="B47" s="51" t="s">
        <v>494</v>
      </c>
      <c r="C47" s="52" t="s">
        <v>495</v>
      </c>
      <c r="D47" s="51"/>
      <c r="E47" s="52" t="s">
        <v>238</v>
      </c>
      <c r="F47" s="50">
        <f>SUM(G47:K47)</f>
        <v>572</v>
      </c>
      <c r="G47" s="93">
        <v>572</v>
      </c>
      <c r="H47" s="93"/>
      <c r="I47" s="93"/>
      <c r="J47" s="93"/>
      <c r="K47" s="93"/>
      <c r="L47" s="107"/>
      <c r="M47" s="52"/>
    </row>
    <row r="48" s="12" customFormat="1" ht="68" customHeight="1" spans="1:13">
      <c r="A48" s="74">
        <v>2</v>
      </c>
      <c r="B48" s="51" t="s">
        <v>496</v>
      </c>
      <c r="C48" s="52" t="s">
        <v>497</v>
      </c>
      <c r="D48" s="51"/>
      <c r="E48" s="52">
        <v>2021</v>
      </c>
      <c r="F48" s="50">
        <f>SUM(G48:K48)</f>
        <v>818.890745</v>
      </c>
      <c r="G48" s="93">
        <f>1390.890745-572</f>
        <v>818.890745</v>
      </c>
      <c r="H48" s="93"/>
      <c r="I48" s="93"/>
      <c r="J48" s="93"/>
      <c r="K48" s="93"/>
      <c r="L48" s="107"/>
      <c r="M48" s="52"/>
    </row>
    <row r="49" s="9" customFormat="1" ht="57.95" customHeight="1" spans="1:15">
      <c r="A49" s="70" t="s">
        <v>498</v>
      </c>
      <c r="B49" s="71" t="s">
        <v>499</v>
      </c>
      <c r="C49" s="70"/>
      <c r="D49" s="70"/>
      <c r="E49" s="72"/>
      <c r="F49" s="73">
        <f>SUM(G49:K49)</f>
        <v>1500</v>
      </c>
      <c r="G49" s="73">
        <f>+G50</f>
        <v>1500</v>
      </c>
      <c r="H49" s="73">
        <f>+H50</f>
        <v>0</v>
      </c>
      <c r="I49" s="73">
        <f>+I50</f>
        <v>0</v>
      </c>
      <c r="J49" s="73">
        <f>+J50</f>
        <v>0</v>
      </c>
      <c r="K49" s="73">
        <f>+K50</f>
        <v>0</v>
      </c>
      <c r="L49" s="71"/>
      <c r="M49" s="106"/>
      <c r="O49" s="9">
        <v>10000</v>
      </c>
    </row>
    <row r="50" ht="90" spans="1:13">
      <c r="A50" s="181">
        <v>1</v>
      </c>
      <c r="B50" s="182" t="s">
        <v>500</v>
      </c>
      <c r="C50" s="183" t="s">
        <v>318</v>
      </c>
      <c r="D50" s="181"/>
      <c r="E50" s="184" t="s">
        <v>238</v>
      </c>
      <c r="F50" s="185">
        <f>SUM(G50:K50)</f>
        <v>1500</v>
      </c>
      <c r="G50" s="185">
        <v>1500</v>
      </c>
      <c r="H50" s="186"/>
      <c r="I50" s="186"/>
      <c r="J50" s="186"/>
      <c r="K50" s="186"/>
      <c r="L50" s="182" t="s">
        <v>501</v>
      </c>
      <c r="M50" s="207"/>
    </row>
    <row r="51" s="13" customFormat="1" ht="24" customHeight="1" spans="1:13">
      <c r="A51" s="75" t="s">
        <v>502</v>
      </c>
      <c r="B51" s="76"/>
      <c r="C51" s="76"/>
      <c r="D51" s="77"/>
      <c r="E51" s="78"/>
      <c r="F51" s="79">
        <f t="shared" ref="F51:K51" si="6">+F49+F46+F31+F5</f>
        <v>151478.890745</v>
      </c>
      <c r="G51" s="79">
        <f t="shared" si="6"/>
        <v>32978.890745</v>
      </c>
      <c r="H51" s="79">
        <f t="shared" si="6"/>
        <v>28200</v>
      </c>
      <c r="I51" s="79">
        <f t="shared" si="6"/>
        <v>30100</v>
      </c>
      <c r="J51" s="79">
        <f t="shared" si="6"/>
        <v>30100</v>
      </c>
      <c r="K51" s="79">
        <f t="shared" si="6"/>
        <v>30100</v>
      </c>
      <c r="L51" s="108"/>
      <c r="M51" s="109"/>
    </row>
    <row r="52" s="14" customFormat="1" ht="22" customHeight="1" spans="1:13">
      <c r="A52" s="80" t="s">
        <v>503</v>
      </c>
      <c r="B52" s="80"/>
      <c r="C52" s="80"/>
      <c r="D52" s="80"/>
      <c r="E52" s="80"/>
      <c r="F52" s="80"/>
      <c r="G52" s="80"/>
      <c r="H52" s="80"/>
      <c r="I52" s="80"/>
      <c r="J52" s="80"/>
      <c r="K52" s="80"/>
      <c r="L52" s="80"/>
      <c r="M52" s="80"/>
    </row>
    <row r="53" ht="58" customHeight="1" spans="1:13">
      <c r="A53" s="110" t="s">
        <v>504</v>
      </c>
      <c r="B53" s="110"/>
      <c r="C53" s="110"/>
      <c r="D53" s="110"/>
      <c r="E53" s="110"/>
      <c r="F53" s="110"/>
      <c r="G53" s="110"/>
      <c r="H53" s="110"/>
      <c r="I53" s="110"/>
      <c r="J53" s="110"/>
      <c r="K53" s="110"/>
      <c r="L53" s="110"/>
      <c r="M53" s="110"/>
    </row>
    <row r="63" s="16" customFormat="1" ht="111" customHeight="1" spans="1:13">
      <c r="A63" s="111">
        <v>6</v>
      </c>
      <c r="B63" s="112" t="s">
        <v>505</v>
      </c>
      <c r="C63" s="111"/>
      <c r="D63" s="112"/>
      <c r="E63" s="113" t="s">
        <v>324</v>
      </c>
      <c r="F63" s="114">
        <f>SUM(G63:K63)</f>
        <v>2000</v>
      </c>
      <c r="G63" s="114"/>
      <c r="H63" s="114">
        <v>2000</v>
      </c>
      <c r="J63" s="114"/>
      <c r="K63" s="114"/>
      <c r="L63" s="68"/>
      <c r="M63" s="123"/>
    </row>
    <row r="65" s="8" customFormat="1" ht="59" customHeight="1" spans="1:13">
      <c r="A65" s="74">
        <v>7</v>
      </c>
      <c r="B65" s="115" t="s">
        <v>506</v>
      </c>
      <c r="C65" s="116" t="s">
        <v>507</v>
      </c>
      <c r="D65" s="115"/>
      <c r="E65" s="117">
        <v>2022</v>
      </c>
      <c r="F65" s="46">
        <f>SUM(G65:K65)</f>
        <v>3100</v>
      </c>
      <c r="G65" s="50"/>
      <c r="H65" s="50">
        <v>3100</v>
      </c>
      <c r="I65" s="50"/>
      <c r="J65" s="50"/>
      <c r="K65" s="50"/>
      <c r="L65" s="124"/>
      <c r="M65" s="125"/>
    </row>
    <row r="66" s="12" customFormat="1" ht="178" customHeight="1" spans="1:13">
      <c r="A66" s="74">
        <v>1</v>
      </c>
      <c r="B66" s="51" t="s">
        <v>508</v>
      </c>
      <c r="C66" s="52" t="s">
        <v>195</v>
      </c>
      <c r="D66" s="51"/>
      <c r="E66" s="52" t="s">
        <v>238</v>
      </c>
      <c r="F66" s="50">
        <f>SUM(G66:K66)</f>
        <v>1500</v>
      </c>
      <c r="G66" s="93">
        <v>1500</v>
      </c>
      <c r="H66" s="93"/>
      <c r="I66" s="93"/>
      <c r="J66" s="93"/>
      <c r="K66" s="93"/>
      <c r="L66" s="107" t="s">
        <v>509</v>
      </c>
      <c r="M66" s="52"/>
    </row>
    <row r="71" s="12" customFormat="1" ht="126" spans="1:13">
      <c r="A71" s="118" t="s">
        <v>510</v>
      </c>
      <c r="B71" s="119" t="s">
        <v>486</v>
      </c>
      <c r="C71" s="120" t="s">
        <v>397</v>
      </c>
      <c r="D71" s="119" t="s">
        <v>487</v>
      </c>
      <c r="E71" s="120">
        <v>2021</v>
      </c>
      <c r="F71" s="121">
        <f>SUM(H71:K71)</f>
        <v>4100</v>
      </c>
      <c r="H71" s="159"/>
      <c r="I71" s="159">
        <v>2100</v>
      </c>
      <c r="J71" s="159">
        <v>2000</v>
      </c>
      <c r="K71" s="159"/>
      <c r="L71" s="126" t="s">
        <v>399</v>
      </c>
      <c r="M71" s="120"/>
    </row>
    <row r="72" s="7" customFormat="1" ht="120" customHeight="1" spans="1:13">
      <c r="A72" s="74">
        <v>2</v>
      </c>
      <c r="B72" s="51" t="s">
        <v>511</v>
      </c>
      <c r="C72" s="52" t="s">
        <v>397</v>
      </c>
      <c r="D72" s="51" t="s">
        <v>512</v>
      </c>
      <c r="E72" s="52">
        <v>2022</v>
      </c>
      <c r="F72" s="50">
        <f>SUM(H72:K72)</f>
        <v>2600</v>
      </c>
      <c r="G72" s="127"/>
      <c r="H72" s="93"/>
      <c r="I72" s="93"/>
      <c r="J72" s="93">
        <v>2600</v>
      </c>
      <c r="K72" s="93"/>
      <c r="L72" s="97" t="s">
        <v>513</v>
      </c>
      <c r="M72" s="52"/>
    </row>
  </sheetData>
  <mergeCells count="16">
    <mergeCell ref="A1:M1"/>
    <mergeCell ref="L2:M2"/>
    <mergeCell ref="G3:K3"/>
    <mergeCell ref="A7:B7"/>
    <mergeCell ref="A16:B16"/>
    <mergeCell ref="A51:D51"/>
    <mergeCell ref="A52:M52"/>
    <mergeCell ref="A53:M53"/>
    <mergeCell ref="A3:A4"/>
    <mergeCell ref="B3:B4"/>
    <mergeCell ref="C3:C4"/>
    <mergeCell ref="D3:D4"/>
    <mergeCell ref="E3:E4"/>
    <mergeCell ref="F3:F4"/>
    <mergeCell ref="L3:L4"/>
    <mergeCell ref="M3:M4"/>
  </mergeCells>
  <printOptions horizontalCentered="1"/>
  <pageMargins left="0.393055555555556" right="0.188888888888889" top="0.330555555555556" bottom="0.393055555555556" header="0.314583333333333" footer="0.314583333333333"/>
  <pageSetup paperSize="9" scale="50" fitToHeight="0" orientation="landscape"/>
  <headerFooter>
    <oddFooter>&amp;CPage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91"/>
  <sheetViews>
    <sheetView tabSelected="1" zoomScale="70" zoomScaleNormal="70" topLeftCell="A33" workbookViewId="0">
      <selection activeCell="A31" sqref="$A31:$XFD43"/>
    </sheetView>
  </sheetViews>
  <sheetFormatPr defaultColWidth="9" defaultRowHeight="18"/>
  <cols>
    <col min="1" max="1" width="6.875" style="17" customWidth="1"/>
    <col min="2" max="2" width="35.2833333333333" style="18" customWidth="1"/>
    <col min="3" max="3" width="16" style="17" customWidth="1"/>
    <col min="4" max="4" width="39.65" style="17" customWidth="1"/>
    <col min="5" max="5" width="13.6583333333333" style="19" customWidth="1"/>
    <col min="6" max="6" width="17.25" style="20" hidden="1" customWidth="1"/>
    <col min="7" max="8" width="17.25" style="20" customWidth="1"/>
    <col min="9" max="9" width="16.6583333333333" style="20" customWidth="1"/>
    <col min="10" max="10" width="66.0333333333333" style="18" customWidth="1"/>
    <col min="11" max="11" width="14.3833333333333" style="21" customWidth="1"/>
    <col min="12" max="12" width="40.875" style="21" customWidth="1"/>
    <col min="13" max="16379" width="9" style="21"/>
  </cols>
  <sheetData>
    <row r="1" s="3" customFormat="1" ht="63" customHeight="1" spans="1:11">
      <c r="A1" s="22" t="s">
        <v>514</v>
      </c>
      <c r="B1" s="22"/>
      <c r="C1" s="22"/>
      <c r="D1" s="22"/>
      <c r="E1" s="22"/>
      <c r="F1" s="22"/>
      <c r="G1" s="22"/>
      <c r="H1" s="22"/>
      <c r="I1" s="22"/>
      <c r="J1" s="22"/>
      <c r="K1" s="22"/>
    </row>
    <row r="2" s="3" customFormat="1" ht="35" customHeight="1" spans="1:11">
      <c r="A2" s="23" t="s">
        <v>515</v>
      </c>
      <c r="B2" s="23"/>
      <c r="C2" s="23"/>
      <c r="D2" s="23"/>
      <c r="E2" s="23"/>
      <c r="F2" s="23"/>
      <c r="G2" s="23"/>
      <c r="H2" s="23"/>
      <c r="I2" s="23"/>
      <c r="J2" s="23"/>
      <c r="K2" s="23"/>
    </row>
    <row r="3" s="3" customFormat="1" ht="38.1" customHeight="1" spans="1:12">
      <c r="A3" s="24"/>
      <c r="B3" s="24"/>
      <c r="C3" s="24"/>
      <c r="D3" s="24"/>
      <c r="E3" s="24"/>
      <c r="F3" s="24"/>
      <c r="G3" s="24"/>
      <c r="H3" s="24"/>
      <c r="I3" s="24"/>
      <c r="J3" s="81" t="s">
        <v>387</v>
      </c>
      <c r="K3" s="81"/>
      <c r="L3" s="82"/>
    </row>
    <row r="4" s="3" customFormat="1" ht="24" customHeight="1" spans="1:11">
      <c r="A4" s="25" t="s">
        <v>1</v>
      </c>
      <c r="B4" s="25" t="s">
        <v>388</v>
      </c>
      <c r="C4" s="25" t="s">
        <v>3</v>
      </c>
      <c r="D4" s="25" t="s">
        <v>389</v>
      </c>
      <c r="E4" s="26" t="s">
        <v>390</v>
      </c>
      <c r="F4" s="25" t="s">
        <v>391</v>
      </c>
      <c r="G4" s="27" t="s">
        <v>516</v>
      </c>
      <c r="H4" s="28"/>
      <c r="I4" s="83"/>
      <c r="J4" s="84" t="s">
        <v>7</v>
      </c>
      <c r="K4" s="84" t="s">
        <v>8</v>
      </c>
    </row>
    <row r="5" s="3" customFormat="1" ht="92.25" customHeight="1" spans="1:11">
      <c r="A5" s="25"/>
      <c r="B5" s="25"/>
      <c r="C5" s="25"/>
      <c r="D5" s="25"/>
      <c r="E5" s="26"/>
      <c r="F5" s="25"/>
      <c r="G5" s="25" t="s">
        <v>517</v>
      </c>
      <c r="H5" s="25" t="s">
        <v>518</v>
      </c>
      <c r="I5" s="25" t="s">
        <v>519</v>
      </c>
      <c r="J5" s="84"/>
      <c r="K5" s="84"/>
    </row>
    <row r="6" s="4" customFormat="1" ht="53.1" customHeight="1" spans="1:12">
      <c r="A6" s="29" t="s">
        <v>9</v>
      </c>
      <c r="B6" s="30" t="s">
        <v>10</v>
      </c>
      <c r="C6" s="29"/>
      <c r="D6" s="31"/>
      <c r="E6" s="32"/>
      <c r="F6" s="33">
        <f>+I6</f>
        <v>22088</v>
      </c>
      <c r="G6" s="33"/>
      <c r="H6" s="33">
        <f>+H7+H8</f>
        <v>33203</v>
      </c>
      <c r="I6" s="33">
        <f>+I7+I8</f>
        <v>22088</v>
      </c>
      <c r="J6" s="85">
        <f>22088-22062</f>
        <v>26</v>
      </c>
      <c r="K6" s="29"/>
      <c r="L6" s="86"/>
    </row>
    <row r="7" s="4" customFormat="1" ht="30" customHeight="1" spans="1:11">
      <c r="A7" s="34"/>
      <c r="B7" s="35" t="s">
        <v>394</v>
      </c>
      <c r="C7" s="34"/>
      <c r="D7" s="34"/>
      <c r="E7" s="36"/>
      <c r="F7" s="37">
        <f>88*5</f>
        <v>440</v>
      </c>
      <c r="G7" s="37"/>
      <c r="H7" s="37">
        <f>88</f>
        <v>88</v>
      </c>
      <c r="I7" s="37">
        <v>88</v>
      </c>
      <c r="J7" s="87"/>
      <c r="K7" s="88"/>
    </row>
    <row r="8" s="4" customFormat="1" ht="30" customHeight="1" spans="1:11">
      <c r="A8" s="38" t="s">
        <v>395</v>
      </c>
      <c r="B8" s="38"/>
      <c r="C8" s="38"/>
      <c r="D8" s="38"/>
      <c r="E8" s="39"/>
      <c r="F8" s="40">
        <f>SUM(I8:I8)</f>
        <v>22000</v>
      </c>
      <c r="G8" s="40">
        <f>SUM(G12:G17)</f>
        <v>0</v>
      </c>
      <c r="H8" s="40">
        <f>SUM(H9:H17)</f>
        <v>33115</v>
      </c>
      <c r="I8" s="40">
        <f>SUM(I9:I17)</f>
        <v>22000</v>
      </c>
      <c r="J8" s="89"/>
      <c r="K8" s="38"/>
    </row>
    <row r="9" s="5" customFormat="1" ht="86.25" customHeight="1" spans="1:11">
      <c r="A9" s="41">
        <v>1</v>
      </c>
      <c r="B9" s="42" t="s">
        <v>405</v>
      </c>
      <c r="C9" s="43" t="s">
        <v>318</v>
      </c>
      <c r="D9" s="44" t="s">
        <v>406</v>
      </c>
      <c r="E9" s="45" t="s">
        <v>197</v>
      </c>
      <c r="F9" s="46">
        <v>9500</v>
      </c>
      <c r="G9" s="46"/>
      <c r="H9" s="46">
        <v>10000</v>
      </c>
      <c r="I9" s="90">
        <v>6500</v>
      </c>
      <c r="J9" s="91" t="s">
        <v>520</v>
      </c>
      <c r="K9" s="92"/>
    </row>
    <row r="10" s="6" customFormat="1" ht="131" customHeight="1" spans="1:12">
      <c r="A10" s="47">
        <v>2</v>
      </c>
      <c r="B10" s="42" t="s">
        <v>403</v>
      </c>
      <c r="C10" s="43" t="s">
        <v>29</v>
      </c>
      <c r="D10" s="48" t="s">
        <v>404</v>
      </c>
      <c r="E10" s="49" t="s">
        <v>197</v>
      </c>
      <c r="F10" s="50">
        <v>9800</v>
      </c>
      <c r="G10" s="50"/>
      <c r="H10" s="50">
        <f>9800*1.05</f>
        <v>10290</v>
      </c>
      <c r="I10" s="93">
        <v>3000</v>
      </c>
      <c r="J10" s="94" t="s">
        <v>521</v>
      </c>
      <c r="K10" s="95"/>
      <c r="L10" s="6" t="e">
        <f>3000/L92</f>
        <v>#DIV/0!</v>
      </c>
    </row>
    <row r="11" s="5" customFormat="1" ht="86.25" customHeight="1" spans="1:11">
      <c r="A11" s="41">
        <v>3</v>
      </c>
      <c r="B11" s="42" t="s">
        <v>522</v>
      </c>
      <c r="C11" s="43" t="s">
        <v>318</v>
      </c>
      <c r="D11" s="44" t="s">
        <v>523</v>
      </c>
      <c r="E11" s="45">
        <v>2021</v>
      </c>
      <c r="F11" s="46">
        <v>1000</v>
      </c>
      <c r="G11" s="46"/>
      <c r="H11" s="46">
        <v>1000</v>
      </c>
      <c r="I11" s="90">
        <v>1000</v>
      </c>
      <c r="J11" s="91" t="s">
        <v>524</v>
      </c>
      <c r="K11" s="92"/>
    </row>
    <row r="12" s="7" customFormat="1" ht="153.75" customHeight="1" spans="1:11">
      <c r="A12" s="47">
        <v>4</v>
      </c>
      <c r="B12" s="51" t="s">
        <v>525</v>
      </c>
      <c r="C12" s="52" t="s">
        <v>397</v>
      </c>
      <c r="D12" s="51" t="s">
        <v>526</v>
      </c>
      <c r="E12" s="45">
        <v>2021</v>
      </c>
      <c r="F12" s="50">
        <v>2000</v>
      </c>
      <c r="G12" s="50"/>
      <c r="H12" s="50">
        <f>2000*1.05</f>
        <v>2100</v>
      </c>
      <c r="I12" s="93">
        <v>2000</v>
      </c>
      <c r="J12" s="96" t="s">
        <v>527</v>
      </c>
      <c r="K12" s="52"/>
    </row>
    <row r="13" s="6" customFormat="1" ht="125" customHeight="1" spans="1:11">
      <c r="A13" s="41">
        <v>5</v>
      </c>
      <c r="B13" s="51" t="s">
        <v>528</v>
      </c>
      <c r="C13" s="52" t="s">
        <v>529</v>
      </c>
      <c r="D13" s="51" t="s">
        <v>530</v>
      </c>
      <c r="E13" s="52">
        <v>2021</v>
      </c>
      <c r="F13" s="50">
        <v>5000</v>
      </c>
      <c r="G13" s="50"/>
      <c r="H13" s="50">
        <f>4500*1.05</f>
        <v>4725</v>
      </c>
      <c r="I13" s="93">
        <v>4500</v>
      </c>
      <c r="J13" s="97" t="s">
        <v>531</v>
      </c>
      <c r="K13" s="95"/>
    </row>
    <row r="14" s="8" customFormat="1" ht="117.95" customHeight="1" spans="1:11">
      <c r="A14" s="47">
        <v>6</v>
      </c>
      <c r="B14" s="53" t="s">
        <v>532</v>
      </c>
      <c r="C14" s="43" t="s">
        <v>318</v>
      </c>
      <c r="D14" s="53" t="s">
        <v>533</v>
      </c>
      <c r="E14" s="45">
        <v>2021</v>
      </c>
      <c r="F14" s="46">
        <v>1500</v>
      </c>
      <c r="G14" s="46"/>
      <c r="H14" s="46">
        <v>1500</v>
      </c>
      <c r="I14" s="46">
        <v>1500</v>
      </c>
      <c r="J14" s="98" t="s">
        <v>534</v>
      </c>
      <c r="K14" s="99"/>
    </row>
    <row r="15" s="8" customFormat="1" ht="117.95" customHeight="1" spans="1:11">
      <c r="A15" s="47">
        <v>7</v>
      </c>
      <c r="B15" s="53" t="s">
        <v>535</v>
      </c>
      <c r="C15" s="43" t="s">
        <v>318</v>
      </c>
      <c r="D15" s="53" t="s">
        <v>536</v>
      </c>
      <c r="E15" s="45">
        <v>2021</v>
      </c>
      <c r="F15" s="46">
        <v>1500</v>
      </c>
      <c r="G15" s="46"/>
      <c r="H15" s="46">
        <f>+I15</f>
        <v>500</v>
      </c>
      <c r="I15" s="46">
        <v>500</v>
      </c>
      <c r="J15" s="98" t="s">
        <v>534</v>
      </c>
      <c r="K15" s="99"/>
    </row>
    <row r="16" s="8" customFormat="1" ht="117.95" customHeight="1" spans="1:11">
      <c r="A16" s="54">
        <v>8</v>
      </c>
      <c r="B16" s="53" t="s">
        <v>537</v>
      </c>
      <c r="C16" s="43" t="s">
        <v>318</v>
      </c>
      <c r="D16" s="53" t="s">
        <v>538</v>
      </c>
      <c r="E16" s="45">
        <v>2021</v>
      </c>
      <c r="F16" s="46">
        <v>1000</v>
      </c>
      <c r="G16" s="46"/>
      <c r="H16" s="46">
        <v>1000</v>
      </c>
      <c r="I16" s="46">
        <v>1000</v>
      </c>
      <c r="J16" s="98" t="s">
        <v>539</v>
      </c>
      <c r="K16" s="99"/>
    </row>
    <row r="17" s="5" customFormat="1" ht="86.25" customHeight="1" spans="1:11">
      <c r="A17" s="41">
        <v>9</v>
      </c>
      <c r="B17" s="42" t="s">
        <v>540</v>
      </c>
      <c r="C17" s="43" t="s">
        <v>318</v>
      </c>
      <c r="D17" s="44" t="s">
        <v>541</v>
      </c>
      <c r="E17" s="45">
        <v>2021</v>
      </c>
      <c r="F17" s="46">
        <v>1000</v>
      </c>
      <c r="G17" s="46"/>
      <c r="H17" s="46">
        <v>2000</v>
      </c>
      <c r="I17" s="90">
        <v>2000</v>
      </c>
      <c r="J17" s="91" t="s">
        <v>542</v>
      </c>
      <c r="K17" s="92"/>
    </row>
    <row r="18" s="9" customFormat="1" ht="57.95" customHeight="1" spans="1:13">
      <c r="A18" s="55" t="s">
        <v>341</v>
      </c>
      <c r="B18" s="56" t="s">
        <v>543</v>
      </c>
      <c r="C18" s="55"/>
      <c r="D18" s="55"/>
      <c r="E18" s="57"/>
      <c r="F18" s="58"/>
      <c r="G18" s="58"/>
      <c r="H18" s="58">
        <f>SUM(H19:H21)+H25+H26</f>
        <v>8000</v>
      </c>
      <c r="I18" s="58">
        <f>SUM(I19:I21)+I25+I26</f>
        <v>8000</v>
      </c>
      <c r="J18" s="56"/>
      <c r="K18" s="100"/>
      <c r="M18" s="9">
        <v>10000</v>
      </c>
    </row>
    <row r="19" s="10" customFormat="1" ht="85" customHeight="1" spans="1:11">
      <c r="A19" s="59">
        <v>1</v>
      </c>
      <c r="B19" s="60" t="s">
        <v>544</v>
      </c>
      <c r="C19" s="61" t="s">
        <v>507</v>
      </c>
      <c r="D19" s="62" t="s">
        <v>545</v>
      </c>
      <c r="E19" s="63"/>
      <c r="F19" s="64">
        <f t="shared" ref="F19:F24" si="0">+I19</f>
        <v>800</v>
      </c>
      <c r="G19" s="64"/>
      <c r="H19" s="64">
        <f>+I19</f>
        <v>800</v>
      </c>
      <c r="I19" s="64">
        <f>1600-960+160</f>
        <v>800</v>
      </c>
      <c r="J19" s="101" t="s">
        <v>546</v>
      </c>
      <c r="K19" s="102"/>
    </row>
    <row r="20" s="10" customFormat="1" ht="72" customHeight="1" spans="1:11">
      <c r="A20" s="59">
        <v>2</v>
      </c>
      <c r="B20" s="60" t="s">
        <v>547</v>
      </c>
      <c r="C20" s="61" t="s">
        <v>548</v>
      </c>
      <c r="D20" s="62" t="s">
        <v>547</v>
      </c>
      <c r="E20" s="63">
        <v>2021</v>
      </c>
      <c r="F20" s="64">
        <f t="shared" si="0"/>
        <v>2215</v>
      </c>
      <c r="G20" s="64"/>
      <c r="H20" s="64">
        <v>2215</v>
      </c>
      <c r="I20" s="64">
        <v>2215</v>
      </c>
      <c r="J20" s="101"/>
      <c r="K20" s="102"/>
    </row>
    <row r="21" s="10" customFormat="1" ht="48.95" customHeight="1" spans="1:11">
      <c r="A21" s="59">
        <v>3</v>
      </c>
      <c r="B21" s="60" t="s">
        <v>455</v>
      </c>
      <c r="C21" s="61"/>
      <c r="D21" s="62"/>
      <c r="E21" s="63"/>
      <c r="F21" s="64">
        <f t="shared" si="0"/>
        <v>2455</v>
      </c>
      <c r="G21" s="64"/>
      <c r="H21" s="64">
        <f>SUM(H22:H24)</f>
        <v>2455</v>
      </c>
      <c r="I21" s="64">
        <f>SUM(I22:I24)</f>
        <v>2455</v>
      </c>
      <c r="J21" s="101"/>
      <c r="K21" s="102"/>
    </row>
    <row r="22" s="11" customFormat="1" ht="72" customHeight="1" spans="1:11">
      <c r="A22" s="59" t="s">
        <v>549</v>
      </c>
      <c r="B22" s="60" t="s">
        <v>461</v>
      </c>
      <c r="C22" s="65" t="s">
        <v>462</v>
      </c>
      <c r="D22" s="66" t="s">
        <v>463</v>
      </c>
      <c r="E22" s="67">
        <v>2021</v>
      </c>
      <c r="F22" s="64">
        <f t="shared" si="0"/>
        <v>455</v>
      </c>
      <c r="G22" s="64"/>
      <c r="H22" s="64">
        <v>455</v>
      </c>
      <c r="I22" s="103">
        <v>455</v>
      </c>
      <c r="J22" s="104" t="s">
        <v>464</v>
      </c>
      <c r="K22" s="105"/>
    </row>
    <row r="23" s="11" customFormat="1" ht="95.1" customHeight="1" spans="1:11">
      <c r="A23" s="59" t="s">
        <v>550</v>
      </c>
      <c r="B23" s="68" t="s">
        <v>551</v>
      </c>
      <c r="C23" s="59" t="s">
        <v>467</v>
      </c>
      <c r="D23" s="68" t="s">
        <v>552</v>
      </c>
      <c r="E23" s="69" t="s">
        <v>238</v>
      </c>
      <c r="F23" s="64">
        <f t="shared" si="0"/>
        <v>1400</v>
      </c>
      <c r="G23" s="64"/>
      <c r="H23" s="64">
        <v>1400</v>
      </c>
      <c r="I23" s="103">
        <v>1400</v>
      </c>
      <c r="J23" s="68"/>
      <c r="K23" s="105"/>
    </row>
    <row r="24" s="11" customFormat="1" ht="95.1" customHeight="1" spans="1:11">
      <c r="A24" s="59" t="s">
        <v>553</v>
      </c>
      <c r="B24" s="68" t="s">
        <v>554</v>
      </c>
      <c r="C24" s="59" t="s">
        <v>29</v>
      </c>
      <c r="D24" s="68" t="s">
        <v>555</v>
      </c>
      <c r="E24" s="69" t="s">
        <v>238</v>
      </c>
      <c r="F24" s="64">
        <f t="shared" si="0"/>
        <v>600</v>
      </c>
      <c r="G24" s="64"/>
      <c r="H24" s="64">
        <v>600</v>
      </c>
      <c r="I24" s="103">
        <v>600</v>
      </c>
      <c r="J24" s="68" t="s">
        <v>556</v>
      </c>
      <c r="K24" s="105"/>
    </row>
    <row r="25" s="10" customFormat="1" ht="72" customHeight="1" spans="1:11">
      <c r="A25" s="59">
        <v>4</v>
      </c>
      <c r="B25" s="60" t="s">
        <v>491</v>
      </c>
      <c r="C25" s="61" t="s">
        <v>507</v>
      </c>
      <c r="D25" s="62" t="s">
        <v>557</v>
      </c>
      <c r="E25" s="63">
        <v>2021</v>
      </c>
      <c r="F25" s="64">
        <f>I25</f>
        <v>1570</v>
      </c>
      <c r="G25" s="64"/>
      <c r="H25" s="64">
        <f>+I25</f>
        <v>1570</v>
      </c>
      <c r="I25" s="64">
        <f>280+1400+50-160</f>
        <v>1570</v>
      </c>
      <c r="J25" s="101"/>
      <c r="K25" s="102"/>
    </row>
    <row r="26" s="10" customFormat="1" ht="72" customHeight="1" spans="1:11">
      <c r="A26" s="59">
        <v>5</v>
      </c>
      <c r="B26" s="60" t="s">
        <v>558</v>
      </c>
      <c r="C26" s="61" t="s">
        <v>559</v>
      </c>
      <c r="D26" s="62"/>
      <c r="E26" s="63">
        <v>2021</v>
      </c>
      <c r="F26" s="64"/>
      <c r="G26" s="64"/>
      <c r="H26" s="64">
        <f>+I26</f>
        <v>960</v>
      </c>
      <c r="I26" s="64">
        <v>960</v>
      </c>
      <c r="J26" s="101"/>
      <c r="K26" s="102"/>
    </row>
    <row r="27" s="9" customFormat="1" ht="57.95" customHeight="1" spans="1:13">
      <c r="A27" s="70" t="s">
        <v>492</v>
      </c>
      <c r="B27" s="71" t="s">
        <v>560</v>
      </c>
      <c r="C27" s="70"/>
      <c r="D27" s="70"/>
      <c r="E27" s="72"/>
      <c r="F27" s="73">
        <f>SUM(F28:F28)</f>
        <v>818.890745</v>
      </c>
      <c r="G27" s="73"/>
      <c r="H27" s="73">
        <f>SUM(H28:H28)</f>
        <v>818.89</v>
      </c>
      <c r="I27" s="73">
        <f>SUM(I28:I28)</f>
        <v>818.890745</v>
      </c>
      <c r="J27" s="71"/>
      <c r="K27" s="106"/>
      <c r="M27" s="9">
        <v>10000</v>
      </c>
    </row>
    <row r="28" s="12" customFormat="1" ht="68" customHeight="1" spans="1:11">
      <c r="A28" s="74">
        <v>1</v>
      </c>
      <c r="B28" s="51" t="s">
        <v>496</v>
      </c>
      <c r="C28" s="52" t="s">
        <v>497</v>
      </c>
      <c r="D28" s="51"/>
      <c r="E28" s="52">
        <v>2021</v>
      </c>
      <c r="F28" s="50">
        <f>SUM(I28:I28)</f>
        <v>818.890745</v>
      </c>
      <c r="G28" s="50"/>
      <c r="H28" s="50">
        <v>818.89</v>
      </c>
      <c r="I28" s="93">
        <f>1390.890745-572</f>
        <v>818.890745</v>
      </c>
      <c r="J28" s="107"/>
      <c r="K28" s="52"/>
    </row>
    <row r="29" s="13" customFormat="1" ht="24" customHeight="1" spans="1:11">
      <c r="A29" s="75" t="s">
        <v>561</v>
      </c>
      <c r="B29" s="76"/>
      <c r="C29" s="76"/>
      <c r="D29" s="77"/>
      <c r="E29" s="78"/>
      <c r="F29" s="79">
        <f>+I29</f>
        <v>30088</v>
      </c>
      <c r="G29" s="79"/>
      <c r="H29" s="79">
        <f>+H18+H6</f>
        <v>41203</v>
      </c>
      <c r="I29" s="79">
        <f>+I18+I6</f>
        <v>30088</v>
      </c>
      <c r="J29" s="108"/>
      <c r="K29" s="109"/>
    </row>
    <row r="30" s="14" customFormat="1" ht="22" customHeight="1" spans="1:11">
      <c r="A30" s="80"/>
      <c r="B30" s="80"/>
      <c r="C30" s="80"/>
      <c r="D30" s="80"/>
      <c r="E30" s="80"/>
      <c r="F30" s="80"/>
      <c r="G30" s="80"/>
      <c r="H30" s="80"/>
      <c r="I30" s="80"/>
      <c r="J30" s="80"/>
      <c r="K30" s="80"/>
    </row>
    <row r="31" s="15" customFormat="1" ht="22" customHeight="1" spans="1:11">
      <c r="A31" s="80"/>
      <c r="B31" s="80"/>
      <c r="C31" s="80"/>
      <c r="D31" s="80"/>
      <c r="E31" s="80"/>
      <c r="F31" s="80"/>
      <c r="G31" s="80"/>
      <c r="H31" s="80"/>
      <c r="I31" s="80"/>
      <c r="J31" s="80"/>
      <c r="K31" s="80"/>
    </row>
    <row r="32" s="15" customFormat="1" ht="22" customHeight="1" spans="1:11">
      <c r="A32" s="80"/>
      <c r="B32" s="80"/>
      <c r="C32" s="80"/>
      <c r="D32" s="80"/>
      <c r="E32" s="80"/>
      <c r="F32" s="80"/>
      <c r="G32" s="80"/>
      <c r="H32" s="80"/>
      <c r="I32" s="80"/>
      <c r="J32" s="80"/>
      <c r="K32" s="80"/>
    </row>
    <row r="33" s="15" customFormat="1" ht="22" customHeight="1" spans="1:11">
      <c r="A33" s="80"/>
      <c r="B33" s="80"/>
      <c r="C33" s="80"/>
      <c r="D33" s="80"/>
      <c r="E33" s="80"/>
      <c r="F33" s="80"/>
      <c r="G33" s="80"/>
      <c r="H33" s="80"/>
      <c r="I33" s="80"/>
      <c r="J33" s="80"/>
      <c r="K33" s="80"/>
    </row>
    <row r="34" s="15" customFormat="1" ht="22" customHeight="1" spans="1:11">
      <c r="A34" s="80"/>
      <c r="B34" s="80"/>
      <c r="C34" s="80"/>
      <c r="D34" s="80"/>
      <c r="E34" s="80"/>
      <c r="F34" s="80"/>
      <c r="G34" s="80"/>
      <c r="H34" s="80"/>
      <c r="I34" s="80"/>
      <c r="J34" s="80"/>
      <c r="K34" s="80"/>
    </row>
    <row r="35" s="15" customFormat="1" ht="22" customHeight="1" spans="1:11">
      <c r="A35" s="80"/>
      <c r="B35" s="80"/>
      <c r="C35" s="80"/>
      <c r="D35" s="80"/>
      <c r="E35" s="80"/>
      <c r="F35" s="80"/>
      <c r="G35" s="80"/>
      <c r="H35" s="80"/>
      <c r="I35" s="80"/>
      <c r="J35" s="80"/>
      <c r="K35" s="80"/>
    </row>
    <row r="36" s="15" customFormat="1" ht="22" customHeight="1" spans="1:11">
      <c r="A36" s="80"/>
      <c r="B36" s="80"/>
      <c r="C36" s="80"/>
      <c r="D36" s="80"/>
      <c r="E36" s="80"/>
      <c r="F36" s="80"/>
      <c r="G36" s="80"/>
      <c r="H36" s="80"/>
      <c r="I36" s="80"/>
      <c r="J36" s="80"/>
      <c r="K36" s="80"/>
    </row>
    <row r="37" s="15" customFormat="1" ht="22" customHeight="1" spans="1:11">
      <c r="A37" s="80"/>
      <c r="B37" s="80"/>
      <c r="C37" s="80"/>
      <c r="D37" s="80"/>
      <c r="E37" s="80"/>
      <c r="F37" s="80"/>
      <c r="G37" s="80"/>
      <c r="H37" s="80"/>
      <c r="I37" s="80"/>
      <c r="J37" s="80"/>
      <c r="K37" s="80"/>
    </row>
    <row r="38" s="15" customFormat="1" ht="22" customHeight="1" spans="1:11">
      <c r="A38" s="80"/>
      <c r="B38" s="80"/>
      <c r="C38" s="80"/>
      <c r="D38" s="80"/>
      <c r="E38" s="80"/>
      <c r="F38" s="80"/>
      <c r="G38" s="80"/>
      <c r="H38" s="80"/>
      <c r="I38" s="80"/>
      <c r="J38" s="80"/>
      <c r="K38" s="80"/>
    </row>
    <row r="39" s="15" customFormat="1" ht="22" customHeight="1" spans="1:11">
      <c r="A39" s="80"/>
      <c r="B39" s="80"/>
      <c r="C39" s="80"/>
      <c r="D39" s="80"/>
      <c r="E39" s="80"/>
      <c r="F39" s="80"/>
      <c r="G39" s="80"/>
      <c r="H39" s="80"/>
      <c r="I39" s="80"/>
      <c r="J39" s="80"/>
      <c r="K39" s="80"/>
    </row>
    <row r="40" s="15" customFormat="1" ht="22" customHeight="1" spans="1:11">
      <c r="A40" s="80"/>
      <c r="B40" s="80"/>
      <c r="C40" s="80"/>
      <c r="D40" s="80"/>
      <c r="E40" s="80"/>
      <c r="F40" s="80"/>
      <c r="G40" s="80"/>
      <c r="H40" s="80"/>
      <c r="I40" s="80"/>
      <c r="J40" s="80"/>
      <c r="K40" s="80"/>
    </row>
    <row r="41" s="15" customFormat="1" ht="22" customHeight="1" spans="1:11">
      <c r="A41" s="80"/>
      <c r="B41" s="80"/>
      <c r="C41" s="80"/>
      <c r="D41" s="80"/>
      <c r="E41" s="80"/>
      <c r="F41" s="80"/>
      <c r="G41" s="80"/>
      <c r="H41" s="80"/>
      <c r="I41" s="80"/>
      <c r="J41" s="80"/>
      <c r="K41" s="80"/>
    </row>
    <row r="42" s="15" customFormat="1" ht="22" customHeight="1" spans="1:11">
      <c r="A42" s="80"/>
      <c r="B42" s="80"/>
      <c r="C42" s="80"/>
      <c r="D42" s="80"/>
      <c r="E42" s="80"/>
      <c r="F42" s="80"/>
      <c r="G42" s="80"/>
      <c r="H42" s="80"/>
      <c r="I42" s="80"/>
      <c r="J42" s="80"/>
      <c r="K42" s="80"/>
    </row>
    <row r="43" s="15" customFormat="1" ht="22" customHeight="1" spans="1:11">
      <c r="A43" s="80"/>
      <c r="B43" s="80"/>
      <c r="C43" s="80"/>
      <c r="D43" s="80"/>
      <c r="E43" s="80"/>
      <c r="F43" s="80"/>
      <c r="G43" s="80"/>
      <c r="H43" s="80"/>
      <c r="I43" s="80"/>
      <c r="J43" s="80"/>
      <c r="K43" s="80"/>
    </row>
    <row r="44" s="15" customFormat="1" ht="22" customHeight="1" spans="1:11">
      <c r="A44" s="80"/>
      <c r="B44" s="80"/>
      <c r="C44" s="80"/>
      <c r="D44" s="80"/>
      <c r="E44" s="80"/>
      <c r="F44" s="80"/>
      <c r="G44" s="80"/>
      <c r="H44" s="80"/>
      <c r="I44" s="80"/>
      <c r="J44" s="80"/>
      <c r="K44" s="80"/>
    </row>
    <row r="45" s="15" customFormat="1" ht="22" customHeight="1" spans="1:11">
      <c r="A45" s="80"/>
      <c r="B45" s="80"/>
      <c r="C45" s="80"/>
      <c r="D45" s="80"/>
      <c r="E45" s="80"/>
      <c r="F45" s="80"/>
      <c r="G45" s="80"/>
      <c r="H45" s="80"/>
      <c r="I45" s="80"/>
      <c r="J45" s="80"/>
      <c r="K45" s="80"/>
    </row>
    <row r="46" s="15" customFormat="1" ht="22" customHeight="1" spans="1:11">
      <c r="A46" s="80"/>
      <c r="B46" s="80"/>
      <c r="C46" s="80"/>
      <c r="D46" s="80"/>
      <c r="E46" s="80"/>
      <c r="F46" s="80"/>
      <c r="G46" s="80"/>
      <c r="H46" s="80"/>
      <c r="I46" s="80"/>
      <c r="J46" s="80"/>
      <c r="K46" s="80"/>
    </row>
    <row r="47" s="15" customFormat="1" ht="22" customHeight="1" spans="1:11">
      <c r="A47" s="80"/>
      <c r="B47" s="80"/>
      <c r="C47" s="80"/>
      <c r="D47" s="80"/>
      <c r="E47" s="80"/>
      <c r="F47" s="80"/>
      <c r="G47" s="80"/>
      <c r="H47" s="80"/>
      <c r="I47" s="80"/>
      <c r="J47" s="80"/>
      <c r="K47" s="80"/>
    </row>
    <row r="48" s="15" customFormat="1" ht="22" customHeight="1" spans="1:11">
      <c r="A48" s="80"/>
      <c r="B48" s="80"/>
      <c r="C48" s="80"/>
      <c r="D48" s="80"/>
      <c r="E48" s="80"/>
      <c r="F48" s="80"/>
      <c r="G48" s="80"/>
      <c r="H48" s="80"/>
      <c r="I48" s="80"/>
      <c r="J48" s="80"/>
      <c r="K48" s="80"/>
    </row>
    <row r="49" s="15" customFormat="1" ht="22" customHeight="1" spans="1:11">
      <c r="A49" s="80"/>
      <c r="B49" s="80"/>
      <c r="C49" s="80"/>
      <c r="D49" s="80"/>
      <c r="E49" s="80"/>
      <c r="F49" s="80"/>
      <c r="G49" s="80"/>
      <c r="H49" s="80"/>
      <c r="I49" s="80"/>
      <c r="J49" s="80"/>
      <c r="K49" s="80"/>
    </row>
    <row r="50" s="15" customFormat="1" ht="22" customHeight="1" spans="1:11">
      <c r="A50" s="80"/>
      <c r="B50" s="80"/>
      <c r="C50" s="80"/>
      <c r="D50" s="80"/>
      <c r="E50" s="80"/>
      <c r="F50" s="80"/>
      <c r="G50" s="80"/>
      <c r="H50" s="80"/>
      <c r="I50" s="80"/>
      <c r="J50" s="80"/>
      <c r="K50" s="80"/>
    </row>
    <row r="51" s="15" customFormat="1" ht="22" customHeight="1" spans="1:11">
      <c r="A51" s="80"/>
      <c r="B51" s="80"/>
      <c r="C51" s="80"/>
      <c r="D51" s="80"/>
      <c r="E51" s="80"/>
      <c r="F51" s="80"/>
      <c r="G51" s="80"/>
      <c r="H51" s="80"/>
      <c r="I51" s="80"/>
      <c r="J51" s="80"/>
      <c r="K51" s="80"/>
    </row>
    <row r="52" s="15" customFormat="1" ht="22" customHeight="1" spans="1:11">
      <c r="A52" s="80"/>
      <c r="B52" s="80"/>
      <c r="C52" s="80"/>
      <c r="D52" s="80"/>
      <c r="E52" s="80"/>
      <c r="F52" s="80"/>
      <c r="G52" s="80"/>
      <c r="H52" s="80"/>
      <c r="I52" s="80"/>
      <c r="J52" s="80"/>
      <c r="K52" s="80"/>
    </row>
    <row r="53" s="15" customFormat="1" ht="22" customHeight="1" spans="1:11">
      <c r="A53" s="80"/>
      <c r="B53" s="80"/>
      <c r="C53" s="80"/>
      <c r="D53" s="80"/>
      <c r="E53" s="80"/>
      <c r="F53" s="80"/>
      <c r="G53" s="80"/>
      <c r="H53" s="80"/>
      <c r="I53" s="80"/>
      <c r="J53" s="80"/>
      <c r="K53" s="80"/>
    </row>
    <row r="54" s="15" customFormat="1" ht="22" customHeight="1" spans="1:11">
      <c r="A54" s="80"/>
      <c r="B54" s="80"/>
      <c r="C54" s="80"/>
      <c r="D54" s="80"/>
      <c r="E54" s="80"/>
      <c r="F54" s="80"/>
      <c r="G54" s="80"/>
      <c r="H54" s="80"/>
      <c r="I54" s="80"/>
      <c r="J54" s="80"/>
      <c r="K54" s="80"/>
    </row>
    <row r="55" s="15" customFormat="1" ht="22" customHeight="1" spans="1:11">
      <c r="A55" s="80"/>
      <c r="B55" s="80"/>
      <c r="C55" s="80"/>
      <c r="D55" s="80"/>
      <c r="E55" s="80"/>
      <c r="F55" s="80"/>
      <c r="G55" s="80"/>
      <c r="H55" s="80"/>
      <c r="I55" s="80"/>
      <c r="J55" s="80"/>
      <c r="K55" s="80"/>
    </row>
    <row r="56" s="15" customFormat="1" ht="22" customHeight="1" spans="1:11">
      <c r="A56" s="80"/>
      <c r="B56" s="80"/>
      <c r="C56" s="80"/>
      <c r="D56" s="80"/>
      <c r="E56" s="80"/>
      <c r="F56" s="80"/>
      <c r="G56" s="80"/>
      <c r="H56" s="80"/>
      <c r="I56" s="80"/>
      <c r="J56" s="80"/>
      <c r="K56" s="80"/>
    </row>
    <row r="57" s="15" customFormat="1" ht="22" customHeight="1" spans="1:11">
      <c r="A57" s="80"/>
      <c r="B57" s="80"/>
      <c r="C57" s="80"/>
      <c r="D57" s="80"/>
      <c r="E57" s="80"/>
      <c r="F57" s="80"/>
      <c r="G57" s="80"/>
      <c r="H57" s="80"/>
      <c r="I57" s="80"/>
      <c r="J57" s="80"/>
      <c r="K57" s="80"/>
    </row>
    <row r="58" s="15" customFormat="1" ht="22" customHeight="1" spans="1:11">
      <c r="A58" s="80"/>
      <c r="B58" s="80"/>
      <c r="C58" s="80"/>
      <c r="D58" s="80"/>
      <c r="E58" s="80"/>
      <c r="F58" s="80"/>
      <c r="G58" s="80"/>
      <c r="H58" s="80"/>
      <c r="I58" s="80"/>
      <c r="J58" s="80"/>
      <c r="K58" s="80"/>
    </row>
    <row r="59" s="15" customFormat="1" ht="22" customHeight="1" spans="1:11">
      <c r="A59" s="80"/>
      <c r="B59" s="80"/>
      <c r="C59" s="80"/>
      <c r="D59" s="80"/>
      <c r="E59" s="80"/>
      <c r="F59" s="80"/>
      <c r="G59" s="80"/>
      <c r="H59" s="80"/>
      <c r="I59" s="80"/>
      <c r="J59" s="80"/>
      <c r="K59" s="80"/>
    </row>
    <row r="60" s="15" customFormat="1" ht="22" customHeight="1" spans="1:11">
      <c r="A60" s="80"/>
      <c r="B60" s="80"/>
      <c r="C60" s="80"/>
      <c r="D60" s="80"/>
      <c r="E60" s="80"/>
      <c r="F60" s="80"/>
      <c r="G60" s="80"/>
      <c r="H60" s="80"/>
      <c r="I60" s="80"/>
      <c r="J60" s="80"/>
      <c r="K60" s="80"/>
    </row>
    <row r="61" s="15" customFormat="1" ht="22" customHeight="1" spans="1:11">
      <c r="A61" s="80"/>
      <c r="B61" s="80"/>
      <c r="C61" s="80"/>
      <c r="D61" s="80"/>
      <c r="E61" s="80"/>
      <c r="F61" s="80"/>
      <c r="G61" s="80"/>
      <c r="H61" s="80"/>
      <c r="I61" s="80"/>
      <c r="J61" s="80"/>
      <c r="K61" s="80"/>
    </row>
    <row r="62" s="15" customFormat="1" ht="22" customHeight="1" spans="1:11">
      <c r="A62" s="80"/>
      <c r="B62" s="80"/>
      <c r="C62" s="80"/>
      <c r="D62" s="80"/>
      <c r="E62" s="80"/>
      <c r="F62" s="80"/>
      <c r="G62" s="80"/>
      <c r="H62" s="80"/>
      <c r="I62" s="80"/>
      <c r="J62" s="80"/>
      <c r="K62" s="80"/>
    </row>
    <row r="63" s="15" customFormat="1" ht="22" customHeight="1" spans="1:11">
      <c r="A63" s="80"/>
      <c r="B63" s="80"/>
      <c r="C63" s="80"/>
      <c r="D63" s="80"/>
      <c r="E63" s="80"/>
      <c r="F63" s="80"/>
      <c r="G63" s="80"/>
      <c r="H63" s="80"/>
      <c r="I63" s="80"/>
      <c r="J63" s="80"/>
      <c r="K63" s="80"/>
    </row>
    <row r="64" s="15" customFormat="1" ht="22" customHeight="1" spans="1:11">
      <c r="A64" s="80"/>
      <c r="B64" s="80"/>
      <c r="C64" s="80"/>
      <c r="D64" s="80"/>
      <c r="E64" s="80"/>
      <c r="F64" s="80"/>
      <c r="G64" s="80"/>
      <c r="H64" s="80"/>
      <c r="I64" s="80"/>
      <c r="J64" s="80"/>
      <c r="K64" s="80"/>
    </row>
    <row r="65" s="15" customFormat="1" ht="22" customHeight="1" spans="1:11">
      <c r="A65" s="80"/>
      <c r="B65" s="80"/>
      <c r="C65" s="80"/>
      <c r="D65" s="80"/>
      <c r="E65" s="80"/>
      <c r="F65" s="80"/>
      <c r="G65" s="80"/>
      <c r="H65" s="80"/>
      <c r="I65" s="80"/>
      <c r="J65" s="80"/>
      <c r="K65" s="80"/>
    </row>
    <row r="66" s="15" customFormat="1" ht="22" customHeight="1" spans="1:11">
      <c r="A66" s="80"/>
      <c r="B66" s="80"/>
      <c r="C66" s="80"/>
      <c r="D66" s="80"/>
      <c r="E66" s="80"/>
      <c r="F66" s="80"/>
      <c r="G66" s="80"/>
      <c r="H66" s="80"/>
      <c r="I66" s="80"/>
      <c r="J66" s="80"/>
      <c r="K66" s="80"/>
    </row>
    <row r="67" s="15" customFormat="1" ht="22" customHeight="1" spans="1:11">
      <c r="A67" s="80"/>
      <c r="B67" s="80"/>
      <c r="C67" s="80"/>
      <c r="D67" s="80"/>
      <c r="E67" s="80"/>
      <c r="F67" s="80"/>
      <c r="G67" s="80"/>
      <c r="H67" s="80"/>
      <c r="I67" s="80"/>
      <c r="J67" s="80"/>
      <c r="K67" s="80"/>
    </row>
    <row r="68" s="15" customFormat="1" ht="22" customHeight="1" spans="1:11">
      <c r="A68" s="80"/>
      <c r="B68" s="80"/>
      <c r="C68" s="80"/>
      <c r="D68" s="80"/>
      <c r="E68" s="80"/>
      <c r="F68" s="80"/>
      <c r="G68" s="80"/>
      <c r="H68" s="80"/>
      <c r="I68" s="80"/>
      <c r="J68" s="80"/>
      <c r="K68" s="80"/>
    </row>
    <row r="69" s="15" customFormat="1" ht="22" customHeight="1" spans="1:11">
      <c r="A69" s="80"/>
      <c r="B69" s="80"/>
      <c r="C69" s="80"/>
      <c r="D69" s="80"/>
      <c r="E69" s="80"/>
      <c r="F69" s="80"/>
      <c r="G69" s="80"/>
      <c r="H69" s="80"/>
      <c r="I69" s="80"/>
      <c r="J69" s="80"/>
      <c r="K69" s="80"/>
    </row>
    <row r="70" ht="58" customHeight="1" spans="1:11">
      <c r="A70" s="110"/>
      <c r="B70" s="110"/>
      <c r="C70" s="110"/>
      <c r="D70" s="110"/>
      <c r="E70" s="110"/>
      <c r="F70" s="110"/>
      <c r="G70" s="110"/>
      <c r="H70" s="110"/>
      <c r="I70" s="110"/>
      <c r="J70" s="110"/>
      <c r="K70" s="110"/>
    </row>
    <row r="71" s="12" customFormat="1" ht="96" customHeight="1" spans="1:11">
      <c r="A71" s="74">
        <v>1</v>
      </c>
      <c r="B71" s="51" t="s">
        <v>494</v>
      </c>
      <c r="C71" s="52" t="s">
        <v>495</v>
      </c>
      <c r="D71" s="51"/>
      <c r="E71" s="52" t="s">
        <v>238</v>
      </c>
      <c r="F71" s="50">
        <f>SUM(I71:I71)</f>
        <v>572</v>
      </c>
      <c r="G71" s="50"/>
      <c r="H71" s="50">
        <v>572</v>
      </c>
      <c r="I71" s="93">
        <v>572</v>
      </c>
      <c r="J71" s="107"/>
      <c r="K71" s="52"/>
    </row>
    <row r="74" s="11" customFormat="1" ht="110.1" customHeight="1" spans="1:11">
      <c r="A74" s="59" t="s">
        <v>550</v>
      </c>
      <c r="B74" s="60" t="s">
        <v>470</v>
      </c>
      <c r="C74" s="65" t="s">
        <v>471</v>
      </c>
      <c r="D74" s="66" t="s">
        <v>472</v>
      </c>
      <c r="E74" s="67">
        <v>2021</v>
      </c>
      <c r="F74" s="64">
        <f>+I74</f>
        <v>450</v>
      </c>
      <c r="G74" s="64"/>
      <c r="H74" s="64">
        <v>450</v>
      </c>
      <c r="I74" s="103">
        <v>450</v>
      </c>
      <c r="J74" s="104" t="s">
        <v>464</v>
      </c>
      <c r="K74" s="105"/>
    </row>
    <row r="75" s="11" customFormat="1" ht="105" customHeight="1" spans="1:11">
      <c r="A75" s="59" t="s">
        <v>550</v>
      </c>
      <c r="B75" s="60" t="s">
        <v>474</v>
      </c>
      <c r="C75" s="65" t="s">
        <v>475</v>
      </c>
      <c r="D75" s="66" t="s">
        <v>476</v>
      </c>
      <c r="E75" s="67">
        <v>2021</v>
      </c>
      <c r="F75" s="64">
        <f>+I75</f>
        <v>400</v>
      </c>
      <c r="G75" s="64"/>
      <c r="H75" s="64">
        <v>400</v>
      </c>
      <c r="I75" s="103">
        <v>400</v>
      </c>
      <c r="J75" s="104" t="s">
        <v>464</v>
      </c>
      <c r="K75" s="105"/>
    </row>
    <row r="80" s="16" customFormat="1" ht="111" customHeight="1" spans="1:11">
      <c r="A80" s="111">
        <v>6</v>
      </c>
      <c r="B80" s="112" t="s">
        <v>505</v>
      </c>
      <c r="C80" s="111"/>
      <c r="D80" s="112"/>
      <c r="E80" s="113" t="s">
        <v>324</v>
      </c>
      <c r="F80" s="114">
        <f>SUM(I80:I80)</f>
        <v>0</v>
      </c>
      <c r="G80" s="114"/>
      <c r="H80" s="114"/>
      <c r="I80" s="114"/>
      <c r="J80" s="68"/>
      <c r="K80" s="123"/>
    </row>
    <row r="82" s="8" customFormat="1" ht="59" customHeight="1" spans="1:11">
      <c r="A82" s="74">
        <v>7</v>
      </c>
      <c r="B82" s="115" t="s">
        <v>506</v>
      </c>
      <c r="C82" s="116" t="s">
        <v>507</v>
      </c>
      <c r="D82" s="115"/>
      <c r="E82" s="117">
        <v>2022</v>
      </c>
      <c r="F82" s="46">
        <f>SUM(I82:I82)</f>
        <v>0</v>
      </c>
      <c r="G82" s="46"/>
      <c r="H82" s="46"/>
      <c r="I82" s="50"/>
      <c r="J82" s="124"/>
      <c r="K82" s="125"/>
    </row>
    <row r="83" s="12" customFormat="1" ht="178" customHeight="1" spans="1:11">
      <c r="A83" s="74">
        <v>1</v>
      </c>
      <c r="B83" s="51" t="s">
        <v>508</v>
      </c>
      <c r="C83" s="52" t="s">
        <v>195</v>
      </c>
      <c r="D83" s="51"/>
      <c r="E83" s="52" t="s">
        <v>238</v>
      </c>
      <c r="F83" s="50">
        <f>SUM(I83:I83)</f>
        <v>1500</v>
      </c>
      <c r="G83" s="50"/>
      <c r="H83" s="50"/>
      <c r="I83" s="93">
        <v>1500</v>
      </c>
      <c r="J83" s="107" t="s">
        <v>509</v>
      </c>
      <c r="K83" s="52"/>
    </row>
    <row r="88" s="12" customFormat="1" ht="108" spans="1:11">
      <c r="A88" s="118" t="s">
        <v>510</v>
      </c>
      <c r="B88" s="119" t="s">
        <v>486</v>
      </c>
      <c r="C88" s="120" t="s">
        <v>397</v>
      </c>
      <c r="D88" s="119" t="s">
        <v>487</v>
      </c>
      <c r="E88" s="120">
        <v>2021</v>
      </c>
      <c r="F88" s="121" t="e">
        <f>SUM(#REF!)</f>
        <v>#REF!</v>
      </c>
      <c r="G88" s="122"/>
      <c r="H88" s="122"/>
      <c r="J88" s="126" t="s">
        <v>399</v>
      </c>
      <c r="K88" s="120"/>
    </row>
    <row r="89" s="7" customFormat="1" ht="120" customHeight="1" spans="1:11">
      <c r="A89" s="74">
        <v>2</v>
      </c>
      <c r="B89" s="51" t="s">
        <v>511</v>
      </c>
      <c r="C89" s="52" t="s">
        <v>397</v>
      </c>
      <c r="D89" s="51" t="s">
        <v>512</v>
      </c>
      <c r="E89" s="52">
        <v>2022</v>
      </c>
      <c r="F89" s="50" t="e">
        <f>SUM(#REF!)</f>
        <v>#REF!</v>
      </c>
      <c r="G89" s="50"/>
      <c r="H89" s="50"/>
      <c r="I89" s="127"/>
      <c r="J89" s="97" t="s">
        <v>513</v>
      </c>
      <c r="K89" s="52"/>
    </row>
    <row r="91" s="7" customFormat="1" ht="153.75" customHeight="1" spans="1:12">
      <c r="A91" s="74">
        <v>1</v>
      </c>
      <c r="B91" s="51" t="s">
        <v>562</v>
      </c>
      <c r="C91" s="52" t="s">
        <v>397</v>
      </c>
      <c r="D91" s="51" t="s">
        <v>563</v>
      </c>
      <c r="E91" s="45">
        <v>2021</v>
      </c>
      <c r="F91" s="50">
        <v>3000</v>
      </c>
      <c r="G91" s="50"/>
      <c r="H91" s="50">
        <f>3000*1.05</f>
        <v>3150</v>
      </c>
      <c r="I91" s="93">
        <v>3000</v>
      </c>
      <c r="J91" s="96" t="s">
        <v>399</v>
      </c>
      <c r="K91" s="52"/>
      <c r="L91" s="7" t="s">
        <v>564</v>
      </c>
    </row>
  </sheetData>
  <mergeCells count="16">
    <mergeCell ref="A1:K1"/>
    <mergeCell ref="A2:K2"/>
    <mergeCell ref="J3:K3"/>
    <mergeCell ref="G4:I4"/>
    <mergeCell ref="A8:B8"/>
    <mergeCell ref="A29:D29"/>
    <mergeCell ref="A30:K30"/>
    <mergeCell ref="A70:K70"/>
    <mergeCell ref="A4:A5"/>
    <mergeCell ref="B4:B5"/>
    <mergeCell ref="C4:C5"/>
    <mergeCell ref="D4:D5"/>
    <mergeCell ref="E4:E5"/>
    <mergeCell ref="F4:F5"/>
    <mergeCell ref="J4:J5"/>
    <mergeCell ref="K4:K5"/>
  </mergeCells>
  <printOptions horizontalCentered="1"/>
  <pageMargins left="0.393055555555556" right="0.188888888888889" top="0.330555555555556" bottom="0.393055555555556" header="0.314583333333333" footer="0.314583333333333"/>
  <pageSetup paperSize="9" scale="50" fitToHeight="0" orientation="landscape"/>
  <headerFooter>
    <oddFooter>&amp;CPage &amp;P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F11:G14"/>
  <sheetViews>
    <sheetView workbookViewId="0">
      <selection activeCell="G11" sqref="G11"/>
    </sheetView>
  </sheetViews>
  <sheetFormatPr defaultColWidth="8.75" defaultRowHeight="15.6" outlineLevelCol="6"/>
  <cols>
    <col min="6" max="6" width="20.625" customWidth="1"/>
    <col min="7" max="7" width="21.875" customWidth="1"/>
  </cols>
  <sheetData>
    <row r="11" s="1" customFormat="1" spans="6:7">
      <c r="F11" s="1">
        <v>22100000</v>
      </c>
      <c r="G11" s="2">
        <v>0.05</v>
      </c>
    </row>
    <row r="12" s="1" customFormat="1"/>
    <row r="13" s="1" customFormat="1"/>
    <row r="14" s="1" customFormat="1"/>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Sheet1</vt:lpstr>
      <vt:lpstr>danh mục 2021-2025 VỐN 22,1 tỷ</vt:lpstr>
      <vt:lpstr>danh mục 2021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TGDD</cp:lastModifiedBy>
  <dcterms:created xsi:type="dcterms:W3CDTF">2020-04-27T08:12:00Z</dcterms:created>
  <cp:lastPrinted>2020-11-12T01:26:00Z</cp:lastPrinted>
  <dcterms:modified xsi:type="dcterms:W3CDTF">2020-12-10T02:22:00Z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1033-11.2.0.9747</vt:lpwstr>
  </property>
</Properties>
</file>