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HÂN BỔ SỰ NGHIỆP KINH TẾ (2)" sheetId="2" r:id="rId1"/>
  </sheets>
  <definedNames>
    <definedName name="_\d">#REF!</definedName>
    <definedName name="_\e">#REF!</definedName>
    <definedName name="_\f">#REF!</definedName>
    <definedName name="_\g">#REF!</definedName>
    <definedName name="_\h">#REF!</definedName>
    <definedName name="_\i">#REF!</definedName>
    <definedName name="_\j">#REF!</definedName>
    <definedName name="_\k">#REF!</definedName>
    <definedName name="_\l">#REF!</definedName>
    <definedName name="_\m">#REF!</definedName>
    <definedName name="_\n">#REF!</definedName>
    <definedName name="_\o">#REF!</definedName>
    <definedName name="___\d" localSheetId="0">#REF!</definedName>
    <definedName name="___\e" localSheetId="0">#REF!</definedName>
    <definedName name="___\f" localSheetId="0">#REF!</definedName>
    <definedName name="___\g" localSheetId="0">#REF!</definedName>
    <definedName name="___\h" localSheetId="0">#REF!</definedName>
    <definedName name="___\i" localSheetId="0">#REF!</definedName>
    <definedName name="___\j" localSheetId="0">#REF!</definedName>
    <definedName name="___\k" localSheetId="0">#REF!</definedName>
    <definedName name="___\l" localSheetId="0">#REF!</definedName>
    <definedName name="___\m" localSheetId="0">#REF!</definedName>
    <definedName name="___\n" localSheetId="0">#REF!</definedName>
    <definedName name="___\o" localSheetId="0">#REF!</definedName>
    <definedName name="__KM188" localSheetId="0">#REF!</definedName>
    <definedName name="__km189" localSheetId="0">#REF!</definedName>
    <definedName name="__km193" localSheetId="0">#REF!</definedName>
    <definedName name="__km194" localSheetId="0">#REF!</definedName>
    <definedName name="__km195" localSheetId="0">#REF!</definedName>
    <definedName name="__km196" localSheetId="0">#REF!</definedName>
    <definedName name="__km197" localSheetId="0">#REF!</definedName>
    <definedName name="__km198" localSheetId="0">#REF!</definedName>
    <definedName name="__NCL100" localSheetId="0">#REF!</definedName>
    <definedName name="__NCL200" localSheetId="0">#REF!</definedName>
    <definedName name="__NCL250" localSheetId="0">#REF!</definedName>
    <definedName name="__nin190" localSheetId="0">#REF!</definedName>
    <definedName name="__SN3" localSheetId="0">#REF!</definedName>
    <definedName name="__TL3" localSheetId="0">#REF!</definedName>
    <definedName name="__tz593" localSheetId="0">#REF!</definedName>
    <definedName name="__VL100" localSheetId="0">#REF!</definedName>
    <definedName name="__VL200" localSheetId="0">#REF!</definedName>
    <definedName name="__VL250" localSheetId="0">#REF!</definedName>
    <definedName name="_1">#N/A</definedName>
    <definedName name="_1000A01">#N/A</definedName>
    <definedName name="_2">#N/A</definedName>
    <definedName name="_boi1">#REF!</definedName>
    <definedName name="_boi2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>#REF!</definedName>
    <definedName name="_CON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dn400">#REF!</definedName>
    <definedName name="_ddn600">#REF!</definedName>
    <definedName name="_Fill" hidden="1">#REF!</definedName>
    <definedName name="_Key1" localSheetId="0" hidden="1">#REF!</definedName>
    <definedName name="_Key2" localSheetId="0" hidden="1">#REF!</definedName>
    <definedName name="_km190">#REF!</definedName>
    <definedName name="_km191">#REF!</definedName>
    <definedName name="_km192">#REF!</definedName>
    <definedName name="_MAC12">#REF!</definedName>
    <definedName name="_MAC46">#REF!</definedName>
    <definedName name="_NET2">#REF!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ort" localSheetId="0" hidden="1">#REF!</definedName>
    <definedName name="_TL1">#REF!</definedName>
    <definedName name="_TL2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g15F80">#REF!</definedName>
    <definedName name="All_Item">#REF!</definedName>
    <definedName name="ALPIN">#N/A</definedName>
    <definedName name="ALPJYOU">#N/A</definedName>
    <definedName name="ALPTOI">#N/A</definedName>
    <definedName name="ban" localSheetId="0">#REF!</definedName>
    <definedName name="Bang_cly">#REF!</definedName>
    <definedName name="Bang_CVC">#REF!</definedName>
    <definedName name="bang_gia">#REF!</definedName>
    <definedName name="Bang_travl">#REF!</definedName>
    <definedName name="bangchu">#REF!</definedName>
    <definedName name="bangtinh" localSheetId="0">#REF!</definedName>
    <definedName name="BB">#REF!</definedName>
    <definedName name="benuoc">#REF!</definedName>
    <definedName name="bengam">#REF!</definedName>
    <definedName name="BOQ">#REF!</definedName>
    <definedName name="BT">#REF!</definedName>
    <definedName name="BVCISUMMARY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o">#REF!</definedName>
    <definedName name="CAPNHAP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CS" localSheetId="0">#REF!</definedName>
    <definedName name="CDD" localSheetId="0">#REF!</definedName>
    <definedName name="CK">#REF!</definedName>
    <definedName name="CLVC3">0.1</definedName>
    <definedName name="CLVCTB">#REF!</definedName>
    <definedName name="Co">#REF!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CONST_EQ">#REF!</definedName>
    <definedName name="Cong_HM_DTCT">#REF!</definedName>
    <definedName name="Cong_M_DTCT">#REF!</definedName>
    <definedName name="Cong_NC_DTCT">#REF!</definedName>
    <definedName name="Cong_VL_DTCT">#REF!</definedName>
    <definedName name="congbenuoc">#REF!</definedName>
    <definedName name="congbengam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ttron">#REF!</definedName>
    <definedName name="cotvuong">#REF!</definedName>
    <definedName name="COVER">#REF!</definedName>
    <definedName name="CPVC100">#REF!</definedName>
    <definedName name="CRD">#REF!</definedName>
    <definedName name="CRITINST">#REF!</definedName>
    <definedName name="CRITPURC">#REF!</definedName>
    <definedName name="CRS">#REF!</definedName>
    <definedName name="CS" localSheetId="0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iep">#REF!</definedName>
    <definedName name="CURRENCY">#REF!</definedName>
    <definedName name="CX">#REF!</definedName>
    <definedName name="D_7101A_B">#REF!</definedName>
    <definedName name="dam">#REF!</definedName>
    <definedName name="danducsan">#REF!</definedName>
    <definedName name="Database" localSheetId="0" hidden="1">#REF!</definedName>
    <definedName name="DD" localSheetId="0">#REF!</definedName>
    <definedName name="den_bu">#REF!</definedName>
    <definedName name="dg67_1">#REF!</definedName>
    <definedName name="DGCTI592" localSheetId="0">#REF!</definedName>
    <definedName name="dgnc">#REF!</definedName>
    <definedName name="dgvl">#REF!</definedName>
    <definedName name="dientichck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ument_array">{"Thuxm2.xls","Sheet1"}</definedName>
    <definedName name="ds1pnc">#REF!</definedName>
    <definedName name="ds1pvl">#REF!</definedName>
    <definedName name="ds3pnc" localSheetId="0">#REF!</definedName>
    <definedName name="ds3pvl" localSheetId="0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emb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f" localSheetId="0">#REF!</definedName>
    <definedName name="f82E46" localSheetId="0">#REF!</definedName>
    <definedName name="FACTOR">#REF!</definedName>
    <definedName name="fsf">#REF!</definedName>
    <definedName name="geo">#REF!</definedName>
    <definedName name="gl3p">#REF!</definedName>
    <definedName name="GTXL">#REF!</definedName>
    <definedName name="gia_tien">#REF!</definedName>
    <definedName name="gia_tien_BTN" localSheetId="0">#REF!</definedName>
    <definedName name="h" hidden="1">{"'Sheet1'!$L$16"}</definedName>
    <definedName name="Ha">#REF!</definedName>
    <definedName name="HCM">#REF!</definedName>
    <definedName name="Heä_soá_laép_xaø_H">1.7</definedName>
    <definedName name="heä_soá_sình_laày">#REF!</definedName>
    <definedName name="hien">#REF!</definedName>
    <definedName name="HOME_MANP">#REF!</definedName>
    <definedName name="HOMEOFFICE_COST">#REF!</definedName>
    <definedName name="HSCT3">0.1</definedName>
    <definedName name="hsdc1">#REF!</definedName>
    <definedName name="HSDN">2.5</definedName>
    <definedName name="HSHH">#REF!</definedName>
    <definedName name="HSHHUT">#REF!</definedName>
    <definedName name="HSSL">#REF!</definedName>
    <definedName name="HSVC1">#REF!</definedName>
    <definedName name="HSVC2">#REF!</definedName>
    <definedName name="HSVC3" localSheetId="0">#REF!</definedName>
    <definedName name="H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0">#REF!</definedName>
    <definedName name="HTVL" localSheetId="0">#REF!</definedName>
    <definedName name="huy" hidden="1">{"'Sheet1'!$L$16"}</definedName>
    <definedName name="I">#REF!</definedName>
    <definedName name="I_A" localSheetId="0">#REF!</definedName>
    <definedName name="I_B" localSheetId="0">#REF!</definedName>
    <definedName name="I_c" localSheetId="0">#REF!</definedName>
    <definedName name="IDLAB_COST">#REF!</definedName>
    <definedName name="II_A" localSheetId="0">#REF!</definedName>
    <definedName name="II_B" localSheetId="0">#REF!</definedName>
    <definedName name="II_c" localSheetId="0">#REF!</definedName>
    <definedName name="III_a" localSheetId="0">#REF!</definedName>
    <definedName name="III_B" localSheetId="0">#REF!</definedName>
    <definedName name="III_c" localSheetId="0">#REF!</definedName>
    <definedName name="IND_LAB">#REF!</definedName>
    <definedName name="INDMANP">#REF!</definedName>
    <definedName name="j">#REF!</definedName>
    <definedName name="j356C8">#REF!</definedName>
    <definedName name="k">#REF!</definedName>
    <definedName name="kcong">#REF!</definedName>
    <definedName name="km" localSheetId="0">#REF!</definedName>
    <definedName name="kp1ph" localSheetId="0">#REF!</definedName>
    <definedName name="l">#REF!</definedName>
    <definedName name="lanhto">#REF!</definedName>
    <definedName name="Lmk">#REF!</definedName>
    <definedName name="m">#REF!</definedName>
    <definedName name="M10aa1p">#REF!</definedName>
    <definedName name="M12ba3p">#REF!</definedName>
    <definedName name="M12bb1p">#REF!</definedName>
    <definedName name="M12cbnc" localSheetId="0">#REF!</definedName>
    <definedName name="M12cbvl" localSheetId="0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J_CON_EQP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G_A">#REF!</definedName>
    <definedName name="mongbang">#REF!</definedName>
    <definedName name="mongdon">#REF!</definedName>
    <definedName name="MTMAC12">#REF!</definedName>
    <definedName name="mtram">#REF!</definedName>
    <definedName name="n" localSheetId="0">#REF!</definedName>
    <definedName name="n1pig" localSheetId="0">#REF!</definedName>
    <definedName name="n1pind" localSheetId="0">#REF!</definedName>
    <definedName name="n1pint" localSheetId="0">#REF!</definedName>
    <definedName name="n1ping" localSheetId="0">#REF!</definedName>
    <definedName name="nc1p">#REF!</definedName>
    <definedName name="nc3p" localSheetId="0">#REF!</definedName>
    <definedName name="NCBD100" localSheetId="0">#REF!</definedName>
    <definedName name="NCBD200" localSheetId="0">#REF!</definedName>
    <definedName name="NCBD250" localSheetId="0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ig" localSheetId="0">#REF!</definedName>
    <definedName name="nig1p">#REF!</definedName>
    <definedName name="nig3p">#REF!</definedName>
    <definedName name="nignc1p">#REF!</definedName>
    <definedName name="nigvl1p">#REF!</definedName>
    <definedName name="nin" localSheetId="0">#REF!</definedName>
    <definedName name="nin14nc3p" localSheetId="0">#REF!</definedName>
    <definedName name="nin14vl3p" localSheetId="0">#REF!</definedName>
    <definedName name="nin1903p">#REF!</definedName>
    <definedName name="nin190nc3p" localSheetId="0">#REF!</definedName>
    <definedName name="nin190vl3p" localSheetId="0">#REF!</definedName>
    <definedName name="nin2903p">#REF!</definedName>
    <definedName name="nin290nc3p" localSheetId="0">#REF!</definedName>
    <definedName name="nin290vl3p" localSheetId="0">#REF!</definedName>
    <definedName name="nin3p">#REF!</definedName>
    <definedName name="nind" localSheetId="0">#REF!</definedName>
    <definedName name="nind1p">#REF!</definedName>
    <definedName name="nind3p">#REF!</definedName>
    <definedName name="nindnc1p">#REF!</definedName>
    <definedName name="nindnc3p" localSheetId="0">#REF!</definedName>
    <definedName name="nindvl1p">#REF!</definedName>
    <definedName name="nindvl3p" localSheetId="0">#REF!</definedName>
    <definedName name="ninnc3p" localSheetId="0">#REF!</definedName>
    <definedName name="nint1p">#REF!</definedName>
    <definedName name="nintnc1p">#REF!</definedName>
    <definedName name="nintvl1p">#REF!</definedName>
    <definedName name="ninvl3p" localSheetId="0">#REF!</definedName>
    <definedName name="ning1p">#REF!</definedName>
    <definedName name="ningnc1p">#REF!</definedName>
    <definedName name="ningvl1p">#REF!</definedName>
    <definedName name="nl" localSheetId="0">#REF!</definedName>
    <definedName name="nl1p" localSheetId="0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n" localSheetId="0">#REF!</definedName>
    <definedName name="nn1p" localSheetId="0">#REF!</definedName>
    <definedName name="nn3p">#REF!</definedName>
    <definedName name="nnnc3p" localSheetId="0">#REF!</definedName>
    <definedName name="nnvl3p" localSheetId="0">#REF!</definedName>
    <definedName name="No">#REF!</definedName>
    <definedName name="NH">#REF!</definedName>
    <definedName name="nhn" localSheetId="0">#REF!</definedName>
    <definedName name="NHot">#REF!</definedName>
    <definedName name="o" hidden="1">{"'Sheet1'!$L$16"}</definedName>
    <definedName name="panen">#REF!</definedName>
    <definedName name="PRICE">#REF!</definedName>
    <definedName name="PRICE1">#REF!</definedName>
    <definedName name="_xlnm.Print_Area" localSheetId="0">#REF!</definedName>
    <definedName name="_xlnm.Print_Titles" localSheetId="0">'PHÂN BỔ SỰ NGHIỆP KINH TẾ (2)'!$5:$7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pvd">#REF!</definedName>
    <definedName name="phu_luc_vua">#REF!</definedName>
    <definedName name="ra11p">#REF!</definedName>
    <definedName name="ra13p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san">#REF!</definedName>
    <definedName name="sand">#REF!</definedName>
    <definedName name="scv">#REF!</definedName>
    <definedName name="SCH">#REF!</definedName>
    <definedName name="SDMONG">#REF!</definedName>
    <definedName name="SIZE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oc3p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b">#REF!</definedName>
    <definedName name="SUMMARY">#REF!</definedName>
    <definedName name="sur">#REF!</definedName>
    <definedName name="T">#REF!</definedName>
    <definedName name="t101p" localSheetId="0">#REF!</definedName>
    <definedName name="t103p" localSheetId="0">#REF!</definedName>
    <definedName name="t10nc1p">#REF!</definedName>
    <definedName name="t10vl1p">#REF!</definedName>
    <definedName name="t121p" localSheetId="0">#REF!</definedName>
    <definedName name="t123p" localSheetId="0">#REF!</definedName>
    <definedName name="t141p" localSheetId="0">#REF!</definedName>
    <definedName name="t143p" localSheetId="0">#REF!</definedName>
    <definedName name="t14nc3p">#REF!</definedName>
    <definedName name="t14vl3p">#REF!</definedName>
    <definedName name="TaxTV">10%</definedName>
    <definedName name="TaxXL">5%</definedName>
    <definedName name="TBA">#REF!</definedName>
    <definedName name="tbtram">#REF!</definedName>
    <definedName name="TC" localSheetId="0">#REF!</definedName>
    <definedName name="TC_NHANH1">#REF!</definedName>
    <definedName name="td1p" localSheetId="0">#REF!</definedName>
    <definedName name="td3p" localSheetId="0">#REF!</definedName>
    <definedName name="tdnc1p">#REF!</definedName>
    <definedName name="tdtr2cnc">#REF!</definedName>
    <definedName name="tdtr2cvl">#REF!</definedName>
    <definedName name="tdvl1p">#REF!</definedName>
    <definedName name="tenck">#REF!</definedName>
    <definedName name="Tien">#REF!</definedName>
    <definedName name="TITAN">#REF!</definedName>
    <definedName name="TKYB">"TKYB"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PLRP">#REF!</definedName>
    <definedName name="TT_1P">#REF!</definedName>
    <definedName name="TT_3p">#REF!</definedName>
    <definedName name="tthi">#REF!</definedName>
    <definedName name="ttronmk">#REF!</definedName>
    <definedName name="tv75nc">#REF!</definedName>
    <definedName name="tv75vl">#REF!</definedName>
    <definedName name="ty_le">#REF!</definedName>
    <definedName name="ty_le_BTN" localSheetId="0">#REF!</definedName>
    <definedName name="Ty_le1">#REF!</definedName>
    <definedName name="thang">#REF!</definedName>
    <definedName name="thanhtien">#REF!</definedName>
    <definedName name="thepban">#REF!</definedName>
    <definedName name="thetichck">#REF!</definedName>
    <definedName name="THGO1pnc">#REF!</definedName>
    <definedName name="thht">#REF!</definedName>
    <definedName name="thkp3" localSheetId="0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DE2">#REF!</definedName>
    <definedName name="VARIINST">#REF!</definedName>
    <definedName name="VARIPURC">#REF!</definedName>
    <definedName name="VCTT">#REF!</definedName>
    <definedName name="VCHT">#REF!</definedName>
    <definedName name="vd3p">#REF!</definedName>
    <definedName name="vl1p">#REF!</definedName>
    <definedName name="vl3p" localSheetId="0">#REF!</definedName>
    <definedName name="vldn400">#REF!</definedName>
    <definedName name="vldn600">#REF!</definedName>
    <definedName name="vltram">#REF!</definedName>
    <definedName name="vr3p">#REF!</definedName>
    <definedName name="W">#REF!</definedName>
    <definedName name="wrn.chi._.tiÆt." hidden="1">{#N/A,#N/A,FALSE,"Chi tiÆt"}</definedName>
    <definedName name="X">#REF!</definedName>
    <definedName name="x1pind" localSheetId="0">#REF!</definedName>
    <definedName name="x1pint" localSheetId="0">#REF!</definedName>
    <definedName name="x1ping" localSheetId="0">#REF!</definedName>
    <definedName name="XCCT">0.5</definedName>
    <definedName name="xfco" localSheetId="0">#REF!</definedName>
    <definedName name="xfco3p">#REF!</definedName>
    <definedName name="xfcotnc">#REF!</definedName>
    <definedName name="xfcotvl">#REF!</definedName>
    <definedName name="xh">#REF!</definedName>
    <definedName name="xhn" localSheetId="0">#REF!</definedName>
    <definedName name="xig" localSheetId="0">#REF!</definedName>
    <definedName name="xig1" localSheetId="0">#REF!</definedName>
    <definedName name="xig1p">#REF!</definedName>
    <definedName name="xig3p">#REF!</definedName>
    <definedName name="xignc3p" localSheetId="0">#REF!</definedName>
    <definedName name="xigvl3p" localSheetId="0">#REF!</definedName>
    <definedName name="xin" localSheetId="0">#REF!</definedName>
    <definedName name="xin190" localSheetId="0">#REF!</definedName>
    <definedName name="xin1903p">#REF!</definedName>
    <definedName name="xin2903p">#REF!</definedName>
    <definedName name="xin290nc3p" localSheetId="0">#REF!</definedName>
    <definedName name="xin290vl3p" localSheetId="0">#REF!</definedName>
    <definedName name="xin3p">#REF!</definedName>
    <definedName name="xind" localSheetId="0">#REF!</definedName>
    <definedName name="xind1p">#REF!</definedName>
    <definedName name="xind3p">#REF!</definedName>
    <definedName name="xindnc1p">#REF!</definedName>
    <definedName name="xindvl1p">#REF!</definedName>
    <definedName name="xinnc3p" localSheetId="0">#REF!</definedName>
    <definedName name="xint1p">#REF!</definedName>
    <definedName name="xinvl3p" localSheetId="0">#REF!</definedName>
    <definedName name="xing1p">#REF!</definedName>
    <definedName name="xingnc1p">#REF!</definedName>
    <definedName name="xingvl1p">#REF!</definedName>
    <definedName name="xit" localSheetId="0">#REF!</definedName>
    <definedName name="xit1" localSheetId="0">#REF!</definedName>
    <definedName name="xit1p">#REF!</definedName>
    <definedName name="xit23p">#REF!</definedName>
    <definedName name="xit2nc3p" localSheetId="0">#REF!</definedName>
    <definedName name="xit2vl3p" localSheetId="0">#REF!</definedName>
    <definedName name="xit3p">#REF!</definedName>
    <definedName name="xitnc3p" localSheetId="0">#REF!</definedName>
    <definedName name="xitvl3p" localSheetId="0">#REF!</definedName>
    <definedName name="xn">#REF!</definedName>
    <definedName name="ZYX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<sst xmlns="http://schemas.openxmlformats.org/spreadsheetml/2006/main" count="110" uniqueCount="97">
  <si>
    <t>SỰ KIẾN PHÂN BỔ CHI TIẾT KINH PHÍ SỰ NGHIỆP 2021</t>
  </si>
  <si>
    <t xml:space="preserve">(Kèm theo Kế hoạch số:         /KH-UBND  ngày      tháng       năm 2020 của Uỷ ban nhân dân huyện Mang Yang)  </t>
  </si>
  <si>
    <t>STT</t>
  </si>
  <si>
    <t>NỘI DUNG</t>
  </si>
  <si>
    <t xml:space="preserve">KINH PHÍ PHÂN BỔ </t>
  </si>
  <si>
    <t>Đơn vị thực hiện</t>
  </si>
  <si>
    <t>Ghi chú</t>
  </si>
  <si>
    <t>Toång ngaân saùch huyeän</t>
  </si>
  <si>
    <t>A</t>
  </si>
  <si>
    <t>SỰ NGHIỆP NÔNG NGHIỆP, KHUYẾN NÔNG</t>
  </si>
  <si>
    <t>A1</t>
  </si>
  <si>
    <t>Sự nghiệp Nông nghiệp</t>
  </si>
  <si>
    <t>Trung tâm dịch vụ nông nghiệp</t>
  </si>
  <si>
    <t>A2</t>
  </si>
  <si>
    <t>Kinh phí thực hiện chính sách bảo vệ và phát triển đất trồng lúa</t>
  </si>
  <si>
    <t>I</t>
  </si>
  <si>
    <t>Đầu tư đường đi khu sản xuất các xã</t>
  </si>
  <si>
    <t>Đường nội đồng khu sản xuất Đăk Trôk, xã Đăk Yă</t>
  </si>
  <si>
    <t>Phòng Nông nghiệp PTNT huyện</t>
  </si>
  <si>
    <t>Gia cố mái đường ra thung lũng sản xuất lúa tại xã Đăk Trôi</t>
  </si>
  <si>
    <t>Đường ra khu sản xuất từ làng Kret Krot đi làng Bok Ayơl, xã H'ra</t>
  </si>
  <si>
    <t>II</t>
  </si>
  <si>
    <t>Hỗ trợ cho người trồng lúa để áp dụng giống mới, tiến bộ KHKT công nghệ mới trong sản xuất lúa, hỗ trợ liên kết sản xuất, tiêu thụ sản phẩm(1+2)</t>
  </si>
  <si>
    <t>Hỗ trợ giống mới</t>
  </si>
  <si>
    <t>Kon Dong</t>
  </si>
  <si>
    <t>Nhân dân đóng góp 30% ở các xã vùng II: 624.000.000 đồng</t>
  </si>
  <si>
    <t>Đak Djrăng</t>
  </si>
  <si>
    <t>Lơ Pang</t>
  </si>
  <si>
    <t>Kon Thụp</t>
  </si>
  <si>
    <t>Đăk Yă</t>
  </si>
  <si>
    <t>A Yun</t>
  </si>
  <si>
    <t>Đak Jơ Ta</t>
  </si>
  <si>
    <t>Đak Ta Ley</t>
  </si>
  <si>
    <t>H'ra</t>
  </si>
  <si>
    <t>Chi phí quản lý</t>
  </si>
  <si>
    <t>B</t>
  </si>
  <si>
    <t>SỰ NGHIỆP KINH TẾ</t>
  </si>
  <si>
    <t>B1</t>
  </si>
  <si>
    <t>Kiến thiết thị chính</t>
  </si>
  <si>
    <t xml:space="preserve">Tiền điện chiếu sáng các tuyến đường nội thị trên địa bàn thị trấn và Quốc lộ 19 thuộc địa bàn huyện ( bao gồm tiền điện, sửa chữa thay thế hệ thống điện trong năm, lương và các khoản đóng góp cho 02 nhân viên vận hành, lái xe đa năng)
</t>
  </si>
  <si>
    <t>Đội công trình - đô thị - thương mại huyện</t>
  </si>
  <si>
    <t>B2</t>
  </si>
  <si>
    <t>Công tác Chỉnh trang đô thị</t>
  </si>
  <si>
    <t>Dự kiến phân bổ</t>
  </si>
  <si>
    <t>Chăm sóc cây xanh đô thị và Khu trung tâm hành chính, hoa viên, công viên trên địa bàn thị trấn: Tiền nhân công, các khoản đóng góp 8 nhân viên, người lao động phục vụ công tác chỉnh trang đô thị: 02 nhân viên chăm sóc cây xanh; 04 nhân viên dọn vệ sinh; 01 nhân viên cắt cỏ; 01 nhân viên quản trang huyện; chi phí: rửa dải phân cách dọc theo Quốc lộ 19; mua bảo hiểm, phí đường bộ, sửa chữa, bảo dưỡng định kỳ xe cẩu đa năng; sửa chữa, thay thế dải phân cách bị hư hỏng; xăng, nhớt, công cụ dụng cụ phục vụ cắt cỏ, dọn vệ sinh, bảo hộ lao động...</t>
  </si>
  <si>
    <t>1.1</t>
  </si>
  <si>
    <t>Chăm sóc cây xanh, vệ sinh đô thị và Khu trung tâm hành chính, hoa viên, công viên trên địa bàn thị trấn, Tiền nhân công, các khoản đóng góp 8 nhân viên, người lao động phục vụ công tác chỉnh trang đô thị: 02 nhân viên chăm sóc cây xanh; 04 nhân viên dọn vệ sinh; 01 nhân viên cắt cỏ; 01 nhân viên quản trang huyện</t>
  </si>
  <si>
    <t>=(3800000+3500000+4000000+3800000+3500000+3500000+3500000+3660000)*1,205*12= 423099600</t>
  </si>
  <si>
    <t>1.2</t>
  </si>
  <si>
    <t>Chi phí: rửa dải phân cách dọc theo Quốc lộ 19, sửa chữa, thay thế dải phân cách bị hư hỏng; xăng, nhớt, công cụ dụng cụ phục vụ cắt cỏ, dọn vệ sinh, đồ bảo hộ lao động...</t>
  </si>
  <si>
    <t xml:space="preserve"> =5người*300000*10ngày*2 đợt trong năm+20000000 xăng nhớt, đồ bảo hộ, dụng cụ</t>
  </si>
  <si>
    <t>1.3</t>
  </si>
  <si>
    <t>mua bảo hiểm, phí đường bộ, sửa chữa, bảo dưỡng định kỳ xe cẩu đa năng</t>
  </si>
  <si>
    <t>Nâng cấp, thay thế Bảng điện tử và thay bộ bóng đèn Sodium hiện có bằng bộ bóng đèn Pha Led tại Đải giao thông ngã 3 thị trấn Kon Dơng</t>
  </si>
  <si>
    <t>Mua chậu, mua hoa nhân dịp các ngày lễ lớn trong năm 2021</t>
  </si>
  <si>
    <t>Trồng cỏ, trồng hoa, cây cảnh, chậu cảnh Khu trung tâm hành chính huyện</t>
  </si>
  <si>
    <t>Quét vôi bó vỉa, các gốc cây tại khuôn viên Huyện ủy; UBND huyện; UBMTTQVN huyện; các hoa viên; các tuyến đường trên địa bàn thị trấn Kon Dơng</t>
  </si>
  <si>
    <t>Khung đèn led, hoa led trang trí các tuyến đường nội thị</t>
  </si>
  <si>
    <t>Mua nhựa đường, chi phí vá ổ gà các tuyến đường nội thị</t>
  </si>
  <si>
    <t>B3</t>
  </si>
  <si>
    <t>Sự nghiệp giao thông</t>
  </si>
  <si>
    <t>Phòng Kinh tế - Hạ tầng huyện</t>
  </si>
  <si>
    <t>Sửa chữa cầu treo xã Ayun - Đak Jơ Ta</t>
  </si>
  <si>
    <t>Sửa chữa đường giao thông các xã</t>
  </si>
  <si>
    <t>C</t>
  </si>
  <si>
    <t>HỖ TRỢ MÔI TRƯỜNG, KIẾN THIẾT THỊ CHÍNH (Tỉnh hỗ trợ)</t>
  </si>
  <si>
    <t>Trồng và chăm sóc cây xanh đô thị năm 2021</t>
  </si>
  <si>
    <t>Cây...</t>
  </si>
  <si>
    <t>D</t>
  </si>
  <si>
    <t>Kinh phí thực hiện giao rừng, cho thuê rừng</t>
  </si>
  <si>
    <t>E</t>
  </si>
  <si>
    <t>Hỗ trợ kinh phí thực hiện di dời các hộ xây dựng nhà nhà và lều quán khu vực rừng trồng thôn Nhơn Tân, xã Đak Ta Ley, huyện Mang Yang</t>
  </si>
  <si>
    <t>Hội đồng đền bù huyện</t>
  </si>
  <si>
    <t>F</t>
  </si>
  <si>
    <t>Sự nghiệp môi trường</t>
  </si>
  <si>
    <t>Trồng cây phân tán trên địa bàn thị các xã</t>
  </si>
  <si>
    <t>Mua thùng rác, xe đẩy rác phục vụ công tác vệ sinh môi trường trên địa bàn thị trấn</t>
  </si>
  <si>
    <t>Mua thùng rác, xe đẩy rác phục vụ công tác vệ sinh môi trường trên địa bàn xã Đăk Djrăng</t>
  </si>
  <si>
    <t>Thu gom bao bì thuốc BVTV</t>
  </si>
  <si>
    <t>Sửa chữa thay thế các tấm đan (cống thoát nước) các tuyến đường nội thị</t>
  </si>
  <si>
    <t>Nâng cấp, sửa chữa cải tạo một số hạng mục tại Nghĩa trang nhân dân của huyện tại xã Đăk Yă: Hạng mục cổng, hàng rào, cây xanh</t>
  </si>
  <si>
    <t>Xây dựng Báo cáo công tác bảo vệ môi trường theo Thông tư 19</t>
  </si>
  <si>
    <t>Phòng Tài nguyên - MT huyện
UBND Thị trấn</t>
  </si>
  <si>
    <t>Tuyên truyền các ngày lễ, viết bài tuyên truyền, phát động các phong trào về môi trường…</t>
  </si>
  <si>
    <t>Tập huấn công tác BVMT, đất đai, khoáng sản; hỗ trợ công tác kiểm tra BCMT, khoáng sản của phòng TNMT, các Đoàn liên ngành, UBND thị trấn</t>
  </si>
  <si>
    <t>Hợp đồng lao động công tác BVMT</t>
  </si>
  <si>
    <t>Lập Báo cáo đánh giá tác động môi trường Cụm CN-TTCN huyện tại xã Đăk Djrăng</t>
  </si>
  <si>
    <t>Xây dựng bãi chôn lấp rác thải tại xã H'ra</t>
  </si>
  <si>
    <t>Xây dựng, sữa chữa nhà vệ sinh cho các cơ quan, đơn vị trường học, các xã, làng nông thôn mới</t>
  </si>
  <si>
    <t>Các cơ quan, đơn vị trường học, các xã, làng nông thôn mới</t>
  </si>
  <si>
    <r>
      <t xml:space="preserve">Kinh phí đã phân bổ cho các xã
</t>
    </r>
    <r>
      <rPr>
        <sz val="13"/>
        <color theme="1"/>
        <rFont val="Times New Roman"/>
        <charset val="134"/>
      </rPr>
      <t>(Hỗ trợ các xã, thị trấn công tác kiểm tra BVMT, khoáng sản, đất đai)</t>
    </r>
  </si>
  <si>
    <t>Các xã</t>
  </si>
  <si>
    <t>Đã giao dự toán</t>
  </si>
  <si>
    <t>Ayun 20, Đak jơ Ta 15, Lơ Pang 20, Đăk ya 10, Đăk răng 15, kon chiêng 10, Đăk Trôi 10, Kon Thụp 10</t>
  </si>
  <si>
    <t>G</t>
  </si>
  <si>
    <t>CHI SỰ NGHIỆP KHOA HỌC CN</t>
  </si>
  <si>
    <t>TỔNG CỘNG (A+B+C+D+E+F+G)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</si>
</sst>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* #,##0.00\ _€_-;\-* #,##0.00\ _€_-;_-* &quot;-&quot;??\ _€_-;_-@_-"/>
    <numFmt numFmtId="178" formatCode="_-* #,##0\ &quot;₫&quot;_-;\-* #,##0\ &quot;₫&quot;_-;_-* &quot;-&quot;\ &quot;₫&quot;_-;_-@_-"/>
    <numFmt numFmtId="179" formatCode="_-* #,##0.00\ &quot;₫&quot;_-;\-* #,##0.00\ &quot;₫&quot;_-;_-* &quot;-&quot;??\ &quot;₫&quot;_-;_-@_-"/>
    <numFmt numFmtId="180" formatCode="_-* #,##0\ _€_-;\-* #,##0\ _€_-;_-* &quot;-&quot;??\ _€_-;_-@_-"/>
  </numFmts>
  <fonts count="39">
    <font>
      <sz val="10"/>
      <name val="Arial"/>
      <charset val="134"/>
    </font>
    <font>
      <b/>
      <sz val="12"/>
      <color indexed="8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00B050"/>
      <name val="Times New Roman"/>
      <charset val="134"/>
    </font>
    <font>
      <sz val="12"/>
      <color rgb="FF00B050"/>
      <name val="Times New Roman"/>
      <charset val="134"/>
    </font>
    <font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sz val="12"/>
      <color theme="1"/>
      <name val="Times New Roman"/>
      <charset val="163"/>
    </font>
    <font>
      <b/>
      <sz val="10"/>
      <name val="Arial"/>
      <charset val="134"/>
    </font>
    <font>
      <sz val="12"/>
      <color indexed="8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i/>
      <sz val="13"/>
      <color theme="1"/>
      <name val="Times New Roman"/>
      <charset val="134"/>
    </font>
    <font>
      <i/>
      <sz val="13"/>
      <color theme="1"/>
      <name val="Times New Roman"/>
      <charset val="163"/>
    </font>
    <font>
      <b/>
      <i/>
      <sz val="13"/>
      <color theme="1"/>
      <name val="Times New Roman"/>
      <charset val="134"/>
    </font>
    <font>
      <b/>
      <sz val="13"/>
      <color theme="1"/>
      <name val="Times New Roman"/>
      <charset val="163"/>
    </font>
    <font>
      <sz val="13"/>
      <color theme="1"/>
      <name val="Times New Roman"/>
      <charset val="163"/>
    </font>
    <font>
      <sz val="12"/>
      <color indexed="8"/>
      <name val="Times New Roman"/>
      <charset val="163"/>
    </font>
    <font>
      <i/>
      <sz val="12"/>
      <color indexed="8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6" fontId="21" fillId="0" borderId="0" applyFont="0" applyFill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0" borderId="10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1" fillId="13" borderId="12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9" borderId="14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6" fillId="9" borderId="9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3" fontId="9" fillId="0" borderId="0" xfId="0" applyNumberFormat="1" applyFont="1"/>
    <xf numFmtId="3" fontId="9" fillId="0" borderId="0" xfId="0" applyNumberFormat="1" applyFont="1" applyAlignment="1">
      <alignment wrapText="1"/>
    </xf>
    <xf numFmtId="180" fontId="9" fillId="0" borderId="0" xfId="2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left" wrapText="1"/>
    </xf>
    <xf numFmtId="3" fontId="11" fillId="0" borderId="0" xfId="0" applyNumberFormat="1" applyFont="1" applyAlignment="1">
      <alignment horizontal="center" wrapText="1"/>
    </xf>
    <xf numFmtId="180" fontId="11" fillId="0" borderId="0" xfId="2" applyNumberFormat="1" applyFont="1" applyAlignment="1">
      <alignment horizontal="center"/>
    </xf>
    <xf numFmtId="180" fontId="11" fillId="0" borderId="0" xfId="0" applyNumberFormat="1" applyFont="1"/>
    <xf numFmtId="3" fontId="11" fillId="0" borderId="0" xfId="0" applyNumberFormat="1" applyFont="1" applyAlignment="1">
      <alignment wrapText="1"/>
    </xf>
    <xf numFmtId="177" fontId="11" fillId="0" borderId="1" xfId="2" applyFont="1" applyBorder="1" applyAlignment="1">
      <alignment horizontal="center"/>
    </xf>
    <xf numFmtId="3" fontId="12" fillId="0" borderId="0" xfId="0" applyNumberFormat="1" applyFont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80" fontId="10" fillId="0" borderId="3" xfId="2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3" fontId="10" fillId="0" borderId="6" xfId="0" applyNumberFormat="1" applyFont="1" applyBorder="1" applyAlignment="1">
      <alignment vertical="center"/>
    </xf>
    <xf numFmtId="3" fontId="10" fillId="0" borderId="6" xfId="0" applyNumberFormat="1" applyFont="1" applyBorder="1" applyAlignment="1">
      <alignment vertical="center" wrapText="1"/>
    </xf>
    <xf numFmtId="180" fontId="10" fillId="0" borderId="6" xfId="2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3" fontId="10" fillId="0" borderId="7" xfId="0" applyNumberFormat="1" applyFont="1" applyBorder="1" applyAlignment="1">
      <alignment vertical="center"/>
    </xf>
    <xf numFmtId="3" fontId="10" fillId="0" borderId="7" xfId="0" applyNumberFormat="1" applyFont="1" applyBorder="1" applyAlignment="1">
      <alignment vertical="center" wrapText="1"/>
    </xf>
    <xf numFmtId="180" fontId="10" fillId="0" borderId="7" xfId="2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3" fontId="12" fillId="0" borderId="7" xfId="0" applyNumberFormat="1" applyFont="1" applyBorder="1" applyAlignment="1">
      <alignment vertical="center"/>
    </xf>
    <xf numFmtId="3" fontId="12" fillId="0" borderId="7" xfId="0" applyNumberFormat="1" applyFont="1" applyBorder="1" applyAlignment="1">
      <alignment vertical="center" wrapText="1"/>
    </xf>
    <xf numFmtId="180" fontId="11" fillId="0" borderId="7" xfId="2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4" fillId="0" borderId="7" xfId="0" applyFont="1" applyBorder="1" applyAlignment="1">
      <alignment horizontal="left" vertical="center" wrapText="1"/>
    </xf>
    <xf numFmtId="3" fontId="14" fillId="0" borderId="7" xfId="0" applyNumberFormat="1" applyFont="1" applyBorder="1" applyAlignment="1">
      <alignment vertical="center"/>
    </xf>
    <xf numFmtId="180" fontId="15" fillId="0" borderId="7" xfId="2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3" fontId="11" fillId="0" borderId="7" xfId="0" applyNumberFormat="1" applyFont="1" applyBorder="1" applyAlignment="1">
      <alignment vertical="center"/>
    </xf>
    <xf numFmtId="3" fontId="11" fillId="0" borderId="7" xfId="0" applyNumberFormat="1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/>
    </xf>
    <xf numFmtId="0" fontId="6" fillId="0" borderId="7" xfId="0" applyFont="1" applyFill="1" applyBorder="1" applyAlignment="1"/>
    <xf numFmtId="180" fontId="12" fillId="0" borderId="7" xfId="2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6" fillId="0" borderId="7" xfId="0" applyFont="1" applyBorder="1" applyAlignment="1">
      <alignment horizontal="left" vertical="center" wrapText="1"/>
    </xf>
    <xf numFmtId="3" fontId="16" fillId="0" borderId="7" xfId="0" applyNumberFormat="1" applyFont="1" applyBorder="1" applyAlignment="1">
      <alignment vertical="center"/>
    </xf>
    <xf numFmtId="3" fontId="16" fillId="0" borderId="7" xfId="0" applyNumberFormat="1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/>
    </xf>
    <xf numFmtId="180" fontId="16" fillId="0" borderId="7" xfId="2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justify" vertical="center" wrapText="1"/>
    </xf>
    <xf numFmtId="180" fontId="1" fillId="0" borderId="7" xfId="2" applyNumberFormat="1" applyFont="1" applyBorder="1" applyAlignment="1">
      <alignment horizontal="center"/>
    </xf>
    <xf numFmtId="0" fontId="1" fillId="0" borderId="0" xfId="0" applyFont="1"/>
    <xf numFmtId="3" fontId="14" fillId="0" borderId="7" xfId="0" applyNumberFormat="1" applyFont="1" applyBorder="1" applyAlignment="1">
      <alignment vertical="center" wrapText="1"/>
    </xf>
    <xf numFmtId="3" fontId="13" fillId="0" borderId="7" xfId="0" applyNumberFormat="1" applyFont="1" applyBorder="1" applyAlignment="1">
      <alignment vertical="center" wrapText="1"/>
    </xf>
    <xf numFmtId="180" fontId="17" fillId="0" borderId="7" xfId="2" applyNumberFormat="1" applyFont="1" applyBorder="1" applyAlignment="1">
      <alignment horizontal="center"/>
    </xf>
    <xf numFmtId="3" fontId="10" fillId="0" borderId="7" xfId="0" applyNumberFormat="1" applyFont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3" fontId="11" fillId="0" borderId="7" xfId="0" applyNumberFormat="1" applyFont="1" applyBorder="1" applyAlignment="1">
      <alignment horizontal="center" vertical="center" wrapText="1"/>
    </xf>
    <xf numFmtId="3" fontId="11" fillId="0" borderId="7" xfId="0" applyNumberFormat="1" applyFont="1" applyBorder="1" applyAlignment="1">
      <alignment horizontal="left" vertical="center" wrapText="1"/>
    </xf>
    <xf numFmtId="3" fontId="16" fillId="0" borderId="7" xfId="2" applyNumberFormat="1" applyFont="1" applyBorder="1" applyAlignment="1">
      <alignment horizontal="right" vertical="center" wrapText="1"/>
    </xf>
    <xf numFmtId="3" fontId="11" fillId="0" borderId="7" xfId="2" applyNumberFormat="1" applyFont="1" applyBorder="1" applyAlignment="1">
      <alignment horizontal="right" vertical="center" wrapText="1"/>
    </xf>
    <xf numFmtId="0" fontId="18" fillId="0" borderId="0" xfId="0" applyFont="1"/>
    <xf numFmtId="0" fontId="17" fillId="0" borderId="0" xfId="0" applyFont="1"/>
    <xf numFmtId="177" fontId="10" fillId="0" borderId="7" xfId="2" applyFont="1" applyBorder="1" applyAlignment="1">
      <alignment horizontal="right" vertical="center" wrapText="1"/>
    </xf>
    <xf numFmtId="180" fontId="11" fillId="0" borderId="0" xfId="2" applyNumberFormat="1" applyFont="1" applyAlignment="1">
      <alignment vertical="center"/>
    </xf>
    <xf numFmtId="0" fontId="10" fillId="0" borderId="7" xfId="0" applyFont="1" applyBorder="1" applyAlignment="1">
      <alignment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3" fontId="10" fillId="0" borderId="8" xfId="0" applyNumberFormat="1" applyFont="1" applyBorder="1" applyAlignment="1">
      <alignment vertical="center"/>
    </xf>
    <xf numFmtId="3" fontId="10" fillId="0" borderId="8" xfId="0" applyNumberFormat="1" applyFont="1" applyBorder="1" applyAlignment="1">
      <alignment vertical="center" wrapText="1"/>
    </xf>
    <xf numFmtId="180" fontId="1" fillId="0" borderId="8" xfId="2" applyNumberFormat="1" applyFont="1" applyBorder="1" applyAlignment="1">
      <alignment horizontal="center"/>
    </xf>
    <xf numFmtId="3" fontId="16" fillId="0" borderId="7" xfId="0" applyNumberFormat="1" applyFont="1" applyBorder="1" applyAlignment="1" quotePrefix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IK67"/>
  <sheetViews>
    <sheetView tabSelected="1" topLeftCell="A57" workbookViewId="0">
      <selection activeCell="C29" sqref="C29"/>
    </sheetView>
  </sheetViews>
  <sheetFormatPr defaultColWidth="8.85185185185185" defaultRowHeight="15.6"/>
  <cols>
    <col min="1" max="1" width="7.71296296296296" style="10" customWidth="1"/>
    <col min="2" max="2" width="71.5740740740741" style="11" customWidth="1"/>
    <col min="3" max="3" width="28.1388888888889" style="12" customWidth="1"/>
    <col min="4" max="4" width="43.1111111111111" style="13" customWidth="1"/>
    <col min="5" max="5" width="23.4259259259259" style="14" customWidth="1"/>
    <col min="6" max="6" width="24.4259259259259" style="15" customWidth="1"/>
    <col min="7" max="7" width="22.1388888888889" style="15" customWidth="1"/>
    <col min="8" max="8" width="21.287037037037" style="15" customWidth="1"/>
    <col min="9" max="9" width="16.5740740740741" style="15" customWidth="1"/>
    <col min="10" max="245" width="9.13888888888889" style="15"/>
  </cols>
  <sheetData>
    <row r="1" ht="28.5" customHeight="1" spans="1:8">
      <c r="A1" s="16" t="s">
        <v>0</v>
      </c>
      <c r="B1" s="16"/>
      <c r="C1" s="16"/>
      <c r="D1" s="17"/>
      <c r="E1" s="16"/>
      <c r="F1" s="18"/>
      <c r="G1" s="18"/>
      <c r="H1" s="18"/>
    </row>
    <row r="2" ht="21" customHeight="1" spans="1:8">
      <c r="A2" s="19" t="s">
        <v>1</v>
      </c>
      <c r="B2" s="19"/>
      <c r="C2" s="19"/>
      <c r="D2" s="20"/>
      <c r="E2" s="19"/>
      <c r="F2" s="18"/>
      <c r="G2" s="18"/>
      <c r="H2" s="18"/>
    </row>
    <row r="3" ht="16.8" spans="1:8">
      <c r="A3" s="21"/>
      <c r="B3" s="22"/>
      <c r="C3" s="19"/>
      <c r="D3" s="23"/>
      <c r="E3" s="24"/>
      <c r="F3" s="25"/>
      <c r="G3" s="18"/>
      <c r="H3" s="18"/>
    </row>
    <row r="4" ht="16.8" spans="1:8">
      <c r="A4" s="19"/>
      <c r="B4" s="26"/>
      <c r="C4" s="27"/>
      <c r="D4" s="28"/>
      <c r="E4" s="24"/>
      <c r="F4" s="18"/>
      <c r="G4" s="18"/>
      <c r="H4" s="18"/>
    </row>
    <row r="5" s="1" customFormat="1" ht="69.95" customHeight="1" spans="1:245">
      <c r="A5" s="29" t="s">
        <v>2</v>
      </c>
      <c r="B5" s="29" t="s">
        <v>3</v>
      </c>
      <c r="C5" s="29" t="s">
        <v>4</v>
      </c>
      <c r="D5" s="30" t="s">
        <v>5</v>
      </c>
      <c r="E5" s="31" t="s">
        <v>6</v>
      </c>
      <c r="F5" s="19"/>
      <c r="G5" s="19"/>
      <c r="H5" s="1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</row>
    <row r="6" ht="17.25" hidden="1" customHeight="1" spans="1:8">
      <c r="A6" s="32"/>
      <c r="B6" s="32"/>
      <c r="C6" s="32" t="s">
        <v>7</v>
      </c>
      <c r="D6" s="33"/>
      <c r="E6" s="31"/>
      <c r="F6" s="18"/>
      <c r="G6" s="18"/>
      <c r="H6" s="18"/>
    </row>
    <row r="7" s="1" customFormat="1" ht="23.25" customHeight="1" spans="1:245">
      <c r="A7" s="30">
        <v>1</v>
      </c>
      <c r="B7" s="30">
        <v>2</v>
      </c>
      <c r="C7" s="30">
        <v>3</v>
      </c>
      <c r="D7" s="30">
        <v>4</v>
      </c>
      <c r="E7" s="30">
        <v>5</v>
      </c>
      <c r="F7" s="19"/>
      <c r="G7" s="19"/>
      <c r="H7" s="1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</row>
    <row r="8" s="2" customFormat="1" ht="29.25" customHeight="1" spans="1:245">
      <c r="A8" s="34" t="s">
        <v>8</v>
      </c>
      <c r="B8" s="35" t="s">
        <v>9</v>
      </c>
      <c r="C8" s="36">
        <f>+C9+C10</f>
        <v>4597000000</v>
      </c>
      <c r="D8" s="37"/>
      <c r="E8" s="38"/>
      <c r="F8" s="39"/>
      <c r="G8" s="39"/>
      <c r="H8" s="39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  <c r="GI8" s="70"/>
      <c r="GJ8" s="70"/>
      <c r="GK8" s="70"/>
      <c r="GL8" s="70"/>
      <c r="GM8" s="70"/>
      <c r="GN8" s="70"/>
      <c r="GO8" s="70"/>
      <c r="GP8" s="70"/>
      <c r="GQ8" s="70"/>
      <c r="GR8" s="70"/>
      <c r="GS8" s="70"/>
      <c r="GT8" s="70"/>
      <c r="GU8" s="70"/>
      <c r="GV8" s="70"/>
      <c r="GW8" s="70"/>
      <c r="GX8" s="70"/>
      <c r="GY8" s="70"/>
      <c r="GZ8" s="70"/>
      <c r="HA8" s="70"/>
      <c r="HB8" s="70"/>
      <c r="HC8" s="70"/>
      <c r="HD8" s="70"/>
      <c r="HE8" s="70"/>
      <c r="HF8" s="70"/>
      <c r="HG8" s="70"/>
      <c r="HH8" s="70"/>
      <c r="HI8" s="70"/>
      <c r="HJ8" s="70"/>
      <c r="HK8" s="70"/>
      <c r="HL8" s="70"/>
      <c r="HM8" s="70"/>
      <c r="HN8" s="70"/>
      <c r="HO8" s="70"/>
      <c r="HP8" s="70"/>
      <c r="HQ8" s="70"/>
      <c r="HR8" s="70"/>
      <c r="HS8" s="70"/>
      <c r="HT8" s="70"/>
      <c r="HU8" s="70"/>
      <c r="HV8" s="70"/>
      <c r="HW8" s="70"/>
      <c r="HX8" s="70"/>
      <c r="HY8" s="70"/>
      <c r="HZ8" s="70"/>
      <c r="IA8" s="70"/>
      <c r="IB8" s="70"/>
      <c r="IC8" s="70"/>
      <c r="ID8" s="70"/>
      <c r="IE8" s="70"/>
      <c r="IF8" s="70"/>
      <c r="IG8" s="70"/>
      <c r="IH8" s="70"/>
      <c r="II8" s="70"/>
      <c r="IJ8" s="70"/>
      <c r="IK8" s="70"/>
    </row>
    <row r="9" s="3" customFormat="1" ht="27" customHeight="1" spans="1:245">
      <c r="A9" s="40" t="s">
        <v>10</v>
      </c>
      <c r="B9" s="41" t="s">
        <v>11</v>
      </c>
      <c r="C9" s="42">
        <v>600000000</v>
      </c>
      <c r="D9" s="43" t="s">
        <v>12</v>
      </c>
      <c r="E9" s="44"/>
      <c r="F9" s="39"/>
      <c r="G9" s="39"/>
      <c r="H9" s="39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  <c r="DZ9" s="70"/>
      <c r="EA9" s="70"/>
      <c r="EB9" s="70"/>
      <c r="EC9" s="70"/>
      <c r="ED9" s="70"/>
      <c r="EE9" s="70"/>
      <c r="EF9" s="70"/>
      <c r="EG9" s="70"/>
      <c r="EH9" s="70"/>
      <c r="EI9" s="70"/>
      <c r="EJ9" s="70"/>
      <c r="EK9" s="70"/>
      <c r="EL9" s="70"/>
      <c r="EM9" s="70"/>
      <c r="EN9" s="70"/>
      <c r="EO9" s="70"/>
      <c r="EP9" s="70"/>
      <c r="EQ9" s="70"/>
      <c r="ER9" s="70"/>
      <c r="ES9" s="70"/>
      <c r="ET9" s="70"/>
      <c r="EU9" s="70"/>
      <c r="EV9" s="70"/>
      <c r="EW9" s="70"/>
      <c r="EX9" s="70"/>
      <c r="EY9" s="70"/>
      <c r="EZ9" s="70"/>
      <c r="FA9" s="70"/>
      <c r="FB9" s="70"/>
      <c r="FC9" s="70"/>
      <c r="FD9" s="70"/>
      <c r="FE9" s="70"/>
      <c r="FF9" s="70"/>
      <c r="FG9" s="70"/>
      <c r="FH9" s="70"/>
      <c r="FI9" s="70"/>
      <c r="FJ9" s="70"/>
      <c r="FK9" s="70"/>
      <c r="FL9" s="70"/>
      <c r="FM9" s="70"/>
      <c r="FN9" s="70"/>
      <c r="FO9" s="70"/>
      <c r="FP9" s="70"/>
      <c r="FQ9" s="70"/>
      <c r="FR9" s="70"/>
      <c r="FS9" s="70"/>
      <c r="FT9" s="70"/>
      <c r="FU9" s="70"/>
      <c r="FV9" s="70"/>
      <c r="FW9" s="70"/>
      <c r="FX9" s="70"/>
      <c r="FY9" s="70"/>
      <c r="FZ9" s="70"/>
      <c r="GA9" s="70"/>
      <c r="GB9" s="70"/>
      <c r="GC9" s="70"/>
      <c r="GD9" s="70"/>
      <c r="GE9" s="70"/>
      <c r="GF9" s="70"/>
      <c r="GG9" s="70"/>
      <c r="GH9" s="70"/>
      <c r="GI9" s="70"/>
      <c r="GJ9" s="70"/>
      <c r="GK9" s="70"/>
      <c r="GL9" s="70"/>
      <c r="GM9" s="70"/>
      <c r="GN9" s="70"/>
      <c r="GO9" s="70"/>
      <c r="GP9" s="70"/>
      <c r="GQ9" s="70"/>
      <c r="GR9" s="70"/>
      <c r="GS9" s="70"/>
      <c r="GT9" s="70"/>
      <c r="GU9" s="70"/>
      <c r="GV9" s="70"/>
      <c r="GW9" s="70"/>
      <c r="GX9" s="70"/>
      <c r="GY9" s="70"/>
      <c r="GZ9" s="70"/>
      <c r="HA9" s="70"/>
      <c r="HB9" s="70"/>
      <c r="HC9" s="70"/>
      <c r="HD9" s="70"/>
      <c r="HE9" s="70"/>
      <c r="HF9" s="70"/>
      <c r="HG9" s="70"/>
      <c r="HH9" s="70"/>
      <c r="HI9" s="70"/>
      <c r="HJ9" s="70"/>
      <c r="HK9" s="70"/>
      <c r="HL9" s="70"/>
      <c r="HM9" s="70"/>
      <c r="HN9" s="70"/>
      <c r="HO9" s="70"/>
      <c r="HP9" s="70"/>
      <c r="HQ9" s="70"/>
      <c r="HR9" s="70"/>
      <c r="HS9" s="70"/>
      <c r="HT9" s="70"/>
      <c r="HU9" s="70"/>
      <c r="HV9" s="70"/>
      <c r="HW9" s="70"/>
      <c r="HX9" s="70"/>
      <c r="HY9" s="70"/>
      <c r="HZ9" s="70"/>
      <c r="IA9" s="70"/>
      <c r="IB9" s="70"/>
      <c r="IC9" s="70"/>
      <c r="ID9" s="70"/>
      <c r="IE9" s="70"/>
      <c r="IF9" s="70"/>
      <c r="IG9" s="70"/>
      <c r="IH9" s="70"/>
      <c r="II9" s="70"/>
      <c r="IJ9" s="70"/>
      <c r="IK9" s="70"/>
    </row>
    <row r="10" s="3" customFormat="1" ht="31.5" customHeight="1" spans="1:245">
      <c r="A10" s="40" t="s">
        <v>13</v>
      </c>
      <c r="B10" s="41" t="s">
        <v>14</v>
      </c>
      <c r="C10" s="42">
        <f>C11+C15</f>
        <v>3997000000</v>
      </c>
      <c r="D10" s="43"/>
      <c r="E10" s="44"/>
      <c r="F10" s="39"/>
      <c r="G10" s="39"/>
      <c r="H10" s="39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  <c r="GI10" s="70"/>
      <c r="GJ10" s="70"/>
      <c r="GK10" s="70"/>
      <c r="GL10" s="70"/>
      <c r="GM10" s="70"/>
      <c r="GN10" s="70"/>
      <c r="GO10" s="70"/>
      <c r="GP10" s="70"/>
      <c r="GQ10" s="70"/>
      <c r="GR10" s="70"/>
      <c r="GS10" s="70"/>
      <c r="GT10" s="70"/>
      <c r="GU10" s="70"/>
      <c r="GV10" s="70"/>
      <c r="GW10" s="70"/>
      <c r="GX10" s="70"/>
      <c r="GY10" s="70"/>
      <c r="GZ10" s="70"/>
      <c r="HA10" s="70"/>
      <c r="HB10" s="70"/>
      <c r="HC10" s="70"/>
      <c r="HD10" s="70"/>
      <c r="HE10" s="70"/>
      <c r="HF10" s="70"/>
      <c r="HG10" s="70"/>
      <c r="HH10" s="70"/>
      <c r="HI10" s="70"/>
      <c r="HJ10" s="70"/>
      <c r="HK10" s="70"/>
      <c r="HL10" s="70"/>
      <c r="HM10" s="70"/>
      <c r="HN10" s="70"/>
      <c r="HO10" s="70"/>
      <c r="HP10" s="70"/>
      <c r="HQ10" s="70"/>
      <c r="HR10" s="70"/>
      <c r="HS10" s="70"/>
      <c r="HT10" s="70"/>
      <c r="HU10" s="70"/>
      <c r="HV10" s="70"/>
      <c r="HW10" s="70"/>
      <c r="HX10" s="70"/>
      <c r="HY10" s="70"/>
      <c r="HZ10" s="70"/>
      <c r="IA10" s="70"/>
      <c r="IB10" s="70"/>
      <c r="IC10" s="70"/>
      <c r="ID10" s="70"/>
      <c r="IE10" s="70"/>
      <c r="IF10" s="70"/>
      <c r="IG10" s="70"/>
      <c r="IH10" s="70"/>
      <c r="II10" s="70"/>
      <c r="IJ10" s="70"/>
      <c r="IK10" s="70"/>
    </row>
    <row r="11" s="4" customFormat="1" ht="21.95" customHeight="1" spans="1:245">
      <c r="A11" s="40" t="s">
        <v>15</v>
      </c>
      <c r="B11" s="41" t="s">
        <v>16</v>
      </c>
      <c r="C11" s="42">
        <f>C12+C13+C14</f>
        <v>1998500000</v>
      </c>
      <c r="D11" s="43"/>
      <c r="E11" s="44"/>
      <c r="F11" s="39"/>
      <c r="G11" s="39"/>
      <c r="H11" s="39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70"/>
      <c r="EL11" s="70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70"/>
      <c r="FM11" s="70"/>
      <c r="FN11" s="70"/>
      <c r="FO11" s="70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</row>
    <row r="12" s="5" customFormat="1" ht="27" customHeight="1" spans="1:8">
      <c r="A12" s="45">
        <v>1</v>
      </c>
      <c r="B12" s="46" t="s">
        <v>17</v>
      </c>
      <c r="C12" s="47">
        <v>637500000</v>
      </c>
      <c r="D12" s="48" t="s">
        <v>18</v>
      </c>
      <c r="E12" s="49"/>
      <c r="F12" s="50"/>
      <c r="G12" s="50"/>
      <c r="H12" s="50"/>
    </row>
    <row r="13" s="5" customFormat="1" ht="27" customHeight="1" spans="1:8">
      <c r="A13" s="45">
        <v>2</v>
      </c>
      <c r="B13" s="46" t="s">
        <v>19</v>
      </c>
      <c r="C13" s="47">
        <v>361000000</v>
      </c>
      <c r="D13" s="48" t="s">
        <v>18</v>
      </c>
      <c r="E13" s="49"/>
      <c r="F13" s="50"/>
      <c r="G13" s="50"/>
      <c r="H13" s="50"/>
    </row>
    <row r="14" s="5" customFormat="1" ht="27" customHeight="1" spans="1:8">
      <c r="A14" s="45">
        <v>3</v>
      </c>
      <c r="B14" s="46" t="s">
        <v>20</v>
      </c>
      <c r="C14" s="47">
        <v>1000000000</v>
      </c>
      <c r="D14" s="48" t="s">
        <v>18</v>
      </c>
      <c r="E14" s="49"/>
      <c r="F14" s="50"/>
      <c r="G14" s="50"/>
      <c r="H14" s="50"/>
    </row>
    <row r="15" s="3" customFormat="1" ht="50.4" spans="1:245">
      <c r="A15" s="40" t="s">
        <v>21</v>
      </c>
      <c r="B15" s="51" t="s">
        <v>22</v>
      </c>
      <c r="C15" s="52">
        <f>+C16+C26</f>
        <v>1998500000</v>
      </c>
      <c r="D15" s="48" t="s">
        <v>18</v>
      </c>
      <c r="E15" s="53"/>
      <c r="F15" s="39"/>
      <c r="G15" s="39"/>
      <c r="H15" s="3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0"/>
      <c r="EC15" s="70"/>
      <c r="ED15" s="70"/>
      <c r="EE15" s="70"/>
      <c r="EF15" s="70"/>
      <c r="EG15" s="70"/>
      <c r="EH15" s="70"/>
      <c r="EI15" s="70"/>
      <c r="EJ15" s="70"/>
      <c r="EK15" s="70"/>
      <c r="EL15" s="70"/>
      <c r="EM15" s="70"/>
      <c r="EN15" s="70"/>
      <c r="EO15" s="70"/>
      <c r="EP15" s="70"/>
      <c r="EQ15" s="70"/>
      <c r="ER15" s="70"/>
      <c r="ES15" s="70"/>
      <c r="ET15" s="70"/>
      <c r="EU15" s="70"/>
      <c r="EV15" s="70"/>
      <c r="EW15" s="70"/>
      <c r="EX15" s="70"/>
      <c r="EY15" s="70"/>
      <c r="EZ15" s="70"/>
      <c r="FA15" s="70"/>
      <c r="FB15" s="70"/>
      <c r="FC15" s="70"/>
      <c r="FD15" s="70"/>
      <c r="FE15" s="70"/>
      <c r="FF15" s="70"/>
      <c r="FG15" s="70"/>
      <c r="FH15" s="70"/>
      <c r="FI15" s="70"/>
      <c r="FJ15" s="70"/>
      <c r="FK15" s="70"/>
      <c r="FL15" s="70"/>
      <c r="FM15" s="70"/>
      <c r="FN15" s="70"/>
      <c r="FO15" s="70"/>
      <c r="FP15" s="70"/>
      <c r="FQ15" s="70"/>
      <c r="FR15" s="70"/>
      <c r="FS15" s="70"/>
      <c r="FT15" s="70"/>
      <c r="FU15" s="70"/>
      <c r="FV15" s="70"/>
      <c r="FW15" s="70"/>
      <c r="FX15" s="70"/>
      <c r="FY15" s="70"/>
      <c r="FZ15" s="70"/>
      <c r="GA15" s="70"/>
      <c r="GB15" s="70"/>
      <c r="GC15" s="70"/>
      <c r="GD15" s="70"/>
      <c r="GE15" s="70"/>
      <c r="GF15" s="70"/>
      <c r="GG15" s="70"/>
      <c r="GH15" s="70"/>
      <c r="GI15" s="70"/>
      <c r="GJ15" s="70"/>
      <c r="GK15" s="70"/>
      <c r="GL15" s="70"/>
      <c r="GM15" s="70"/>
      <c r="GN15" s="70"/>
      <c r="GO15" s="70"/>
      <c r="GP15" s="70"/>
      <c r="GQ15" s="70"/>
      <c r="GR15" s="70"/>
      <c r="GS15" s="70"/>
      <c r="GT15" s="70"/>
      <c r="GU15" s="70"/>
      <c r="GV15" s="70"/>
      <c r="GW15" s="70"/>
      <c r="GX15" s="70"/>
      <c r="GY15" s="70"/>
      <c r="GZ15" s="70"/>
      <c r="HA15" s="70"/>
      <c r="HB15" s="70"/>
      <c r="HC15" s="70"/>
      <c r="HD15" s="70"/>
      <c r="HE15" s="70"/>
      <c r="HF15" s="70"/>
      <c r="HG15" s="70"/>
      <c r="HH15" s="70"/>
      <c r="HI15" s="70"/>
      <c r="HJ15" s="70"/>
      <c r="HK15" s="70"/>
      <c r="HL15" s="70"/>
      <c r="HM15" s="70"/>
      <c r="HN15" s="70"/>
      <c r="HO15" s="70"/>
      <c r="HP15" s="70"/>
      <c r="HQ15" s="70"/>
      <c r="HR15" s="70"/>
      <c r="HS15" s="70"/>
      <c r="HT15" s="70"/>
      <c r="HU15" s="70"/>
      <c r="HV15" s="70"/>
      <c r="HW15" s="70"/>
      <c r="HX15" s="70"/>
      <c r="HY15" s="70"/>
      <c r="HZ15" s="70"/>
      <c r="IA15" s="70"/>
      <c r="IB15" s="70"/>
      <c r="IC15" s="70"/>
      <c r="ID15" s="70"/>
      <c r="IE15" s="70"/>
      <c r="IF15" s="70"/>
      <c r="IG15" s="70"/>
      <c r="IH15" s="70"/>
      <c r="II15" s="70"/>
      <c r="IJ15" s="70"/>
      <c r="IK15" s="70"/>
    </row>
    <row r="16" s="6" customFormat="1" ht="23" customHeight="1" spans="1:245">
      <c r="A16" s="45">
        <v>1</v>
      </c>
      <c r="B16" s="54" t="s">
        <v>23</v>
      </c>
      <c r="C16" s="55">
        <f>SUM(C17:C25)</f>
        <v>1911000000</v>
      </c>
      <c r="D16" s="56"/>
      <c r="E16" s="49"/>
      <c r="F16" s="50"/>
      <c r="G16" s="50"/>
      <c r="H16" s="50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</row>
    <row r="17" s="7" customFormat="1" ht="16.8" spans="1:245">
      <c r="A17" s="57"/>
      <c r="B17" s="58" t="s">
        <v>24</v>
      </c>
      <c r="C17" s="47">
        <v>91000000</v>
      </c>
      <c r="D17" s="56"/>
      <c r="E17" s="59" t="s">
        <v>25</v>
      </c>
      <c r="F17" s="60"/>
      <c r="G17" s="60"/>
      <c r="H17" s="60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1"/>
      <c r="FB17" s="81"/>
      <c r="FC17" s="81"/>
      <c r="FD17" s="81"/>
      <c r="FE17" s="81"/>
      <c r="FF17" s="81"/>
      <c r="FG17" s="81"/>
      <c r="FH17" s="81"/>
      <c r="FI17" s="81"/>
      <c r="FJ17" s="81"/>
      <c r="FK17" s="81"/>
      <c r="FL17" s="81"/>
      <c r="FM17" s="81"/>
      <c r="FN17" s="81"/>
      <c r="FO17" s="81"/>
      <c r="FP17" s="81"/>
      <c r="FQ17" s="81"/>
      <c r="FR17" s="81"/>
      <c r="FS17" s="81"/>
      <c r="FT17" s="81"/>
      <c r="FU17" s="81"/>
      <c r="FV17" s="81"/>
      <c r="FW17" s="81"/>
      <c r="FX17" s="81"/>
      <c r="FY17" s="81"/>
      <c r="FZ17" s="81"/>
      <c r="GA17" s="81"/>
      <c r="GB17" s="81"/>
      <c r="GC17" s="81"/>
      <c r="GD17" s="81"/>
      <c r="GE17" s="81"/>
      <c r="GF17" s="81"/>
      <c r="GG17" s="81"/>
      <c r="GH17" s="81"/>
      <c r="GI17" s="81"/>
      <c r="GJ17" s="81"/>
      <c r="GK17" s="81"/>
      <c r="GL17" s="81"/>
      <c r="GM17" s="81"/>
      <c r="GN17" s="81"/>
      <c r="GO17" s="81"/>
      <c r="GP17" s="81"/>
      <c r="GQ17" s="81"/>
      <c r="GR17" s="81"/>
      <c r="GS17" s="81"/>
      <c r="GT17" s="81"/>
      <c r="GU17" s="81"/>
      <c r="GV17" s="81"/>
      <c r="GW17" s="81"/>
      <c r="GX17" s="81"/>
      <c r="GY17" s="81"/>
      <c r="GZ17" s="81"/>
      <c r="HA17" s="81"/>
      <c r="HB17" s="81"/>
      <c r="HC17" s="81"/>
      <c r="HD17" s="81"/>
      <c r="HE17" s="81"/>
      <c r="HF17" s="81"/>
      <c r="HG17" s="81"/>
      <c r="HH17" s="81"/>
      <c r="HI17" s="81"/>
      <c r="HJ17" s="81"/>
      <c r="HK17" s="81"/>
      <c r="HL17" s="81"/>
      <c r="HM17" s="81"/>
      <c r="HN17" s="81"/>
      <c r="HO17" s="81"/>
      <c r="HP17" s="81"/>
      <c r="HQ17" s="81"/>
      <c r="HR17" s="81"/>
      <c r="HS17" s="81"/>
      <c r="HT17" s="81"/>
      <c r="HU17" s="81"/>
      <c r="HV17" s="81"/>
      <c r="HW17" s="81"/>
      <c r="HX17" s="81"/>
      <c r="HY17" s="81"/>
      <c r="HZ17" s="81"/>
      <c r="IA17" s="81"/>
      <c r="IB17" s="81"/>
      <c r="IC17" s="81"/>
      <c r="ID17" s="81"/>
      <c r="IE17" s="81"/>
      <c r="IF17" s="81"/>
      <c r="IG17" s="81"/>
      <c r="IH17" s="81"/>
      <c r="II17" s="81"/>
      <c r="IJ17" s="81"/>
      <c r="IK17" s="81"/>
    </row>
    <row r="18" s="7" customFormat="1" ht="16.8" spans="1:245">
      <c r="A18" s="57"/>
      <c r="B18" s="58" t="s">
        <v>26</v>
      </c>
      <c r="C18" s="47">
        <v>159250000</v>
      </c>
      <c r="D18" s="56"/>
      <c r="E18" s="59"/>
      <c r="F18" s="60"/>
      <c r="G18" s="60"/>
      <c r="H18" s="60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81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1"/>
      <c r="FB18" s="81"/>
      <c r="FC18" s="81"/>
      <c r="FD18" s="81"/>
      <c r="FE18" s="81"/>
      <c r="FF18" s="81"/>
      <c r="FG18" s="81"/>
      <c r="FH18" s="81"/>
      <c r="FI18" s="81"/>
      <c r="FJ18" s="81"/>
      <c r="FK18" s="81"/>
      <c r="FL18" s="81"/>
      <c r="FM18" s="81"/>
      <c r="FN18" s="81"/>
      <c r="FO18" s="81"/>
      <c r="FP18" s="81"/>
      <c r="FQ18" s="81"/>
      <c r="FR18" s="81"/>
      <c r="FS18" s="81"/>
      <c r="FT18" s="81"/>
      <c r="FU18" s="81"/>
      <c r="FV18" s="81"/>
      <c r="FW18" s="81"/>
      <c r="FX18" s="81"/>
      <c r="FY18" s="81"/>
      <c r="FZ18" s="81"/>
      <c r="GA18" s="81"/>
      <c r="GB18" s="81"/>
      <c r="GC18" s="81"/>
      <c r="GD18" s="81"/>
      <c r="GE18" s="81"/>
      <c r="GF18" s="81"/>
      <c r="GG18" s="81"/>
      <c r="GH18" s="81"/>
      <c r="GI18" s="81"/>
      <c r="GJ18" s="81"/>
      <c r="GK18" s="81"/>
      <c r="GL18" s="81"/>
      <c r="GM18" s="81"/>
      <c r="GN18" s="81"/>
      <c r="GO18" s="81"/>
      <c r="GP18" s="81"/>
      <c r="GQ18" s="81"/>
      <c r="GR18" s="81"/>
      <c r="GS18" s="81"/>
      <c r="GT18" s="81"/>
      <c r="GU18" s="81"/>
      <c r="GV18" s="81"/>
      <c r="GW18" s="81"/>
      <c r="GX18" s="81"/>
      <c r="GY18" s="81"/>
      <c r="GZ18" s="81"/>
      <c r="HA18" s="81"/>
      <c r="HB18" s="81"/>
      <c r="HC18" s="81"/>
      <c r="HD18" s="81"/>
      <c r="HE18" s="81"/>
      <c r="HF18" s="81"/>
      <c r="HG18" s="81"/>
      <c r="HH18" s="81"/>
      <c r="HI18" s="81"/>
      <c r="HJ18" s="81"/>
      <c r="HK18" s="81"/>
      <c r="HL18" s="81"/>
      <c r="HM18" s="81"/>
      <c r="HN18" s="81"/>
      <c r="HO18" s="81"/>
      <c r="HP18" s="81"/>
      <c r="HQ18" s="81"/>
      <c r="HR18" s="81"/>
      <c r="HS18" s="81"/>
      <c r="HT18" s="81"/>
      <c r="HU18" s="81"/>
      <c r="HV18" s="81"/>
      <c r="HW18" s="81"/>
      <c r="HX18" s="81"/>
      <c r="HY18" s="81"/>
      <c r="HZ18" s="81"/>
      <c r="IA18" s="81"/>
      <c r="IB18" s="81"/>
      <c r="IC18" s="81"/>
      <c r="ID18" s="81"/>
      <c r="IE18" s="81"/>
      <c r="IF18" s="81"/>
      <c r="IG18" s="81"/>
      <c r="IH18" s="81"/>
      <c r="II18" s="81"/>
      <c r="IJ18" s="81"/>
      <c r="IK18" s="81"/>
    </row>
    <row r="19" s="7" customFormat="1" ht="16.8" spans="1:245">
      <c r="A19" s="57"/>
      <c r="B19" s="58" t="s">
        <v>27</v>
      </c>
      <c r="C19" s="47">
        <v>227500000</v>
      </c>
      <c r="D19" s="56"/>
      <c r="E19" s="59"/>
      <c r="F19" s="60"/>
      <c r="G19" s="60"/>
      <c r="H19" s="60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81"/>
      <c r="EH19" s="81"/>
      <c r="EI19" s="81"/>
      <c r="EJ19" s="81"/>
      <c r="EK19" s="81"/>
      <c r="EL19" s="81"/>
      <c r="EM19" s="81"/>
      <c r="EN19" s="81"/>
      <c r="EO19" s="81"/>
      <c r="EP19" s="81"/>
      <c r="EQ19" s="81"/>
      <c r="ER19" s="81"/>
      <c r="ES19" s="81"/>
      <c r="ET19" s="81"/>
      <c r="EU19" s="81"/>
      <c r="EV19" s="81"/>
      <c r="EW19" s="81"/>
      <c r="EX19" s="81"/>
      <c r="EY19" s="81"/>
      <c r="EZ19" s="81"/>
      <c r="FA19" s="81"/>
      <c r="FB19" s="81"/>
      <c r="FC19" s="81"/>
      <c r="FD19" s="81"/>
      <c r="FE19" s="81"/>
      <c r="FF19" s="81"/>
      <c r="FG19" s="81"/>
      <c r="FH19" s="81"/>
      <c r="FI19" s="81"/>
      <c r="FJ19" s="81"/>
      <c r="FK19" s="81"/>
      <c r="FL19" s="81"/>
      <c r="FM19" s="81"/>
      <c r="FN19" s="81"/>
      <c r="FO19" s="81"/>
      <c r="FP19" s="81"/>
      <c r="FQ19" s="81"/>
      <c r="FR19" s="81"/>
      <c r="FS19" s="81"/>
      <c r="FT19" s="81"/>
      <c r="FU19" s="81"/>
      <c r="FV19" s="81"/>
      <c r="FW19" s="81"/>
      <c r="FX19" s="81"/>
      <c r="FY19" s="81"/>
      <c r="FZ19" s="81"/>
      <c r="GA19" s="81"/>
      <c r="GB19" s="81"/>
      <c r="GC19" s="81"/>
      <c r="GD19" s="81"/>
      <c r="GE19" s="81"/>
      <c r="GF19" s="81"/>
      <c r="GG19" s="81"/>
      <c r="GH19" s="81"/>
      <c r="GI19" s="81"/>
      <c r="GJ19" s="81"/>
      <c r="GK19" s="81"/>
      <c r="GL19" s="81"/>
      <c r="GM19" s="81"/>
      <c r="GN19" s="81"/>
      <c r="GO19" s="81"/>
      <c r="GP19" s="81"/>
      <c r="GQ19" s="81"/>
      <c r="GR19" s="81"/>
      <c r="GS19" s="81"/>
      <c r="GT19" s="81"/>
      <c r="GU19" s="81"/>
      <c r="GV19" s="81"/>
      <c r="GW19" s="81"/>
      <c r="GX19" s="81"/>
      <c r="GY19" s="81"/>
      <c r="GZ19" s="81"/>
      <c r="HA19" s="81"/>
      <c r="HB19" s="81"/>
      <c r="HC19" s="81"/>
      <c r="HD19" s="81"/>
      <c r="HE19" s="81"/>
      <c r="HF19" s="81"/>
      <c r="HG19" s="81"/>
      <c r="HH19" s="81"/>
      <c r="HI19" s="81"/>
      <c r="HJ19" s="81"/>
      <c r="HK19" s="81"/>
      <c r="HL19" s="81"/>
      <c r="HM19" s="81"/>
      <c r="HN19" s="81"/>
      <c r="HO19" s="81"/>
      <c r="HP19" s="81"/>
      <c r="HQ19" s="81"/>
      <c r="HR19" s="81"/>
      <c r="HS19" s="81"/>
      <c r="HT19" s="81"/>
      <c r="HU19" s="81"/>
      <c r="HV19" s="81"/>
      <c r="HW19" s="81"/>
      <c r="HX19" s="81"/>
      <c r="HY19" s="81"/>
      <c r="HZ19" s="81"/>
      <c r="IA19" s="81"/>
      <c r="IB19" s="81"/>
      <c r="IC19" s="81"/>
      <c r="ID19" s="81"/>
      <c r="IE19" s="81"/>
      <c r="IF19" s="81"/>
      <c r="IG19" s="81"/>
      <c r="IH19" s="81"/>
      <c r="II19" s="81"/>
      <c r="IJ19" s="81"/>
      <c r="IK19" s="81"/>
    </row>
    <row r="20" s="7" customFormat="1" ht="16.8" spans="1:245">
      <c r="A20" s="57"/>
      <c r="B20" s="58" t="s">
        <v>28</v>
      </c>
      <c r="C20" s="47">
        <v>68250000</v>
      </c>
      <c r="D20" s="56"/>
      <c r="E20" s="59"/>
      <c r="F20" s="60"/>
      <c r="G20" s="60"/>
      <c r="H20" s="60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81"/>
      <c r="EC20" s="81"/>
      <c r="ED20" s="81"/>
      <c r="EE20" s="81"/>
      <c r="EF20" s="81"/>
      <c r="EG20" s="81"/>
      <c r="EH20" s="81"/>
      <c r="EI20" s="81"/>
      <c r="EJ20" s="81"/>
      <c r="EK20" s="81"/>
      <c r="EL20" s="81"/>
      <c r="EM20" s="81"/>
      <c r="EN20" s="81"/>
      <c r="EO20" s="81"/>
      <c r="EP20" s="81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1"/>
      <c r="FB20" s="81"/>
      <c r="FC20" s="81"/>
      <c r="FD20" s="81"/>
      <c r="FE20" s="81"/>
      <c r="FF20" s="81"/>
      <c r="FG20" s="81"/>
      <c r="FH20" s="81"/>
      <c r="FI20" s="81"/>
      <c r="FJ20" s="81"/>
      <c r="FK20" s="81"/>
      <c r="FL20" s="81"/>
      <c r="FM20" s="81"/>
      <c r="FN20" s="81"/>
      <c r="FO20" s="81"/>
      <c r="FP20" s="81"/>
      <c r="FQ20" s="81"/>
      <c r="FR20" s="81"/>
      <c r="FS20" s="81"/>
      <c r="FT20" s="81"/>
      <c r="FU20" s="81"/>
      <c r="FV20" s="81"/>
      <c r="FW20" s="81"/>
      <c r="FX20" s="81"/>
      <c r="FY20" s="81"/>
      <c r="FZ20" s="81"/>
      <c r="GA20" s="81"/>
      <c r="GB20" s="81"/>
      <c r="GC20" s="81"/>
      <c r="GD20" s="81"/>
      <c r="GE20" s="81"/>
      <c r="GF20" s="81"/>
      <c r="GG20" s="81"/>
      <c r="GH20" s="81"/>
      <c r="GI20" s="81"/>
      <c r="GJ20" s="81"/>
      <c r="GK20" s="81"/>
      <c r="GL20" s="81"/>
      <c r="GM20" s="81"/>
      <c r="GN20" s="81"/>
      <c r="GO20" s="81"/>
      <c r="GP20" s="81"/>
      <c r="GQ20" s="81"/>
      <c r="GR20" s="81"/>
      <c r="GS20" s="81"/>
      <c r="GT20" s="81"/>
      <c r="GU20" s="81"/>
      <c r="GV20" s="81"/>
      <c r="GW20" s="81"/>
      <c r="GX20" s="81"/>
      <c r="GY20" s="81"/>
      <c r="GZ20" s="81"/>
      <c r="HA20" s="81"/>
      <c r="HB20" s="81"/>
      <c r="HC20" s="81"/>
      <c r="HD20" s="81"/>
      <c r="HE20" s="81"/>
      <c r="HF20" s="81"/>
      <c r="HG20" s="81"/>
      <c r="HH20" s="81"/>
      <c r="HI20" s="81"/>
      <c r="HJ20" s="81"/>
      <c r="HK20" s="81"/>
      <c r="HL20" s="81"/>
      <c r="HM20" s="81"/>
      <c r="HN20" s="81"/>
      <c r="HO20" s="81"/>
      <c r="HP20" s="81"/>
      <c r="HQ20" s="81"/>
      <c r="HR20" s="81"/>
      <c r="HS20" s="81"/>
      <c r="HT20" s="81"/>
      <c r="HU20" s="81"/>
      <c r="HV20" s="81"/>
      <c r="HW20" s="81"/>
      <c r="HX20" s="81"/>
      <c r="HY20" s="81"/>
      <c r="HZ20" s="81"/>
      <c r="IA20" s="81"/>
      <c r="IB20" s="81"/>
      <c r="IC20" s="81"/>
      <c r="ID20" s="81"/>
      <c r="IE20" s="81"/>
      <c r="IF20" s="81"/>
      <c r="IG20" s="81"/>
      <c r="IH20" s="81"/>
      <c r="II20" s="81"/>
      <c r="IJ20" s="81"/>
      <c r="IK20" s="81"/>
    </row>
    <row r="21" s="7" customFormat="1" ht="16.8" spans="1:245">
      <c r="A21" s="57"/>
      <c r="B21" s="58" t="s">
        <v>29</v>
      </c>
      <c r="C21" s="47">
        <v>113750000</v>
      </c>
      <c r="D21" s="56"/>
      <c r="E21" s="59"/>
      <c r="F21" s="60"/>
      <c r="G21" s="60"/>
      <c r="H21" s="60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1"/>
      <c r="FB21" s="81"/>
      <c r="FC21" s="81"/>
      <c r="FD21" s="81"/>
      <c r="FE21" s="81"/>
      <c r="FF21" s="81"/>
      <c r="FG21" s="81"/>
      <c r="FH21" s="81"/>
      <c r="FI21" s="81"/>
      <c r="FJ21" s="81"/>
      <c r="FK21" s="81"/>
      <c r="FL21" s="81"/>
      <c r="FM21" s="81"/>
      <c r="FN21" s="81"/>
      <c r="FO21" s="81"/>
      <c r="FP21" s="81"/>
      <c r="FQ21" s="81"/>
      <c r="FR21" s="81"/>
      <c r="FS21" s="81"/>
      <c r="FT21" s="81"/>
      <c r="FU21" s="81"/>
      <c r="FV21" s="81"/>
      <c r="FW21" s="81"/>
      <c r="FX21" s="81"/>
      <c r="FY21" s="81"/>
      <c r="FZ21" s="81"/>
      <c r="GA21" s="81"/>
      <c r="GB21" s="81"/>
      <c r="GC21" s="81"/>
      <c r="GD21" s="81"/>
      <c r="GE21" s="81"/>
      <c r="GF21" s="81"/>
      <c r="GG21" s="81"/>
      <c r="GH21" s="81"/>
      <c r="GI21" s="81"/>
      <c r="GJ21" s="81"/>
      <c r="GK21" s="81"/>
      <c r="GL21" s="81"/>
      <c r="GM21" s="81"/>
      <c r="GN21" s="81"/>
      <c r="GO21" s="81"/>
      <c r="GP21" s="81"/>
      <c r="GQ21" s="81"/>
      <c r="GR21" s="81"/>
      <c r="GS21" s="81"/>
      <c r="GT21" s="81"/>
      <c r="GU21" s="81"/>
      <c r="GV21" s="81"/>
      <c r="GW21" s="81"/>
      <c r="GX21" s="81"/>
      <c r="GY21" s="81"/>
      <c r="GZ21" s="81"/>
      <c r="HA21" s="81"/>
      <c r="HB21" s="81"/>
      <c r="HC21" s="81"/>
      <c r="HD21" s="81"/>
      <c r="HE21" s="81"/>
      <c r="HF21" s="81"/>
      <c r="HG21" s="81"/>
      <c r="HH21" s="81"/>
      <c r="HI21" s="81"/>
      <c r="HJ21" s="81"/>
      <c r="HK21" s="81"/>
      <c r="HL21" s="81"/>
      <c r="HM21" s="81"/>
      <c r="HN21" s="81"/>
      <c r="HO21" s="81"/>
      <c r="HP21" s="81"/>
      <c r="HQ21" s="81"/>
      <c r="HR21" s="81"/>
      <c r="HS21" s="81"/>
      <c r="HT21" s="81"/>
      <c r="HU21" s="81"/>
      <c r="HV21" s="81"/>
      <c r="HW21" s="81"/>
      <c r="HX21" s="81"/>
      <c r="HY21" s="81"/>
      <c r="HZ21" s="81"/>
      <c r="IA21" s="81"/>
      <c r="IB21" s="81"/>
      <c r="IC21" s="81"/>
      <c r="ID21" s="81"/>
      <c r="IE21" s="81"/>
      <c r="IF21" s="81"/>
      <c r="IG21" s="81"/>
      <c r="IH21" s="81"/>
      <c r="II21" s="81"/>
      <c r="IJ21" s="81"/>
      <c r="IK21" s="81"/>
    </row>
    <row r="22" s="7" customFormat="1" ht="16.8" spans="1:245">
      <c r="A22" s="57"/>
      <c r="B22" s="58" t="s">
        <v>30</v>
      </c>
      <c r="C22" s="47">
        <v>432250000</v>
      </c>
      <c r="D22" s="56"/>
      <c r="E22" s="59"/>
      <c r="F22" s="60"/>
      <c r="G22" s="60"/>
      <c r="H22" s="60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1"/>
      <c r="FG22" s="81"/>
      <c r="FH22" s="81"/>
      <c r="FI22" s="81"/>
      <c r="FJ22" s="81"/>
      <c r="FK22" s="81"/>
      <c r="FL22" s="81"/>
      <c r="FM22" s="81"/>
      <c r="FN22" s="81"/>
      <c r="FO22" s="81"/>
      <c r="FP22" s="81"/>
      <c r="FQ22" s="81"/>
      <c r="FR22" s="81"/>
      <c r="FS22" s="81"/>
      <c r="FT22" s="81"/>
      <c r="FU22" s="81"/>
      <c r="FV22" s="81"/>
      <c r="FW22" s="81"/>
      <c r="FX22" s="81"/>
      <c r="FY22" s="81"/>
      <c r="FZ22" s="81"/>
      <c r="GA22" s="81"/>
      <c r="GB22" s="81"/>
      <c r="GC22" s="81"/>
      <c r="GD22" s="81"/>
      <c r="GE22" s="81"/>
      <c r="GF22" s="81"/>
      <c r="GG22" s="81"/>
      <c r="GH22" s="81"/>
      <c r="GI22" s="81"/>
      <c r="GJ22" s="81"/>
      <c r="GK22" s="81"/>
      <c r="GL22" s="81"/>
      <c r="GM22" s="81"/>
      <c r="GN22" s="81"/>
      <c r="GO22" s="81"/>
      <c r="GP22" s="81"/>
      <c r="GQ22" s="81"/>
      <c r="GR22" s="81"/>
      <c r="GS22" s="81"/>
      <c r="GT22" s="81"/>
      <c r="GU22" s="81"/>
      <c r="GV22" s="81"/>
      <c r="GW22" s="81"/>
      <c r="GX22" s="81"/>
      <c r="GY22" s="81"/>
      <c r="GZ22" s="81"/>
      <c r="HA22" s="81"/>
      <c r="HB22" s="81"/>
      <c r="HC22" s="81"/>
      <c r="HD22" s="81"/>
      <c r="HE22" s="81"/>
      <c r="HF22" s="81"/>
      <c r="HG22" s="81"/>
      <c r="HH22" s="81"/>
      <c r="HI22" s="81"/>
      <c r="HJ22" s="81"/>
      <c r="HK22" s="81"/>
      <c r="HL22" s="81"/>
      <c r="HM22" s="81"/>
      <c r="HN22" s="81"/>
      <c r="HO22" s="81"/>
      <c r="HP22" s="81"/>
      <c r="HQ22" s="81"/>
      <c r="HR22" s="81"/>
      <c r="HS22" s="81"/>
      <c r="HT22" s="81"/>
      <c r="HU22" s="81"/>
      <c r="HV22" s="81"/>
      <c r="HW22" s="81"/>
      <c r="HX22" s="81"/>
      <c r="HY22" s="81"/>
      <c r="HZ22" s="81"/>
      <c r="IA22" s="81"/>
      <c r="IB22" s="81"/>
      <c r="IC22" s="81"/>
      <c r="ID22" s="81"/>
      <c r="IE22" s="81"/>
      <c r="IF22" s="81"/>
      <c r="IG22" s="81"/>
      <c r="IH22" s="81"/>
      <c r="II22" s="81"/>
      <c r="IJ22" s="81"/>
      <c r="IK22" s="81"/>
    </row>
    <row r="23" s="7" customFormat="1" ht="16.8" spans="1:245">
      <c r="A23" s="57"/>
      <c r="B23" s="58" t="s">
        <v>31</v>
      </c>
      <c r="C23" s="47">
        <v>227500000</v>
      </c>
      <c r="D23" s="56"/>
      <c r="E23" s="59"/>
      <c r="F23" s="60"/>
      <c r="G23" s="60"/>
      <c r="H23" s="60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81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1"/>
      <c r="FB23" s="81"/>
      <c r="FC23" s="81"/>
      <c r="FD23" s="81"/>
      <c r="FE23" s="81"/>
      <c r="FF23" s="81"/>
      <c r="FG23" s="81"/>
      <c r="FH23" s="81"/>
      <c r="FI23" s="81"/>
      <c r="FJ23" s="81"/>
      <c r="FK23" s="81"/>
      <c r="FL23" s="81"/>
      <c r="FM23" s="81"/>
      <c r="FN23" s="81"/>
      <c r="FO23" s="81"/>
      <c r="FP23" s="81"/>
      <c r="FQ23" s="81"/>
      <c r="FR23" s="81"/>
      <c r="FS23" s="81"/>
      <c r="FT23" s="81"/>
      <c r="FU23" s="81"/>
      <c r="FV23" s="81"/>
      <c r="FW23" s="81"/>
      <c r="FX23" s="81"/>
      <c r="FY23" s="81"/>
      <c r="FZ23" s="81"/>
      <c r="GA23" s="81"/>
      <c r="GB23" s="81"/>
      <c r="GC23" s="81"/>
      <c r="GD23" s="81"/>
      <c r="GE23" s="81"/>
      <c r="GF23" s="81"/>
      <c r="GG23" s="81"/>
      <c r="GH23" s="81"/>
      <c r="GI23" s="81"/>
      <c r="GJ23" s="81"/>
      <c r="GK23" s="81"/>
      <c r="GL23" s="81"/>
      <c r="GM23" s="81"/>
      <c r="GN23" s="81"/>
      <c r="GO23" s="81"/>
      <c r="GP23" s="81"/>
      <c r="GQ23" s="81"/>
      <c r="GR23" s="81"/>
      <c r="GS23" s="81"/>
      <c r="GT23" s="81"/>
      <c r="GU23" s="81"/>
      <c r="GV23" s="81"/>
      <c r="GW23" s="81"/>
      <c r="GX23" s="81"/>
      <c r="GY23" s="81"/>
      <c r="GZ23" s="81"/>
      <c r="HA23" s="81"/>
      <c r="HB23" s="81"/>
      <c r="HC23" s="81"/>
      <c r="HD23" s="81"/>
      <c r="HE23" s="81"/>
      <c r="HF23" s="81"/>
      <c r="HG23" s="81"/>
      <c r="HH23" s="81"/>
      <c r="HI23" s="81"/>
      <c r="HJ23" s="81"/>
      <c r="HK23" s="81"/>
      <c r="HL23" s="81"/>
      <c r="HM23" s="81"/>
      <c r="HN23" s="81"/>
      <c r="HO23" s="81"/>
      <c r="HP23" s="81"/>
      <c r="HQ23" s="81"/>
      <c r="HR23" s="81"/>
      <c r="HS23" s="81"/>
      <c r="HT23" s="81"/>
      <c r="HU23" s="81"/>
      <c r="HV23" s="81"/>
      <c r="HW23" s="81"/>
      <c r="HX23" s="81"/>
      <c r="HY23" s="81"/>
      <c r="HZ23" s="81"/>
      <c r="IA23" s="81"/>
      <c r="IB23" s="81"/>
      <c r="IC23" s="81"/>
      <c r="ID23" s="81"/>
      <c r="IE23" s="81"/>
      <c r="IF23" s="81"/>
      <c r="IG23" s="81"/>
      <c r="IH23" s="81"/>
      <c r="II23" s="81"/>
      <c r="IJ23" s="81"/>
      <c r="IK23" s="81"/>
    </row>
    <row r="24" s="7" customFormat="1" ht="16.8" spans="1:245">
      <c r="A24" s="57"/>
      <c r="B24" s="58" t="s">
        <v>32</v>
      </c>
      <c r="C24" s="47">
        <v>136500000</v>
      </c>
      <c r="D24" s="56"/>
      <c r="E24" s="59"/>
      <c r="F24" s="60"/>
      <c r="G24" s="60"/>
      <c r="H24" s="60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81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  <c r="EY24" s="81"/>
      <c r="EZ24" s="81"/>
      <c r="FA24" s="81"/>
      <c r="FB24" s="81"/>
      <c r="FC24" s="81"/>
      <c r="FD24" s="81"/>
      <c r="FE24" s="81"/>
      <c r="FF24" s="81"/>
      <c r="FG24" s="81"/>
      <c r="FH24" s="81"/>
      <c r="FI24" s="81"/>
      <c r="FJ24" s="81"/>
      <c r="FK24" s="81"/>
      <c r="FL24" s="81"/>
      <c r="FM24" s="81"/>
      <c r="FN24" s="81"/>
      <c r="FO24" s="81"/>
      <c r="FP24" s="81"/>
      <c r="FQ24" s="81"/>
      <c r="FR24" s="81"/>
      <c r="FS24" s="81"/>
      <c r="FT24" s="81"/>
      <c r="FU24" s="81"/>
      <c r="FV24" s="81"/>
      <c r="FW24" s="81"/>
      <c r="FX24" s="81"/>
      <c r="FY24" s="81"/>
      <c r="FZ24" s="81"/>
      <c r="GA24" s="81"/>
      <c r="GB24" s="81"/>
      <c r="GC24" s="81"/>
      <c r="GD24" s="81"/>
      <c r="GE24" s="81"/>
      <c r="GF24" s="81"/>
      <c r="GG24" s="81"/>
      <c r="GH24" s="81"/>
      <c r="GI24" s="81"/>
      <c r="GJ24" s="81"/>
      <c r="GK24" s="81"/>
      <c r="GL24" s="81"/>
      <c r="GM24" s="81"/>
      <c r="GN24" s="81"/>
      <c r="GO24" s="81"/>
      <c r="GP24" s="81"/>
      <c r="GQ24" s="81"/>
      <c r="GR24" s="81"/>
      <c r="GS24" s="81"/>
      <c r="GT24" s="81"/>
      <c r="GU24" s="81"/>
      <c r="GV24" s="81"/>
      <c r="GW24" s="81"/>
      <c r="GX24" s="81"/>
      <c r="GY24" s="81"/>
      <c r="GZ24" s="81"/>
      <c r="HA24" s="81"/>
      <c r="HB24" s="81"/>
      <c r="HC24" s="81"/>
      <c r="HD24" s="81"/>
      <c r="HE24" s="81"/>
      <c r="HF24" s="81"/>
      <c r="HG24" s="81"/>
      <c r="HH24" s="81"/>
      <c r="HI24" s="81"/>
      <c r="HJ24" s="81"/>
      <c r="HK24" s="81"/>
      <c r="HL24" s="81"/>
      <c r="HM24" s="81"/>
      <c r="HN24" s="81"/>
      <c r="HO24" s="81"/>
      <c r="HP24" s="81"/>
      <c r="HQ24" s="81"/>
      <c r="HR24" s="81"/>
      <c r="HS24" s="81"/>
      <c r="HT24" s="81"/>
      <c r="HU24" s="81"/>
      <c r="HV24" s="81"/>
      <c r="HW24" s="81"/>
      <c r="HX24" s="81"/>
      <c r="HY24" s="81"/>
      <c r="HZ24" s="81"/>
      <c r="IA24" s="81"/>
      <c r="IB24" s="81"/>
      <c r="IC24" s="81"/>
      <c r="ID24" s="81"/>
      <c r="IE24" s="81"/>
      <c r="IF24" s="81"/>
      <c r="IG24" s="81"/>
      <c r="IH24" s="81"/>
      <c r="II24" s="81"/>
      <c r="IJ24" s="81"/>
      <c r="IK24" s="81"/>
    </row>
    <row r="25" s="7" customFormat="1" ht="16.8" spans="1:245">
      <c r="A25" s="57"/>
      <c r="B25" s="58" t="s">
        <v>33</v>
      </c>
      <c r="C25" s="47">
        <v>455000000</v>
      </c>
      <c r="D25" s="56"/>
      <c r="E25" s="59"/>
      <c r="F25" s="60"/>
      <c r="G25" s="60"/>
      <c r="H25" s="60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1"/>
      <c r="EI25" s="81"/>
      <c r="EJ25" s="81"/>
      <c r="EK25" s="81"/>
      <c r="EL25" s="81"/>
      <c r="EM25" s="81"/>
      <c r="EN25" s="81"/>
      <c r="EO25" s="81"/>
      <c r="EP25" s="81"/>
      <c r="EQ25" s="81"/>
      <c r="ER25" s="81"/>
      <c r="ES25" s="81"/>
      <c r="ET25" s="81"/>
      <c r="EU25" s="81"/>
      <c r="EV25" s="81"/>
      <c r="EW25" s="81"/>
      <c r="EX25" s="81"/>
      <c r="EY25" s="81"/>
      <c r="EZ25" s="81"/>
      <c r="FA25" s="81"/>
      <c r="FB25" s="81"/>
      <c r="FC25" s="81"/>
      <c r="FD25" s="81"/>
      <c r="FE25" s="81"/>
      <c r="FF25" s="81"/>
      <c r="FG25" s="81"/>
      <c r="FH25" s="81"/>
      <c r="FI25" s="81"/>
      <c r="FJ25" s="81"/>
      <c r="FK25" s="81"/>
      <c r="FL25" s="81"/>
      <c r="FM25" s="81"/>
      <c r="FN25" s="81"/>
      <c r="FO25" s="81"/>
      <c r="FP25" s="81"/>
      <c r="FQ25" s="81"/>
      <c r="FR25" s="81"/>
      <c r="FS25" s="81"/>
      <c r="FT25" s="81"/>
      <c r="FU25" s="81"/>
      <c r="FV25" s="81"/>
      <c r="FW25" s="81"/>
      <c r="FX25" s="81"/>
      <c r="FY25" s="81"/>
      <c r="FZ25" s="81"/>
      <c r="GA25" s="81"/>
      <c r="GB25" s="81"/>
      <c r="GC25" s="81"/>
      <c r="GD25" s="81"/>
      <c r="GE25" s="81"/>
      <c r="GF25" s="81"/>
      <c r="GG25" s="81"/>
      <c r="GH25" s="81"/>
      <c r="GI25" s="81"/>
      <c r="GJ25" s="81"/>
      <c r="GK25" s="81"/>
      <c r="GL25" s="81"/>
      <c r="GM25" s="81"/>
      <c r="GN25" s="81"/>
      <c r="GO25" s="81"/>
      <c r="GP25" s="81"/>
      <c r="GQ25" s="81"/>
      <c r="GR25" s="81"/>
      <c r="GS25" s="81"/>
      <c r="GT25" s="81"/>
      <c r="GU25" s="81"/>
      <c r="GV25" s="81"/>
      <c r="GW25" s="81"/>
      <c r="GX25" s="81"/>
      <c r="GY25" s="81"/>
      <c r="GZ25" s="81"/>
      <c r="HA25" s="81"/>
      <c r="HB25" s="81"/>
      <c r="HC25" s="81"/>
      <c r="HD25" s="81"/>
      <c r="HE25" s="81"/>
      <c r="HF25" s="81"/>
      <c r="HG25" s="81"/>
      <c r="HH25" s="81"/>
      <c r="HI25" s="81"/>
      <c r="HJ25" s="81"/>
      <c r="HK25" s="81"/>
      <c r="HL25" s="81"/>
      <c r="HM25" s="81"/>
      <c r="HN25" s="81"/>
      <c r="HO25" s="81"/>
      <c r="HP25" s="81"/>
      <c r="HQ25" s="81"/>
      <c r="HR25" s="81"/>
      <c r="HS25" s="81"/>
      <c r="HT25" s="81"/>
      <c r="HU25" s="81"/>
      <c r="HV25" s="81"/>
      <c r="HW25" s="81"/>
      <c r="HX25" s="81"/>
      <c r="HY25" s="81"/>
      <c r="HZ25" s="81"/>
      <c r="IA25" s="81"/>
      <c r="IB25" s="81"/>
      <c r="IC25" s="81"/>
      <c r="ID25" s="81"/>
      <c r="IE25" s="81"/>
      <c r="IF25" s="81"/>
      <c r="IG25" s="81"/>
      <c r="IH25" s="81"/>
      <c r="II25" s="81"/>
      <c r="IJ25" s="81"/>
      <c r="IK25" s="81"/>
    </row>
    <row r="26" s="6" customFormat="1" ht="16.8" spans="1:245">
      <c r="A26" s="45">
        <v>2</v>
      </c>
      <c r="B26" s="54" t="s">
        <v>34</v>
      </c>
      <c r="C26" s="55">
        <v>87500000</v>
      </c>
      <c r="D26" s="56"/>
      <c r="E26" s="49"/>
      <c r="F26" s="50"/>
      <c r="G26" s="50"/>
      <c r="H26" s="50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</row>
    <row r="27" s="3" customFormat="1" ht="30" customHeight="1" spans="1:245">
      <c r="A27" s="40" t="s">
        <v>35</v>
      </c>
      <c r="B27" s="41" t="s">
        <v>36</v>
      </c>
      <c r="C27" s="42">
        <f>+C28+C30+C42</f>
        <v>4500000000</v>
      </c>
      <c r="D27" s="43"/>
      <c r="E27" s="44"/>
      <c r="F27" s="39"/>
      <c r="G27" s="39"/>
      <c r="H27" s="39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</row>
    <row r="28" s="3" customFormat="1" ht="33.75" customHeight="1" spans="1:245">
      <c r="A28" s="40" t="s">
        <v>37</v>
      </c>
      <c r="B28" s="41" t="s">
        <v>38</v>
      </c>
      <c r="C28" s="42">
        <v>1500000000</v>
      </c>
      <c r="D28" s="43"/>
      <c r="E28" s="44"/>
      <c r="F28" s="39"/>
      <c r="G28" s="39"/>
      <c r="H28" s="39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</row>
    <row r="29" s="6" customFormat="1" ht="96" customHeight="1" spans="1:8">
      <c r="A29" s="45"/>
      <c r="B29" s="61" t="s">
        <v>39</v>
      </c>
      <c r="C29" s="62">
        <v>1500000000</v>
      </c>
      <c r="D29" s="63" t="s">
        <v>40</v>
      </c>
      <c r="E29" s="49"/>
      <c r="F29" s="50"/>
      <c r="G29" s="50"/>
      <c r="H29" s="50"/>
    </row>
    <row r="30" s="3" customFormat="1" ht="39" customHeight="1" spans="1:245">
      <c r="A30" s="40" t="s">
        <v>41</v>
      </c>
      <c r="B30" s="41" t="s">
        <v>42</v>
      </c>
      <c r="C30" s="42">
        <v>2000000000</v>
      </c>
      <c r="D30" s="43" t="s">
        <v>40</v>
      </c>
      <c r="E30" s="44"/>
      <c r="F30" s="39"/>
      <c r="G30" s="39"/>
      <c r="H30" s="39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0"/>
      <c r="GL30" s="70"/>
      <c r="GM30" s="70"/>
      <c r="GN30" s="70"/>
      <c r="GO30" s="70"/>
      <c r="GP30" s="70"/>
      <c r="GQ30" s="70"/>
      <c r="GR30" s="70"/>
      <c r="GS30" s="70"/>
      <c r="GT30" s="70"/>
      <c r="GU30" s="70"/>
      <c r="GV30" s="70"/>
      <c r="GW30" s="70"/>
      <c r="GX30" s="70"/>
      <c r="GY30" s="70"/>
      <c r="GZ30" s="70"/>
      <c r="HA30" s="70"/>
      <c r="HB30" s="70"/>
      <c r="HC30" s="70"/>
      <c r="HD30" s="70"/>
      <c r="HE30" s="70"/>
      <c r="HF30" s="70"/>
      <c r="HG30" s="70"/>
      <c r="HH30" s="70"/>
      <c r="HI30" s="70"/>
      <c r="HJ30" s="70"/>
      <c r="HK30" s="70"/>
      <c r="HL30" s="70"/>
      <c r="HM30" s="70"/>
      <c r="HN30" s="70"/>
      <c r="HO30" s="70"/>
      <c r="HP30" s="70"/>
      <c r="HQ30" s="70"/>
      <c r="HR30" s="70"/>
      <c r="HS30" s="70"/>
      <c r="HT30" s="70"/>
      <c r="HU30" s="70"/>
      <c r="HV30" s="70"/>
      <c r="HW30" s="70"/>
      <c r="HX30" s="70"/>
      <c r="HY30" s="70"/>
      <c r="HZ30" s="70"/>
      <c r="IA30" s="70"/>
      <c r="IB30" s="70"/>
      <c r="IC30" s="70"/>
      <c r="ID30" s="70"/>
      <c r="IE30" s="70"/>
      <c r="IF30" s="70"/>
      <c r="IG30" s="70"/>
      <c r="IH30" s="70"/>
      <c r="II30" s="70"/>
      <c r="IJ30" s="70"/>
      <c r="IK30" s="70"/>
    </row>
    <row r="31" s="3" customFormat="1" ht="30" customHeight="1" spans="1:245">
      <c r="A31" s="40" t="s">
        <v>15</v>
      </c>
      <c r="B31" s="41" t="s">
        <v>43</v>
      </c>
      <c r="C31" s="42">
        <f>C32+C36+C37+C38+C39+C40</f>
        <v>1591099600</v>
      </c>
      <c r="D31" s="43"/>
      <c r="E31" s="44"/>
      <c r="F31" s="39"/>
      <c r="G31" s="39"/>
      <c r="H31" s="39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F31" s="70"/>
      <c r="EG31" s="70"/>
      <c r="EH31" s="70"/>
      <c r="EI31" s="70"/>
      <c r="EJ31" s="70"/>
      <c r="EK31" s="70"/>
      <c r="EL31" s="70"/>
      <c r="EM31" s="70"/>
      <c r="EN31" s="70"/>
      <c r="EO31" s="70"/>
      <c r="EP31" s="70"/>
      <c r="EQ31" s="70"/>
      <c r="ER31" s="70"/>
      <c r="ES31" s="70"/>
      <c r="ET31" s="70"/>
      <c r="EU31" s="70"/>
      <c r="EV31" s="70"/>
      <c r="EW31" s="70"/>
      <c r="EX31" s="70"/>
      <c r="EY31" s="70"/>
      <c r="EZ31" s="70"/>
      <c r="FA31" s="70"/>
      <c r="FB31" s="70"/>
      <c r="FC31" s="70"/>
      <c r="FD31" s="70"/>
      <c r="FE31" s="70"/>
      <c r="FF31" s="70"/>
      <c r="FG31" s="70"/>
      <c r="FH31" s="70"/>
      <c r="FI31" s="70"/>
      <c r="FJ31" s="70"/>
      <c r="FK31" s="70"/>
      <c r="FL31" s="70"/>
      <c r="FM31" s="70"/>
      <c r="FN31" s="70"/>
      <c r="FO31" s="70"/>
      <c r="FP31" s="70"/>
      <c r="FQ31" s="70"/>
      <c r="FR31" s="70"/>
      <c r="FS31" s="70"/>
      <c r="FT31" s="70"/>
      <c r="FU31" s="70"/>
      <c r="FV31" s="70"/>
      <c r="FW31" s="70"/>
      <c r="FX31" s="70"/>
      <c r="FY31" s="70"/>
      <c r="FZ31" s="70"/>
      <c r="GA31" s="70"/>
      <c r="GB31" s="70"/>
      <c r="GC31" s="70"/>
      <c r="GD31" s="70"/>
      <c r="GE31" s="70"/>
      <c r="GF31" s="70"/>
      <c r="GG31" s="70"/>
      <c r="GH31" s="70"/>
      <c r="GI31" s="70"/>
      <c r="GJ31" s="70"/>
      <c r="GK31" s="70"/>
      <c r="GL31" s="70"/>
      <c r="GM31" s="70"/>
      <c r="GN31" s="70"/>
      <c r="GO31" s="70"/>
      <c r="GP31" s="70"/>
      <c r="GQ31" s="70"/>
      <c r="GR31" s="70"/>
      <c r="GS31" s="70"/>
      <c r="GT31" s="70"/>
      <c r="GU31" s="70"/>
      <c r="GV31" s="70"/>
      <c r="GW31" s="70"/>
      <c r="GX31" s="70"/>
      <c r="GY31" s="70"/>
      <c r="GZ31" s="70"/>
      <c r="HA31" s="70"/>
      <c r="HB31" s="70"/>
      <c r="HC31" s="70"/>
      <c r="HD31" s="70"/>
      <c r="HE31" s="70"/>
      <c r="HF31" s="70"/>
      <c r="HG31" s="70"/>
      <c r="HH31" s="70"/>
      <c r="HI31" s="70"/>
      <c r="HJ31" s="70"/>
      <c r="HK31" s="70"/>
      <c r="HL31" s="70"/>
      <c r="HM31" s="70"/>
      <c r="HN31" s="70"/>
      <c r="HO31" s="70"/>
      <c r="HP31" s="70"/>
      <c r="HQ31" s="70"/>
      <c r="HR31" s="70"/>
      <c r="HS31" s="70"/>
      <c r="HT31" s="70"/>
      <c r="HU31" s="70"/>
      <c r="HV31" s="70"/>
      <c r="HW31" s="70"/>
      <c r="HX31" s="70"/>
      <c r="HY31" s="70"/>
      <c r="HZ31" s="70"/>
      <c r="IA31" s="70"/>
      <c r="IB31" s="70"/>
      <c r="IC31" s="70"/>
      <c r="ID31" s="70"/>
      <c r="IE31" s="70"/>
      <c r="IF31" s="70"/>
      <c r="IG31" s="70"/>
      <c r="IH31" s="70"/>
      <c r="II31" s="70"/>
      <c r="IJ31" s="70"/>
      <c r="IK31" s="70"/>
    </row>
    <row r="32" s="8" customFormat="1" ht="156" customHeight="1" spans="1:245">
      <c r="A32" s="64">
        <v>1</v>
      </c>
      <c r="B32" s="61" t="s">
        <v>44</v>
      </c>
      <c r="C32" s="62">
        <f>SUM(C33:C35)</f>
        <v>491099600</v>
      </c>
      <c r="D32" s="63">
        <f>+(4300000+4000000)*12*1.205</f>
        <v>120018000</v>
      </c>
      <c r="E32" s="65"/>
      <c r="F32" s="66">
        <f>24073632/66946296</f>
        <v>0.35959617541798</v>
      </c>
      <c r="G32" s="66">
        <f>F32*100</f>
        <v>35.959617541798</v>
      </c>
      <c r="H32" s="66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82"/>
      <c r="FR32" s="82"/>
      <c r="FS32" s="82"/>
      <c r="FT32" s="82"/>
      <c r="FU32" s="82"/>
      <c r="FV32" s="82"/>
      <c r="FW32" s="82"/>
      <c r="FX32" s="82"/>
      <c r="FY32" s="82"/>
      <c r="FZ32" s="82"/>
      <c r="GA32" s="82"/>
      <c r="GB32" s="82"/>
      <c r="GC32" s="82"/>
      <c r="GD32" s="82"/>
      <c r="GE32" s="82"/>
      <c r="GF32" s="82"/>
      <c r="GG32" s="82"/>
      <c r="GH32" s="82"/>
      <c r="GI32" s="82"/>
      <c r="GJ32" s="82"/>
      <c r="GK32" s="82"/>
      <c r="GL32" s="82"/>
      <c r="GM32" s="82"/>
      <c r="GN32" s="82"/>
      <c r="GO32" s="82"/>
      <c r="GP32" s="82"/>
      <c r="GQ32" s="82"/>
      <c r="GR32" s="82"/>
      <c r="GS32" s="82"/>
      <c r="GT32" s="82"/>
      <c r="GU32" s="82"/>
      <c r="GV32" s="82"/>
      <c r="GW32" s="82"/>
      <c r="GX32" s="82"/>
      <c r="GY32" s="82"/>
      <c r="GZ32" s="82"/>
      <c r="HA32" s="82"/>
      <c r="HB32" s="82"/>
      <c r="HC32" s="82"/>
      <c r="HD32" s="82"/>
      <c r="HE32" s="82"/>
      <c r="HF32" s="82"/>
      <c r="HG32" s="82"/>
      <c r="HH32" s="82"/>
      <c r="HI32" s="82"/>
      <c r="HJ32" s="82"/>
      <c r="HK32" s="82"/>
      <c r="HL32" s="82"/>
      <c r="HM32" s="82"/>
      <c r="HN32" s="82"/>
      <c r="HO32" s="82"/>
      <c r="HP32" s="82"/>
      <c r="HQ32" s="82"/>
      <c r="HR32" s="82"/>
      <c r="HS32" s="82"/>
      <c r="HT32" s="82"/>
      <c r="HU32" s="82"/>
      <c r="HV32" s="82"/>
      <c r="HW32" s="82"/>
      <c r="HX32" s="82"/>
      <c r="HY32" s="82"/>
      <c r="HZ32" s="82"/>
      <c r="IA32" s="82"/>
      <c r="IB32" s="82"/>
      <c r="IC32" s="82"/>
      <c r="ID32" s="82"/>
      <c r="IE32" s="82"/>
      <c r="IF32" s="82"/>
      <c r="IG32" s="82"/>
      <c r="IH32" s="82"/>
      <c r="II32" s="82"/>
      <c r="IJ32" s="82"/>
      <c r="IK32" s="82"/>
    </row>
    <row r="33" s="8" customFormat="1" ht="115" customHeight="1" spans="1:245">
      <c r="A33" s="64" t="s">
        <v>45</v>
      </c>
      <c r="B33" s="61" t="s">
        <v>46</v>
      </c>
      <c r="C33" s="62">
        <f>(3800000+3500000+4000000+3800000+3500000+3500000+3500000+3660000)*1.205*12</f>
        <v>423099600</v>
      </c>
      <c r="D33" s="67"/>
      <c r="E33" s="91" t="s">
        <v>47</v>
      </c>
      <c r="F33" s="66"/>
      <c r="G33" s="66"/>
      <c r="H33" s="66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82"/>
      <c r="FK33" s="82"/>
      <c r="FL33" s="82"/>
      <c r="FM33" s="82"/>
      <c r="FN33" s="82"/>
      <c r="FO33" s="82"/>
      <c r="FP33" s="82"/>
      <c r="FQ33" s="82"/>
      <c r="FR33" s="82"/>
      <c r="FS33" s="82"/>
      <c r="FT33" s="82"/>
      <c r="FU33" s="82"/>
      <c r="FV33" s="82"/>
      <c r="FW33" s="82"/>
      <c r="FX33" s="82"/>
      <c r="FY33" s="82"/>
      <c r="FZ33" s="82"/>
      <c r="GA33" s="82"/>
      <c r="GB33" s="82"/>
      <c r="GC33" s="82"/>
      <c r="GD33" s="82"/>
      <c r="GE33" s="82"/>
      <c r="GF33" s="82"/>
      <c r="GG33" s="82"/>
      <c r="GH33" s="82"/>
      <c r="GI33" s="82"/>
      <c r="GJ33" s="82"/>
      <c r="GK33" s="82"/>
      <c r="GL33" s="82"/>
      <c r="GM33" s="82"/>
      <c r="GN33" s="82"/>
      <c r="GO33" s="82"/>
      <c r="GP33" s="82"/>
      <c r="GQ33" s="82"/>
      <c r="GR33" s="82"/>
      <c r="GS33" s="82"/>
      <c r="GT33" s="82"/>
      <c r="GU33" s="82"/>
      <c r="GV33" s="82"/>
      <c r="GW33" s="82"/>
      <c r="GX33" s="82"/>
      <c r="GY33" s="82"/>
      <c r="GZ33" s="82"/>
      <c r="HA33" s="82"/>
      <c r="HB33" s="82"/>
      <c r="HC33" s="82"/>
      <c r="HD33" s="82"/>
      <c r="HE33" s="82"/>
      <c r="HF33" s="82"/>
      <c r="HG33" s="82"/>
      <c r="HH33" s="82"/>
      <c r="HI33" s="82"/>
      <c r="HJ33" s="82"/>
      <c r="HK33" s="82"/>
      <c r="HL33" s="82"/>
      <c r="HM33" s="82"/>
      <c r="HN33" s="82"/>
      <c r="HO33" s="82"/>
      <c r="HP33" s="82"/>
      <c r="HQ33" s="82"/>
      <c r="HR33" s="82"/>
      <c r="HS33" s="82"/>
      <c r="HT33" s="82"/>
      <c r="HU33" s="82"/>
      <c r="HV33" s="82"/>
      <c r="HW33" s="82"/>
      <c r="HX33" s="82"/>
      <c r="HY33" s="82"/>
      <c r="HZ33" s="82"/>
      <c r="IA33" s="82"/>
      <c r="IB33" s="82"/>
      <c r="IC33" s="82"/>
      <c r="ID33" s="82"/>
      <c r="IE33" s="82"/>
      <c r="IF33" s="82"/>
      <c r="IG33" s="82"/>
      <c r="IH33" s="82"/>
      <c r="II33" s="82"/>
      <c r="IJ33" s="82"/>
      <c r="IK33" s="82"/>
    </row>
    <row r="34" s="8" customFormat="1" ht="108" customHeight="1" spans="1:245">
      <c r="A34" s="64" t="s">
        <v>48</v>
      </c>
      <c r="B34" s="61" t="s">
        <v>49</v>
      </c>
      <c r="C34" s="62">
        <f>5*300000*10*2+10000000</f>
        <v>40000000</v>
      </c>
      <c r="D34" s="67"/>
      <c r="E34" s="91" t="s">
        <v>50</v>
      </c>
      <c r="F34" s="66"/>
      <c r="G34" s="66"/>
      <c r="H34" s="66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82"/>
      <c r="FR34" s="82"/>
      <c r="FS34" s="82"/>
      <c r="FT34" s="82"/>
      <c r="FU34" s="82"/>
      <c r="FV34" s="82"/>
      <c r="FW34" s="82"/>
      <c r="FX34" s="82"/>
      <c r="FY34" s="82"/>
      <c r="FZ34" s="82"/>
      <c r="GA34" s="82"/>
      <c r="GB34" s="82"/>
      <c r="GC34" s="82"/>
      <c r="GD34" s="82"/>
      <c r="GE34" s="82"/>
      <c r="GF34" s="82"/>
      <c r="GG34" s="82"/>
      <c r="GH34" s="82"/>
      <c r="GI34" s="82"/>
      <c r="GJ34" s="82"/>
      <c r="GK34" s="82"/>
      <c r="GL34" s="82"/>
      <c r="GM34" s="82"/>
      <c r="GN34" s="82"/>
      <c r="GO34" s="82"/>
      <c r="GP34" s="82"/>
      <c r="GQ34" s="82"/>
      <c r="GR34" s="82"/>
      <c r="GS34" s="82"/>
      <c r="GT34" s="82"/>
      <c r="GU34" s="82"/>
      <c r="GV34" s="82"/>
      <c r="GW34" s="82"/>
      <c r="GX34" s="82"/>
      <c r="GY34" s="82"/>
      <c r="GZ34" s="82"/>
      <c r="HA34" s="82"/>
      <c r="HB34" s="82"/>
      <c r="HC34" s="82"/>
      <c r="HD34" s="82"/>
      <c r="HE34" s="82"/>
      <c r="HF34" s="82"/>
      <c r="HG34" s="82"/>
      <c r="HH34" s="82"/>
      <c r="HI34" s="82"/>
      <c r="HJ34" s="82"/>
      <c r="HK34" s="82"/>
      <c r="HL34" s="82"/>
      <c r="HM34" s="82"/>
      <c r="HN34" s="82"/>
      <c r="HO34" s="82"/>
      <c r="HP34" s="82"/>
      <c r="HQ34" s="82"/>
      <c r="HR34" s="82"/>
      <c r="HS34" s="82"/>
      <c r="HT34" s="82"/>
      <c r="HU34" s="82"/>
      <c r="HV34" s="82"/>
      <c r="HW34" s="82"/>
      <c r="HX34" s="82"/>
      <c r="HY34" s="82"/>
      <c r="HZ34" s="82"/>
      <c r="IA34" s="82"/>
      <c r="IB34" s="82"/>
      <c r="IC34" s="82"/>
      <c r="ID34" s="82"/>
      <c r="IE34" s="82"/>
      <c r="IF34" s="82"/>
      <c r="IG34" s="82"/>
      <c r="IH34" s="82"/>
      <c r="II34" s="82"/>
      <c r="IJ34" s="82"/>
      <c r="IK34" s="82"/>
    </row>
    <row r="35" s="8" customFormat="1" ht="41" customHeight="1" spans="1:245">
      <c r="A35" s="64" t="s">
        <v>51</v>
      </c>
      <c r="B35" s="61" t="s">
        <v>52</v>
      </c>
      <c r="C35" s="62">
        <v>28000000</v>
      </c>
      <c r="D35" s="63"/>
      <c r="E35" s="65"/>
      <c r="F35" s="66"/>
      <c r="G35" s="66"/>
      <c r="H35" s="66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82"/>
      <c r="FR35" s="82"/>
      <c r="FS35" s="82"/>
      <c r="FT35" s="82"/>
      <c r="FU35" s="82"/>
      <c r="FV35" s="82"/>
      <c r="FW35" s="82"/>
      <c r="FX35" s="82"/>
      <c r="FY35" s="82"/>
      <c r="FZ35" s="82"/>
      <c r="GA35" s="82"/>
      <c r="GB35" s="82"/>
      <c r="GC35" s="82"/>
      <c r="GD35" s="82"/>
      <c r="GE35" s="82"/>
      <c r="GF35" s="82"/>
      <c r="GG35" s="82"/>
      <c r="GH35" s="82"/>
      <c r="GI35" s="82"/>
      <c r="GJ35" s="82"/>
      <c r="GK35" s="82"/>
      <c r="GL35" s="82"/>
      <c r="GM35" s="82"/>
      <c r="GN35" s="82"/>
      <c r="GO35" s="82"/>
      <c r="GP35" s="82"/>
      <c r="GQ35" s="82"/>
      <c r="GR35" s="82"/>
      <c r="GS35" s="82"/>
      <c r="GT35" s="82"/>
      <c r="GU35" s="82"/>
      <c r="GV35" s="82"/>
      <c r="GW35" s="82"/>
      <c r="GX35" s="82"/>
      <c r="GY35" s="82"/>
      <c r="GZ35" s="82"/>
      <c r="HA35" s="82"/>
      <c r="HB35" s="82"/>
      <c r="HC35" s="82"/>
      <c r="HD35" s="82"/>
      <c r="HE35" s="82"/>
      <c r="HF35" s="82"/>
      <c r="HG35" s="82"/>
      <c r="HH35" s="82"/>
      <c r="HI35" s="82"/>
      <c r="HJ35" s="82"/>
      <c r="HK35" s="82"/>
      <c r="HL35" s="82"/>
      <c r="HM35" s="82"/>
      <c r="HN35" s="82"/>
      <c r="HO35" s="82"/>
      <c r="HP35" s="82"/>
      <c r="HQ35" s="82"/>
      <c r="HR35" s="82"/>
      <c r="HS35" s="82"/>
      <c r="HT35" s="82"/>
      <c r="HU35" s="82"/>
      <c r="HV35" s="82"/>
      <c r="HW35" s="82"/>
      <c r="HX35" s="82"/>
      <c r="HY35" s="82"/>
      <c r="HZ35" s="82"/>
      <c r="IA35" s="82"/>
      <c r="IB35" s="82"/>
      <c r="IC35" s="82"/>
      <c r="ID35" s="82"/>
      <c r="IE35" s="82"/>
      <c r="IF35" s="82"/>
      <c r="IG35" s="82"/>
      <c r="IH35" s="82"/>
      <c r="II35" s="82"/>
      <c r="IJ35" s="82"/>
      <c r="IK35" s="82"/>
    </row>
    <row r="36" s="8" customFormat="1" ht="40" customHeight="1" spans="1:245">
      <c r="A36" s="64">
        <v>2</v>
      </c>
      <c r="B36" s="61" t="s">
        <v>53</v>
      </c>
      <c r="C36" s="62">
        <v>330000000</v>
      </c>
      <c r="D36" s="63"/>
      <c r="E36" s="65"/>
      <c r="F36" s="66">
        <f>18360000/48330000</f>
        <v>0.379888268156425</v>
      </c>
      <c r="G36" s="66">
        <f>+F36*100</f>
        <v>37.9888268156425</v>
      </c>
      <c r="H36" s="66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2"/>
      <c r="FX36" s="82"/>
      <c r="FY36" s="82"/>
      <c r="FZ36" s="82"/>
      <c r="GA36" s="82"/>
      <c r="GB36" s="82"/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2"/>
      <c r="GN36" s="82"/>
      <c r="GO36" s="82"/>
      <c r="GP36" s="82"/>
      <c r="GQ36" s="82"/>
      <c r="GR36" s="82"/>
      <c r="GS36" s="82"/>
      <c r="GT36" s="82"/>
      <c r="GU36" s="82"/>
      <c r="GV36" s="82"/>
      <c r="GW36" s="82"/>
      <c r="GX36" s="82"/>
      <c r="GY36" s="82"/>
      <c r="GZ36" s="82"/>
      <c r="HA36" s="82"/>
      <c r="HB36" s="82"/>
      <c r="HC36" s="82"/>
      <c r="HD36" s="82"/>
      <c r="HE36" s="82"/>
      <c r="HF36" s="82"/>
      <c r="HG36" s="82"/>
      <c r="HH36" s="82"/>
      <c r="HI36" s="82"/>
      <c r="HJ36" s="82"/>
      <c r="HK36" s="82"/>
      <c r="HL36" s="82"/>
      <c r="HM36" s="82"/>
      <c r="HN36" s="82"/>
      <c r="HO36" s="82"/>
      <c r="HP36" s="82"/>
      <c r="HQ36" s="82"/>
      <c r="HR36" s="82"/>
      <c r="HS36" s="82"/>
      <c r="HT36" s="82"/>
      <c r="HU36" s="82"/>
      <c r="HV36" s="82"/>
      <c r="HW36" s="82"/>
      <c r="HX36" s="82"/>
      <c r="HY36" s="82"/>
      <c r="HZ36" s="82"/>
      <c r="IA36" s="82"/>
      <c r="IB36" s="82"/>
      <c r="IC36" s="82"/>
      <c r="ID36" s="82"/>
      <c r="IE36" s="82"/>
      <c r="IF36" s="82"/>
      <c r="IG36" s="82"/>
      <c r="IH36" s="82"/>
      <c r="II36" s="82"/>
      <c r="IJ36" s="82"/>
      <c r="IK36" s="82"/>
    </row>
    <row r="37" s="8" customFormat="1" ht="28.5" customHeight="1" spans="1:245">
      <c r="A37" s="64">
        <v>3</v>
      </c>
      <c r="B37" s="61" t="s">
        <v>54</v>
      </c>
      <c r="C37" s="62">
        <v>100000000</v>
      </c>
      <c r="D37" s="63"/>
      <c r="E37" s="65"/>
      <c r="F37" s="66"/>
      <c r="G37" s="66">
        <f>32640000/85920000</f>
        <v>0.379888268156425</v>
      </c>
      <c r="H37" s="66">
        <f>G37*100</f>
        <v>37.9888268156425</v>
      </c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82"/>
      <c r="FR37" s="82"/>
      <c r="FS37" s="82"/>
      <c r="FT37" s="82"/>
      <c r="FU37" s="82"/>
      <c r="FV37" s="82"/>
      <c r="FW37" s="82"/>
      <c r="FX37" s="82"/>
      <c r="FY37" s="82"/>
      <c r="FZ37" s="82"/>
      <c r="GA37" s="82"/>
      <c r="GB37" s="82"/>
      <c r="GC37" s="82"/>
      <c r="GD37" s="82"/>
      <c r="GE37" s="82"/>
      <c r="GF37" s="82"/>
      <c r="GG37" s="82"/>
      <c r="GH37" s="82"/>
      <c r="GI37" s="82"/>
      <c r="GJ37" s="82"/>
      <c r="GK37" s="82"/>
      <c r="GL37" s="82"/>
      <c r="GM37" s="82"/>
      <c r="GN37" s="82"/>
      <c r="GO37" s="82"/>
      <c r="GP37" s="82"/>
      <c r="GQ37" s="82"/>
      <c r="GR37" s="82"/>
      <c r="GS37" s="82"/>
      <c r="GT37" s="82"/>
      <c r="GU37" s="82"/>
      <c r="GV37" s="82"/>
      <c r="GW37" s="82"/>
      <c r="GX37" s="82"/>
      <c r="GY37" s="82"/>
      <c r="GZ37" s="82"/>
      <c r="HA37" s="82"/>
      <c r="HB37" s="82"/>
      <c r="HC37" s="82"/>
      <c r="HD37" s="82"/>
      <c r="HE37" s="82"/>
      <c r="HF37" s="82"/>
      <c r="HG37" s="82"/>
      <c r="HH37" s="82"/>
      <c r="HI37" s="82"/>
      <c r="HJ37" s="82"/>
      <c r="HK37" s="82"/>
      <c r="HL37" s="82"/>
      <c r="HM37" s="82"/>
      <c r="HN37" s="82"/>
      <c r="HO37" s="82"/>
      <c r="HP37" s="82"/>
      <c r="HQ37" s="82"/>
      <c r="HR37" s="82"/>
      <c r="HS37" s="82"/>
      <c r="HT37" s="82"/>
      <c r="HU37" s="82"/>
      <c r="HV37" s="82"/>
      <c r="HW37" s="82"/>
      <c r="HX37" s="82"/>
      <c r="HY37" s="82"/>
      <c r="HZ37" s="82"/>
      <c r="IA37" s="82"/>
      <c r="IB37" s="82"/>
      <c r="IC37" s="82"/>
      <c r="ID37" s="82"/>
      <c r="IE37" s="82"/>
      <c r="IF37" s="82"/>
      <c r="IG37" s="82"/>
      <c r="IH37" s="82"/>
      <c r="II37" s="82"/>
      <c r="IJ37" s="82"/>
      <c r="IK37" s="82"/>
    </row>
    <row r="38" s="8" customFormat="1" ht="37.5" customHeight="1" spans="1:245">
      <c r="A38" s="64">
        <v>4</v>
      </c>
      <c r="B38" s="61" t="s">
        <v>55</v>
      </c>
      <c r="C38" s="62">
        <v>120000000</v>
      </c>
      <c r="D38" s="63"/>
      <c r="E38" s="65"/>
      <c r="F38" s="66"/>
      <c r="G38" s="66"/>
      <c r="H38" s="66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  <c r="GS38" s="82"/>
      <c r="GT38" s="82"/>
      <c r="GU38" s="82"/>
      <c r="GV38" s="82"/>
      <c r="GW38" s="82"/>
      <c r="GX38" s="82"/>
      <c r="GY38" s="82"/>
      <c r="GZ38" s="82"/>
      <c r="HA38" s="82"/>
      <c r="HB38" s="82"/>
      <c r="HC38" s="82"/>
      <c r="HD38" s="82"/>
      <c r="HE38" s="82"/>
      <c r="HF38" s="82"/>
      <c r="HG38" s="82"/>
      <c r="HH38" s="82"/>
      <c r="HI38" s="82"/>
      <c r="HJ38" s="82"/>
      <c r="HK38" s="82"/>
      <c r="HL38" s="82"/>
      <c r="HM38" s="82"/>
      <c r="HN38" s="82"/>
      <c r="HO38" s="82"/>
      <c r="HP38" s="82"/>
      <c r="HQ38" s="82"/>
      <c r="HR38" s="82"/>
      <c r="HS38" s="82"/>
      <c r="HT38" s="82"/>
      <c r="HU38" s="82"/>
      <c r="HV38" s="82"/>
      <c r="HW38" s="82"/>
      <c r="HX38" s="82"/>
      <c r="HY38" s="82"/>
      <c r="HZ38" s="82"/>
      <c r="IA38" s="82"/>
      <c r="IB38" s="82"/>
      <c r="IC38" s="82"/>
      <c r="ID38" s="82"/>
      <c r="IE38" s="82"/>
      <c r="IF38" s="82"/>
      <c r="IG38" s="82"/>
      <c r="IH38" s="82"/>
      <c r="II38" s="82"/>
      <c r="IJ38" s="82"/>
      <c r="IK38" s="82"/>
    </row>
    <row r="39" s="8" customFormat="1" ht="60" customHeight="1" spans="1:245">
      <c r="A39" s="64">
        <v>5</v>
      </c>
      <c r="B39" s="61" t="s">
        <v>56</v>
      </c>
      <c r="C39" s="62">
        <v>50000000</v>
      </c>
      <c r="D39" s="63"/>
      <c r="E39" s="65"/>
      <c r="F39" s="66"/>
      <c r="G39" s="66"/>
      <c r="H39" s="66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82"/>
      <c r="FR39" s="82"/>
      <c r="FS39" s="82"/>
      <c r="FT39" s="82"/>
      <c r="FU39" s="82"/>
      <c r="FV39" s="82"/>
      <c r="FW39" s="82"/>
      <c r="FX39" s="82"/>
      <c r="FY39" s="82"/>
      <c r="FZ39" s="82"/>
      <c r="GA39" s="82"/>
      <c r="GB39" s="82"/>
      <c r="GC39" s="82"/>
      <c r="GD39" s="82"/>
      <c r="GE39" s="82"/>
      <c r="GF39" s="82"/>
      <c r="GG39" s="82"/>
      <c r="GH39" s="82"/>
      <c r="GI39" s="82"/>
      <c r="GJ39" s="82"/>
      <c r="GK39" s="82"/>
      <c r="GL39" s="82"/>
      <c r="GM39" s="82"/>
      <c r="GN39" s="82"/>
      <c r="GO39" s="82"/>
      <c r="GP39" s="82"/>
      <c r="GQ39" s="82"/>
      <c r="GR39" s="82"/>
      <c r="GS39" s="82"/>
      <c r="GT39" s="82"/>
      <c r="GU39" s="82"/>
      <c r="GV39" s="82"/>
      <c r="GW39" s="82"/>
      <c r="GX39" s="82"/>
      <c r="GY39" s="82"/>
      <c r="GZ39" s="82"/>
      <c r="HA39" s="82"/>
      <c r="HB39" s="82"/>
      <c r="HC39" s="82"/>
      <c r="HD39" s="82"/>
      <c r="HE39" s="82"/>
      <c r="HF39" s="82"/>
      <c r="HG39" s="82"/>
      <c r="HH39" s="82"/>
      <c r="HI39" s="82"/>
      <c r="HJ39" s="82"/>
      <c r="HK39" s="82"/>
      <c r="HL39" s="82"/>
      <c r="HM39" s="82"/>
      <c r="HN39" s="82"/>
      <c r="HO39" s="82"/>
      <c r="HP39" s="82"/>
      <c r="HQ39" s="82"/>
      <c r="HR39" s="82"/>
      <c r="HS39" s="82"/>
      <c r="HT39" s="82"/>
      <c r="HU39" s="82"/>
      <c r="HV39" s="82"/>
      <c r="HW39" s="82"/>
      <c r="HX39" s="82"/>
      <c r="HY39" s="82"/>
      <c r="HZ39" s="82"/>
      <c r="IA39" s="82"/>
      <c r="IB39" s="82"/>
      <c r="IC39" s="82"/>
      <c r="ID39" s="82"/>
      <c r="IE39" s="82"/>
      <c r="IF39" s="82"/>
      <c r="IG39" s="82"/>
      <c r="IH39" s="82"/>
      <c r="II39" s="82"/>
      <c r="IJ39" s="82"/>
      <c r="IK39" s="82"/>
    </row>
    <row r="40" s="8" customFormat="1" ht="26.25" customHeight="1" spans="1:245">
      <c r="A40" s="64">
        <v>6</v>
      </c>
      <c r="B40" s="61" t="s">
        <v>57</v>
      </c>
      <c r="C40" s="62">
        <v>500000000</v>
      </c>
      <c r="D40" s="63"/>
      <c r="E40" s="65"/>
      <c r="F40" s="66"/>
      <c r="G40" s="66"/>
      <c r="H40" s="66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82"/>
      <c r="FR40" s="82"/>
      <c r="FS40" s="82"/>
      <c r="FT40" s="82"/>
      <c r="FU40" s="82"/>
      <c r="FV40" s="82"/>
      <c r="FW40" s="82"/>
      <c r="FX40" s="82"/>
      <c r="FY40" s="82"/>
      <c r="FZ40" s="82"/>
      <c r="GA40" s="82"/>
      <c r="GB40" s="82"/>
      <c r="GC40" s="82"/>
      <c r="GD40" s="82"/>
      <c r="GE40" s="82"/>
      <c r="GF40" s="82"/>
      <c r="GG40" s="82"/>
      <c r="GH40" s="82"/>
      <c r="GI40" s="82"/>
      <c r="GJ40" s="82"/>
      <c r="GK40" s="82"/>
      <c r="GL40" s="82"/>
      <c r="GM40" s="82"/>
      <c r="GN40" s="82"/>
      <c r="GO40" s="82"/>
      <c r="GP40" s="82"/>
      <c r="GQ40" s="82"/>
      <c r="GR40" s="82"/>
      <c r="GS40" s="82"/>
      <c r="GT40" s="82"/>
      <c r="GU40" s="82"/>
      <c r="GV40" s="82"/>
      <c r="GW40" s="82"/>
      <c r="GX40" s="82"/>
      <c r="GY40" s="82"/>
      <c r="GZ40" s="82"/>
      <c r="HA40" s="82"/>
      <c r="HB40" s="82"/>
      <c r="HC40" s="82"/>
      <c r="HD40" s="82"/>
      <c r="HE40" s="82"/>
      <c r="HF40" s="82"/>
      <c r="HG40" s="82"/>
      <c r="HH40" s="82"/>
      <c r="HI40" s="82"/>
      <c r="HJ40" s="82"/>
      <c r="HK40" s="82"/>
      <c r="HL40" s="82"/>
      <c r="HM40" s="82"/>
      <c r="HN40" s="82"/>
      <c r="HO40" s="82"/>
      <c r="HP40" s="82"/>
      <c r="HQ40" s="82"/>
      <c r="HR40" s="82"/>
      <c r="HS40" s="82"/>
      <c r="HT40" s="82"/>
      <c r="HU40" s="82"/>
      <c r="HV40" s="82"/>
      <c r="HW40" s="82"/>
      <c r="HX40" s="82"/>
      <c r="HY40" s="82"/>
      <c r="HZ40" s="82"/>
      <c r="IA40" s="82"/>
      <c r="IB40" s="82"/>
      <c r="IC40" s="82"/>
      <c r="ID40" s="82"/>
      <c r="IE40" s="82"/>
      <c r="IF40" s="82"/>
      <c r="IG40" s="82"/>
      <c r="IH40" s="82"/>
      <c r="II40" s="82"/>
      <c r="IJ40" s="82"/>
      <c r="IK40" s="82"/>
    </row>
    <row r="41" s="9" customFormat="1" ht="33" customHeight="1" spans="1:245">
      <c r="A41" s="45">
        <v>7</v>
      </c>
      <c r="B41" s="68" t="s">
        <v>58</v>
      </c>
      <c r="C41" s="55">
        <f>+C30-C31</f>
        <v>408900400</v>
      </c>
      <c r="D41" s="43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</row>
    <row r="42" s="9" customFormat="1" ht="34" customHeight="1" spans="1:245">
      <c r="A42" s="40" t="s">
        <v>59</v>
      </c>
      <c r="B42" s="41" t="s">
        <v>60</v>
      </c>
      <c r="C42" s="42">
        <v>1000000000</v>
      </c>
      <c r="D42" s="71" t="s">
        <v>61</v>
      </c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  <c r="EA42" s="70"/>
      <c r="EB42" s="70"/>
      <c r="EC42" s="70"/>
      <c r="ED42" s="70"/>
      <c r="EE42" s="70"/>
      <c r="EF42" s="70"/>
      <c r="EG42" s="70"/>
      <c r="EH42" s="70"/>
      <c r="EI42" s="70"/>
      <c r="EJ42" s="70"/>
      <c r="EK42" s="70"/>
      <c r="EL42" s="70"/>
      <c r="EM42" s="70"/>
      <c r="EN42" s="70"/>
      <c r="EO42" s="70"/>
      <c r="EP42" s="70"/>
      <c r="EQ42" s="70"/>
      <c r="ER42" s="70"/>
      <c r="ES42" s="70"/>
      <c r="ET42" s="70"/>
      <c r="EU42" s="70"/>
      <c r="EV42" s="70"/>
      <c r="EW42" s="70"/>
      <c r="EX42" s="70"/>
      <c r="EY42" s="70"/>
      <c r="EZ42" s="70"/>
      <c r="FA42" s="70"/>
      <c r="FB42" s="70"/>
      <c r="FC42" s="70"/>
      <c r="FD42" s="70"/>
      <c r="FE42" s="70"/>
      <c r="FF42" s="70"/>
      <c r="FG42" s="70"/>
      <c r="FH42" s="70"/>
      <c r="FI42" s="70"/>
      <c r="FJ42" s="70"/>
      <c r="FK42" s="70"/>
      <c r="FL42" s="70"/>
      <c r="FM42" s="70"/>
      <c r="FN42" s="70"/>
      <c r="FO42" s="70"/>
      <c r="FP42" s="70"/>
      <c r="FQ42" s="70"/>
      <c r="FR42" s="70"/>
      <c r="FS42" s="70"/>
      <c r="FT42" s="70"/>
      <c r="FU42" s="70"/>
      <c r="FV42" s="70"/>
      <c r="FW42" s="70"/>
      <c r="FX42" s="70"/>
      <c r="FY42" s="70"/>
      <c r="FZ42" s="70"/>
      <c r="GA42" s="70"/>
      <c r="GB42" s="70"/>
      <c r="GC42" s="70"/>
      <c r="GD42" s="70"/>
      <c r="GE42" s="70"/>
      <c r="GF42" s="70"/>
      <c r="GG42" s="70"/>
      <c r="GH42" s="70"/>
      <c r="GI42" s="70"/>
      <c r="GJ42" s="70"/>
      <c r="GK42" s="70"/>
      <c r="GL42" s="70"/>
      <c r="GM42" s="70"/>
      <c r="GN42" s="70"/>
      <c r="GO42" s="70"/>
      <c r="GP42" s="70"/>
      <c r="GQ42" s="70"/>
      <c r="GR42" s="70"/>
      <c r="GS42" s="70"/>
      <c r="GT42" s="70"/>
      <c r="GU42" s="70"/>
      <c r="GV42" s="70"/>
      <c r="GW42" s="70"/>
      <c r="GX42" s="70"/>
      <c r="GY42" s="70"/>
      <c r="GZ42" s="70"/>
      <c r="HA42" s="70"/>
      <c r="HB42" s="70"/>
      <c r="HC42" s="70"/>
      <c r="HD42" s="70"/>
      <c r="HE42" s="70"/>
      <c r="HF42" s="70"/>
      <c r="HG42" s="70"/>
      <c r="HH42" s="70"/>
      <c r="HI42" s="70"/>
      <c r="HJ42" s="70"/>
      <c r="HK42" s="70"/>
      <c r="HL42" s="70"/>
      <c r="HM42" s="70"/>
      <c r="HN42" s="70"/>
      <c r="HO42" s="70"/>
      <c r="HP42" s="70"/>
      <c r="HQ42" s="70"/>
      <c r="HR42" s="70"/>
      <c r="HS42" s="70"/>
      <c r="HT42" s="70"/>
      <c r="HU42" s="70"/>
      <c r="HV42" s="70"/>
      <c r="HW42" s="70"/>
      <c r="HX42" s="70"/>
      <c r="HY42" s="70"/>
      <c r="HZ42" s="70"/>
      <c r="IA42" s="70"/>
      <c r="IB42" s="70"/>
      <c r="IC42" s="70"/>
      <c r="ID42" s="70"/>
      <c r="IE42" s="70"/>
      <c r="IF42" s="70"/>
      <c r="IG42" s="70"/>
      <c r="IH42" s="70"/>
      <c r="II42" s="70"/>
      <c r="IJ42" s="70"/>
      <c r="IK42" s="70"/>
    </row>
    <row r="43" s="9" customFormat="1" ht="27" customHeight="1" spans="1:245">
      <c r="A43" s="45">
        <v>1</v>
      </c>
      <c r="B43" s="61" t="s">
        <v>62</v>
      </c>
      <c r="C43" s="62">
        <v>500000000</v>
      </c>
      <c r="D43" s="72"/>
      <c r="E43" s="73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7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7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7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/>
      <c r="HL43" s="70"/>
      <c r="HM43" s="70"/>
      <c r="HN43" s="70"/>
      <c r="HO43" s="70"/>
      <c r="HP43" s="70"/>
      <c r="HQ43" s="70"/>
      <c r="HR43" s="70"/>
      <c r="HS43" s="70"/>
      <c r="HT43" s="70"/>
      <c r="HU43" s="70"/>
      <c r="HV43" s="70"/>
      <c r="HW43" s="70"/>
      <c r="HX43" s="70"/>
      <c r="HY43" s="70"/>
      <c r="HZ43" s="70"/>
      <c r="IA43" s="70"/>
      <c r="IB43" s="70"/>
      <c r="IC43" s="70"/>
      <c r="ID43" s="70"/>
      <c r="IE43" s="70"/>
      <c r="IF43" s="70"/>
      <c r="IG43" s="70"/>
      <c r="IH43" s="70"/>
      <c r="II43" s="70"/>
      <c r="IJ43" s="70"/>
      <c r="IK43" s="70"/>
    </row>
    <row r="44" s="9" customFormat="1" ht="31" customHeight="1" spans="1:245">
      <c r="A44" s="45">
        <v>2</v>
      </c>
      <c r="B44" s="61" t="s">
        <v>63</v>
      </c>
      <c r="C44" s="62">
        <v>500000000</v>
      </c>
      <c r="D44" s="72"/>
      <c r="E44" s="73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</row>
    <row r="45" s="3" customFormat="1" ht="39" customHeight="1" spans="1:245">
      <c r="A45" s="40" t="s">
        <v>64</v>
      </c>
      <c r="B45" s="41" t="s">
        <v>65</v>
      </c>
      <c r="C45" s="42">
        <f>C46</f>
        <v>5000000000</v>
      </c>
      <c r="D45" s="43"/>
      <c r="E45" s="44"/>
      <c r="F45" s="39"/>
      <c r="G45" s="39"/>
      <c r="H45" s="39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  <c r="DV45" s="70"/>
      <c r="DW45" s="70"/>
      <c r="DX45" s="70"/>
      <c r="DY45" s="70"/>
      <c r="DZ45" s="70"/>
      <c r="EA45" s="70"/>
      <c r="EB45" s="70"/>
      <c r="EC45" s="70"/>
      <c r="ED45" s="70"/>
      <c r="EE45" s="70"/>
      <c r="EF45" s="70"/>
      <c r="EG45" s="70"/>
      <c r="EH45" s="70"/>
      <c r="EI45" s="70"/>
      <c r="EJ45" s="70"/>
      <c r="EK45" s="70"/>
      <c r="EL45" s="70"/>
      <c r="EM45" s="70"/>
      <c r="EN45" s="70"/>
      <c r="EO45" s="70"/>
      <c r="EP45" s="70"/>
      <c r="EQ45" s="70"/>
      <c r="ER45" s="70"/>
      <c r="ES45" s="70"/>
      <c r="ET45" s="70"/>
      <c r="EU45" s="70"/>
      <c r="EV45" s="70"/>
      <c r="EW45" s="70"/>
      <c r="EX45" s="70"/>
      <c r="EY45" s="70"/>
      <c r="EZ45" s="70"/>
      <c r="FA45" s="70"/>
      <c r="FB45" s="70"/>
      <c r="FC45" s="70"/>
      <c r="FD45" s="70"/>
      <c r="FE45" s="70"/>
      <c r="FF45" s="70"/>
      <c r="FG45" s="70"/>
      <c r="FH45" s="70"/>
      <c r="FI45" s="70"/>
      <c r="FJ45" s="70"/>
      <c r="FK45" s="70"/>
      <c r="FL45" s="70"/>
      <c r="FM45" s="70"/>
      <c r="FN45" s="70"/>
      <c r="FO45" s="70"/>
      <c r="FP45" s="70"/>
      <c r="FQ45" s="70"/>
      <c r="FR45" s="70"/>
      <c r="FS45" s="70"/>
      <c r="FT45" s="70"/>
      <c r="FU45" s="70"/>
      <c r="FV45" s="70"/>
      <c r="FW45" s="70"/>
      <c r="FX45" s="70"/>
      <c r="FY45" s="70"/>
      <c r="FZ45" s="70"/>
      <c r="GA45" s="70"/>
      <c r="GB45" s="70"/>
      <c r="GC45" s="70"/>
      <c r="GD45" s="70"/>
      <c r="GE45" s="70"/>
      <c r="GF45" s="70"/>
      <c r="GG45" s="70"/>
      <c r="GH45" s="70"/>
      <c r="GI45" s="70"/>
      <c r="GJ45" s="70"/>
      <c r="GK45" s="70"/>
      <c r="GL45" s="70"/>
      <c r="GM45" s="70"/>
      <c r="GN45" s="70"/>
      <c r="GO45" s="70"/>
      <c r="GP45" s="70"/>
      <c r="GQ45" s="70"/>
      <c r="GR45" s="70"/>
      <c r="GS45" s="70"/>
      <c r="GT45" s="70"/>
      <c r="GU45" s="70"/>
      <c r="GV45" s="70"/>
      <c r="GW45" s="70"/>
      <c r="GX45" s="70"/>
      <c r="GY45" s="70"/>
      <c r="GZ45" s="70"/>
      <c r="HA45" s="70"/>
      <c r="HB45" s="70"/>
      <c r="HC45" s="70"/>
      <c r="HD45" s="70"/>
      <c r="HE45" s="70"/>
      <c r="HF45" s="70"/>
      <c r="HG45" s="70"/>
      <c r="HH45" s="70"/>
      <c r="HI45" s="70"/>
      <c r="HJ45" s="70"/>
      <c r="HK45" s="70"/>
      <c r="HL45" s="70"/>
      <c r="HM45" s="70"/>
      <c r="HN45" s="70"/>
      <c r="HO45" s="70"/>
      <c r="HP45" s="70"/>
      <c r="HQ45" s="70"/>
      <c r="HR45" s="70"/>
      <c r="HS45" s="70"/>
      <c r="HT45" s="70"/>
      <c r="HU45" s="70"/>
      <c r="HV45" s="70"/>
      <c r="HW45" s="70"/>
      <c r="HX45" s="70"/>
      <c r="HY45" s="70"/>
      <c r="HZ45" s="70"/>
      <c r="IA45" s="70"/>
      <c r="IB45" s="70"/>
      <c r="IC45" s="70"/>
      <c r="ID45" s="70"/>
      <c r="IE45" s="70"/>
      <c r="IF45" s="70"/>
      <c r="IG45" s="70"/>
      <c r="IH45" s="70"/>
      <c r="II45" s="70"/>
      <c r="IJ45" s="70"/>
      <c r="IK45" s="70"/>
    </row>
    <row r="46" s="6" customFormat="1" ht="31" customHeight="1" spans="1:8">
      <c r="A46" s="45"/>
      <c r="B46" s="61" t="s">
        <v>66</v>
      </c>
      <c r="C46" s="55">
        <v>5000000000</v>
      </c>
      <c r="D46" s="56"/>
      <c r="E46" s="49"/>
      <c r="F46" s="50"/>
      <c r="G46" s="50"/>
      <c r="H46" s="50"/>
    </row>
    <row r="47" s="6" customFormat="1" ht="31" customHeight="1" spans="1:8">
      <c r="A47" s="45"/>
      <c r="B47" s="61" t="s">
        <v>67</v>
      </c>
      <c r="C47" s="55"/>
      <c r="D47" s="56"/>
      <c r="E47" s="49"/>
      <c r="F47" s="50"/>
      <c r="G47" s="50"/>
      <c r="H47" s="50"/>
    </row>
    <row r="48" s="3" customFormat="1" ht="30.75" customHeight="1" spans="1:245">
      <c r="A48" s="40" t="s">
        <v>68</v>
      </c>
      <c r="B48" s="41" t="s">
        <v>69</v>
      </c>
      <c r="C48" s="42">
        <v>5081000000</v>
      </c>
      <c r="D48" s="43"/>
      <c r="E48" s="44"/>
      <c r="F48" s="39"/>
      <c r="G48" s="39"/>
      <c r="H48" s="39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  <c r="DV48" s="70"/>
      <c r="DW48" s="70"/>
      <c r="DX48" s="70"/>
      <c r="DY48" s="70"/>
      <c r="DZ48" s="70"/>
      <c r="EA48" s="70"/>
      <c r="EB48" s="70"/>
      <c r="EC48" s="70"/>
      <c r="ED48" s="70"/>
      <c r="EE48" s="70"/>
      <c r="EF48" s="70"/>
      <c r="EG48" s="70"/>
      <c r="EH48" s="70"/>
      <c r="EI48" s="70"/>
      <c r="EJ48" s="70"/>
      <c r="EK48" s="70"/>
      <c r="EL48" s="70"/>
      <c r="EM48" s="70"/>
      <c r="EN48" s="70"/>
      <c r="EO48" s="70"/>
      <c r="EP48" s="70"/>
      <c r="EQ48" s="70"/>
      <c r="ER48" s="70"/>
      <c r="ES48" s="70"/>
      <c r="ET48" s="70"/>
      <c r="EU48" s="70"/>
      <c r="EV48" s="70"/>
      <c r="EW48" s="70"/>
      <c r="EX48" s="70"/>
      <c r="EY48" s="70"/>
      <c r="EZ48" s="70"/>
      <c r="FA48" s="70"/>
      <c r="FB48" s="70"/>
      <c r="FC48" s="70"/>
      <c r="FD48" s="70"/>
      <c r="FE48" s="70"/>
      <c r="FF48" s="70"/>
      <c r="FG48" s="70"/>
      <c r="FH48" s="70"/>
      <c r="FI48" s="70"/>
      <c r="FJ48" s="70"/>
      <c r="FK48" s="70"/>
      <c r="FL48" s="70"/>
      <c r="FM48" s="70"/>
      <c r="FN48" s="70"/>
      <c r="FO48" s="70"/>
      <c r="FP48" s="70"/>
      <c r="FQ48" s="70"/>
      <c r="FR48" s="70"/>
      <c r="FS48" s="70"/>
      <c r="FT48" s="70"/>
      <c r="FU48" s="70"/>
      <c r="FV48" s="70"/>
      <c r="FW48" s="70"/>
      <c r="FX48" s="70"/>
      <c r="FY48" s="70"/>
      <c r="FZ48" s="70"/>
      <c r="GA48" s="70"/>
      <c r="GB48" s="70"/>
      <c r="GC48" s="70"/>
      <c r="GD48" s="70"/>
      <c r="GE48" s="70"/>
      <c r="GF48" s="70"/>
      <c r="GG48" s="70"/>
      <c r="GH48" s="70"/>
      <c r="GI48" s="70"/>
      <c r="GJ48" s="70"/>
      <c r="GK48" s="70"/>
      <c r="GL48" s="70"/>
      <c r="GM48" s="70"/>
      <c r="GN48" s="70"/>
      <c r="GO48" s="70"/>
      <c r="GP48" s="70"/>
      <c r="GQ48" s="70"/>
      <c r="GR48" s="70"/>
      <c r="GS48" s="70"/>
      <c r="GT48" s="70"/>
      <c r="GU48" s="70"/>
      <c r="GV48" s="70"/>
      <c r="GW48" s="70"/>
      <c r="GX48" s="70"/>
      <c r="GY48" s="70"/>
      <c r="GZ48" s="70"/>
      <c r="HA48" s="70"/>
      <c r="HB48" s="70"/>
      <c r="HC48" s="70"/>
      <c r="HD48" s="70"/>
      <c r="HE48" s="70"/>
      <c r="HF48" s="70"/>
      <c r="HG48" s="70"/>
      <c r="HH48" s="70"/>
      <c r="HI48" s="70"/>
      <c r="HJ48" s="70"/>
      <c r="HK48" s="70"/>
      <c r="HL48" s="70"/>
      <c r="HM48" s="70"/>
      <c r="HN48" s="70"/>
      <c r="HO48" s="70"/>
      <c r="HP48" s="70"/>
      <c r="HQ48" s="70"/>
      <c r="HR48" s="70"/>
      <c r="HS48" s="70"/>
      <c r="HT48" s="70"/>
      <c r="HU48" s="70"/>
      <c r="HV48" s="70"/>
      <c r="HW48" s="70"/>
      <c r="HX48" s="70"/>
      <c r="HY48" s="70"/>
      <c r="HZ48" s="70"/>
      <c r="IA48" s="70"/>
      <c r="IB48" s="70"/>
      <c r="IC48" s="70"/>
      <c r="ID48" s="70"/>
      <c r="IE48" s="70"/>
      <c r="IF48" s="70"/>
      <c r="IG48" s="70"/>
      <c r="IH48" s="70"/>
      <c r="II48" s="70"/>
      <c r="IJ48" s="70"/>
      <c r="IK48" s="70"/>
    </row>
    <row r="49" s="3" customFormat="1" ht="60" customHeight="1" spans="1:245">
      <c r="A49" s="40" t="s">
        <v>70</v>
      </c>
      <c r="B49" s="41" t="s">
        <v>71</v>
      </c>
      <c r="C49" s="42">
        <v>3000000000</v>
      </c>
      <c r="D49" s="74" t="s">
        <v>72</v>
      </c>
      <c r="E49" s="44"/>
      <c r="F49" s="39"/>
      <c r="G49" s="39"/>
      <c r="H49" s="39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  <c r="DV49" s="70"/>
      <c r="DW49" s="70"/>
      <c r="DX49" s="70"/>
      <c r="DY49" s="70"/>
      <c r="DZ49" s="70"/>
      <c r="EA49" s="70"/>
      <c r="EB49" s="70"/>
      <c r="EC49" s="70"/>
      <c r="ED49" s="70"/>
      <c r="EE49" s="70"/>
      <c r="EF49" s="70"/>
      <c r="EG49" s="70"/>
      <c r="EH49" s="70"/>
      <c r="EI49" s="70"/>
      <c r="EJ49" s="70"/>
      <c r="EK49" s="70"/>
      <c r="EL49" s="70"/>
      <c r="EM49" s="70"/>
      <c r="EN49" s="70"/>
      <c r="EO49" s="70"/>
      <c r="EP49" s="70"/>
      <c r="EQ49" s="70"/>
      <c r="ER49" s="70"/>
      <c r="ES49" s="70"/>
      <c r="ET49" s="70"/>
      <c r="EU49" s="70"/>
      <c r="EV49" s="70"/>
      <c r="EW49" s="70"/>
      <c r="EX49" s="70"/>
      <c r="EY49" s="70"/>
      <c r="EZ49" s="70"/>
      <c r="FA49" s="70"/>
      <c r="FB49" s="70"/>
      <c r="FC49" s="70"/>
      <c r="FD49" s="70"/>
      <c r="FE49" s="70"/>
      <c r="FF49" s="70"/>
      <c r="FG49" s="70"/>
      <c r="FH49" s="70"/>
      <c r="FI49" s="70"/>
      <c r="FJ49" s="70"/>
      <c r="FK49" s="70"/>
      <c r="FL49" s="70"/>
      <c r="FM49" s="70"/>
      <c r="FN49" s="70"/>
      <c r="FO49" s="70"/>
      <c r="FP49" s="70"/>
      <c r="FQ49" s="70"/>
      <c r="FR49" s="70"/>
      <c r="FS49" s="70"/>
      <c r="FT49" s="70"/>
      <c r="FU49" s="70"/>
      <c r="FV49" s="70"/>
      <c r="FW49" s="70"/>
      <c r="FX49" s="70"/>
      <c r="FY49" s="70"/>
      <c r="FZ49" s="70"/>
      <c r="GA49" s="70"/>
      <c r="GB49" s="70"/>
      <c r="GC49" s="70"/>
      <c r="GD49" s="70"/>
      <c r="GE49" s="70"/>
      <c r="GF49" s="70"/>
      <c r="GG49" s="70"/>
      <c r="GH49" s="70"/>
      <c r="GI49" s="70"/>
      <c r="GJ49" s="70"/>
      <c r="GK49" s="70"/>
      <c r="GL49" s="70"/>
      <c r="GM49" s="70"/>
      <c r="GN49" s="70"/>
      <c r="GO49" s="70"/>
      <c r="GP49" s="70"/>
      <c r="GQ49" s="70"/>
      <c r="GR49" s="70"/>
      <c r="GS49" s="70"/>
      <c r="GT49" s="70"/>
      <c r="GU49" s="70"/>
      <c r="GV49" s="70"/>
      <c r="GW49" s="70"/>
      <c r="GX49" s="70"/>
      <c r="GY49" s="70"/>
      <c r="GZ49" s="70"/>
      <c r="HA49" s="70"/>
      <c r="HB49" s="70"/>
      <c r="HC49" s="70"/>
      <c r="HD49" s="70"/>
      <c r="HE49" s="70"/>
      <c r="HF49" s="70"/>
      <c r="HG49" s="70"/>
      <c r="HH49" s="70"/>
      <c r="HI49" s="70"/>
      <c r="HJ49" s="70"/>
      <c r="HK49" s="70"/>
      <c r="HL49" s="70"/>
      <c r="HM49" s="70"/>
      <c r="HN49" s="70"/>
      <c r="HO49" s="70"/>
      <c r="HP49" s="70"/>
      <c r="HQ49" s="70"/>
      <c r="HR49" s="70"/>
      <c r="HS49" s="70"/>
      <c r="HT49" s="70"/>
      <c r="HU49" s="70"/>
      <c r="HV49" s="70"/>
      <c r="HW49" s="70"/>
      <c r="HX49" s="70"/>
      <c r="HY49" s="70"/>
      <c r="HZ49" s="70"/>
      <c r="IA49" s="70"/>
      <c r="IB49" s="70"/>
      <c r="IC49" s="70"/>
      <c r="ID49" s="70"/>
      <c r="IE49" s="70"/>
      <c r="IF49" s="70"/>
      <c r="IG49" s="70"/>
      <c r="IH49" s="70"/>
      <c r="II49" s="70"/>
      <c r="IJ49" s="70"/>
      <c r="IK49" s="70"/>
    </row>
    <row r="50" s="3" customFormat="1" ht="31" customHeight="1" spans="1:245">
      <c r="A50" s="75" t="s">
        <v>73</v>
      </c>
      <c r="B50" s="76" t="s">
        <v>74</v>
      </c>
      <c r="C50" s="42">
        <f>C51+C65</f>
        <v>3310000000</v>
      </c>
      <c r="D50" s="43"/>
      <c r="E50" s="44"/>
      <c r="F50" s="39"/>
      <c r="G50" s="39"/>
      <c r="H50" s="39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0"/>
      <c r="DQ50" s="70"/>
      <c r="DR50" s="70"/>
      <c r="DS50" s="70"/>
      <c r="DT50" s="70"/>
      <c r="DU50" s="70"/>
      <c r="DV50" s="70"/>
      <c r="DW50" s="70"/>
      <c r="DX50" s="70"/>
      <c r="DY50" s="70"/>
      <c r="DZ50" s="70"/>
      <c r="EA50" s="70"/>
      <c r="EB50" s="70"/>
      <c r="EC50" s="70"/>
      <c r="ED50" s="70"/>
      <c r="EE50" s="70"/>
      <c r="EF50" s="70"/>
      <c r="EG50" s="70"/>
      <c r="EH50" s="70"/>
      <c r="EI50" s="70"/>
      <c r="EJ50" s="70"/>
      <c r="EK50" s="70"/>
      <c r="EL50" s="70"/>
      <c r="EM50" s="70"/>
      <c r="EN50" s="70"/>
      <c r="EO50" s="70"/>
      <c r="EP50" s="70"/>
      <c r="EQ50" s="70"/>
      <c r="ER50" s="70"/>
      <c r="ES50" s="70"/>
      <c r="ET50" s="70"/>
      <c r="EU50" s="70"/>
      <c r="EV50" s="70"/>
      <c r="EW50" s="70"/>
      <c r="EX50" s="70"/>
      <c r="EY50" s="70"/>
      <c r="EZ50" s="70"/>
      <c r="FA50" s="70"/>
      <c r="FB50" s="70"/>
      <c r="FC50" s="70"/>
      <c r="FD50" s="70"/>
      <c r="FE50" s="70"/>
      <c r="FF50" s="70"/>
      <c r="FG50" s="70"/>
      <c r="FH50" s="70"/>
      <c r="FI50" s="70"/>
      <c r="FJ50" s="70"/>
      <c r="FK50" s="70"/>
      <c r="FL50" s="70"/>
      <c r="FM50" s="70"/>
      <c r="FN50" s="70"/>
      <c r="FO50" s="70"/>
      <c r="FP50" s="70"/>
      <c r="FQ50" s="70"/>
      <c r="FR50" s="70"/>
      <c r="FS50" s="70"/>
      <c r="FT50" s="70"/>
      <c r="FU50" s="70"/>
      <c r="FV50" s="70"/>
      <c r="FW50" s="70"/>
      <c r="FX50" s="70"/>
      <c r="FY50" s="70"/>
      <c r="FZ50" s="70"/>
      <c r="GA50" s="70"/>
      <c r="GB50" s="70"/>
      <c r="GC50" s="70"/>
      <c r="GD50" s="70"/>
      <c r="GE50" s="70"/>
      <c r="GF50" s="70"/>
      <c r="GG50" s="70"/>
      <c r="GH50" s="70"/>
      <c r="GI50" s="70"/>
      <c r="GJ50" s="70"/>
      <c r="GK50" s="70"/>
      <c r="GL50" s="70"/>
      <c r="GM50" s="70"/>
      <c r="GN50" s="70"/>
      <c r="GO50" s="70"/>
      <c r="GP50" s="70"/>
      <c r="GQ50" s="70"/>
      <c r="GR50" s="70"/>
      <c r="GS50" s="70"/>
      <c r="GT50" s="70"/>
      <c r="GU50" s="70"/>
      <c r="GV50" s="70"/>
      <c r="GW50" s="70"/>
      <c r="GX50" s="70"/>
      <c r="GY50" s="70"/>
      <c r="GZ50" s="70"/>
      <c r="HA50" s="70"/>
      <c r="HB50" s="70"/>
      <c r="HC50" s="70"/>
      <c r="HD50" s="70"/>
      <c r="HE50" s="70"/>
      <c r="HF50" s="70"/>
      <c r="HG50" s="70"/>
      <c r="HH50" s="70"/>
      <c r="HI50" s="70"/>
      <c r="HJ50" s="70"/>
      <c r="HK50" s="70"/>
      <c r="HL50" s="70"/>
      <c r="HM50" s="70"/>
      <c r="HN50" s="70"/>
      <c r="HO50" s="70"/>
      <c r="HP50" s="70"/>
      <c r="HQ50" s="70"/>
      <c r="HR50" s="70"/>
      <c r="HS50" s="70"/>
      <c r="HT50" s="70"/>
      <c r="HU50" s="70"/>
      <c r="HV50" s="70"/>
      <c r="HW50" s="70"/>
      <c r="HX50" s="70"/>
      <c r="HY50" s="70"/>
      <c r="HZ50" s="70"/>
      <c r="IA50" s="70"/>
      <c r="IB50" s="70"/>
      <c r="IC50" s="70"/>
      <c r="ID50" s="70"/>
      <c r="IE50" s="70"/>
      <c r="IF50" s="70"/>
      <c r="IG50" s="70"/>
      <c r="IH50" s="70"/>
      <c r="II50" s="70"/>
      <c r="IJ50" s="70"/>
      <c r="IK50" s="70"/>
    </row>
    <row r="51" s="3" customFormat="1" ht="33" customHeight="1" spans="1:245">
      <c r="A51" s="40" t="s">
        <v>15</v>
      </c>
      <c r="B51" s="41" t="s">
        <v>43</v>
      </c>
      <c r="C51" s="42">
        <f>SUM(C52:C64)</f>
        <v>3165000000</v>
      </c>
      <c r="D51" s="43"/>
      <c r="E51" s="44"/>
      <c r="F51" s="39"/>
      <c r="G51" s="39"/>
      <c r="H51" s="39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  <c r="DV51" s="70"/>
      <c r="DW51" s="70"/>
      <c r="DX51" s="70"/>
      <c r="DY51" s="70"/>
      <c r="DZ51" s="70"/>
      <c r="EA51" s="70"/>
      <c r="EB51" s="70"/>
      <c r="EC51" s="70"/>
      <c r="ED51" s="70"/>
      <c r="EE51" s="70"/>
      <c r="EF51" s="70"/>
      <c r="EG51" s="70"/>
      <c r="EH51" s="70"/>
      <c r="EI51" s="70"/>
      <c r="EJ51" s="70"/>
      <c r="EK51" s="70"/>
      <c r="EL51" s="70"/>
      <c r="EM51" s="70"/>
      <c r="EN51" s="70"/>
      <c r="EO51" s="70"/>
      <c r="EP51" s="70"/>
      <c r="EQ51" s="70"/>
      <c r="ER51" s="70"/>
      <c r="ES51" s="70"/>
      <c r="ET51" s="70"/>
      <c r="EU51" s="70"/>
      <c r="EV51" s="70"/>
      <c r="EW51" s="70"/>
      <c r="EX51" s="70"/>
      <c r="EY51" s="70"/>
      <c r="EZ51" s="70"/>
      <c r="FA51" s="70"/>
      <c r="FB51" s="70"/>
      <c r="FC51" s="70"/>
      <c r="FD51" s="70"/>
      <c r="FE51" s="70"/>
      <c r="FF51" s="70"/>
      <c r="FG51" s="70"/>
      <c r="FH51" s="70"/>
      <c r="FI51" s="70"/>
      <c r="FJ51" s="70"/>
      <c r="FK51" s="70"/>
      <c r="FL51" s="70"/>
      <c r="FM51" s="70"/>
      <c r="FN51" s="70"/>
      <c r="FO51" s="70"/>
      <c r="FP51" s="70"/>
      <c r="FQ51" s="70"/>
      <c r="FR51" s="70"/>
      <c r="FS51" s="70"/>
      <c r="FT51" s="70"/>
      <c r="FU51" s="70"/>
      <c r="FV51" s="70"/>
      <c r="FW51" s="70"/>
      <c r="FX51" s="70"/>
      <c r="FY51" s="70"/>
      <c r="FZ51" s="70"/>
      <c r="GA51" s="70"/>
      <c r="GB51" s="70"/>
      <c r="GC51" s="70"/>
      <c r="GD51" s="70"/>
      <c r="GE51" s="70"/>
      <c r="GF51" s="70"/>
      <c r="GG51" s="70"/>
      <c r="GH51" s="70"/>
      <c r="GI51" s="70"/>
      <c r="GJ51" s="70"/>
      <c r="GK51" s="70"/>
      <c r="GL51" s="70"/>
      <c r="GM51" s="70"/>
      <c r="GN51" s="70"/>
      <c r="GO51" s="70"/>
      <c r="GP51" s="70"/>
      <c r="GQ51" s="70"/>
      <c r="GR51" s="70"/>
      <c r="GS51" s="70"/>
      <c r="GT51" s="70"/>
      <c r="GU51" s="70"/>
      <c r="GV51" s="70"/>
      <c r="GW51" s="70"/>
      <c r="GX51" s="70"/>
      <c r="GY51" s="70"/>
      <c r="GZ51" s="70"/>
      <c r="HA51" s="70"/>
      <c r="HB51" s="70"/>
      <c r="HC51" s="70"/>
      <c r="HD51" s="70"/>
      <c r="HE51" s="70"/>
      <c r="HF51" s="70"/>
      <c r="HG51" s="70"/>
      <c r="HH51" s="70"/>
      <c r="HI51" s="70"/>
      <c r="HJ51" s="70"/>
      <c r="HK51" s="70"/>
      <c r="HL51" s="70"/>
      <c r="HM51" s="70"/>
      <c r="HN51" s="70"/>
      <c r="HO51" s="70"/>
      <c r="HP51" s="70"/>
      <c r="HQ51" s="70"/>
      <c r="HR51" s="70"/>
      <c r="HS51" s="70"/>
      <c r="HT51" s="70"/>
      <c r="HU51" s="70"/>
      <c r="HV51" s="70"/>
      <c r="HW51" s="70"/>
      <c r="HX51" s="70"/>
      <c r="HY51" s="70"/>
      <c r="HZ51" s="70"/>
      <c r="IA51" s="70"/>
      <c r="IB51" s="70"/>
      <c r="IC51" s="70"/>
      <c r="ID51" s="70"/>
      <c r="IE51" s="70"/>
      <c r="IF51" s="70"/>
      <c r="IG51" s="70"/>
      <c r="IH51" s="70"/>
      <c r="II51" s="70"/>
      <c r="IJ51" s="70"/>
      <c r="IK51" s="70"/>
    </row>
    <row r="52" s="3" customFormat="1" ht="33" customHeight="1" spans="1:245">
      <c r="A52" s="64"/>
      <c r="B52" s="61" t="s">
        <v>75</v>
      </c>
      <c r="C52" s="62">
        <v>190000000</v>
      </c>
      <c r="D52" s="56" t="s">
        <v>18</v>
      </c>
      <c r="E52" s="44"/>
      <c r="F52" s="39"/>
      <c r="G52" s="39"/>
      <c r="H52" s="39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  <c r="CX52" s="70"/>
      <c r="CY52" s="70"/>
      <c r="CZ52" s="70"/>
      <c r="DA52" s="70"/>
      <c r="DB52" s="70"/>
      <c r="DC52" s="70"/>
      <c r="DD52" s="70"/>
      <c r="DE52" s="70"/>
      <c r="DF52" s="70"/>
      <c r="DG52" s="70"/>
      <c r="DH52" s="70"/>
      <c r="DI52" s="70"/>
      <c r="DJ52" s="70"/>
      <c r="DK52" s="70"/>
      <c r="DL52" s="70"/>
      <c r="DM52" s="70"/>
      <c r="DN52" s="70"/>
      <c r="DO52" s="70"/>
      <c r="DP52" s="70"/>
      <c r="DQ52" s="70"/>
      <c r="DR52" s="70"/>
      <c r="DS52" s="70"/>
      <c r="DT52" s="70"/>
      <c r="DU52" s="70"/>
      <c r="DV52" s="70"/>
      <c r="DW52" s="70"/>
      <c r="DX52" s="70"/>
      <c r="DY52" s="70"/>
      <c r="DZ52" s="70"/>
      <c r="EA52" s="70"/>
      <c r="EB52" s="70"/>
      <c r="EC52" s="70"/>
      <c r="ED52" s="70"/>
      <c r="EE52" s="70"/>
      <c r="EF52" s="70"/>
      <c r="EG52" s="70"/>
      <c r="EH52" s="70"/>
      <c r="EI52" s="70"/>
      <c r="EJ52" s="70"/>
      <c r="EK52" s="70"/>
      <c r="EL52" s="70"/>
      <c r="EM52" s="70"/>
      <c r="EN52" s="70"/>
      <c r="EO52" s="70"/>
      <c r="EP52" s="70"/>
      <c r="EQ52" s="70"/>
      <c r="ER52" s="70"/>
      <c r="ES52" s="70"/>
      <c r="ET52" s="70"/>
      <c r="EU52" s="70"/>
      <c r="EV52" s="70"/>
      <c r="EW52" s="70"/>
      <c r="EX52" s="70"/>
      <c r="EY52" s="70"/>
      <c r="EZ52" s="70"/>
      <c r="FA52" s="70"/>
      <c r="FB52" s="70"/>
      <c r="FC52" s="70"/>
      <c r="FD52" s="70"/>
      <c r="FE52" s="70"/>
      <c r="FF52" s="70"/>
      <c r="FG52" s="70"/>
      <c r="FH52" s="70"/>
      <c r="FI52" s="70"/>
      <c r="FJ52" s="70"/>
      <c r="FK52" s="70"/>
      <c r="FL52" s="70"/>
      <c r="FM52" s="70"/>
      <c r="FN52" s="70"/>
      <c r="FO52" s="70"/>
      <c r="FP52" s="70"/>
      <c r="FQ52" s="70"/>
      <c r="FR52" s="70"/>
      <c r="FS52" s="70"/>
      <c r="FT52" s="70"/>
      <c r="FU52" s="70"/>
      <c r="FV52" s="70"/>
      <c r="FW52" s="70"/>
      <c r="FX52" s="70"/>
      <c r="FY52" s="70"/>
      <c r="FZ52" s="70"/>
      <c r="GA52" s="70"/>
      <c r="GB52" s="70"/>
      <c r="GC52" s="70"/>
      <c r="GD52" s="70"/>
      <c r="GE52" s="70"/>
      <c r="GF52" s="70"/>
      <c r="GG52" s="70"/>
      <c r="GH52" s="70"/>
      <c r="GI52" s="70"/>
      <c r="GJ52" s="70"/>
      <c r="GK52" s="70"/>
      <c r="GL52" s="70"/>
      <c r="GM52" s="70"/>
      <c r="GN52" s="70"/>
      <c r="GO52" s="70"/>
      <c r="GP52" s="70"/>
      <c r="GQ52" s="70"/>
      <c r="GR52" s="70"/>
      <c r="GS52" s="70"/>
      <c r="GT52" s="70"/>
      <c r="GU52" s="70"/>
      <c r="GV52" s="70"/>
      <c r="GW52" s="70"/>
      <c r="GX52" s="70"/>
      <c r="GY52" s="70"/>
      <c r="GZ52" s="70"/>
      <c r="HA52" s="70"/>
      <c r="HB52" s="70"/>
      <c r="HC52" s="70"/>
      <c r="HD52" s="70"/>
      <c r="HE52" s="70"/>
      <c r="HF52" s="70"/>
      <c r="HG52" s="70"/>
      <c r="HH52" s="70"/>
      <c r="HI52" s="70"/>
      <c r="HJ52" s="70"/>
      <c r="HK52" s="70"/>
      <c r="HL52" s="70"/>
      <c r="HM52" s="70"/>
      <c r="HN52" s="70"/>
      <c r="HO52" s="70"/>
      <c r="HP52" s="70"/>
      <c r="HQ52" s="70"/>
      <c r="HR52" s="70"/>
      <c r="HS52" s="70"/>
      <c r="HT52" s="70"/>
      <c r="HU52" s="70"/>
      <c r="HV52" s="70"/>
      <c r="HW52" s="70"/>
      <c r="HX52" s="70"/>
      <c r="HY52" s="70"/>
      <c r="HZ52" s="70"/>
      <c r="IA52" s="70"/>
      <c r="IB52" s="70"/>
      <c r="IC52" s="70"/>
      <c r="ID52" s="70"/>
      <c r="IE52" s="70"/>
      <c r="IF52" s="70"/>
      <c r="IG52" s="70"/>
      <c r="IH52" s="70"/>
      <c r="II52" s="70"/>
      <c r="IJ52" s="70"/>
      <c r="IK52" s="70"/>
    </row>
    <row r="53" s="3" customFormat="1" ht="37" customHeight="1" spans="1:245">
      <c r="A53" s="64"/>
      <c r="B53" s="61" t="s">
        <v>76</v>
      </c>
      <c r="C53" s="62">
        <v>98000000</v>
      </c>
      <c r="D53" s="77" t="s">
        <v>40</v>
      </c>
      <c r="E53" s="44"/>
      <c r="F53" s="39"/>
      <c r="G53" s="39"/>
      <c r="H53" s="39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0"/>
      <c r="DD53" s="70"/>
      <c r="DE53" s="70"/>
      <c r="DF53" s="70"/>
      <c r="DG53" s="70"/>
      <c r="DH53" s="70"/>
      <c r="DI53" s="70"/>
      <c r="DJ53" s="70"/>
      <c r="DK53" s="70"/>
      <c r="DL53" s="70"/>
      <c r="DM53" s="70"/>
      <c r="DN53" s="70"/>
      <c r="DO53" s="70"/>
      <c r="DP53" s="70"/>
      <c r="DQ53" s="70"/>
      <c r="DR53" s="70"/>
      <c r="DS53" s="70"/>
      <c r="DT53" s="70"/>
      <c r="DU53" s="70"/>
      <c r="DV53" s="70"/>
      <c r="DW53" s="70"/>
      <c r="DX53" s="70"/>
      <c r="DY53" s="70"/>
      <c r="DZ53" s="70"/>
      <c r="EA53" s="70"/>
      <c r="EB53" s="70"/>
      <c r="EC53" s="70"/>
      <c r="ED53" s="70"/>
      <c r="EE53" s="70"/>
      <c r="EF53" s="70"/>
      <c r="EG53" s="70"/>
      <c r="EH53" s="70"/>
      <c r="EI53" s="70"/>
      <c r="EJ53" s="70"/>
      <c r="EK53" s="70"/>
      <c r="EL53" s="70"/>
      <c r="EM53" s="70"/>
      <c r="EN53" s="70"/>
      <c r="EO53" s="70"/>
      <c r="EP53" s="70"/>
      <c r="EQ53" s="70"/>
      <c r="ER53" s="70"/>
      <c r="ES53" s="70"/>
      <c r="ET53" s="70"/>
      <c r="EU53" s="70"/>
      <c r="EV53" s="70"/>
      <c r="EW53" s="70"/>
      <c r="EX53" s="70"/>
      <c r="EY53" s="70"/>
      <c r="EZ53" s="70"/>
      <c r="FA53" s="70"/>
      <c r="FB53" s="70"/>
      <c r="FC53" s="70"/>
      <c r="FD53" s="70"/>
      <c r="FE53" s="70"/>
      <c r="FF53" s="70"/>
      <c r="FG53" s="70"/>
      <c r="FH53" s="70"/>
      <c r="FI53" s="70"/>
      <c r="FJ53" s="70"/>
      <c r="FK53" s="70"/>
      <c r="FL53" s="70"/>
      <c r="FM53" s="70"/>
      <c r="FN53" s="70"/>
      <c r="FO53" s="70"/>
      <c r="FP53" s="70"/>
      <c r="FQ53" s="70"/>
      <c r="FR53" s="70"/>
      <c r="FS53" s="70"/>
      <c r="FT53" s="70"/>
      <c r="FU53" s="70"/>
      <c r="FV53" s="70"/>
      <c r="FW53" s="70"/>
      <c r="FX53" s="70"/>
      <c r="FY53" s="70"/>
      <c r="FZ53" s="70"/>
      <c r="GA53" s="70"/>
      <c r="GB53" s="70"/>
      <c r="GC53" s="70"/>
      <c r="GD53" s="70"/>
      <c r="GE53" s="70"/>
      <c r="GF53" s="70"/>
      <c r="GG53" s="70"/>
      <c r="GH53" s="70"/>
      <c r="GI53" s="70"/>
      <c r="GJ53" s="70"/>
      <c r="GK53" s="70"/>
      <c r="GL53" s="70"/>
      <c r="GM53" s="70"/>
      <c r="GN53" s="70"/>
      <c r="GO53" s="70"/>
      <c r="GP53" s="70"/>
      <c r="GQ53" s="70"/>
      <c r="GR53" s="70"/>
      <c r="GS53" s="70"/>
      <c r="GT53" s="70"/>
      <c r="GU53" s="70"/>
      <c r="GV53" s="70"/>
      <c r="GW53" s="70"/>
      <c r="GX53" s="70"/>
      <c r="GY53" s="70"/>
      <c r="GZ53" s="70"/>
      <c r="HA53" s="70"/>
      <c r="HB53" s="70"/>
      <c r="HC53" s="70"/>
      <c r="HD53" s="70"/>
      <c r="HE53" s="70"/>
      <c r="HF53" s="70"/>
      <c r="HG53" s="70"/>
      <c r="HH53" s="70"/>
      <c r="HI53" s="70"/>
      <c r="HJ53" s="70"/>
      <c r="HK53" s="70"/>
      <c r="HL53" s="70"/>
      <c r="HM53" s="70"/>
      <c r="HN53" s="70"/>
      <c r="HO53" s="70"/>
      <c r="HP53" s="70"/>
      <c r="HQ53" s="70"/>
      <c r="HR53" s="70"/>
      <c r="HS53" s="70"/>
      <c r="HT53" s="70"/>
      <c r="HU53" s="70"/>
      <c r="HV53" s="70"/>
      <c r="HW53" s="70"/>
      <c r="HX53" s="70"/>
      <c r="HY53" s="70"/>
      <c r="HZ53" s="70"/>
      <c r="IA53" s="70"/>
      <c r="IB53" s="70"/>
      <c r="IC53" s="70"/>
      <c r="ID53" s="70"/>
      <c r="IE53" s="70"/>
      <c r="IF53" s="70"/>
      <c r="IG53" s="70"/>
      <c r="IH53" s="70"/>
      <c r="II53" s="70"/>
      <c r="IJ53" s="70"/>
      <c r="IK53" s="70"/>
    </row>
    <row r="54" s="3" customFormat="1" ht="41" customHeight="1" spans="1:245">
      <c r="A54" s="64"/>
      <c r="B54" s="61" t="s">
        <v>77</v>
      </c>
      <c r="C54" s="62">
        <v>32000000</v>
      </c>
      <c r="D54" s="77"/>
      <c r="E54" s="44"/>
      <c r="F54" s="39"/>
      <c r="G54" s="39"/>
      <c r="H54" s="39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/>
      <c r="EA54" s="70"/>
      <c r="EB54" s="70"/>
      <c r="EC54" s="70"/>
      <c r="ED54" s="70"/>
      <c r="EE54" s="70"/>
      <c r="EF54" s="70"/>
      <c r="EG54" s="70"/>
      <c r="EH54" s="70"/>
      <c r="EI54" s="70"/>
      <c r="EJ54" s="70"/>
      <c r="EK54" s="70"/>
      <c r="EL54" s="70"/>
      <c r="EM54" s="70"/>
      <c r="EN54" s="70"/>
      <c r="EO54" s="70"/>
      <c r="EP54" s="70"/>
      <c r="EQ54" s="70"/>
      <c r="ER54" s="70"/>
      <c r="ES54" s="70"/>
      <c r="ET54" s="70"/>
      <c r="EU54" s="70"/>
      <c r="EV54" s="70"/>
      <c r="EW54" s="70"/>
      <c r="EX54" s="70"/>
      <c r="EY54" s="70"/>
      <c r="EZ54" s="70"/>
      <c r="FA54" s="70"/>
      <c r="FB54" s="70"/>
      <c r="FC54" s="70"/>
      <c r="FD54" s="70"/>
      <c r="FE54" s="70"/>
      <c r="FF54" s="70"/>
      <c r="FG54" s="70"/>
      <c r="FH54" s="70"/>
      <c r="FI54" s="70"/>
      <c r="FJ54" s="70"/>
      <c r="FK54" s="70"/>
      <c r="FL54" s="70"/>
      <c r="FM54" s="70"/>
      <c r="FN54" s="70"/>
      <c r="FO54" s="70"/>
      <c r="FP54" s="70"/>
      <c r="FQ54" s="70"/>
      <c r="FR54" s="70"/>
      <c r="FS54" s="70"/>
      <c r="FT54" s="70"/>
      <c r="FU54" s="70"/>
      <c r="FV54" s="70"/>
      <c r="FW54" s="70"/>
      <c r="FX54" s="70"/>
      <c r="FY54" s="70"/>
      <c r="FZ54" s="70"/>
      <c r="GA54" s="70"/>
      <c r="GB54" s="70"/>
      <c r="GC54" s="70"/>
      <c r="GD54" s="70"/>
      <c r="GE54" s="70"/>
      <c r="GF54" s="70"/>
      <c r="GG54" s="70"/>
      <c r="GH54" s="70"/>
      <c r="GI54" s="70"/>
      <c r="GJ54" s="70"/>
      <c r="GK54" s="70"/>
      <c r="GL54" s="70"/>
      <c r="GM54" s="70"/>
      <c r="GN54" s="70"/>
      <c r="GO54" s="70"/>
      <c r="GP54" s="70"/>
      <c r="GQ54" s="70"/>
      <c r="GR54" s="70"/>
      <c r="GS54" s="70"/>
      <c r="GT54" s="70"/>
      <c r="GU54" s="70"/>
      <c r="GV54" s="70"/>
      <c r="GW54" s="70"/>
      <c r="GX54" s="70"/>
      <c r="GY54" s="70"/>
      <c r="GZ54" s="70"/>
      <c r="HA54" s="70"/>
      <c r="HB54" s="70"/>
      <c r="HC54" s="70"/>
      <c r="HD54" s="70"/>
      <c r="HE54" s="70"/>
      <c r="HF54" s="70"/>
      <c r="HG54" s="70"/>
      <c r="HH54" s="70"/>
      <c r="HI54" s="70"/>
      <c r="HJ54" s="70"/>
      <c r="HK54" s="70"/>
      <c r="HL54" s="70"/>
      <c r="HM54" s="70"/>
      <c r="HN54" s="70"/>
      <c r="HO54" s="70"/>
      <c r="HP54" s="70"/>
      <c r="HQ54" s="70"/>
      <c r="HR54" s="70"/>
      <c r="HS54" s="70"/>
      <c r="HT54" s="70"/>
      <c r="HU54" s="70"/>
      <c r="HV54" s="70"/>
      <c r="HW54" s="70"/>
      <c r="HX54" s="70"/>
      <c r="HY54" s="70"/>
      <c r="HZ54" s="70"/>
      <c r="IA54" s="70"/>
      <c r="IB54" s="70"/>
      <c r="IC54" s="70"/>
      <c r="ID54" s="70"/>
      <c r="IE54" s="70"/>
      <c r="IF54" s="70"/>
      <c r="IG54" s="70"/>
      <c r="IH54" s="70"/>
      <c r="II54" s="70"/>
      <c r="IJ54" s="70"/>
      <c r="IK54" s="70"/>
    </row>
    <row r="55" s="3" customFormat="1" ht="33" customHeight="1" spans="1:245">
      <c r="A55" s="64"/>
      <c r="B55" s="61" t="s">
        <v>78</v>
      </c>
      <c r="C55" s="62">
        <v>80000000</v>
      </c>
      <c r="D55" s="77"/>
      <c r="E55" s="44"/>
      <c r="F55" s="39"/>
      <c r="G55" s="39"/>
      <c r="H55" s="39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  <c r="DV55" s="70"/>
      <c r="DW55" s="70"/>
      <c r="DX55" s="70"/>
      <c r="DY55" s="70"/>
      <c r="DZ55" s="70"/>
      <c r="EA55" s="70"/>
      <c r="EB55" s="70"/>
      <c r="EC55" s="70"/>
      <c r="ED55" s="70"/>
      <c r="EE55" s="70"/>
      <c r="EF55" s="70"/>
      <c r="EG55" s="70"/>
      <c r="EH55" s="70"/>
      <c r="EI55" s="70"/>
      <c r="EJ55" s="70"/>
      <c r="EK55" s="70"/>
      <c r="EL55" s="70"/>
      <c r="EM55" s="70"/>
      <c r="EN55" s="70"/>
      <c r="EO55" s="70"/>
      <c r="EP55" s="70"/>
      <c r="EQ55" s="70"/>
      <c r="ER55" s="70"/>
      <c r="ES55" s="70"/>
      <c r="ET55" s="70"/>
      <c r="EU55" s="70"/>
      <c r="EV55" s="70"/>
      <c r="EW55" s="70"/>
      <c r="EX55" s="70"/>
      <c r="EY55" s="70"/>
      <c r="EZ55" s="70"/>
      <c r="FA55" s="70"/>
      <c r="FB55" s="70"/>
      <c r="FC55" s="70"/>
      <c r="FD55" s="70"/>
      <c r="FE55" s="70"/>
      <c r="FF55" s="70"/>
      <c r="FG55" s="70"/>
      <c r="FH55" s="70"/>
      <c r="FI55" s="70"/>
      <c r="FJ55" s="70"/>
      <c r="FK55" s="70"/>
      <c r="FL55" s="70"/>
      <c r="FM55" s="70"/>
      <c r="FN55" s="70"/>
      <c r="FO55" s="70"/>
      <c r="FP55" s="70"/>
      <c r="FQ55" s="70"/>
      <c r="FR55" s="70"/>
      <c r="FS55" s="70"/>
      <c r="FT55" s="70"/>
      <c r="FU55" s="70"/>
      <c r="FV55" s="70"/>
      <c r="FW55" s="70"/>
      <c r="FX55" s="70"/>
      <c r="FY55" s="70"/>
      <c r="FZ55" s="70"/>
      <c r="GA55" s="70"/>
      <c r="GB55" s="70"/>
      <c r="GC55" s="70"/>
      <c r="GD55" s="70"/>
      <c r="GE55" s="70"/>
      <c r="GF55" s="70"/>
      <c r="GG55" s="70"/>
      <c r="GH55" s="70"/>
      <c r="GI55" s="70"/>
      <c r="GJ55" s="70"/>
      <c r="GK55" s="70"/>
      <c r="GL55" s="70"/>
      <c r="GM55" s="70"/>
      <c r="GN55" s="70"/>
      <c r="GO55" s="70"/>
      <c r="GP55" s="70"/>
      <c r="GQ55" s="70"/>
      <c r="GR55" s="70"/>
      <c r="GS55" s="70"/>
      <c r="GT55" s="70"/>
      <c r="GU55" s="70"/>
      <c r="GV55" s="70"/>
      <c r="GW55" s="70"/>
      <c r="GX55" s="70"/>
      <c r="GY55" s="70"/>
      <c r="GZ55" s="70"/>
      <c r="HA55" s="70"/>
      <c r="HB55" s="70"/>
      <c r="HC55" s="70"/>
      <c r="HD55" s="70"/>
      <c r="HE55" s="70"/>
      <c r="HF55" s="70"/>
      <c r="HG55" s="70"/>
      <c r="HH55" s="70"/>
      <c r="HI55" s="70"/>
      <c r="HJ55" s="70"/>
      <c r="HK55" s="70"/>
      <c r="HL55" s="70"/>
      <c r="HM55" s="70"/>
      <c r="HN55" s="70"/>
      <c r="HO55" s="70"/>
      <c r="HP55" s="70"/>
      <c r="HQ55" s="70"/>
      <c r="HR55" s="70"/>
      <c r="HS55" s="70"/>
      <c r="HT55" s="70"/>
      <c r="HU55" s="70"/>
      <c r="HV55" s="70"/>
      <c r="HW55" s="70"/>
      <c r="HX55" s="70"/>
      <c r="HY55" s="70"/>
      <c r="HZ55" s="70"/>
      <c r="IA55" s="70"/>
      <c r="IB55" s="70"/>
      <c r="IC55" s="70"/>
      <c r="ID55" s="70"/>
      <c r="IE55" s="70"/>
      <c r="IF55" s="70"/>
      <c r="IG55" s="70"/>
      <c r="IH55" s="70"/>
      <c r="II55" s="70"/>
      <c r="IJ55" s="70"/>
      <c r="IK55" s="70"/>
    </row>
    <row r="56" s="3" customFormat="1" ht="38" customHeight="1" spans="1:245">
      <c r="A56" s="64"/>
      <c r="B56" s="61" t="s">
        <v>79</v>
      </c>
      <c r="C56" s="62">
        <v>300000000</v>
      </c>
      <c r="D56" s="77"/>
      <c r="E56" s="44"/>
      <c r="F56" s="39"/>
      <c r="G56" s="39"/>
      <c r="H56" s="39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  <c r="EM56" s="70"/>
      <c r="EN56" s="70"/>
      <c r="EO56" s="70"/>
      <c r="EP56" s="70"/>
      <c r="EQ56" s="70"/>
      <c r="ER56" s="70"/>
      <c r="ES56" s="70"/>
      <c r="ET56" s="70"/>
      <c r="EU56" s="70"/>
      <c r="EV56" s="70"/>
      <c r="EW56" s="70"/>
      <c r="EX56" s="70"/>
      <c r="EY56" s="70"/>
      <c r="EZ56" s="70"/>
      <c r="FA56" s="70"/>
      <c r="FB56" s="70"/>
      <c r="FC56" s="70"/>
      <c r="FD56" s="70"/>
      <c r="FE56" s="70"/>
      <c r="FF56" s="70"/>
      <c r="FG56" s="70"/>
      <c r="FH56" s="70"/>
      <c r="FI56" s="70"/>
      <c r="FJ56" s="70"/>
      <c r="FK56" s="70"/>
      <c r="FL56" s="70"/>
      <c r="FM56" s="70"/>
      <c r="FN56" s="70"/>
      <c r="FO56" s="70"/>
      <c r="FP56" s="70"/>
      <c r="FQ56" s="70"/>
      <c r="FR56" s="70"/>
      <c r="FS56" s="70"/>
      <c r="FT56" s="70"/>
      <c r="FU56" s="70"/>
      <c r="FV56" s="70"/>
      <c r="FW56" s="70"/>
      <c r="FX56" s="70"/>
      <c r="FY56" s="70"/>
      <c r="FZ56" s="70"/>
      <c r="GA56" s="70"/>
      <c r="GB56" s="70"/>
      <c r="GC56" s="70"/>
      <c r="GD56" s="70"/>
      <c r="GE56" s="70"/>
      <c r="GF56" s="70"/>
      <c r="GG56" s="70"/>
      <c r="GH56" s="70"/>
      <c r="GI56" s="70"/>
      <c r="GJ56" s="70"/>
      <c r="GK56" s="70"/>
      <c r="GL56" s="70"/>
      <c r="GM56" s="70"/>
      <c r="GN56" s="70"/>
      <c r="GO56" s="70"/>
      <c r="GP56" s="70"/>
      <c r="GQ56" s="70"/>
      <c r="GR56" s="70"/>
      <c r="GS56" s="70"/>
      <c r="GT56" s="70"/>
      <c r="GU56" s="70"/>
      <c r="GV56" s="70"/>
      <c r="GW56" s="70"/>
      <c r="GX56" s="70"/>
      <c r="GY56" s="70"/>
      <c r="GZ56" s="70"/>
      <c r="HA56" s="70"/>
      <c r="HB56" s="70"/>
      <c r="HC56" s="70"/>
      <c r="HD56" s="70"/>
      <c r="HE56" s="70"/>
      <c r="HF56" s="70"/>
      <c r="HG56" s="70"/>
      <c r="HH56" s="70"/>
      <c r="HI56" s="70"/>
      <c r="HJ56" s="70"/>
      <c r="HK56" s="70"/>
      <c r="HL56" s="70"/>
      <c r="HM56" s="70"/>
      <c r="HN56" s="70"/>
      <c r="HO56" s="70"/>
      <c r="HP56" s="70"/>
      <c r="HQ56" s="70"/>
      <c r="HR56" s="70"/>
      <c r="HS56" s="70"/>
      <c r="HT56" s="70"/>
      <c r="HU56" s="70"/>
      <c r="HV56" s="70"/>
      <c r="HW56" s="70"/>
      <c r="HX56" s="70"/>
      <c r="HY56" s="70"/>
      <c r="HZ56" s="70"/>
      <c r="IA56" s="70"/>
      <c r="IB56" s="70"/>
      <c r="IC56" s="70"/>
      <c r="ID56" s="70"/>
      <c r="IE56" s="70"/>
      <c r="IF56" s="70"/>
      <c r="IG56" s="70"/>
      <c r="IH56" s="70"/>
      <c r="II56" s="70"/>
      <c r="IJ56" s="70"/>
      <c r="IK56" s="70"/>
    </row>
    <row r="57" s="3" customFormat="1" ht="53.25" customHeight="1" spans="1:245">
      <c r="A57" s="64"/>
      <c r="B57" s="61" t="s">
        <v>80</v>
      </c>
      <c r="C57" s="62">
        <v>1100000000</v>
      </c>
      <c r="D57" s="56" t="s">
        <v>61</v>
      </c>
      <c r="E57" s="44"/>
      <c r="F57" s="39"/>
      <c r="G57" s="39"/>
      <c r="H57" s="39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  <c r="DV57" s="70"/>
      <c r="DW57" s="70"/>
      <c r="DX57" s="70"/>
      <c r="DY57" s="70"/>
      <c r="DZ57" s="70"/>
      <c r="EA57" s="70"/>
      <c r="EB57" s="70"/>
      <c r="EC57" s="70"/>
      <c r="ED57" s="70"/>
      <c r="EE57" s="70"/>
      <c r="EF57" s="70"/>
      <c r="EG57" s="70"/>
      <c r="EH57" s="70"/>
      <c r="EI57" s="70"/>
      <c r="EJ57" s="70"/>
      <c r="EK57" s="70"/>
      <c r="EL57" s="70"/>
      <c r="EM57" s="70"/>
      <c r="EN57" s="70"/>
      <c r="EO57" s="70"/>
      <c r="EP57" s="70"/>
      <c r="EQ57" s="70"/>
      <c r="ER57" s="70"/>
      <c r="ES57" s="70"/>
      <c r="ET57" s="70"/>
      <c r="EU57" s="70"/>
      <c r="EV57" s="70"/>
      <c r="EW57" s="70"/>
      <c r="EX57" s="70"/>
      <c r="EY57" s="70"/>
      <c r="EZ57" s="70"/>
      <c r="FA57" s="70"/>
      <c r="FB57" s="70"/>
      <c r="FC57" s="70"/>
      <c r="FD57" s="70"/>
      <c r="FE57" s="70"/>
      <c r="FF57" s="70"/>
      <c r="FG57" s="70"/>
      <c r="FH57" s="70"/>
      <c r="FI57" s="70"/>
      <c r="FJ57" s="70"/>
      <c r="FK57" s="70"/>
      <c r="FL57" s="70"/>
      <c r="FM57" s="70"/>
      <c r="FN57" s="70"/>
      <c r="FO57" s="70"/>
      <c r="FP57" s="70"/>
      <c r="FQ57" s="70"/>
      <c r="FR57" s="70"/>
      <c r="FS57" s="70"/>
      <c r="FT57" s="70"/>
      <c r="FU57" s="70"/>
      <c r="FV57" s="70"/>
      <c r="FW57" s="70"/>
      <c r="FX57" s="70"/>
      <c r="FY57" s="70"/>
      <c r="FZ57" s="70"/>
      <c r="GA57" s="70"/>
      <c r="GB57" s="70"/>
      <c r="GC57" s="70"/>
      <c r="GD57" s="70"/>
      <c r="GE57" s="70"/>
      <c r="GF57" s="70"/>
      <c r="GG57" s="70"/>
      <c r="GH57" s="70"/>
      <c r="GI57" s="70"/>
      <c r="GJ57" s="70"/>
      <c r="GK57" s="70"/>
      <c r="GL57" s="70"/>
      <c r="GM57" s="70"/>
      <c r="GN57" s="70"/>
      <c r="GO57" s="70"/>
      <c r="GP57" s="70"/>
      <c r="GQ57" s="70"/>
      <c r="GR57" s="70"/>
      <c r="GS57" s="70"/>
      <c r="GT57" s="70"/>
      <c r="GU57" s="70"/>
      <c r="GV57" s="70"/>
      <c r="GW57" s="70"/>
      <c r="GX57" s="70"/>
      <c r="GY57" s="70"/>
      <c r="GZ57" s="70"/>
      <c r="HA57" s="70"/>
      <c r="HB57" s="70"/>
      <c r="HC57" s="70"/>
      <c r="HD57" s="70"/>
      <c r="HE57" s="70"/>
      <c r="HF57" s="70"/>
      <c r="HG57" s="70"/>
      <c r="HH57" s="70"/>
      <c r="HI57" s="70"/>
      <c r="HJ57" s="70"/>
      <c r="HK57" s="70"/>
      <c r="HL57" s="70"/>
      <c r="HM57" s="70"/>
      <c r="HN57" s="70"/>
      <c r="HO57" s="70"/>
      <c r="HP57" s="70"/>
      <c r="HQ57" s="70"/>
      <c r="HR57" s="70"/>
      <c r="HS57" s="70"/>
      <c r="HT57" s="70"/>
      <c r="HU57" s="70"/>
      <c r="HV57" s="70"/>
      <c r="HW57" s="70"/>
      <c r="HX57" s="70"/>
      <c r="HY57" s="70"/>
      <c r="HZ57" s="70"/>
      <c r="IA57" s="70"/>
      <c r="IB57" s="70"/>
      <c r="IC57" s="70"/>
      <c r="ID57" s="70"/>
      <c r="IE57" s="70"/>
      <c r="IF57" s="70"/>
      <c r="IG57" s="70"/>
      <c r="IH57" s="70"/>
      <c r="II57" s="70"/>
      <c r="IJ57" s="70"/>
      <c r="IK57" s="70"/>
    </row>
    <row r="58" s="3" customFormat="1" ht="53.25" customHeight="1" spans="1:245">
      <c r="A58" s="64"/>
      <c r="B58" s="61" t="s">
        <v>81</v>
      </c>
      <c r="C58" s="62">
        <v>100000000</v>
      </c>
      <c r="D58" s="78" t="s">
        <v>82</v>
      </c>
      <c r="E58" s="44"/>
      <c r="F58" s="39"/>
      <c r="G58" s="39"/>
      <c r="H58" s="39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0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Q58" s="70"/>
      <c r="ER58" s="70"/>
      <c r="ES58" s="70"/>
      <c r="ET58" s="70"/>
      <c r="EU58" s="70"/>
      <c r="EV58" s="70"/>
      <c r="EW58" s="70"/>
      <c r="EX58" s="70"/>
      <c r="EY58" s="70"/>
      <c r="EZ58" s="70"/>
      <c r="FA58" s="70"/>
      <c r="FB58" s="70"/>
      <c r="FC58" s="70"/>
      <c r="FD58" s="70"/>
      <c r="FE58" s="70"/>
      <c r="FF58" s="70"/>
      <c r="FG58" s="70"/>
      <c r="FH58" s="70"/>
      <c r="FI58" s="70"/>
      <c r="FJ58" s="70"/>
      <c r="FK58" s="70"/>
      <c r="FL58" s="70"/>
      <c r="FM58" s="70"/>
      <c r="FN58" s="70"/>
      <c r="FO58" s="70"/>
      <c r="FP58" s="70"/>
      <c r="FQ58" s="70"/>
      <c r="FR58" s="70"/>
      <c r="FS58" s="70"/>
      <c r="FT58" s="70"/>
      <c r="FU58" s="70"/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  <c r="GK58" s="70"/>
      <c r="GL58" s="70"/>
      <c r="GM58" s="70"/>
      <c r="GN58" s="70"/>
      <c r="GO58" s="70"/>
      <c r="GP58" s="70"/>
      <c r="GQ58" s="70"/>
      <c r="GR58" s="70"/>
      <c r="GS58" s="70"/>
      <c r="GT58" s="70"/>
      <c r="GU58" s="70"/>
      <c r="GV58" s="70"/>
      <c r="GW58" s="70"/>
      <c r="GX58" s="70"/>
      <c r="GY58" s="70"/>
      <c r="GZ58" s="70"/>
      <c r="HA58" s="70"/>
      <c r="HB58" s="70"/>
      <c r="HC58" s="70"/>
      <c r="HD58" s="70"/>
      <c r="HE58" s="70"/>
      <c r="HF58" s="70"/>
      <c r="HG58" s="70"/>
      <c r="HH58" s="70"/>
      <c r="HI58" s="70"/>
      <c r="HJ58" s="70"/>
      <c r="HK58" s="70"/>
      <c r="HL58" s="70"/>
      <c r="HM58" s="70"/>
      <c r="HN58" s="70"/>
      <c r="HO58" s="70"/>
      <c r="HP58" s="70"/>
      <c r="HQ58" s="70"/>
      <c r="HR58" s="70"/>
      <c r="HS58" s="70"/>
      <c r="HT58" s="70"/>
      <c r="HU58" s="70"/>
      <c r="HV58" s="70"/>
      <c r="HW58" s="70"/>
      <c r="HX58" s="70"/>
      <c r="HY58" s="70"/>
      <c r="HZ58" s="70"/>
      <c r="IA58" s="70"/>
      <c r="IB58" s="70"/>
      <c r="IC58" s="70"/>
      <c r="ID58" s="70"/>
      <c r="IE58" s="70"/>
      <c r="IF58" s="70"/>
      <c r="IG58" s="70"/>
      <c r="IH58" s="70"/>
      <c r="II58" s="70"/>
      <c r="IJ58" s="70"/>
      <c r="IK58" s="70"/>
    </row>
    <row r="59" s="3" customFormat="1" ht="43" customHeight="1" spans="1:245">
      <c r="A59" s="64"/>
      <c r="B59" s="61" t="s">
        <v>83</v>
      </c>
      <c r="C59" s="62">
        <v>100000000</v>
      </c>
      <c r="D59" s="78"/>
      <c r="E59" s="44"/>
      <c r="F59" s="39"/>
      <c r="G59" s="39"/>
      <c r="H59" s="39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  <c r="DW59" s="70"/>
      <c r="DX59" s="70"/>
      <c r="DY59" s="70"/>
      <c r="DZ59" s="70"/>
      <c r="EA59" s="70"/>
      <c r="EB59" s="70"/>
      <c r="EC59" s="70"/>
      <c r="ED59" s="70"/>
      <c r="EE59" s="70"/>
      <c r="EF59" s="70"/>
      <c r="EG59" s="70"/>
      <c r="EH59" s="70"/>
      <c r="EI59" s="70"/>
      <c r="EJ59" s="70"/>
      <c r="EK59" s="70"/>
      <c r="EL59" s="70"/>
      <c r="EM59" s="70"/>
      <c r="EN59" s="70"/>
      <c r="EO59" s="70"/>
      <c r="EP59" s="70"/>
      <c r="EQ59" s="70"/>
      <c r="ER59" s="70"/>
      <c r="ES59" s="70"/>
      <c r="ET59" s="70"/>
      <c r="EU59" s="70"/>
      <c r="EV59" s="70"/>
      <c r="EW59" s="70"/>
      <c r="EX59" s="70"/>
      <c r="EY59" s="70"/>
      <c r="EZ59" s="70"/>
      <c r="FA59" s="70"/>
      <c r="FB59" s="70"/>
      <c r="FC59" s="70"/>
      <c r="FD59" s="70"/>
      <c r="FE59" s="70"/>
      <c r="FF59" s="70"/>
      <c r="FG59" s="70"/>
      <c r="FH59" s="70"/>
      <c r="FI59" s="70"/>
      <c r="FJ59" s="70"/>
      <c r="FK59" s="70"/>
      <c r="FL59" s="70"/>
      <c r="FM59" s="70"/>
      <c r="FN59" s="70"/>
      <c r="FO59" s="70"/>
      <c r="FP59" s="70"/>
      <c r="FQ59" s="70"/>
      <c r="FR59" s="70"/>
      <c r="FS59" s="70"/>
      <c r="FT59" s="70"/>
      <c r="FU59" s="70"/>
      <c r="FV59" s="70"/>
      <c r="FW59" s="70"/>
      <c r="FX59" s="70"/>
      <c r="FY59" s="70"/>
      <c r="FZ59" s="70"/>
      <c r="GA59" s="70"/>
      <c r="GB59" s="70"/>
      <c r="GC59" s="70"/>
      <c r="GD59" s="70"/>
      <c r="GE59" s="70"/>
      <c r="GF59" s="70"/>
      <c r="GG59" s="70"/>
      <c r="GH59" s="70"/>
      <c r="GI59" s="70"/>
      <c r="GJ59" s="70"/>
      <c r="GK59" s="70"/>
      <c r="GL59" s="70"/>
      <c r="GM59" s="70"/>
      <c r="GN59" s="70"/>
      <c r="GO59" s="70"/>
      <c r="GP59" s="70"/>
      <c r="GQ59" s="70"/>
      <c r="GR59" s="70"/>
      <c r="GS59" s="70"/>
      <c r="GT59" s="70"/>
      <c r="GU59" s="70"/>
      <c r="GV59" s="70"/>
      <c r="GW59" s="70"/>
      <c r="GX59" s="70"/>
      <c r="GY59" s="70"/>
      <c r="GZ59" s="70"/>
      <c r="HA59" s="70"/>
      <c r="HB59" s="70"/>
      <c r="HC59" s="70"/>
      <c r="HD59" s="70"/>
      <c r="HE59" s="70"/>
      <c r="HF59" s="70"/>
      <c r="HG59" s="70"/>
      <c r="HH59" s="70"/>
      <c r="HI59" s="70"/>
      <c r="HJ59" s="70"/>
      <c r="HK59" s="70"/>
      <c r="HL59" s="70"/>
      <c r="HM59" s="70"/>
      <c r="HN59" s="70"/>
      <c r="HO59" s="70"/>
      <c r="HP59" s="70"/>
      <c r="HQ59" s="70"/>
      <c r="HR59" s="70"/>
      <c r="HS59" s="70"/>
      <c r="HT59" s="70"/>
      <c r="HU59" s="70"/>
      <c r="HV59" s="70"/>
      <c r="HW59" s="70"/>
      <c r="HX59" s="70"/>
      <c r="HY59" s="70"/>
      <c r="HZ59" s="70"/>
      <c r="IA59" s="70"/>
      <c r="IB59" s="70"/>
      <c r="IC59" s="70"/>
      <c r="ID59" s="70"/>
      <c r="IE59" s="70"/>
      <c r="IF59" s="70"/>
      <c r="IG59" s="70"/>
      <c r="IH59" s="70"/>
      <c r="II59" s="70"/>
      <c r="IJ59" s="70"/>
      <c r="IK59" s="70"/>
    </row>
    <row r="60" s="3" customFormat="1" ht="58" customHeight="1" spans="1:245">
      <c r="A60" s="64"/>
      <c r="B60" s="61" t="s">
        <v>84</v>
      </c>
      <c r="C60" s="62">
        <v>50000000</v>
      </c>
      <c r="D60" s="78"/>
      <c r="E60" s="44"/>
      <c r="F60" s="39"/>
      <c r="G60" s="39"/>
      <c r="H60" s="39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70"/>
      <c r="EF60" s="70"/>
      <c r="EG60" s="70"/>
      <c r="EH60" s="70"/>
      <c r="EI60" s="70"/>
      <c r="EJ60" s="70"/>
      <c r="EK60" s="70"/>
      <c r="EL60" s="70"/>
      <c r="EM60" s="70"/>
      <c r="EN60" s="70"/>
      <c r="EO60" s="70"/>
      <c r="EP60" s="70"/>
      <c r="EQ60" s="70"/>
      <c r="ER60" s="70"/>
      <c r="ES60" s="70"/>
      <c r="ET60" s="70"/>
      <c r="EU60" s="70"/>
      <c r="EV60" s="70"/>
      <c r="EW60" s="70"/>
      <c r="EX60" s="70"/>
      <c r="EY60" s="70"/>
      <c r="EZ60" s="70"/>
      <c r="FA60" s="70"/>
      <c r="FB60" s="70"/>
      <c r="FC60" s="70"/>
      <c r="FD60" s="70"/>
      <c r="FE60" s="70"/>
      <c r="FF60" s="70"/>
      <c r="FG60" s="70"/>
      <c r="FH60" s="70"/>
      <c r="FI60" s="70"/>
      <c r="FJ60" s="70"/>
      <c r="FK60" s="70"/>
      <c r="FL60" s="70"/>
      <c r="FM60" s="70"/>
      <c r="FN60" s="70"/>
      <c r="FO60" s="70"/>
      <c r="FP60" s="70"/>
      <c r="FQ60" s="70"/>
      <c r="FR60" s="70"/>
      <c r="FS60" s="70"/>
      <c r="FT60" s="70"/>
      <c r="FU60" s="70"/>
      <c r="FV60" s="70"/>
      <c r="FW60" s="70"/>
      <c r="FX60" s="70"/>
      <c r="FY60" s="70"/>
      <c r="FZ60" s="70"/>
      <c r="GA60" s="70"/>
      <c r="GB60" s="70"/>
      <c r="GC60" s="70"/>
      <c r="GD60" s="70"/>
      <c r="GE60" s="70"/>
      <c r="GF60" s="70"/>
      <c r="GG60" s="70"/>
      <c r="GH60" s="70"/>
      <c r="GI60" s="70"/>
      <c r="GJ60" s="70"/>
      <c r="GK60" s="70"/>
      <c r="GL60" s="70"/>
      <c r="GM60" s="70"/>
      <c r="GN60" s="70"/>
      <c r="GO60" s="70"/>
      <c r="GP60" s="70"/>
      <c r="GQ60" s="70"/>
      <c r="GR60" s="70"/>
      <c r="GS60" s="70"/>
      <c r="GT60" s="70"/>
      <c r="GU60" s="70"/>
      <c r="GV60" s="70"/>
      <c r="GW60" s="70"/>
      <c r="GX60" s="70"/>
      <c r="GY60" s="70"/>
      <c r="GZ60" s="70"/>
      <c r="HA60" s="70"/>
      <c r="HB60" s="70"/>
      <c r="HC60" s="70"/>
      <c r="HD60" s="70"/>
      <c r="HE60" s="70"/>
      <c r="HF60" s="70"/>
      <c r="HG60" s="70"/>
      <c r="HH60" s="70"/>
      <c r="HI60" s="70"/>
      <c r="HJ60" s="70"/>
      <c r="HK60" s="70"/>
      <c r="HL60" s="70"/>
      <c r="HM60" s="70"/>
      <c r="HN60" s="70"/>
      <c r="HO60" s="70"/>
      <c r="HP60" s="70"/>
      <c r="HQ60" s="70"/>
      <c r="HR60" s="70"/>
      <c r="HS60" s="70"/>
      <c r="HT60" s="70"/>
      <c r="HU60" s="70"/>
      <c r="HV60" s="70"/>
      <c r="HW60" s="70"/>
      <c r="HX60" s="70"/>
      <c r="HY60" s="70"/>
      <c r="HZ60" s="70"/>
      <c r="IA60" s="70"/>
      <c r="IB60" s="70"/>
      <c r="IC60" s="70"/>
      <c r="ID60" s="70"/>
      <c r="IE60" s="70"/>
      <c r="IF60" s="70"/>
      <c r="IG60" s="70"/>
      <c r="IH60" s="70"/>
      <c r="II60" s="70"/>
      <c r="IJ60" s="70"/>
      <c r="IK60" s="70"/>
    </row>
    <row r="61" s="3" customFormat="1" ht="33" customHeight="1" spans="1:245">
      <c r="A61" s="64"/>
      <c r="B61" s="61" t="s">
        <v>85</v>
      </c>
      <c r="C61" s="79">
        <v>70000000</v>
      </c>
      <c r="D61" s="78"/>
      <c r="E61" s="44"/>
      <c r="F61" s="39"/>
      <c r="G61" s="39"/>
      <c r="H61" s="39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EK61" s="70"/>
      <c r="EL61" s="70"/>
      <c r="EM61" s="70"/>
      <c r="EN61" s="70"/>
      <c r="EO61" s="70"/>
      <c r="EP61" s="70"/>
      <c r="EQ61" s="70"/>
      <c r="ER61" s="70"/>
      <c r="ES61" s="70"/>
      <c r="ET61" s="70"/>
      <c r="EU61" s="70"/>
      <c r="EV61" s="70"/>
      <c r="EW61" s="70"/>
      <c r="EX61" s="70"/>
      <c r="EY61" s="70"/>
      <c r="EZ61" s="70"/>
      <c r="FA61" s="70"/>
      <c r="FB61" s="70"/>
      <c r="FC61" s="70"/>
      <c r="FD61" s="70"/>
      <c r="FE61" s="70"/>
      <c r="FF61" s="70"/>
      <c r="FG61" s="70"/>
      <c r="FH61" s="70"/>
      <c r="FI61" s="70"/>
      <c r="FJ61" s="70"/>
      <c r="FK61" s="70"/>
      <c r="FL61" s="70"/>
      <c r="FM61" s="70"/>
      <c r="FN61" s="70"/>
      <c r="FO61" s="70"/>
      <c r="FP61" s="70"/>
      <c r="FQ61" s="70"/>
      <c r="FR61" s="70"/>
      <c r="FS61" s="70"/>
      <c r="FT61" s="70"/>
      <c r="FU61" s="70"/>
      <c r="FV61" s="70"/>
      <c r="FW61" s="70"/>
      <c r="FX61" s="70"/>
      <c r="FY61" s="70"/>
      <c r="FZ61" s="70"/>
      <c r="GA61" s="70"/>
      <c r="GB61" s="70"/>
      <c r="GC61" s="70"/>
      <c r="GD61" s="70"/>
      <c r="GE61" s="70"/>
      <c r="GF61" s="70"/>
      <c r="GG61" s="70"/>
      <c r="GH61" s="70"/>
      <c r="GI61" s="70"/>
      <c r="GJ61" s="70"/>
      <c r="GK61" s="70"/>
      <c r="GL61" s="70"/>
      <c r="GM61" s="70"/>
      <c r="GN61" s="70"/>
      <c r="GO61" s="70"/>
      <c r="GP61" s="70"/>
      <c r="GQ61" s="70"/>
      <c r="GR61" s="70"/>
      <c r="GS61" s="70"/>
      <c r="GT61" s="70"/>
      <c r="GU61" s="70"/>
      <c r="GV61" s="70"/>
      <c r="GW61" s="70"/>
      <c r="GX61" s="70"/>
      <c r="GY61" s="70"/>
      <c r="GZ61" s="70"/>
      <c r="HA61" s="70"/>
      <c r="HB61" s="70"/>
      <c r="HC61" s="70"/>
      <c r="HD61" s="70"/>
      <c r="HE61" s="70"/>
      <c r="HF61" s="70"/>
      <c r="HG61" s="70"/>
      <c r="HH61" s="70"/>
      <c r="HI61" s="70"/>
      <c r="HJ61" s="70"/>
      <c r="HK61" s="70"/>
      <c r="HL61" s="70"/>
      <c r="HM61" s="70"/>
      <c r="HN61" s="70"/>
      <c r="HO61" s="70"/>
      <c r="HP61" s="70"/>
      <c r="HQ61" s="70"/>
      <c r="HR61" s="70"/>
      <c r="HS61" s="70"/>
      <c r="HT61" s="70"/>
      <c r="HU61" s="70"/>
      <c r="HV61" s="70"/>
      <c r="HW61" s="70"/>
      <c r="HX61" s="70"/>
      <c r="HY61" s="70"/>
      <c r="HZ61" s="70"/>
      <c r="IA61" s="70"/>
      <c r="IB61" s="70"/>
      <c r="IC61" s="70"/>
      <c r="ID61" s="70"/>
      <c r="IE61" s="70"/>
      <c r="IF61" s="70"/>
      <c r="IG61" s="70"/>
      <c r="IH61" s="70"/>
      <c r="II61" s="70"/>
      <c r="IJ61" s="70"/>
      <c r="IK61" s="70"/>
    </row>
    <row r="62" s="6" customFormat="1" ht="36.75" customHeight="1" spans="1:8">
      <c r="A62" s="64"/>
      <c r="B62" s="61" t="s">
        <v>86</v>
      </c>
      <c r="C62" s="80">
        <v>300000000</v>
      </c>
      <c r="D62" s="78"/>
      <c r="E62" s="49"/>
      <c r="F62" s="50"/>
      <c r="G62" s="50"/>
      <c r="H62" s="50"/>
    </row>
    <row r="63" s="6" customFormat="1" ht="38.25" customHeight="1" spans="1:8">
      <c r="A63" s="64"/>
      <c r="B63" s="61" t="s">
        <v>87</v>
      </c>
      <c r="C63" s="80">
        <v>300000000</v>
      </c>
      <c r="D63" s="78"/>
      <c r="E63" s="49"/>
      <c r="F63" s="50"/>
      <c r="G63" s="50"/>
      <c r="H63" s="50"/>
    </row>
    <row r="64" s="6" customFormat="1" ht="40" customHeight="1" spans="1:8">
      <c r="A64" s="64"/>
      <c r="B64" s="61" t="s">
        <v>88</v>
      </c>
      <c r="C64" s="80">
        <v>445000000</v>
      </c>
      <c r="D64" s="56" t="s">
        <v>89</v>
      </c>
      <c r="E64" s="49"/>
      <c r="F64" s="50"/>
      <c r="G64" s="50"/>
      <c r="H64" s="50"/>
    </row>
    <row r="65" s="3" customFormat="1" ht="65" customHeight="1" spans="1:245">
      <c r="A65" s="40" t="s">
        <v>21</v>
      </c>
      <c r="B65" s="41" t="s">
        <v>90</v>
      </c>
      <c r="C65" s="83">
        <v>145000000</v>
      </c>
      <c r="D65" s="56" t="s">
        <v>91</v>
      </c>
      <c r="E65" s="44" t="s">
        <v>92</v>
      </c>
      <c r="F65" s="84" t="s">
        <v>93</v>
      </c>
      <c r="G65" s="39"/>
      <c r="H65" s="39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/>
      <c r="EA65" s="70"/>
      <c r="EB65" s="70"/>
      <c r="EC65" s="70"/>
      <c r="ED65" s="70"/>
      <c r="EE65" s="70"/>
      <c r="EF65" s="70"/>
      <c r="EG65" s="70"/>
      <c r="EH65" s="70"/>
      <c r="EI65" s="70"/>
      <c r="EJ65" s="70"/>
      <c r="EK65" s="70"/>
      <c r="EL65" s="70"/>
      <c r="EM65" s="70"/>
      <c r="EN65" s="70"/>
      <c r="EO65" s="70"/>
      <c r="EP65" s="70"/>
      <c r="EQ65" s="70"/>
      <c r="ER65" s="70"/>
      <c r="ES65" s="70"/>
      <c r="ET65" s="70"/>
      <c r="EU65" s="70"/>
      <c r="EV65" s="70"/>
      <c r="EW65" s="70"/>
      <c r="EX65" s="70"/>
      <c r="EY65" s="70"/>
      <c r="EZ65" s="70"/>
      <c r="FA65" s="70"/>
      <c r="FB65" s="70"/>
      <c r="FC65" s="70"/>
      <c r="FD65" s="70"/>
      <c r="FE65" s="70"/>
      <c r="FF65" s="70"/>
      <c r="FG65" s="70"/>
      <c r="FH65" s="70"/>
      <c r="FI65" s="70"/>
      <c r="FJ65" s="70"/>
      <c r="FK65" s="70"/>
      <c r="FL65" s="70"/>
      <c r="FM65" s="70"/>
      <c r="FN65" s="70"/>
      <c r="FO65" s="70"/>
      <c r="FP65" s="70"/>
      <c r="FQ65" s="70"/>
      <c r="FR65" s="70"/>
      <c r="FS65" s="70"/>
      <c r="FT65" s="70"/>
      <c r="FU65" s="70"/>
      <c r="FV65" s="70"/>
      <c r="FW65" s="70"/>
      <c r="FX65" s="70"/>
      <c r="FY65" s="70"/>
      <c r="FZ65" s="70"/>
      <c r="GA65" s="70"/>
      <c r="GB65" s="70"/>
      <c r="GC65" s="70"/>
      <c r="GD65" s="70"/>
      <c r="GE65" s="70"/>
      <c r="GF65" s="70"/>
      <c r="GG65" s="70"/>
      <c r="GH65" s="70"/>
      <c r="GI65" s="70"/>
      <c r="GJ65" s="70"/>
      <c r="GK65" s="70"/>
      <c r="GL65" s="70"/>
      <c r="GM65" s="70"/>
      <c r="GN65" s="70"/>
      <c r="GO65" s="70"/>
      <c r="GP65" s="70"/>
      <c r="GQ65" s="70"/>
      <c r="GR65" s="70"/>
      <c r="GS65" s="70"/>
      <c r="GT65" s="70"/>
      <c r="GU65" s="70"/>
      <c r="GV65" s="70"/>
      <c r="GW65" s="70"/>
      <c r="GX65" s="70"/>
      <c r="GY65" s="70"/>
      <c r="GZ65" s="70"/>
      <c r="HA65" s="70"/>
      <c r="HB65" s="70"/>
      <c r="HC65" s="70"/>
      <c r="HD65" s="70"/>
      <c r="HE65" s="70"/>
      <c r="HF65" s="70"/>
      <c r="HG65" s="70"/>
      <c r="HH65" s="70"/>
      <c r="HI65" s="70"/>
      <c r="HJ65" s="70"/>
      <c r="HK65" s="70"/>
      <c r="HL65" s="70"/>
      <c r="HM65" s="70"/>
      <c r="HN65" s="70"/>
      <c r="HO65" s="70"/>
      <c r="HP65" s="70"/>
      <c r="HQ65" s="70"/>
      <c r="HR65" s="70"/>
      <c r="HS65" s="70"/>
      <c r="HT65" s="70"/>
      <c r="HU65" s="70"/>
      <c r="HV65" s="70"/>
      <c r="HW65" s="70"/>
      <c r="HX65" s="70"/>
      <c r="HY65" s="70"/>
      <c r="HZ65" s="70"/>
      <c r="IA65" s="70"/>
      <c r="IB65" s="70"/>
      <c r="IC65" s="70"/>
      <c r="ID65" s="70"/>
      <c r="IE65" s="70"/>
      <c r="IF65" s="70"/>
      <c r="IG65" s="70"/>
      <c r="IH65" s="70"/>
      <c r="II65" s="70"/>
      <c r="IJ65" s="70"/>
      <c r="IK65" s="70"/>
    </row>
    <row r="66" s="3" customFormat="1" ht="32" customHeight="1" spans="1:8">
      <c r="A66" s="40" t="s">
        <v>94</v>
      </c>
      <c r="B66" s="85" t="s">
        <v>95</v>
      </c>
      <c r="C66" s="42">
        <v>350000000</v>
      </c>
      <c r="D66" s="86" t="s">
        <v>61</v>
      </c>
      <c r="E66" s="44" t="s">
        <v>92</v>
      </c>
      <c r="F66" s="39"/>
      <c r="G66" s="39"/>
      <c r="H66" s="39"/>
    </row>
    <row r="67" s="9" customFormat="1" ht="23.1" customHeight="1" spans="1:245">
      <c r="A67" s="87" t="s">
        <v>96</v>
      </c>
      <c r="B67" s="87"/>
      <c r="C67" s="88">
        <f>+C66+C49+C48+C45+C27+C8+C50</f>
        <v>25838000000</v>
      </c>
      <c r="D67" s="89"/>
      <c r="E67" s="9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/>
      <c r="EA67" s="70"/>
      <c r="EB67" s="70"/>
      <c r="EC67" s="70"/>
      <c r="ED67" s="70"/>
      <c r="EE67" s="70"/>
      <c r="EF67" s="70"/>
      <c r="EG67" s="70"/>
      <c r="EH67" s="70"/>
      <c r="EI67" s="70"/>
      <c r="EJ67" s="70"/>
      <c r="EK67" s="70"/>
      <c r="EL67" s="70"/>
      <c r="EM67" s="70"/>
      <c r="EN67" s="70"/>
      <c r="EO67" s="70"/>
      <c r="EP67" s="70"/>
      <c r="EQ67" s="70"/>
      <c r="ER67" s="70"/>
      <c r="ES67" s="70"/>
      <c r="ET67" s="70"/>
      <c r="EU67" s="70"/>
      <c r="EV67" s="70"/>
      <c r="EW67" s="70"/>
      <c r="EX67" s="70"/>
      <c r="EY67" s="70"/>
      <c r="EZ67" s="70"/>
      <c r="FA67" s="70"/>
      <c r="FB67" s="70"/>
      <c r="FC67" s="70"/>
      <c r="FD67" s="70"/>
      <c r="FE67" s="70"/>
      <c r="FF67" s="70"/>
      <c r="FG67" s="70"/>
      <c r="FH67" s="70"/>
      <c r="FI67" s="70"/>
      <c r="FJ67" s="70"/>
      <c r="FK67" s="70"/>
      <c r="FL67" s="70"/>
      <c r="FM67" s="70"/>
      <c r="FN67" s="70"/>
      <c r="FO67" s="70"/>
      <c r="FP67" s="70"/>
      <c r="FQ67" s="70"/>
      <c r="FR67" s="70"/>
      <c r="FS67" s="70"/>
      <c r="FT67" s="70"/>
      <c r="FU67" s="70"/>
      <c r="FV67" s="70"/>
      <c r="FW67" s="70"/>
      <c r="FX67" s="70"/>
      <c r="FY67" s="70"/>
      <c r="FZ67" s="70"/>
      <c r="GA67" s="70"/>
      <c r="GB67" s="70"/>
      <c r="GC67" s="70"/>
      <c r="GD67" s="70"/>
      <c r="GE67" s="70"/>
      <c r="GF67" s="70"/>
      <c r="GG67" s="70"/>
      <c r="GH67" s="70"/>
      <c r="GI67" s="70"/>
      <c r="GJ67" s="70"/>
      <c r="GK67" s="70"/>
      <c r="GL67" s="70"/>
      <c r="GM67" s="70"/>
      <c r="GN67" s="70"/>
      <c r="GO67" s="70"/>
      <c r="GP67" s="70"/>
      <c r="GQ67" s="70"/>
      <c r="GR67" s="70"/>
      <c r="GS67" s="70"/>
      <c r="GT67" s="70"/>
      <c r="GU67" s="70"/>
      <c r="GV67" s="70"/>
      <c r="GW67" s="70"/>
      <c r="GX67" s="70"/>
      <c r="GY67" s="70"/>
      <c r="GZ67" s="70"/>
      <c r="HA67" s="70"/>
      <c r="HB67" s="70"/>
      <c r="HC67" s="70"/>
      <c r="HD67" s="70"/>
      <c r="HE67" s="70"/>
      <c r="HF67" s="70"/>
      <c r="HG67" s="70"/>
      <c r="HH67" s="70"/>
      <c r="HI67" s="70"/>
      <c r="HJ67" s="70"/>
      <c r="HK67" s="70"/>
      <c r="HL67" s="70"/>
      <c r="HM67" s="70"/>
      <c r="HN67" s="70"/>
      <c r="HO67" s="70"/>
      <c r="HP67" s="70"/>
      <c r="HQ67" s="70"/>
      <c r="HR67" s="70"/>
      <c r="HS67" s="70"/>
      <c r="HT67" s="70"/>
      <c r="HU67" s="70"/>
      <c r="HV67" s="70"/>
      <c r="HW67" s="70"/>
      <c r="HX67" s="70"/>
      <c r="HY67" s="70"/>
      <c r="HZ67" s="70"/>
      <c r="IA67" s="70"/>
      <c r="IB67" s="70"/>
      <c r="IC67" s="70"/>
      <c r="ID67" s="70"/>
      <c r="IE67" s="70"/>
      <c r="IF67" s="70"/>
      <c r="IG67" s="70"/>
      <c r="IH67" s="70"/>
      <c r="II67" s="70"/>
      <c r="IJ67" s="70"/>
      <c r="IK67" s="70"/>
    </row>
  </sheetData>
  <mergeCells count="11">
    <mergeCell ref="A1:E1"/>
    <mergeCell ref="A2:E2"/>
    <mergeCell ref="A3:B3"/>
    <mergeCell ref="A67:B67"/>
    <mergeCell ref="A5:A6"/>
    <mergeCell ref="B5:B6"/>
    <mergeCell ref="C5:C6"/>
    <mergeCell ref="D53:D56"/>
    <mergeCell ref="D58:D63"/>
    <mergeCell ref="E5:E6"/>
    <mergeCell ref="E17:E25"/>
  </mergeCells>
  <pageMargins left="0.23" right="0.0784722222222222" top="0.513888888888889" bottom="0.49" header="0.56" footer="0.22"/>
  <pageSetup paperSize="1" scale="51" orientation="portrait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PHÂN BỔ SỰ NGHIỆP KINH TẾ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TGDD</dc:creator>
  <cp:lastModifiedBy>TGDD</cp:lastModifiedBy>
  <dcterms:created xsi:type="dcterms:W3CDTF">2021-01-08T01:08:00Z</dcterms:created>
  <dcterms:modified xsi:type="dcterms:W3CDTF">2021-01-11T15:51:47Z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