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35" activeTab="1"/>
  </bookViews>
  <sheets>
    <sheet name="Tong hop" sheetId="4" r:id="rId1"/>
    <sheet name="Lua" sheetId="1" r:id="rId2"/>
    <sheet name="Sheet3" sheetId="3" r:id="rId3"/>
  </sheets>
  <calcPr calcId="144525"/>
</workbook>
</file>

<file path=xl/sharedStrings.xml><?xml version="1.0" encoding="utf-8"?>
<sst xmlns="http://schemas.openxmlformats.org/spreadsheetml/2006/main" count="68" uniqueCount="60">
  <si>
    <t>Biểu 1: TỔNG HỢP KINH PHÍ SỰ NGHIỆP KINH TẾ 2021</t>
  </si>
  <si>
    <t>(Kèm theo Kế hoạch số        /KH-NN ngày      /01/2021 của phòng Nông nghiệp và PTNT)</t>
  </si>
  <si>
    <t>TT</t>
  </si>
  <si>
    <t>Nội dung</t>
  </si>
  <si>
    <t>Địa điểm</t>
  </si>
  <si>
    <t>Tổng kinh phí (đồng)</t>
  </si>
  <si>
    <t>Trong đó:</t>
  </si>
  <si>
    <t>SNNN</t>
  </si>
  <si>
    <t>Dân đóng góp</t>
  </si>
  <si>
    <t>I</t>
  </si>
  <si>
    <t>Hỗ trợ trực tiếp cho người trồng lúa áp dụng giống mới, tiến bộ KHKT công nghệ mới trong sản xuât lúa, hỗ trợ liên kết tiêu thụ sản phẩm</t>
  </si>
  <si>
    <t>9 xã, thị trấn</t>
  </si>
  <si>
    <t>II</t>
  </si>
  <si>
    <t>Đầu tư nâng cấp đường đi khu sản xuất lúa</t>
  </si>
  <si>
    <t>Đường nội động khu sản xuất Đăk Trốt</t>
  </si>
  <si>
    <t>Đăk Yă</t>
  </si>
  <si>
    <t>Gia cố mái đường ra thung lũng sản xuất lúa</t>
  </si>
  <si>
    <t>Đăk Trôi</t>
  </si>
  <si>
    <t>Đường ra khu sản xuất từ làng Kret Krot đi làng Bok AYơl</t>
  </si>
  <si>
    <t>H'Ra</t>
  </si>
  <si>
    <t>Tổng cộng</t>
  </si>
  <si>
    <t>KẾ TOÁN</t>
  </si>
  <si>
    <t>TRƯỞNG PHÒNG</t>
  </si>
  <si>
    <t>PHÊ DUYỆT UBND HUYỆN</t>
  </si>
  <si>
    <t>BẢNG 2: DỰ TOÁN KINH PHÍ  HỖ TRỢ CHO NGƯỜI TRỒNG LÚA ĐỂ ÁP DỤNG GIỐNG MỚI VÀO SẢN XUẤT NĂM 2021</t>
  </si>
  <si>
    <t>Đơn vị</t>
  </si>
  <si>
    <t>Diện tích (ha)</t>
  </si>
  <si>
    <t>Đơn giá (đồng)</t>
  </si>
  <si>
    <t>Số lượng giống (kg)</t>
  </si>
  <si>
    <t>Thành tiền (đồng)</t>
  </si>
  <si>
    <t>Ghi chú</t>
  </si>
  <si>
    <t>NSNN</t>
  </si>
  <si>
    <t>Người dân đóng góp</t>
  </si>
  <si>
    <r>
      <rPr>
        <b/>
        <sz val="12"/>
        <color theme="1"/>
        <rFont val="Times New Roman"/>
        <charset val="134"/>
      </rPr>
      <t xml:space="preserve">Hỗ trợ giống lúa mới </t>
    </r>
    <r>
      <rPr>
        <sz val="12"/>
        <color theme="1"/>
        <rFont val="Times New Roman"/>
        <charset val="134"/>
      </rPr>
      <t>(130kg/ha)</t>
    </r>
  </si>
  <si>
    <t>1</t>
  </si>
  <si>
    <t>Kon Dong</t>
  </si>
  <si>
    <t>Mang Yang Trang 818-QĐ 582/QĐ-TTg ngày 28/4/2017 DS thôn, xã vùng I,II,III</t>
  </si>
  <si>
    <t>2</t>
  </si>
  <si>
    <t>Đak Djrăng</t>
  </si>
  <si>
    <t>3</t>
  </si>
  <si>
    <t>Lơ Pang</t>
  </si>
  <si>
    <t>4</t>
  </si>
  <si>
    <t>Kon Thụp</t>
  </si>
  <si>
    <t>5</t>
  </si>
  <si>
    <t>6</t>
  </si>
  <si>
    <t>A Yun</t>
  </si>
  <si>
    <t>7</t>
  </si>
  <si>
    <t>Đak Jơ Ta</t>
  </si>
  <si>
    <t>8</t>
  </si>
  <si>
    <t>Đak Ta Ley</t>
  </si>
  <si>
    <t>9</t>
  </si>
  <si>
    <t>H'ra</t>
  </si>
  <si>
    <t>10</t>
  </si>
  <si>
    <t>Không có DT ĐX</t>
  </si>
  <si>
    <t>11</t>
  </si>
  <si>
    <t>Đê Ar</t>
  </si>
  <si>
    <t>12</t>
  </si>
  <si>
    <t>Kon Chiêng</t>
  </si>
  <si>
    <t>Đã hỗ trợ 2020</t>
  </si>
  <si>
    <t>Chi phí quản lý mô hình (5%)</t>
  </si>
</sst>
</file>

<file path=xl/styles.xml><?xml version="1.0" encoding="utf-8"?>
<styleSheet xmlns="http://schemas.openxmlformats.org/spreadsheetml/2006/main">
  <numFmts count="5">
    <numFmt numFmtId="176" formatCode="_(* #,##0.00_);_(* \(#,##0.00\);_(* &quot;-&quot;??_);_(@_)"/>
    <numFmt numFmtId="177" formatCode="_ * #,##0_ ;_ * \-#,##0_ ;_ * &quot;-&quot;_ ;_ @_ "/>
    <numFmt numFmtId="178" formatCode="_-* #,##0\ &quot;₫&quot;_-;\-* #,##0\ &quot;₫&quot;_-;_-* &quot;-&quot;\ &quot;₫&quot;_-;_-@_-"/>
    <numFmt numFmtId="179" formatCode="_(* #,##0_);_(* \(#,##0\);_(* &quot;-&quot;??_);_(@_)"/>
    <numFmt numFmtId="180" formatCode="_-* #,##0.00\ &quot;₫&quot;_-;\-* #,##0.00\ &quot;₫&quot;_-;_-* &quot;-&quot;??\ &quot;₫&quot;_-;_-@_-"/>
  </numFmts>
  <fonts count="30">
    <font>
      <sz val="12"/>
      <color theme="1"/>
      <name val="Times New Roman"/>
      <charset val="134"/>
    </font>
    <font>
      <b/>
      <sz val="12"/>
      <color theme="1"/>
      <name val="Times New Roman"/>
      <charset val="134"/>
    </font>
    <font>
      <i/>
      <sz val="12"/>
      <name val="Times New Roman"/>
      <charset val="134"/>
    </font>
    <font>
      <sz val="11"/>
      <color theme="1"/>
      <name val="Times New Roman"/>
      <charset val="134"/>
    </font>
    <font>
      <b/>
      <sz val="12"/>
      <name val="Times New Roman"/>
      <charset val="134"/>
    </font>
    <font>
      <b/>
      <sz val="11"/>
      <name val="Times New Roman"/>
      <charset val="134"/>
    </font>
    <font>
      <sz val="11"/>
      <name val="Times New Roman"/>
      <charset val="134"/>
    </font>
    <font>
      <sz val="8"/>
      <name val="Times New Roman"/>
      <charset val="134"/>
    </font>
    <font>
      <sz val="12"/>
      <name val="Times New Roman"/>
      <charset val="134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2"/>
      <color theme="1"/>
      <name val="Times New Roman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16" fillId="4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/>
    <xf numFmtId="177" fontId="17" fillId="0" borderId="0" applyFont="0" applyFill="0" applyBorder="0" applyAlignment="0" applyProtection="0">
      <alignment vertical="center"/>
    </xf>
    <xf numFmtId="178" fontId="17" fillId="0" borderId="0" applyFont="0" applyFill="0" applyBorder="0" applyAlignment="0" applyProtection="0">
      <alignment vertical="center"/>
    </xf>
    <xf numFmtId="180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9" fillId="10" borderId="4" applyNumberFormat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17" fillId="5" borderId="3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7" fillId="20" borderId="7" applyNumberFormat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8" fillId="14" borderId="9" applyNumberFormat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23" fillId="14" borderId="7" applyNumberFormat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21" fillId="0" borderId="5" applyNumberFormat="0" applyFill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</cellStyleXfs>
  <cellXfs count="49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right" vertical="center" wrapText="1"/>
    </xf>
    <xf numFmtId="179" fontId="1" fillId="0" borderId="1" xfId="2" applyNumberFormat="1" applyFont="1" applyBorder="1" applyAlignment="1">
      <alignment horizontal="right" vertical="center" wrapText="1"/>
    </xf>
    <xf numFmtId="0" fontId="0" fillId="0" borderId="1" xfId="0" applyBorder="1"/>
    <xf numFmtId="179" fontId="0" fillId="0" borderId="1" xfId="2" applyNumberFormat="1" applyFont="1" applyBorder="1"/>
    <xf numFmtId="179" fontId="0" fillId="0" borderId="1" xfId="0" applyNumberFormat="1" applyBorder="1"/>
    <xf numFmtId="0" fontId="0" fillId="0" borderId="1" xfId="0" applyBorder="1" applyAlignment="1">
      <alignment vertical="center"/>
    </xf>
    <xf numFmtId="179" fontId="0" fillId="0" borderId="1" xfId="2" applyNumberFormat="1" applyFont="1" applyBorder="1" applyAlignment="1">
      <alignment vertical="center"/>
    </xf>
    <xf numFmtId="179" fontId="0" fillId="0" borderId="1" xfId="0" applyNumberFormat="1" applyBorder="1" applyAlignment="1">
      <alignment vertical="center"/>
    </xf>
    <xf numFmtId="0" fontId="1" fillId="0" borderId="1" xfId="0" applyFont="1" applyFill="1" applyBorder="1" applyAlignment="1">
      <alignment horizontal="center" vertical="center"/>
    </xf>
    <xf numFmtId="179" fontId="0" fillId="0" borderId="1" xfId="2" applyNumberFormat="1" applyFont="1" applyBorder="1" applyAlignment="1">
      <alignment horizontal="right" vertical="center"/>
    </xf>
    <xf numFmtId="0" fontId="1" fillId="0" borderId="1" xfId="0" applyFont="1" applyBorder="1" applyAlignment="1">
      <alignment horizontal="center"/>
    </xf>
    <xf numFmtId="179" fontId="1" fillId="0" borderId="1" xfId="0" applyNumberFormat="1" applyFont="1" applyBorder="1" applyAlignment="1">
      <alignment horizontal="right"/>
    </xf>
    <xf numFmtId="179" fontId="0" fillId="0" borderId="0" xfId="0" applyNumberFormat="1"/>
    <xf numFmtId="179" fontId="0" fillId="0" borderId="0" xfId="2" applyNumberFormat="1" applyFont="1"/>
    <xf numFmtId="0" fontId="3" fillId="0" borderId="0" xfId="0" applyFont="1"/>
    <xf numFmtId="176" fontId="0" fillId="0" borderId="0" xfId="2"/>
    <xf numFmtId="176" fontId="0" fillId="0" borderId="0" xfId="2" applyFont="1"/>
    <xf numFmtId="0" fontId="0" fillId="0" borderId="1" xfId="0" applyBorder="1" applyAlignment="1">
      <alignment horizontal="center" wrapText="1"/>
    </xf>
    <xf numFmtId="0" fontId="0" fillId="0" borderId="0" xfId="0" applyAlignment="1">
      <alignment vertical="center"/>
    </xf>
    <xf numFmtId="0" fontId="4" fillId="0" borderId="0" xfId="0" applyFont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justify" vertical="center" wrapText="1"/>
    </xf>
    <xf numFmtId="0" fontId="6" fillId="0" borderId="1" xfId="0" applyFont="1" applyBorder="1" applyAlignment="1">
      <alignment horizontal="center" vertical="center" wrapText="1"/>
    </xf>
    <xf numFmtId="179" fontId="6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/>
    </xf>
    <xf numFmtId="179" fontId="6" fillId="0" borderId="1" xfId="2" applyNumberFormat="1" applyFont="1" applyBorder="1" applyAlignment="1">
      <alignment vertical="center"/>
    </xf>
    <xf numFmtId="179" fontId="0" fillId="0" borderId="0" xfId="0" applyNumberFormat="1" applyAlignment="1">
      <alignment vertical="center"/>
    </xf>
    <xf numFmtId="0" fontId="5" fillId="0" borderId="1" xfId="0" applyFont="1" applyBorder="1" applyAlignment="1">
      <alignment vertical="center" wrapText="1"/>
    </xf>
    <xf numFmtId="0" fontId="6" fillId="0" borderId="1" xfId="0" applyFont="1" applyBorder="1"/>
    <xf numFmtId="179" fontId="5" fillId="0" borderId="1" xfId="0" applyNumberFormat="1" applyFont="1" applyBorder="1"/>
    <xf numFmtId="0" fontId="0" fillId="0" borderId="0" xfId="0" applyBorder="1"/>
    <xf numFmtId="176" fontId="7" fillId="0" borderId="0" xfId="2" applyFont="1" applyFill="1" applyBorder="1"/>
    <xf numFmtId="176" fontId="7" fillId="0" borderId="0" xfId="2" applyFont="1" applyBorder="1"/>
    <xf numFmtId="0" fontId="1" fillId="0" borderId="0" xfId="0" applyFont="1" applyAlignment="1">
      <alignment horizontal="center"/>
    </xf>
    <xf numFmtId="179" fontId="4" fillId="0" borderId="0" xfId="0" applyNumberFormat="1" applyFont="1"/>
    <xf numFmtId="0" fontId="8" fillId="0" borderId="0" xfId="0" applyFont="1"/>
    <xf numFmtId="179" fontId="8" fillId="0" borderId="0" xfId="0" applyNumberFormat="1" applyFont="1"/>
    <xf numFmtId="0" fontId="4" fillId="0" borderId="0" xfId="0" applyFont="1"/>
    <xf numFmtId="176" fontId="0" fillId="0" borderId="0" xfId="0" applyNumberFormat="1" applyAlignment="1">
      <alignment vertical="center"/>
    </xf>
    <xf numFmtId="0" fontId="0" fillId="0" borderId="1" xfId="0" applyBorder="1" applyAlignment="1" quotePrefix="1">
      <alignment horizontal="center"/>
    </xf>
    <xf numFmtId="0" fontId="0" fillId="0" borderId="1" xfId="0" applyBorder="1" applyAlignment="1" quotePrefix="1">
      <alignment horizontal="center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1"/>
  <sheetViews>
    <sheetView workbookViewId="0">
      <selection activeCell="D25" sqref="D25"/>
    </sheetView>
  </sheetViews>
  <sheetFormatPr defaultColWidth="9" defaultRowHeight="15.6"/>
  <cols>
    <col min="1" max="1" width="5" customWidth="1"/>
    <col min="2" max="2" width="25.75" customWidth="1"/>
    <col min="3" max="3" width="8.875" customWidth="1"/>
    <col min="4" max="4" width="14.625" customWidth="1"/>
    <col min="5" max="5" width="15.5" customWidth="1"/>
    <col min="6" max="6" width="12.375" customWidth="1"/>
    <col min="8" max="8" width="16.25" customWidth="1"/>
    <col min="9" max="9" width="13.75" customWidth="1"/>
    <col min="257" max="257" width="5" customWidth="1"/>
    <col min="258" max="258" width="22.625" customWidth="1"/>
    <col min="259" max="259" width="18.375" customWidth="1"/>
    <col min="260" max="260" width="14.625" customWidth="1"/>
    <col min="261" max="261" width="15.625" customWidth="1"/>
    <col min="262" max="262" width="12.375" customWidth="1"/>
    <col min="264" max="264" width="16.25" customWidth="1"/>
    <col min="265" max="265" width="13.75" customWidth="1"/>
    <col min="513" max="513" width="5" customWidth="1"/>
    <col min="514" max="514" width="22.625" customWidth="1"/>
    <col min="515" max="515" width="18.375" customWidth="1"/>
    <col min="516" max="516" width="14.625" customWidth="1"/>
    <col min="517" max="517" width="15.625" customWidth="1"/>
    <col min="518" max="518" width="12.375" customWidth="1"/>
    <col min="520" max="520" width="16.25" customWidth="1"/>
    <col min="521" max="521" width="13.75" customWidth="1"/>
    <col min="769" max="769" width="5" customWidth="1"/>
    <col min="770" max="770" width="22.625" customWidth="1"/>
    <col min="771" max="771" width="18.375" customWidth="1"/>
    <col min="772" max="772" width="14.625" customWidth="1"/>
    <col min="773" max="773" width="15.625" customWidth="1"/>
    <col min="774" max="774" width="12.375" customWidth="1"/>
    <col min="776" max="776" width="16.25" customWidth="1"/>
    <col min="777" max="777" width="13.75" customWidth="1"/>
    <col min="1025" max="1025" width="5" customWidth="1"/>
    <col min="1026" max="1026" width="22.625" customWidth="1"/>
    <col min="1027" max="1027" width="18.375" customWidth="1"/>
    <col min="1028" max="1028" width="14.625" customWidth="1"/>
    <col min="1029" max="1029" width="15.625" customWidth="1"/>
    <col min="1030" max="1030" width="12.375" customWidth="1"/>
    <col min="1032" max="1032" width="16.25" customWidth="1"/>
    <col min="1033" max="1033" width="13.75" customWidth="1"/>
    <col min="1281" max="1281" width="5" customWidth="1"/>
    <col min="1282" max="1282" width="22.625" customWidth="1"/>
    <col min="1283" max="1283" width="18.375" customWidth="1"/>
    <col min="1284" max="1284" width="14.625" customWidth="1"/>
    <col min="1285" max="1285" width="15.625" customWidth="1"/>
    <col min="1286" max="1286" width="12.375" customWidth="1"/>
    <col min="1288" max="1288" width="16.25" customWidth="1"/>
    <col min="1289" max="1289" width="13.75" customWidth="1"/>
    <col min="1537" max="1537" width="5" customWidth="1"/>
    <col min="1538" max="1538" width="22.625" customWidth="1"/>
    <col min="1539" max="1539" width="18.375" customWidth="1"/>
    <col min="1540" max="1540" width="14.625" customWidth="1"/>
    <col min="1541" max="1541" width="15.625" customWidth="1"/>
    <col min="1542" max="1542" width="12.375" customWidth="1"/>
    <col min="1544" max="1544" width="16.25" customWidth="1"/>
    <col min="1545" max="1545" width="13.75" customWidth="1"/>
    <col min="1793" max="1793" width="5" customWidth="1"/>
    <col min="1794" max="1794" width="22.625" customWidth="1"/>
    <col min="1795" max="1795" width="18.375" customWidth="1"/>
    <col min="1796" max="1796" width="14.625" customWidth="1"/>
    <col min="1797" max="1797" width="15.625" customWidth="1"/>
    <col min="1798" max="1798" width="12.375" customWidth="1"/>
    <col min="1800" max="1800" width="16.25" customWidth="1"/>
    <col min="1801" max="1801" width="13.75" customWidth="1"/>
    <col min="2049" max="2049" width="5" customWidth="1"/>
    <col min="2050" max="2050" width="22.625" customWidth="1"/>
    <col min="2051" max="2051" width="18.375" customWidth="1"/>
    <col min="2052" max="2052" width="14.625" customWidth="1"/>
    <col min="2053" max="2053" width="15.625" customWidth="1"/>
    <col min="2054" max="2054" width="12.375" customWidth="1"/>
    <col min="2056" max="2056" width="16.25" customWidth="1"/>
    <col min="2057" max="2057" width="13.75" customWidth="1"/>
    <col min="2305" max="2305" width="5" customWidth="1"/>
    <col min="2306" max="2306" width="22.625" customWidth="1"/>
    <col min="2307" max="2307" width="18.375" customWidth="1"/>
    <col min="2308" max="2308" width="14.625" customWidth="1"/>
    <col min="2309" max="2309" width="15.625" customWidth="1"/>
    <col min="2310" max="2310" width="12.375" customWidth="1"/>
    <col min="2312" max="2312" width="16.25" customWidth="1"/>
    <col min="2313" max="2313" width="13.75" customWidth="1"/>
    <col min="2561" max="2561" width="5" customWidth="1"/>
    <col min="2562" max="2562" width="22.625" customWidth="1"/>
    <col min="2563" max="2563" width="18.375" customWidth="1"/>
    <col min="2564" max="2564" width="14.625" customWidth="1"/>
    <col min="2565" max="2565" width="15.625" customWidth="1"/>
    <col min="2566" max="2566" width="12.375" customWidth="1"/>
    <col min="2568" max="2568" width="16.25" customWidth="1"/>
    <col min="2569" max="2569" width="13.75" customWidth="1"/>
    <col min="2817" max="2817" width="5" customWidth="1"/>
    <col min="2818" max="2818" width="22.625" customWidth="1"/>
    <col min="2819" max="2819" width="18.375" customWidth="1"/>
    <col min="2820" max="2820" width="14.625" customWidth="1"/>
    <col min="2821" max="2821" width="15.625" customWidth="1"/>
    <col min="2822" max="2822" width="12.375" customWidth="1"/>
    <col min="2824" max="2824" width="16.25" customWidth="1"/>
    <col min="2825" max="2825" width="13.75" customWidth="1"/>
    <col min="3073" max="3073" width="5" customWidth="1"/>
    <col min="3074" max="3074" width="22.625" customWidth="1"/>
    <col min="3075" max="3075" width="18.375" customWidth="1"/>
    <col min="3076" max="3076" width="14.625" customWidth="1"/>
    <col min="3077" max="3077" width="15.625" customWidth="1"/>
    <col min="3078" max="3078" width="12.375" customWidth="1"/>
    <col min="3080" max="3080" width="16.25" customWidth="1"/>
    <col min="3081" max="3081" width="13.75" customWidth="1"/>
    <col min="3329" max="3329" width="5" customWidth="1"/>
    <col min="3330" max="3330" width="22.625" customWidth="1"/>
    <col min="3331" max="3331" width="18.375" customWidth="1"/>
    <col min="3332" max="3332" width="14.625" customWidth="1"/>
    <col min="3333" max="3333" width="15.625" customWidth="1"/>
    <col min="3334" max="3334" width="12.375" customWidth="1"/>
    <col min="3336" max="3336" width="16.25" customWidth="1"/>
    <col min="3337" max="3337" width="13.75" customWidth="1"/>
    <col min="3585" max="3585" width="5" customWidth="1"/>
    <col min="3586" max="3586" width="22.625" customWidth="1"/>
    <col min="3587" max="3587" width="18.375" customWidth="1"/>
    <col min="3588" max="3588" width="14.625" customWidth="1"/>
    <col min="3589" max="3589" width="15.625" customWidth="1"/>
    <col min="3590" max="3590" width="12.375" customWidth="1"/>
    <col min="3592" max="3592" width="16.25" customWidth="1"/>
    <col min="3593" max="3593" width="13.75" customWidth="1"/>
    <col min="3841" max="3841" width="5" customWidth="1"/>
    <col min="3842" max="3842" width="22.625" customWidth="1"/>
    <col min="3843" max="3843" width="18.375" customWidth="1"/>
    <col min="3844" max="3844" width="14.625" customWidth="1"/>
    <col min="3845" max="3845" width="15.625" customWidth="1"/>
    <col min="3846" max="3846" width="12.375" customWidth="1"/>
    <col min="3848" max="3848" width="16.25" customWidth="1"/>
    <col min="3849" max="3849" width="13.75" customWidth="1"/>
    <col min="4097" max="4097" width="5" customWidth="1"/>
    <col min="4098" max="4098" width="22.625" customWidth="1"/>
    <col min="4099" max="4099" width="18.375" customWidth="1"/>
    <col min="4100" max="4100" width="14.625" customWidth="1"/>
    <col min="4101" max="4101" width="15.625" customWidth="1"/>
    <col min="4102" max="4102" width="12.375" customWidth="1"/>
    <col min="4104" max="4104" width="16.25" customWidth="1"/>
    <col min="4105" max="4105" width="13.75" customWidth="1"/>
    <col min="4353" max="4353" width="5" customWidth="1"/>
    <col min="4354" max="4354" width="22.625" customWidth="1"/>
    <col min="4355" max="4355" width="18.375" customWidth="1"/>
    <col min="4356" max="4356" width="14.625" customWidth="1"/>
    <col min="4357" max="4357" width="15.625" customWidth="1"/>
    <col min="4358" max="4358" width="12.375" customWidth="1"/>
    <col min="4360" max="4360" width="16.25" customWidth="1"/>
    <col min="4361" max="4361" width="13.75" customWidth="1"/>
    <col min="4609" max="4609" width="5" customWidth="1"/>
    <col min="4610" max="4610" width="22.625" customWidth="1"/>
    <col min="4611" max="4611" width="18.375" customWidth="1"/>
    <col min="4612" max="4612" width="14.625" customWidth="1"/>
    <col min="4613" max="4613" width="15.625" customWidth="1"/>
    <col min="4614" max="4614" width="12.375" customWidth="1"/>
    <col min="4616" max="4616" width="16.25" customWidth="1"/>
    <col min="4617" max="4617" width="13.75" customWidth="1"/>
    <col min="4865" max="4865" width="5" customWidth="1"/>
    <col min="4866" max="4866" width="22.625" customWidth="1"/>
    <col min="4867" max="4867" width="18.375" customWidth="1"/>
    <col min="4868" max="4868" width="14.625" customWidth="1"/>
    <col min="4869" max="4869" width="15.625" customWidth="1"/>
    <col min="4870" max="4870" width="12.375" customWidth="1"/>
    <col min="4872" max="4872" width="16.25" customWidth="1"/>
    <col min="4873" max="4873" width="13.75" customWidth="1"/>
    <col min="5121" max="5121" width="5" customWidth="1"/>
    <col min="5122" max="5122" width="22.625" customWidth="1"/>
    <col min="5123" max="5123" width="18.375" customWidth="1"/>
    <col min="5124" max="5124" width="14.625" customWidth="1"/>
    <col min="5125" max="5125" width="15.625" customWidth="1"/>
    <col min="5126" max="5126" width="12.375" customWidth="1"/>
    <col min="5128" max="5128" width="16.25" customWidth="1"/>
    <col min="5129" max="5129" width="13.75" customWidth="1"/>
    <col min="5377" max="5377" width="5" customWidth="1"/>
    <col min="5378" max="5378" width="22.625" customWidth="1"/>
    <col min="5379" max="5379" width="18.375" customWidth="1"/>
    <col min="5380" max="5380" width="14.625" customWidth="1"/>
    <col min="5381" max="5381" width="15.625" customWidth="1"/>
    <col min="5382" max="5382" width="12.375" customWidth="1"/>
    <col min="5384" max="5384" width="16.25" customWidth="1"/>
    <col min="5385" max="5385" width="13.75" customWidth="1"/>
    <col min="5633" max="5633" width="5" customWidth="1"/>
    <col min="5634" max="5634" width="22.625" customWidth="1"/>
    <col min="5635" max="5635" width="18.375" customWidth="1"/>
    <col min="5636" max="5636" width="14.625" customWidth="1"/>
    <col min="5637" max="5637" width="15.625" customWidth="1"/>
    <col min="5638" max="5638" width="12.375" customWidth="1"/>
    <col min="5640" max="5640" width="16.25" customWidth="1"/>
    <col min="5641" max="5641" width="13.75" customWidth="1"/>
    <col min="5889" max="5889" width="5" customWidth="1"/>
    <col min="5890" max="5890" width="22.625" customWidth="1"/>
    <col min="5891" max="5891" width="18.375" customWidth="1"/>
    <col min="5892" max="5892" width="14.625" customWidth="1"/>
    <col min="5893" max="5893" width="15.625" customWidth="1"/>
    <col min="5894" max="5894" width="12.375" customWidth="1"/>
    <col min="5896" max="5896" width="16.25" customWidth="1"/>
    <col min="5897" max="5897" width="13.75" customWidth="1"/>
    <col min="6145" max="6145" width="5" customWidth="1"/>
    <col min="6146" max="6146" width="22.625" customWidth="1"/>
    <col min="6147" max="6147" width="18.375" customWidth="1"/>
    <col min="6148" max="6148" width="14.625" customWidth="1"/>
    <col min="6149" max="6149" width="15.625" customWidth="1"/>
    <col min="6150" max="6150" width="12.375" customWidth="1"/>
    <col min="6152" max="6152" width="16.25" customWidth="1"/>
    <col min="6153" max="6153" width="13.75" customWidth="1"/>
    <col min="6401" max="6401" width="5" customWidth="1"/>
    <col min="6402" max="6402" width="22.625" customWidth="1"/>
    <col min="6403" max="6403" width="18.375" customWidth="1"/>
    <col min="6404" max="6404" width="14.625" customWidth="1"/>
    <col min="6405" max="6405" width="15.625" customWidth="1"/>
    <col min="6406" max="6406" width="12.375" customWidth="1"/>
    <col min="6408" max="6408" width="16.25" customWidth="1"/>
    <col min="6409" max="6409" width="13.75" customWidth="1"/>
    <col min="6657" max="6657" width="5" customWidth="1"/>
    <col min="6658" max="6658" width="22.625" customWidth="1"/>
    <col min="6659" max="6659" width="18.375" customWidth="1"/>
    <col min="6660" max="6660" width="14.625" customWidth="1"/>
    <col min="6661" max="6661" width="15.625" customWidth="1"/>
    <col min="6662" max="6662" width="12.375" customWidth="1"/>
    <col min="6664" max="6664" width="16.25" customWidth="1"/>
    <col min="6665" max="6665" width="13.75" customWidth="1"/>
    <col min="6913" max="6913" width="5" customWidth="1"/>
    <col min="6914" max="6914" width="22.625" customWidth="1"/>
    <col min="6915" max="6915" width="18.375" customWidth="1"/>
    <col min="6916" max="6916" width="14.625" customWidth="1"/>
    <col min="6917" max="6917" width="15.625" customWidth="1"/>
    <col min="6918" max="6918" width="12.375" customWidth="1"/>
    <col min="6920" max="6920" width="16.25" customWidth="1"/>
    <col min="6921" max="6921" width="13.75" customWidth="1"/>
    <col min="7169" max="7169" width="5" customWidth="1"/>
    <col min="7170" max="7170" width="22.625" customWidth="1"/>
    <col min="7171" max="7171" width="18.375" customWidth="1"/>
    <col min="7172" max="7172" width="14.625" customWidth="1"/>
    <col min="7173" max="7173" width="15.625" customWidth="1"/>
    <col min="7174" max="7174" width="12.375" customWidth="1"/>
    <col min="7176" max="7176" width="16.25" customWidth="1"/>
    <col min="7177" max="7177" width="13.75" customWidth="1"/>
    <col min="7425" max="7425" width="5" customWidth="1"/>
    <col min="7426" max="7426" width="22.625" customWidth="1"/>
    <col min="7427" max="7427" width="18.375" customWidth="1"/>
    <col min="7428" max="7428" width="14.625" customWidth="1"/>
    <col min="7429" max="7429" width="15.625" customWidth="1"/>
    <col min="7430" max="7430" width="12.375" customWidth="1"/>
    <col min="7432" max="7432" width="16.25" customWidth="1"/>
    <col min="7433" max="7433" width="13.75" customWidth="1"/>
    <col min="7681" max="7681" width="5" customWidth="1"/>
    <col min="7682" max="7682" width="22.625" customWidth="1"/>
    <col min="7683" max="7683" width="18.375" customWidth="1"/>
    <col min="7684" max="7684" width="14.625" customWidth="1"/>
    <col min="7685" max="7685" width="15.625" customWidth="1"/>
    <col min="7686" max="7686" width="12.375" customWidth="1"/>
    <col min="7688" max="7688" width="16.25" customWidth="1"/>
    <col min="7689" max="7689" width="13.75" customWidth="1"/>
    <col min="7937" max="7937" width="5" customWidth="1"/>
    <col min="7938" max="7938" width="22.625" customWidth="1"/>
    <col min="7939" max="7939" width="18.375" customWidth="1"/>
    <col min="7940" max="7940" width="14.625" customWidth="1"/>
    <col min="7941" max="7941" width="15.625" customWidth="1"/>
    <col min="7942" max="7942" width="12.375" customWidth="1"/>
    <col min="7944" max="7944" width="16.25" customWidth="1"/>
    <col min="7945" max="7945" width="13.75" customWidth="1"/>
    <col min="8193" max="8193" width="5" customWidth="1"/>
    <col min="8194" max="8194" width="22.625" customWidth="1"/>
    <col min="8195" max="8195" width="18.375" customWidth="1"/>
    <col min="8196" max="8196" width="14.625" customWidth="1"/>
    <col min="8197" max="8197" width="15.625" customWidth="1"/>
    <col min="8198" max="8198" width="12.375" customWidth="1"/>
    <col min="8200" max="8200" width="16.25" customWidth="1"/>
    <col min="8201" max="8201" width="13.75" customWidth="1"/>
    <col min="8449" max="8449" width="5" customWidth="1"/>
    <col min="8450" max="8450" width="22.625" customWidth="1"/>
    <col min="8451" max="8451" width="18.375" customWidth="1"/>
    <col min="8452" max="8452" width="14.625" customWidth="1"/>
    <col min="8453" max="8453" width="15.625" customWidth="1"/>
    <col min="8454" max="8454" width="12.375" customWidth="1"/>
    <col min="8456" max="8456" width="16.25" customWidth="1"/>
    <col min="8457" max="8457" width="13.75" customWidth="1"/>
    <col min="8705" max="8705" width="5" customWidth="1"/>
    <col min="8706" max="8706" width="22.625" customWidth="1"/>
    <col min="8707" max="8707" width="18.375" customWidth="1"/>
    <col min="8708" max="8708" width="14.625" customWidth="1"/>
    <col min="8709" max="8709" width="15.625" customWidth="1"/>
    <col min="8710" max="8710" width="12.375" customWidth="1"/>
    <col min="8712" max="8712" width="16.25" customWidth="1"/>
    <col min="8713" max="8713" width="13.75" customWidth="1"/>
    <col min="8961" max="8961" width="5" customWidth="1"/>
    <col min="8962" max="8962" width="22.625" customWidth="1"/>
    <col min="8963" max="8963" width="18.375" customWidth="1"/>
    <col min="8964" max="8964" width="14.625" customWidth="1"/>
    <col min="8965" max="8965" width="15.625" customWidth="1"/>
    <col min="8966" max="8966" width="12.375" customWidth="1"/>
    <col min="8968" max="8968" width="16.25" customWidth="1"/>
    <col min="8969" max="8969" width="13.75" customWidth="1"/>
    <col min="9217" max="9217" width="5" customWidth="1"/>
    <col min="9218" max="9218" width="22.625" customWidth="1"/>
    <col min="9219" max="9219" width="18.375" customWidth="1"/>
    <col min="9220" max="9220" width="14.625" customWidth="1"/>
    <col min="9221" max="9221" width="15.625" customWidth="1"/>
    <col min="9222" max="9222" width="12.375" customWidth="1"/>
    <col min="9224" max="9224" width="16.25" customWidth="1"/>
    <col min="9225" max="9225" width="13.75" customWidth="1"/>
    <col min="9473" max="9473" width="5" customWidth="1"/>
    <col min="9474" max="9474" width="22.625" customWidth="1"/>
    <col min="9475" max="9475" width="18.375" customWidth="1"/>
    <col min="9476" max="9476" width="14.625" customWidth="1"/>
    <col min="9477" max="9477" width="15.625" customWidth="1"/>
    <col min="9478" max="9478" width="12.375" customWidth="1"/>
    <col min="9480" max="9480" width="16.25" customWidth="1"/>
    <col min="9481" max="9481" width="13.75" customWidth="1"/>
    <col min="9729" max="9729" width="5" customWidth="1"/>
    <col min="9730" max="9730" width="22.625" customWidth="1"/>
    <col min="9731" max="9731" width="18.375" customWidth="1"/>
    <col min="9732" max="9732" width="14.625" customWidth="1"/>
    <col min="9733" max="9733" width="15.625" customWidth="1"/>
    <col min="9734" max="9734" width="12.375" customWidth="1"/>
    <col min="9736" max="9736" width="16.25" customWidth="1"/>
    <col min="9737" max="9737" width="13.75" customWidth="1"/>
    <col min="9985" max="9985" width="5" customWidth="1"/>
    <col min="9986" max="9986" width="22.625" customWidth="1"/>
    <col min="9987" max="9987" width="18.375" customWidth="1"/>
    <col min="9988" max="9988" width="14.625" customWidth="1"/>
    <col min="9989" max="9989" width="15.625" customWidth="1"/>
    <col min="9990" max="9990" width="12.375" customWidth="1"/>
    <col min="9992" max="9992" width="16.25" customWidth="1"/>
    <col min="9993" max="9993" width="13.75" customWidth="1"/>
    <col min="10241" max="10241" width="5" customWidth="1"/>
    <col min="10242" max="10242" width="22.625" customWidth="1"/>
    <col min="10243" max="10243" width="18.375" customWidth="1"/>
    <col min="10244" max="10244" width="14.625" customWidth="1"/>
    <col min="10245" max="10245" width="15.625" customWidth="1"/>
    <col min="10246" max="10246" width="12.375" customWidth="1"/>
    <col min="10248" max="10248" width="16.25" customWidth="1"/>
    <col min="10249" max="10249" width="13.75" customWidth="1"/>
    <col min="10497" max="10497" width="5" customWidth="1"/>
    <col min="10498" max="10498" width="22.625" customWidth="1"/>
    <col min="10499" max="10499" width="18.375" customWidth="1"/>
    <col min="10500" max="10500" width="14.625" customWidth="1"/>
    <col min="10501" max="10501" width="15.625" customWidth="1"/>
    <col min="10502" max="10502" width="12.375" customWidth="1"/>
    <col min="10504" max="10504" width="16.25" customWidth="1"/>
    <col min="10505" max="10505" width="13.75" customWidth="1"/>
    <col min="10753" max="10753" width="5" customWidth="1"/>
    <col min="10754" max="10754" width="22.625" customWidth="1"/>
    <col min="10755" max="10755" width="18.375" customWidth="1"/>
    <col min="10756" max="10756" width="14.625" customWidth="1"/>
    <col min="10757" max="10757" width="15.625" customWidth="1"/>
    <col min="10758" max="10758" width="12.375" customWidth="1"/>
    <col min="10760" max="10760" width="16.25" customWidth="1"/>
    <col min="10761" max="10761" width="13.75" customWidth="1"/>
    <col min="11009" max="11009" width="5" customWidth="1"/>
    <col min="11010" max="11010" width="22.625" customWidth="1"/>
    <col min="11011" max="11011" width="18.375" customWidth="1"/>
    <col min="11012" max="11012" width="14.625" customWidth="1"/>
    <col min="11013" max="11013" width="15.625" customWidth="1"/>
    <col min="11014" max="11014" width="12.375" customWidth="1"/>
    <col min="11016" max="11016" width="16.25" customWidth="1"/>
    <col min="11017" max="11017" width="13.75" customWidth="1"/>
    <col min="11265" max="11265" width="5" customWidth="1"/>
    <col min="11266" max="11266" width="22.625" customWidth="1"/>
    <col min="11267" max="11267" width="18.375" customWidth="1"/>
    <col min="11268" max="11268" width="14.625" customWidth="1"/>
    <col min="11269" max="11269" width="15.625" customWidth="1"/>
    <col min="11270" max="11270" width="12.375" customWidth="1"/>
    <col min="11272" max="11272" width="16.25" customWidth="1"/>
    <col min="11273" max="11273" width="13.75" customWidth="1"/>
    <col min="11521" max="11521" width="5" customWidth="1"/>
    <col min="11522" max="11522" width="22.625" customWidth="1"/>
    <col min="11523" max="11523" width="18.375" customWidth="1"/>
    <col min="11524" max="11524" width="14.625" customWidth="1"/>
    <col min="11525" max="11525" width="15.625" customWidth="1"/>
    <col min="11526" max="11526" width="12.375" customWidth="1"/>
    <col min="11528" max="11528" width="16.25" customWidth="1"/>
    <col min="11529" max="11529" width="13.75" customWidth="1"/>
    <col min="11777" max="11777" width="5" customWidth="1"/>
    <col min="11778" max="11778" width="22.625" customWidth="1"/>
    <col min="11779" max="11779" width="18.375" customWidth="1"/>
    <col min="11780" max="11780" width="14.625" customWidth="1"/>
    <col min="11781" max="11781" width="15.625" customWidth="1"/>
    <col min="11782" max="11782" width="12.375" customWidth="1"/>
    <col min="11784" max="11784" width="16.25" customWidth="1"/>
    <col min="11785" max="11785" width="13.75" customWidth="1"/>
    <col min="12033" max="12033" width="5" customWidth="1"/>
    <col min="12034" max="12034" width="22.625" customWidth="1"/>
    <col min="12035" max="12035" width="18.375" customWidth="1"/>
    <col min="12036" max="12036" width="14.625" customWidth="1"/>
    <col min="12037" max="12037" width="15.625" customWidth="1"/>
    <col min="12038" max="12038" width="12.375" customWidth="1"/>
    <col min="12040" max="12040" width="16.25" customWidth="1"/>
    <col min="12041" max="12041" width="13.75" customWidth="1"/>
    <col min="12289" max="12289" width="5" customWidth="1"/>
    <col min="12290" max="12290" width="22.625" customWidth="1"/>
    <col min="12291" max="12291" width="18.375" customWidth="1"/>
    <col min="12292" max="12292" width="14.625" customWidth="1"/>
    <col min="12293" max="12293" width="15.625" customWidth="1"/>
    <col min="12294" max="12294" width="12.375" customWidth="1"/>
    <col min="12296" max="12296" width="16.25" customWidth="1"/>
    <col min="12297" max="12297" width="13.75" customWidth="1"/>
    <col min="12545" max="12545" width="5" customWidth="1"/>
    <col min="12546" max="12546" width="22.625" customWidth="1"/>
    <col min="12547" max="12547" width="18.375" customWidth="1"/>
    <col min="12548" max="12548" width="14.625" customWidth="1"/>
    <col min="12549" max="12549" width="15.625" customWidth="1"/>
    <col min="12550" max="12550" width="12.375" customWidth="1"/>
    <col min="12552" max="12552" width="16.25" customWidth="1"/>
    <col min="12553" max="12553" width="13.75" customWidth="1"/>
    <col min="12801" max="12801" width="5" customWidth="1"/>
    <col min="12802" max="12802" width="22.625" customWidth="1"/>
    <col min="12803" max="12803" width="18.375" customWidth="1"/>
    <col min="12804" max="12804" width="14.625" customWidth="1"/>
    <col min="12805" max="12805" width="15.625" customWidth="1"/>
    <col min="12806" max="12806" width="12.375" customWidth="1"/>
    <col min="12808" max="12808" width="16.25" customWidth="1"/>
    <col min="12809" max="12809" width="13.75" customWidth="1"/>
    <col min="13057" max="13057" width="5" customWidth="1"/>
    <col min="13058" max="13058" width="22.625" customWidth="1"/>
    <col min="13059" max="13059" width="18.375" customWidth="1"/>
    <col min="13060" max="13060" width="14.625" customWidth="1"/>
    <col min="13061" max="13061" width="15.625" customWidth="1"/>
    <col min="13062" max="13062" width="12.375" customWidth="1"/>
    <col min="13064" max="13064" width="16.25" customWidth="1"/>
    <col min="13065" max="13065" width="13.75" customWidth="1"/>
    <col min="13313" max="13313" width="5" customWidth="1"/>
    <col min="13314" max="13314" width="22.625" customWidth="1"/>
    <col min="13315" max="13315" width="18.375" customWidth="1"/>
    <col min="13316" max="13316" width="14.625" customWidth="1"/>
    <col min="13317" max="13317" width="15.625" customWidth="1"/>
    <col min="13318" max="13318" width="12.375" customWidth="1"/>
    <col min="13320" max="13320" width="16.25" customWidth="1"/>
    <col min="13321" max="13321" width="13.75" customWidth="1"/>
    <col min="13569" max="13569" width="5" customWidth="1"/>
    <col min="13570" max="13570" width="22.625" customWidth="1"/>
    <col min="13571" max="13571" width="18.375" customWidth="1"/>
    <col min="13572" max="13572" width="14.625" customWidth="1"/>
    <col min="13573" max="13573" width="15.625" customWidth="1"/>
    <col min="13574" max="13574" width="12.375" customWidth="1"/>
    <col min="13576" max="13576" width="16.25" customWidth="1"/>
    <col min="13577" max="13577" width="13.75" customWidth="1"/>
    <col min="13825" max="13825" width="5" customWidth="1"/>
    <col min="13826" max="13826" width="22.625" customWidth="1"/>
    <col min="13827" max="13827" width="18.375" customWidth="1"/>
    <col min="13828" max="13828" width="14.625" customWidth="1"/>
    <col min="13829" max="13829" width="15.625" customWidth="1"/>
    <col min="13830" max="13830" width="12.375" customWidth="1"/>
    <col min="13832" max="13832" width="16.25" customWidth="1"/>
    <col min="13833" max="13833" width="13.75" customWidth="1"/>
    <col min="14081" max="14081" width="5" customWidth="1"/>
    <col min="14082" max="14082" width="22.625" customWidth="1"/>
    <col min="14083" max="14083" width="18.375" customWidth="1"/>
    <col min="14084" max="14084" width="14.625" customWidth="1"/>
    <col min="14085" max="14085" width="15.625" customWidth="1"/>
    <col min="14086" max="14086" width="12.375" customWidth="1"/>
    <col min="14088" max="14088" width="16.25" customWidth="1"/>
    <col min="14089" max="14089" width="13.75" customWidth="1"/>
    <col min="14337" max="14337" width="5" customWidth="1"/>
    <col min="14338" max="14338" width="22.625" customWidth="1"/>
    <col min="14339" max="14339" width="18.375" customWidth="1"/>
    <col min="14340" max="14340" width="14.625" customWidth="1"/>
    <col min="14341" max="14341" width="15.625" customWidth="1"/>
    <col min="14342" max="14342" width="12.375" customWidth="1"/>
    <col min="14344" max="14344" width="16.25" customWidth="1"/>
    <col min="14345" max="14345" width="13.75" customWidth="1"/>
    <col min="14593" max="14593" width="5" customWidth="1"/>
    <col min="14594" max="14594" width="22.625" customWidth="1"/>
    <col min="14595" max="14595" width="18.375" customWidth="1"/>
    <col min="14596" max="14596" width="14.625" customWidth="1"/>
    <col min="14597" max="14597" width="15.625" customWidth="1"/>
    <col min="14598" max="14598" width="12.375" customWidth="1"/>
    <col min="14600" max="14600" width="16.25" customWidth="1"/>
    <col min="14601" max="14601" width="13.75" customWidth="1"/>
    <col min="14849" max="14849" width="5" customWidth="1"/>
    <col min="14850" max="14850" width="22.625" customWidth="1"/>
    <col min="14851" max="14851" width="18.375" customWidth="1"/>
    <col min="14852" max="14852" width="14.625" customWidth="1"/>
    <col min="14853" max="14853" width="15.625" customWidth="1"/>
    <col min="14854" max="14854" width="12.375" customWidth="1"/>
    <col min="14856" max="14856" width="16.25" customWidth="1"/>
    <col min="14857" max="14857" width="13.75" customWidth="1"/>
    <col min="15105" max="15105" width="5" customWidth="1"/>
    <col min="15106" max="15106" width="22.625" customWidth="1"/>
    <col min="15107" max="15107" width="18.375" customWidth="1"/>
    <col min="15108" max="15108" width="14.625" customWidth="1"/>
    <col min="15109" max="15109" width="15.625" customWidth="1"/>
    <col min="15110" max="15110" width="12.375" customWidth="1"/>
    <col min="15112" max="15112" width="16.25" customWidth="1"/>
    <col min="15113" max="15113" width="13.75" customWidth="1"/>
    <col min="15361" max="15361" width="5" customWidth="1"/>
    <col min="15362" max="15362" width="22.625" customWidth="1"/>
    <col min="15363" max="15363" width="18.375" customWidth="1"/>
    <col min="15364" max="15364" width="14.625" customWidth="1"/>
    <col min="15365" max="15365" width="15.625" customWidth="1"/>
    <col min="15366" max="15366" width="12.375" customWidth="1"/>
    <col min="15368" max="15368" width="16.25" customWidth="1"/>
    <col min="15369" max="15369" width="13.75" customWidth="1"/>
    <col min="15617" max="15617" width="5" customWidth="1"/>
    <col min="15618" max="15618" width="22.625" customWidth="1"/>
    <col min="15619" max="15619" width="18.375" customWidth="1"/>
    <col min="15620" max="15620" width="14.625" customWidth="1"/>
    <col min="15621" max="15621" width="15.625" customWidth="1"/>
    <col min="15622" max="15622" width="12.375" customWidth="1"/>
    <col min="15624" max="15624" width="16.25" customWidth="1"/>
    <col min="15625" max="15625" width="13.75" customWidth="1"/>
    <col min="15873" max="15873" width="5" customWidth="1"/>
    <col min="15874" max="15874" width="22.625" customWidth="1"/>
    <col min="15875" max="15875" width="18.375" customWidth="1"/>
    <col min="15876" max="15876" width="14.625" customWidth="1"/>
    <col min="15877" max="15877" width="15.625" customWidth="1"/>
    <col min="15878" max="15878" width="12.375" customWidth="1"/>
    <col min="15880" max="15880" width="16.25" customWidth="1"/>
    <col min="15881" max="15881" width="13.75" customWidth="1"/>
    <col min="16129" max="16129" width="5" customWidth="1"/>
    <col min="16130" max="16130" width="22.625" customWidth="1"/>
    <col min="16131" max="16131" width="18.375" customWidth="1"/>
    <col min="16132" max="16132" width="14.625" customWidth="1"/>
    <col min="16133" max="16133" width="15.625" customWidth="1"/>
    <col min="16134" max="16134" width="12.375" customWidth="1"/>
    <col min="16136" max="16136" width="16.25" customWidth="1"/>
    <col min="16137" max="16137" width="13.75" customWidth="1"/>
  </cols>
  <sheetData>
    <row r="1" spans="1:6">
      <c r="A1" s="27" t="s">
        <v>0</v>
      </c>
      <c r="B1" s="27"/>
      <c r="C1" s="27"/>
      <c r="D1" s="27"/>
      <c r="E1" s="27"/>
      <c r="F1" s="27"/>
    </row>
    <row r="2" spans="1:6">
      <c r="A2" s="2" t="s">
        <v>1</v>
      </c>
      <c r="B2" s="2"/>
      <c r="C2" s="2"/>
      <c r="D2" s="2"/>
      <c r="E2" s="2"/>
      <c r="F2" s="2"/>
    </row>
    <row r="4" spans="1:6">
      <c r="A4" s="28" t="s">
        <v>2</v>
      </c>
      <c r="B4" s="28" t="s">
        <v>3</v>
      </c>
      <c r="C4" s="28" t="s">
        <v>4</v>
      </c>
      <c r="D4" s="28" t="s">
        <v>5</v>
      </c>
      <c r="E4" s="29" t="s">
        <v>6</v>
      </c>
      <c r="F4" s="29"/>
    </row>
    <row r="5" spans="1:6">
      <c r="A5" s="28"/>
      <c r="B5" s="28"/>
      <c r="C5" s="28"/>
      <c r="D5" s="28"/>
      <c r="E5" s="29" t="s">
        <v>7</v>
      </c>
      <c r="F5" s="29" t="s">
        <v>8</v>
      </c>
    </row>
    <row r="6" ht="69" spans="1:6">
      <c r="A6" s="28" t="s">
        <v>9</v>
      </c>
      <c r="B6" s="30" t="s">
        <v>10</v>
      </c>
      <c r="C6" s="31" t="s">
        <v>11</v>
      </c>
      <c r="D6" s="32">
        <f>E6+F6</f>
        <v>2622500000</v>
      </c>
      <c r="E6" s="32">
        <v>1998500000</v>
      </c>
      <c r="F6" s="32">
        <f>Lua!H20</f>
        <v>624000000</v>
      </c>
    </row>
    <row r="7" ht="27.6" spans="1:9">
      <c r="A7" s="28" t="s">
        <v>12</v>
      </c>
      <c r="B7" s="33" t="s">
        <v>13</v>
      </c>
      <c r="C7" s="34"/>
      <c r="D7" s="32">
        <f>SUM(D8:D10)</f>
        <v>1998500000</v>
      </c>
      <c r="E7" s="32">
        <f t="shared" ref="E7:F7" si="0">SUM(E8:E10)</f>
        <v>1998500000</v>
      </c>
      <c r="F7" s="32">
        <f t="shared" si="0"/>
        <v>0</v>
      </c>
      <c r="I7" s="21"/>
    </row>
    <row r="8" ht="37.5" customHeight="1" spans="1:9">
      <c r="A8" s="28">
        <v>1</v>
      </c>
      <c r="B8" s="33" t="s">
        <v>14</v>
      </c>
      <c r="C8" s="31" t="s">
        <v>15</v>
      </c>
      <c r="D8" s="32">
        <f t="shared" ref="D8:D10" si="1">E8+F8</f>
        <v>637500000</v>
      </c>
      <c r="E8" s="35">
        <v>637500000</v>
      </c>
      <c r="F8" s="35"/>
      <c r="I8" s="20"/>
    </row>
    <row r="9" s="26" customFormat="1" ht="39.75" customHeight="1" spans="1:9">
      <c r="A9" s="28">
        <v>2</v>
      </c>
      <c r="B9" s="33" t="s">
        <v>16</v>
      </c>
      <c r="C9" s="31" t="s">
        <v>17</v>
      </c>
      <c r="D9" s="32">
        <f t="shared" si="1"/>
        <v>361000000</v>
      </c>
      <c r="E9" s="35">
        <v>361000000</v>
      </c>
      <c r="F9" s="35"/>
      <c r="H9" s="36"/>
      <c r="I9" s="48"/>
    </row>
    <row r="10" ht="66" customHeight="1" spans="1:8">
      <c r="A10" s="28">
        <v>3</v>
      </c>
      <c r="B10" s="37" t="s">
        <v>18</v>
      </c>
      <c r="C10" s="31" t="s">
        <v>19</v>
      </c>
      <c r="D10" s="32">
        <f t="shared" si="1"/>
        <v>1000000000</v>
      </c>
      <c r="E10" s="35">
        <v>1000000000</v>
      </c>
      <c r="F10" s="35">
        <v>0</v>
      </c>
      <c r="H10" s="20"/>
    </row>
    <row r="11" spans="1:8">
      <c r="A11" s="29" t="s">
        <v>20</v>
      </c>
      <c r="B11" s="29"/>
      <c r="C11" s="38"/>
      <c r="D11" s="39">
        <f>D6+D7</f>
        <v>4621000000</v>
      </c>
      <c r="E11" s="39">
        <f t="shared" ref="E11:F11" si="2">E6+E7</f>
        <v>3997000000</v>
      </c>
      <c r="F11" s="39">
        <f t="shared" si="2"/>
        <v>624000000</v>
      </c>
      <c r="H11" s="20"/>
    </row>
    <row r="12" spans="1:6">
      <c r="A12" s="40"/>
      <c r="B12" s="40"/>
      <c r="C12" s="40"/>
      <c r="D12" s="41"/>
      <c r="E12" s="42"/>
      <c r="F12" s="42"/>
    </row>
    <row r="13" spans="1:5">
      <c r="A13" s="43" t="s">
        <v>21</v>
      </c>
      <c r="B13" s="43"/>
      <c r="E13" s="44" t="s">
        <v>22</v>
      </c>
    </row>
    <row r="14" spans="2:5">
      <c r="B14" s="45"/>
      <c r="C14" s="21"/>
      <c r="D14" s="20"/>
      <c r="E14" s="46"/>
    </row>
    <row r="15" spans="2:5">
      <c r="B15" s="45"/>
      <c r="C15" s="21"/>
      <c r="D15" s="20"/>
      <c r="E15" s="46"/>
    </row>
    <row r="16" spans="2:5">
      <c r="B16" s="45"/>
      <c r="C16" s="21"/>
      <c r="D16" s="20"/>
      <c r="E16" s="46"/>
    </row>
    <row r="17" spans="2:5">
      <c r="B17" s="45"/>
      <c r="C17" s="21"/>
      <c r="D17" s="20"/>
      <c r="E17" s="46"/>
    </row>
    <row r="18" spans="2:5">
      <c r="B18" s="45"/>
      <c r="C18" s="20"/>
      <c r="E18" s="21"/>
    </row>
    <row r="19" spans="2:5">
      <c r="B19" s="45"/>
      <c r="C19" s="20"/>
      <c r="E19" s="21"/>
    </row>
    <row r="20" spans="5:5">
      <c r="E20" s="46"/>
    </row>
    <row r="21" spans="3:3">
      <c r="C21" s="47" t="s">
        <v>23</v>
      </c>
    </row>
  </sheetData>
  <mergeCells count="9">
    <mergeCell ref="A1:F1"/>
    <mergeCell ref="A2:F2"/>
    <mergeCell ref="E4:F4"/>
    <mergeCell ref="A11:B11"/>
    <mergeCell ref="A13:B13"/>
    <mergeCell ref="A4:A5"/>
    <mergeCell ref="B4:B5"/>
    <mergeCell ref="C4:C5"/>
    <mergeCell ref="D4:D5"/>
  </mergeCells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4"/>
  <sheetViews>
    <sheetView tabSelected="1" topLeftCell="A2" workbookViewId="0">
      <selection activeCell="G19" sqref="G19"/>
    </sheetView>
  </sheetViews>
  <sheetFormatPr defaultColWidth="9" defaultRowHeight="15.6"/>
  <cols>
    <col min="1" max="1" width="4.375" customWidth="1"/>
    <col min="2" max="2" width="10.875" customWidth="1"/>
    <col min="3" max="3" width="7.5" customWidth="1"/>
    <col min="4" max="4" width="7.75" customWidth="1"/>
    <col min="5" max="5" width="11" customWidth="1"/>
    <col min="6" max="6" width="13.75" customWidth="1"/>
    <col min="7" max="7" width="14.5" customWidth="1"/>
    <col min="8" max="8" width="12.5" customWidth="1"/>
    <col min="9" max="9" width="10.125" customWidth="1"/>
    <col min="10" max="10" width="16.25" customWidth="1"/>
    <col min="11" max="11" width="11.5"/>
    <col min="12" max="12" width="15.6"/>
  </cols>
  <sheetData>
    <row r="1" ht="36.75" customHeight="1" spans="1:9">
      <c r="A1" s="1" t="s">
        <v>24</v>
      </c>
      <c r="B1" s="1"/>
      <c r="C1" s="1"/>
      <c r="D1" s="1"/>
      <c r="E1" s="1"/>
      <c r="F1" s="1"/>
      <c r="G1" s="1"/>
      <c r="H1" s="1"/>
      <c r="I1" s="1"/>
    </row>
    <row r="2" ht="17.25" customHeight="1" spans="1:9">
      <c r="A2" s="2" t="s">
        <v>1</v>
      </c>
      <c r="B2" s="2"/>
      <c r="C2" s="2"/>
      <c r="D2" s="2"/>
      <c r="E2" s="2"/>
      <c r="F2" s="2"/>
      <c r="G2" s="2"/>
      <c r="H2" s="2"/>
      <c r="I2" s="2"/>
    </row>
    <row r="4" spans="1:9">
      <c r="A4" s="3" t="s">
        <v>2</v>
      </c>
      <c r="B4" s="3" t="s">
        <v>25</v>
      </c>
      <c r="C4" s="4" t="s">
        <v>26</v>
      </c>
      <c r="D4" s="4" t="s">
        <v>27</v>
      </c>
      <c r="E4" s="4" t="s">
        <v>28</v>
      </c>
      <c r="F4" s="5" t="s">
        <v>29</v>
      </c>
      <c r="G4" s="5"/>
      <c r="H4" s="5"/>
      <c r="I4" s="3" t="s">
        <v>30</v>
      </c>
    </row>
    <row r="5" ht="37.5" customHeight="1" spans="1:11">
      <c r="A5" s="3"/>
      <c r="B5" s="3"/>
      <c r="C5" s="4"/>
      <c r="D5" s="4"/>
      <c r="E5" s="4"/>
      <c r="F5" s="4" t="s">
        <v>20</v>
      </c>
      <c r="G5" s="4" t="s">
        <v>31</v>
      </c>
      <c r="H5" s="4" t="s">
        <v>32</v>
      </c>
      <c r="I5" s="3"/>
      <c r="K5" s="22"/>
    </row>
    <row r="6" ht="63" customHeight="1" spans="1:12">
      <c r="A6" s="6" t="s">
        <v>9</v>
      </c>
      <c r="B6" s="7" t="s">
        <v>33</v>
      </c>
      <c r="C6" s="8">
        <f>SUM(C7:C18)</f>
        <v>780</v>
      </c>
      <c r="D6" s="8"/>
      <c r="E6" s="9">
        <f>SUM(E7:E18)</f>
        <v>101400</v>
      </c>
      <c r="F6" s="9">
        <f t="shared" ref="F6:H6" si="0">SUM(F7:F18)</f>
        <v>2535000000</v>
      </c>
      <c r="G6" s="9">
        <f t="shared" si="0"/>
        <v>1911000000</v>
      </c>
      <c r="H6" s="9">
        <f t="shared" si="0"/>
        <v>624000000</v>
      </c>
      <c r="I6" s="3"/>
      <c r="J6">
        <f>+G8/F8</f>
        <v>0.7</v>
      </c>
      <c r="K6" s="22">
        <f>+H6/F6</f>
        <v>0.246153846153846</v>
      </c>
      <c r="L6" s="23">
        <f>F6*0.3</f>
        <v>760500000</v>
      </c>
    </row>
    <row r="7" spans="1:10">
      <c r="A7" s="49" t="s">
        <v>34</v>
      </c>
      <c r="B7" s="10" t="s">
        <v>35</v>
      </c>
      <c r="C7" s="10">
        <v>40</v>
      </c>
      <c r="D7" s="11">
        <v>25000</v>
      </c>
      <c r="E7" s="11">
        <f>C7*130</f>
        <v>5200</v>
      </c>
      <c r="F7" s="11">
        <f>G7+H7</f>
        <v>130000000</v>
      </c>
      <c r="G7" s="12">
        <f>D7*E7*70%</f>
        <v>91000000</v>
      </c>
      <c r="H7" s="12">
        <f>D7*E7*30%</f>
        <v>39000000</v>
      </c>
      <c r="I7" s="4" t="s">
        <v>36</v>
      </c>
      <c r="J7" s="24">
        <f>+G7/F7</f>
        <v>0.7</v>
      </c>
    </row>
    <row r="8" spans="1:10">
      <c r="A8" s="49" t="s">
        <v>37</v>
      </c>
      <c r="B8" s="10" t="s">
        <v>38</v>
      </c>
      <c r="C8" s="10">
        <v>70</v>
      </c>
      <c r="D8" s="11">
        <v>25000</v>
      </c>
      <c r="E8" s="11">
        <f t="shared" ref="E8:E15" si="1">C8*130</f>
        <v>9100</v>
      </c>
      <c r="F8" s="11">
        <f t="shared" ref="F8:F19" si="2">G8+H8</f>
        <v>227500000</v>
      </c>
      <c r="G8" s="12">
        <f>D8*E8*70%</f>
        <v>159250000</v>
      </c>
      <c r="H8" s="12">
        <f>D8*E8*30%</f>
        <v>68250000</v>
      </c>
      <c r="I8" s="4"/>
      <c r="J8" s="24">
        <f t="shared" ref="J8:J14" si="3">+H8/F8</f>
        <v>0.3</v>
      </c>
    </row>
    <row r="9" spans="1:10">
      <c r="A9" s="49" t="s">
        <v>39</v>
      </c>
      <c r="B9" s="10" t="s">
        <v>40</v>
      </c>
      <c r="C9" s="10">
        <v>70</v>
      </c>
      <c r="D9" s="11">
        <v>25000</v>
      </c>
      <c r="E9" s="11">
        <f t="shared" si="1"/>
        <v>9100</v>
      </c>
      <c r="F9" s="11">
        <f t="shared" si="2"/>
        <v>227500000</v>
      </c>
      <c r="G9" s="12">
        <f>D9*E9</f>
        <v>227500000</v>
      </c>
      <c r="H9" s="10">
        <v>0</v>
      </c>
      <c r="I9" s="4"/>
      <c r="J9" s="24">
        <f t="shared" si="3"/>
        <v>0</v>
      </c>
    </row>
    <row r="10" spans="1:10">
      <c r="A10" s="49" t="s">
        <v>41</v>
      </c>
      <c r="B10" s="10" t="s">
        <v>42</v>
      </c>
      <c r="C10" s="10">
        <v>30</v>
      </c>
      <c r="D10" s="11">
        <v>25000</v>
      </c>
      <c r="E10" s="11">
        <f t="shared" si="1"/>
        <v>3900</v>
      </c>
      <c r="F10" s="11">
        <f t="shared" si="2"/>
        <v>97500000</v>
      </c>
      <c r="G10" s="12">
        <f>D10*E10*70%</f>
        <v>68250000</v>
      </c>
      <c r="H10" s="12">
        <f>D10*E10*30%</f>
        <v>29250000</v>
      </c>
      <c r="I10" s="4"/>
      <c r="J10" s="24">
        <f t="shared" si="3"/>
        <v>0.3</v>
      </c>
    </row>
    <row r="11" spans="1:10">
      <c r="A11" s="49" t="s">
        <v>43</v>
      </c>
      <c r="B11" s="10" t="s">
        <v>15</v>
      </c>
      <c r="C11" s="10">
        <v>50</v>
      </c>
      <c r="D11" s="11">
        <v>25000</v>
      </c>
      <c r="E11" s="11">
        <f t="shared" si="1"/>
        <v>6500</v>
      </c>
      <c r="F11" s="11">
        <f t="shared" si="2"/>
        <v>162500000</v>
      </c>
      <c r="G11" s="12">
        <f t="shared" ref="G11:G12" si="4">D11*E11*70%</f>
        <v>113750000</v>
      </c>
      <c r="H11" s="12">
        <f t="shared" ref="H11:H15" si="5">D11*E11*30%</f>
        <v>48750000</v>
      </c>
      <c r="I11" s="4"/>
      <c r="J11" s="24">
        <f t="shared" si="3"/>
        <v>0.3</v>
      </c>
    </row>
    <row r="12" spans="1:10">
      <c r="A12" s="49" t="s">
        <v>44</v>
      </c>
      <c r="B12" s="10" t="s">
        <v>45</v>
      </c>
      <c r="C12" s="10">
        <v>190</v>
      </c>
      <c r="D12" s="11">
        <v>25000</v>
      </c>
      <c r="E12" s="11">
        <f t="shared" si="1"/>
        <v>24700</v>
      </c>
      <c r="F12" s="11">
        <f t="shared" si="2"/>
        <v>617500000</v>
      </c>
      <c r="G12" s="12">
        <f t="shared" si="4"/>
        <v>432250000</v>
      </c>
      <c r="H12" s="12">
        <f t="shared" si="5"/>
        <v>185250000</v>
      </c>
      <c r="I12" s="4"/>
      <c r="J12" s="24">
        <f t="shared" si="3"/>
        <v>0.3</v>
      </c>
    </row>
    <row r="13" spans="1:10">
      <c r="A13" s="49" t="s">
        <v>46</v>
      </c>
      <c r="B13" s="10" t="s">
        <v>47</v>
      </c>
      <c r="C13" s="10">
        <v>70</v>
      </c>
      <c r="D13" s="11">
        <v>25000</v>
      </c>
      <c r="E13" s="11">
        <f t="shared" si="1"/>
        <v>9100</v>
      </c>
      <c r="F13" s="11">
        <f t="shared" si="2"/>
        <v>227500000</v>
      </c>
      <c r="G13" s="12">
        <f>D13*E13</f>
        <v>227500000</v>
      </c>
      <c r="H13" s="10">
        <v>0</v>
      </c>
      <c r="I13" s="4"/>
      <c r="J13" s="24">
        <f t="shared" si="3"/>
        <v>0</v>
      </c>
    </row>
    <row r="14" spans="1:10">
      <c r="A14" s="49" t="s">
        <v>48</v>
      </c>
      <c r="B14" s="10" t="s">
        <v>49</v>
      </c>
      <c r="C14" s="10">
        <v>60</v>
      </c>
      <c r="D14" s="11">
        <v>25000</v>
      </c>
      <c r="E14" s="11">
        <f t="shared" si="1"/>
        <v>7800</v>
      </c>
      <c r="F14" s="11">
        <f t="shared" si="2"/>
        <v>195000000</v>
      </c>
      <c r="G14" s="12">
        <f>D14*E14*70%</f>
        <v>136500000</v>
      </c>
      <c r="H14" s="12">
        <f t="shared" si="5"/>
        <v>58500000</v>
      </c>
      <c r="I14" s="4"/>
      <c r="J14" s="24">
        <f t="shared" si="3"/>
        <v>0.3</v>
      </c>
    </row>
    <row r="15" spans="1:10">
      <c r="A15" s="49" t="s">
        <v>50</v>
      </c>
      <c r="B15" s="10" t="s">
        <v>51</v>
      </c>
      <c r="C15" s="10">
        <v>200</v>
      </c>
      <c r="D15" s="11">
        <v>25000</v>
      </c>
      <c r="E15" s="11">
        <f t="shared" si="1"/>
        <v>26000</v>
      </c>
      <c r="F15" s="11">
        <f t="shared" si="2"/>
        <v>650000000</v>
      </c>
      <c r="G15" s="12">
        <f>D15*E15*70%</f>
        <v>455000000</v>
      </c>
      <c r="H15" s="12">
        <f t="shared" si="5"/>
        <v>195000000</v>
      </c>
      <c r="I15" s="4"/>
      <c r="J15" s="24">
        <f>+H15/F15</f>
        <v>0.3</v>
      </c>
    </row>
    <row r="16" ht="17.25" customHeight="1" spans="1:9">
      <c r="A16" s="49" t="s">
        <v>52</v>
      </c>
      <c r="B16" s="10" t="s">
        <v>17</v>
      </c>
      <c r="C16" s="10">
        <v>0</v>
      </c>
      <c r="D16" s="11"/>
      <c r="E16" s="11"/>
      <c r="F16" s="11">
        <f t="shared" si="2"/>
        <v>0</v>
      </c>
      <c r="G16" s="12">
        <f>C16*D16</f>
        <v>0</v>
      </c>
      <c r="H16" s="10"/>
      <c r="I16" s="25" t="s">
        <v>53</v>
      </c>
    </row>
    <row r="17" spans="1:9">
      <c r="A17" s="49" t="s">
        <v>54</v>
      </c>
      <c r="B17" s="10" t="s">
        <v>55</v>
      </c>
      <c r="C17" s="10">
        <v>0</v>
      </c>
      <c r="D17" s="11"/>
      <c r="E17" s="11"/>
      <c r="F17" s="11">
        <f t="shared" si="2"/>
        <v>0</v>
      </c>
      <c r="G17" s="12">
        <f>C17*D17</f>
        <v>0</v>
      </c>
      <c r="H17" s="10"/>
      <c r="I17" s="25"/>
    </row>
    <row r="18" ht="31.2" spans="1:9">
      <c r="A18" s="50" t="s">
        <v>56</v>
      </c>
      <c r="B18" s="13" t="s">
        <v>57</v>
      </c>
      <c r="C18" s="13">
        <v>0</v>
      </c>
      <c r="D18" s="11"/>
      <c r="E18" s="14"/>
      <c r="F18" s="14">
        <f t="shared" si="2"/>
        <v>0</v>
      </c>
      <c r="G18" s="15">
        <f>C18*D18</f>
        <v>0</v>
      </c>
      <c r="H18" s="13"/>
      <c r="I18" s="4" t="s">
        <v>58</v>
      </c>
    </row>
    <row r="19" ht="46.8" spans="1:10">
      <c r="A19" s="16" t="s">
        <v>12</v>
      </c>
      <c r="B19" s="7" t="s">
        <v>59</v>
      </c>
      <c r="C19" s="10"/>
      <c r="D19" s="10"/>
      <c r="E19" s="10"/>
      <c r="F19" s="14">
        <f t="shared" si="2"/>
        <v>87500000</v>
      </c>
      <c r="G19" s="17">
        <v>87500000</v>
      </c>
      <c r="H19" s="13">
        <v>0</v>
      </c>
      <c r="I19" s="10"/>
      <c r="J19" s="24"/>
    </row>
    <row r="20" ht="18.75" customHeight="1" spans="1:9">
      <c r="A20" s="18" t="s">
        <v>20</v>
      </c>
      <c r="B20" s="18"/>
      <c r="C20" s="10"/>
      <c r="D20" s="10"/>
      <c r="E20" s="10"/>
      <c r="F20" s="19">
        <f>F6+F19</f>
        <v>2622500000</v>
      </c>
      <c r="G20" s="19">
        <f t="shared" ref="G20:H20" si="6">G6+G19</f>
        <v>1998500000</v>
      </c>
      <c r="H20" s="19">
        <f t="shared" si="6"/>
        <v>624000000</v>
      </c>
      <c r="I20" s="10"/>
    </row>
    <row r="21" spans="7:7">
      <c r="G21" s="20"/>
    </row>
    <row r="23" spans="7:7">
      <c r="G23" s="21"/>
    </row>
    <row r="24" spans="7:7">
      <c r="G24" s="20"/>
    </row>
  </sheetData>
  <mergeCells count="12">
    <mergeCell ref="A1:I1"/>
    <mergeCell ref="A2:I2"/>
    <mergeCell ref="F4:H4"/>
    <mergeCell ref="A20:B20"/>
    <mergeCell ref="A4:A5"/>
    <mergeCell ref="B4:B5"/>
    <mergeCell ref="C4:C5"/>
    <mergeCell ref="D4:D5"/>
    <mergeCell ref="E4:E5"/>
    <mergeCell ref="I4:I5"/>
    <mergeCell ref="I7:I15"/>
    <mergeCell ref="I16:I17"/>
  </mergeCells>
  <pageMargins left="0.7" right="0.7" top="0.75" bottom="0.75" header="0.3" footer="0.3"/>
  <pageSetup paperSize="1" scale="90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.6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Tong hop</vt:lpstr>
      <vt:lpstr>Lua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TGDD</cp:lastModifiedBy>
  <dcterms:created xsi:type="dcterms:W3CDTF">2021-01-08T07:35:00Z</dcterms:created>
  <cp:lastPrinted>2021-01-11T07:41:00Z</cp:lastPrinted>
  <dcterms:modified xsi:type="dcterms:W3CDTF">2021-01-11T09:55:46Z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1033-11.2.0.9937</vt:lpwstr>
  </property>
</Properties>
</file>