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DMIN\Documents\Tin_hoc\excel\bt1\"/>
    </mc:Choice>
  </mc:AlternateContent>
  <xr:revisionPtr revIDLastSave="0" documentId="13_ncr:1_{FFE7CF4D-FB98-4164-9D3A-7BFE95EB253A}" xr6:coauthVersionLast="47" xr6:coauthVersionMax="47" xr10:uidLastSave="{00000000-0000-0000-0000-000000000000}"/>
  <bookViews>
    <workbookView xWindow="0" yWindow="720" windowWidth="19200" windowHeight="10080" xr2:uid="{00000000-000D-0000-FFFF-FFFF00000000}"/>
  </bookViews>
  <sheets>
    <sheet name="SUM_SUMIF_SUMIFS" sheetId="1" r:id="rId1"/>
  </sheets>
  <externalReferences>
    <externalReference r:id="rId2"/>
  </externalReferences>
  <definedNames>
    <definedName name="_xlnm._FilterDatabase" localSheetId="0" hidden="1">SUM_SUMIF_SUMIFS!$B$3:$D$18</definedName>
    <definedName name="LIST1">'[1]VLOOKUP vs HLOOKUP'!#REF!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IwtMOexKwdRLOKQeaEpARqq9w7w=="/>
    </ext>
  </extLst>
</workbook>
</file>

<file path=xl/calcChain.xml><?xml version="1.0" encoding="utf-8"?>
<calcChain xmlns="http://schemas.openxmlformats.org/spreadsheetml/2006/main">
  <c r="K18" i="1" l="1"/>
  <c r="K17" i="1"/>
  <c r="K16" i="1"/>
  <c r="K10" i="1"/>
  <c r="K9" i="1"/>
  <c r="K8" i="1"/>
  <c r="K7" i="1"/>
  <c r="K6" i="1"/>
  <c r="G19" i="1"/>
  <c r="G18" i="1"/>
  <c r="G17" i="1"/>
  <c r="G16" i="1"/>
  <c r="G15" i="1" l="1"/>
  <c r="G10" i="1"/>
  <c r="G9" i="1"/>
  <c r="G8" i="1"/>
  <c r="G7" i="1"/>
  <c r="G6" i="1"/>
</calcChain>
</file>

<file path=xl/sharedStrings.xml><?xml version="1.0" encoding="utf-8"?>
<sst xmlns="http://schemas.openxmlformats.org/spreadsheetml/2006/main" count="68" uniqueCount="13">
  <si>
    <t>Khu vực</t>
  </si>
  <si>
    <t>Sản phẩm</t>
  </si>
  <si>
    <t>Doanh thu</t>
  </si>
  <si>
    <t>Bắc</t>
  </si>
  <si>
    <t>SP 01</t>
  </si>
  <si>
    <t>Trung</t>
  </si>
  <si>
    <t>Nam</t>
  </si>
  <si>
    <t>Tổng Doanh Thu</t>
  </si>
  <si>
    <t>SP 02</t>
  </si>
  <si>
    <t>SP 03</t>
  </si>
  <si>
    <t>SP 04</t>
  </si>
  <si>
    <t>SP 05</t>
  </si>
  <si>
    <t>Chỉ tính SP có doanh thu &gt; 800,000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</si>
</sst>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_(* #,##0_);_(* \(#,##0\);_(* &quot;-&quot;??_);_(@_)"/>
  </numFmts>
  <fonts count="5" x14ac:knownFonts="1">
    <font>
      <sz val="11"/>
      <color theme="1"/>
      <name val="Calibri"/>
      <scheme val="minor"/>
    </font>
    <font>
      <sz val="11"/>
      <color theme="1"/>
      <name val="Times New Roman"/>
    </font>
    <font>
      <b/>
      <sz val="11"/>
      <color theme="0"/>
      <name val="Times New Roman"/>
    </font>
    <font>
      <sz val="11"/>
      <color theme="1"/>
      <name val="Times New Roman"/>
    </font>
    <font>
      <b/>
      <sz val="11"/>
      <color rgb="FFFF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8"/>
      </left>
      <right/>
      <top style="thin">
        <color rgb="FF9CC2E5"/>
      </top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0" xfId="0" applyNumberFormat="1" applyFont="1"/>
    <xf numFmtId="0" fontId="2" fillId="3" borderId="1" xfId="0" applyFont="1" applyFill="1" applyBorder="1"/>
    <xf numFmtId="0" fontId="4" fillId="4" borderId="1" xfId="0" applyFont="1" applyFill="1" applyBorder="1"/>
    <xf numFmtId="0" fontId="2" fillId="3" borderId="2" xfId="0" applyFont="1" applyFill="1" applyBorder="1"/>
    <xf numFmtId="3" fontId="3" fillId="5" borderId="1" xfId="0" applyNumberFormat="1" applyFont="1" applyFill="1" applyBorder="1"/>
    <xf numFmtId="165" fontId="3" fillId="5" borderId="1" xfId="0" applyNumberFormat="1" applyFont="1" applyFill="1" applyBorder="1"/>
    <xf numFmtId="0" fontId="4" fillId="6" borderId="0" xfId="0" applyFont="1" applyFill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esentation\Thu%20thuat%20excel\Cac%20ham%20quan%20trong\Ham%20Excel%20Quan%20Tro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 vs HLOOKUP"/>
      <sheetName val="INDEX vs MATCH"/>
      <sheetName val="FREQUENCY"/>
      <sheetName val="IF FORMULA"/>
      <sheetName val="IF AND IF OR"/>
      <sheetName val="SUMIF_SUMIFS_COUNTIF_COUNTIFS"/>
      <sheetName val="COUNTA &amp; COUNT BLANK"/>
      <sheetName val="AVERAGEIF AND AVERAGE IFS"/>
      <sheetName val="Subtotal"/>
      <sheetName val="SUMPRODUCT"/>
      <sheetName val="Ham xu ly chuo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K19" sqref="K19"/>
    </sheetView>
  </sheetViews>
  <sheetFormatPr defaultColWidth="14.453125" defaultRowHeight="15" customHeight="1" x14ac:dyDescent="0.35"/>
  <cols>
    <col min="1" max="1" width="4.08984375" customWidth="1"/>
    <col min="2" max="2" width="11.08984375" customWidth="1"/>
    <col min="3" max="3" width="12.54296875" customWidth="1"/>
    <col min="4" max="4" width="13.08984375" customWidth="1"/>
    <col min="5" max="5" width="6.08984375" customWidth="1"/>
    <col min="6" max="7" width="15.08984375" customWidth="1"/>
    <col min="8" max="8" width="4.26953125" customWidth="1"/>
    <col min="9" max="9" width="8.7265625" customWidth="1"/>
    <col min="10" max="10" width="12.7265625" customWidth="1"/>
    <col min="11" max="11" width="17.81640625" customWidth="1"/>
    <col min="12" max="13" width="8.7265625" customWidth="1"/>
    <col min="14" max="14" width="17.54296875" customWidth="1"/>
    <col min="15" max="15" width="14.81640625" customWidth="1"/>
    <col min="16" max="26" width="8.7265625" customWidth="1"/>
  </cols>
  <sheetData>
    <row r="1" spans="1:26" ht="14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 x14ac:dyDescent="0.35">
      <c r="A3" s="1"/>
      <c r="B3" s="2" t="s">
        <v>0</v>
      </c>
      <c r="C3" s="2" t="s">
        <v>1</v>
      </c>
      <c r="D3" s="2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5" x14ac:dyDescent="0.35">
      <c r="A4" s="1"/>
      <c r="B4" s="3" t="s">
        <v>3</v>
      </c>
      <c r="C4" s="3" t="s">
        <v>4</v>
      </c>
      <c r="D4" s="4">
        <v>2883956.4</v>
      </c>
      <c r="E4" s="5"/>
      <c r="F4" s="6" t="s">
        <v>0</v>
      </c>
      <c r="G4" s="7" t="s">
        <v>3</v>
      </c>
      <c r="H4" s="1"/>
      <c r="I4" s="1"/>
      <c r="J4" s="6" t="s">
        <v>0</v>
      </c>
      <c r="K4" s="7" t="s">
        <v>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5" x14ac:dyDescent="0.35">
      <c r="A5" s="1"/>
      <c r="B5" s="3" t="s">
        <v>6</v>
      </c>
      <c r="C5" s="3" t="s">
        <v>4</v>
      </c>
      <c r="D5" s="4">
        <v>1864922.4</v>
      </c>
      <c r="E5" s="5"/>
      <c r="F5" s="8" t="s">
        <v>1</v>
      </c>
      <c r="G5" s="6" t="s">
        <v>7</v>
      </c>
      <c r="H5" s="1"/>
      <c r="I5" s="1"/>
      <c r="J5" s="8" t="s">
        <v>1</v>
      </c>
      <c r="K5" s="6" t="s">
        <v>7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5" x14ac:dyDescent="0.35">
      <c r="A6" s="1"/>
      <c r="B6" s="3" t="s">
        <v>5</v>
      </c>
      <c r="C6" s="3" t="s">
        <v>4</v>
      </c>
      <c r="D6" s="4">
        <v>961318.8</v>
      </c>
      <c r="E6" s="5"/>
      <c r="F6" s="3" t="s">
        <v>4</v>
      </c>
      <c r="G6" s="9">
        <f>SUMIFS($D$4:$D$18,$B$4:$B$18,"Bắc",$C$4:$C$18,"SP 01")</f>
        <v>2883956.4</v>
      </c>
      <c r="H6" s="1"/>
      <c r="I6" s="1"/>
      <c r="J6" s="3" t="s">
        <v>4</v>
      </c>
      <c r="K6" s="10">
        <f>SUMIFS($D$4:$D$18,$B$4:$B$18,"Trung",$C$4:$C$18,"SP 01")</f>
        <v>961318.8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5" x14ac:dyDescent="0.35">
      <c r="A7" s="1"/>
      <c r="B7" s="3" t="s">
        <v>3</v>
      </c>
      <c r="C7" s="3" t="s">
        <v>8</v>
      </c>
      <c r="D7" s="4">
        <v>719636.4</v>
      </c>
      <c r="E7" s="5"/>
      <c r="F7" s="3" t="s">
        <v>8</v>
      </c>
      <c r="G7" s="9">
        <f>SUMIFS($D$4:$D$18,$B$4:$B$18,"Bắc",$C$4:$C$18,"SP 02")</f>
        <v>719636.4</v>
      </c>
      <c r="H7" s="1"/>
      <c r="I7" s="1"/>
      <c r="J7" s="3" t="s">
        <v>8</v>
      </c>
      <c r="K7" s="10">
        <f>SUMIFS($D$4:$D$18,$B$4:$B$18,"Trung",$C$4:$C$18,"SP 02")</f>
        <v>472543.19999999995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5" x14ac:dyDescent="0.35">
      <c r="A8" s="1"/>
      <c r="B8" s="3" t="s">
        <v>6</v>
      </c>
      <c r="C8" s="3" t="s">
        <v>8</v>
      </c>
      <c r="D8" s="4">
        <v>239878.8</v>
      </c>
      <c r="E8" s="5"/>
      <c r="F8" s="3" t="s">
        <v>9</v>
      </c>
      <c r="G8" s="9">
        <f>SUMIFS($D$4:$D$18,$B$4:$B$18,"Bắc",$C$4:$C$18,"SP 03")</f>
        <v>901800</v>
      </c>
      <c r="H8" s="1"/>
      <c r="I8" s="1"/>
      <c r="J8" s="3" t="s">
        <v>9</v>
      </c>
      <c r="K8" s="10">
        <f>SUMIFS($D$4:$D$18,$B$4:$B$18,"Trung",$C$4:$C$18,"SP 03")</f>
        <v>3306600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5" x14ac:dyDescent="0.35">
      <c r="A9" s="1"/>
      <c r="B9" s="3" t="s">
        <v>5</v>
      </c>
      <c r="C9" s="3" t="s">
        <v>8</v>
      </c>
      <c r="D9" s="4">
        <v>472543.19999999995</v>
      </c>
      <c r="E9" s="5"/>
      <c r="F9" s="3" t="s">
        <v>10</v>
      </c>
      <c r="G9" s="9">
        <f>SUMIFS($D$4:$D$18,$B$4:$B$18,"Bắc",$C$4:$C$18,"SP 04")</f>
        <v>408816</v>
      </c>
      <c r="H9" s="1"/>
      <c r="I9" s="1"/>
      <c r="J9" s="3" t="s">
        <v>10</v>
      </c>
      <c r="K9" s="10">
        <f>SUMIFS($D$4:$D$18,$B$4:$B$18,"Trung",$C$4:$C$18,"SP 04")</f>
        <v>1214183.52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5" x14ac:dyDescent="0.35">
      <c r="A10" s="1"/>
      <c r="B10" s="3" t="s">
        <v>3</v>
      </c>
      <c r="C10" s="3" t="s">
        <v>9</v>
      </c>
      <c r="D10" s="4">
        <v>901800</v>
      </c>
      <c r="E10" s="5"/>
      <c r="F10" s="3" t="s">
        <v>11</v>
      </c>
      <c r="G10" s="9">
        <f>SUMIFS($D$4:$D$18,$B$4:$B$18,"Bắc",$C$4:$C$18,"SP 05")</f>
        <v>1087210.08</v>
      </c>
      <c r="H10" s="1"/>
      <c r="I10" s="1"/>
      <c r="J10" s="3" t="s">
        <v>11</v>
      </c>
      <c r="K10" s="10">
        <f>SUMIFS($D$4:$D$18,$B$4:$B$18,"Trung",$C$4:$C$18,"SP 05")</f>
        <v>540839.52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5" x14ac:dyDescent="0.35">
      <c r="A11" s="1"/>
      <c r="B11" s="3" t="s">
        <v>6</v>
      </c>
      <c r="C11" s="3" t="s">
        <v>9</v>
      </c>
      <c r="D11" s="4">
        <v>892782</v>
      </c>
      <c r="E11" s="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5" x14ac:dyDescent="0.35">
      <c r="A12" s="1"/>
      <c r="B12" s="3" t="s">
        <v>5</v>
      </c>
      <c r="C12" s="3" t="s">
        <v>9</v>
      </c>
      <c r="D12" s="4">
        <v>3306600</v>
      </c>
      <c r="E12" s="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5" x14ac:dyDescent="0.35">
      <c r="A13" s="1"/>
      <c r="B13" s="3" t="s">
        <v>3</v>
      </c>
      <c r="C13" s="3" t="s">
        <v>10</v>
      </c>
      <c r="D13" s="4">
        <v>408816</v>
      </c>
      <c r="E13" s="5"/>
      <c r="F13" s="6" t="s">
        <v>0</v>
      </c>
      <c r="G13" s="7" t="s">
        <v>6</v>
      </c>
      <c r="H13" s="1"/>
      <c r="I13" s="1"/>
      <c r="J13" s="11" t="s">
        <v>12</v>
      </c>
      <c r="K13" s="1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5" x14ac:dyDescent="0.35">
      <c r="A14" s="1"/>
      <c r="B14" s="3" t="s">
        <v>6</v>
      </c>
      <c r="C14" s="3" t="s">
        <v>10</v>
      </c>
      <c r="D14" s="4">
        <v>809455.67999999993</v>
      </c>
      <c r="E14" s="5"/>
      <c r="F14" s="8" t="s">
        <v>1</v>
      </c>
      <c r="G14" s="6" t="s">
        <v>7</v>
      </c>
      <c r="H14" s="1"/>
      <c r="I14" s="1"/>
      <c r="J14" s="8" t="s">
        <v>1</v>
      </c>
      <c r="K14" s="7" t="s">
        <v>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5" x14ac:dyDescent="0.35">
      <c r="A15" s="1"/>
      <c r="B15" s="3" t="s">
        <v>5</v>
      </c>
      <c r="C15" s="3" t="s">
        <v>10</v>
      </c>
      <c r="D15" s="4">
        <v>1214183.52</v>
      </c>
      <c r="E15" s="5"/>
      <c r="F15" s="3" t="s">
        <v>4</v>
      </c>
      <c r="G15" s="10">
        <f>SUMIFS($D$4:$D$18,$B$4:$B$18,"Nam",$C$4:$C$18,"SP 01")</f>
        <v>1864922.4</v>
      </c>
      <c r="H15" s="1"/>
      <c r="I15" s="1"/>
      <c r="J15" s="6" t="s">
        <v>0</v>
      </c>
      <c r="K15" s="6" t="s">
        <v>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5" x14ac:dyDescent="0.35">
      <c r="A16" s="1"/>
      <c r="B16" s="3" t="s">
        <v>3</v>
      </c>
      <c r="C16" s="3" t="s">
        <v>11</v>
      </c>
      <c r="D16" s="4">
        <v>1087210.08</v>
      </c>
      <c r="E16" s="5"/>
      <c r="F16" s="3" t="s">
        <v>8</v>
      </c>
      <c r="G16" s="10">
        <f>SUMIFS($D$4:$D$18,$B$4:$B$18,"Nam",$C$4:$C$18,"SP 02")</f>
        <v>239878.8</v>
      </c>
      <c r="H16" s="1"/>
      <c r="I16" s="1"/>
      <c r="J16" s="3" t="s">
        <v>3</v>
      </c>
      <c r="K16" s="10">
        <f>SUMIFS($D$4:$D$18,$B$4:$B$18,"Bắc",$C$4:$C$18,"SP 01",$D$4:$D$18,"&gt; 800")</f>
        <v>2883956.4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5" x14ac:dyDescent="0.35">
      <c r="A17" s="1"/>
      <c r="B17" s="3" t="s">
        <v>6</v>
      </c>
      <c r="C17" s="3" t="s">
        <v>11</v>
      </c>
      <c r="D17" s="4">
        <v>546370.55999999994</v>
      </c>
      <c r="E17" s="5"/>
      <c r="F17" s="3" t="s">
        <v>9</v>
      </c>
      <c r="G17" s="10">
        <f>SUMIFS($D$4:$D$18,$B$4:$B$18,"Nam",$C$4:$C$18,"SP 03")</f>
        <v>892782</v>
      </c>
      <c r="H17" s="1"/>
      <c r="I17" s="1"/>
      <c r="J17" s="3" t="s">
        <v>5</v>
      </c>
      <c r="K17" s="10">
        <f>SUMIFS($D$4:$D$18,$B$4:$B$18,"Trung",$C$4:$C$18,"SP 01",$D$4:$D$18,"&gt; 800")</f>
        <v>961318.8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5" x14ac:dyDescent="0.35">
      <c r="A18" s="1"/>
      <c r="B18" s="3" t="s">
        <v>5</v>
      </c>
      <c r="C18" s="3" t="s">
        <v>11</v>
      </c>
      <c r="D18" s="4">
        <v>540839.52</v>
      </c>
      <c r="E18" s="5"/>
      <c r="F18" s="3" t="s">
        <v>10</v>
      </c>
      <c r="G18" s="10">
        <f>SUMIFS($D$4:$D$18,$B$4:$B$18,"Nam",$C$4:$C$18,"SP 04")</f>
        <v>809455.67999999993</v>
      </c>
      <c r="H18" s="1"/>
      <c r="I18" s="1"/>
      <c r="J18" s="3" t="s">
        <v>6</v>
      </c>
      <c r="K18" s="10">
        <f>SUMIFS($D$4:$D$18,$B$4:$B$18,"Nam",$C$4:$C$18,"SP 01",$D$4:$D$18,"&gt; 800")</f>
        <v>1864922.4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3" t="s">
        <v>11</v>
      </c>
      <c r="G19" s="10">
        <f>SUMIFS($D$4:$D$18,$B$4:$B$18,"Nam",$C$4:$C$18,"SP 05")</f>
        <v>546370.55999999994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B3:D18" xr:uid="{00000000-0009-0000-0000-000000000000}">
    <sortState xmlns:xlrd2="http://schemas.microsoft.com/office/spreadsheetml/2017/richdata2" ref="B3:D18">
      <sortCondition ref="B3:B18"/>
      <sortCondition ref="C3:C18"/>
    </sortState>
  </autoFilter>
  <pageMargins left="0.7" right="0.7" top="0.75" bottom="0.75" header="0" footer="0"/>
  <pageSetup paperSize="3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SUM_SUMIF_SUMIFS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ADMIN</cp:lastModifiedBy>
  <dcterms:created xsi:type="dcterms:W3CDTF">2020-10-07T07:38:45Z</dcterms:created>
  <dcterms:modified xsi:type="dcterms:W3CDTF">2022-11-25T11:40:19Z</dcterms:modified>
</cp:coreProperties>
</file>